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macen Kamuk\Desktop\DARWIN\PALTA 2025\VM GLOBAL BROKERS\PACKING CALIDAD\"/>
    </mc:Choice>
  </mc:AlternateContent>
  <xr:revisionPtr revIDLastSave="0" documentId="13_ncr:1_{5844E5E0-E05E-497C-A549-CA70785D92E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Hoja1" sheetId="16" r:id="rId1"/>
    <sheet name="MP" sheetId="4" r:id="rId2"/>
    <sheet name="DATA" sheetId="15" r:id="rId3"/>
    <sheet name="ROTULOS DE PALLETS" sheetId="5" r:id="rId4"/>
  </sheets>
  <definedNames>
    <definedName name="_xlnm._FilterDatabase" localSheetId="2" hidden="1">DATA!$A$2:$N$352</definedName>
    <definedName name="_xlnm._FilterDatabase" localSheetId="1" hidden="1">MP!$A$4:$Y$4</definedName>
    <definedName name="_xlnm.Print_Area" localSheetId="2">DATA!$A$2:$N$352</definedName>
    <definedName name="_xlnm.Print_Area" localSheetId="1">MP!$A$1:$J$4</definedName>
    <definedName name="_xlnm.Print_Area" localSheetId="3">'ROTULOS DE PALLETS'!$A$1:$F$40</definedName>
    <definedName name="SegmentaciónDeDatos_NUMERO_DE_PALLET">#N/A</definedName>
    <definedName name="_xlnm.Print_Titles" localSheetId="2">DATA!$2:$2</definedName>
  </definedNames>
  <calcPr calcId="191029"/>
  <pivotCaches>
    <pivotCache cacheId="2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2" i="15" l="1"/>
  <c r="J352" i="15"/>
  <c r="K352" i="15"/>
  <c r="O352" i="15"/>
  <c r="I348" i="15"/>
  <c r="J348" i="15"/>
  <c r="K348" i="15"/>
  <c r="O348" i="15"/>
  <c r="J334" i="15"/>
  <c r="I336" i="15"/>
  <c r="J336" i="15"/>
  <c r="K336" i="15"/>
  <c r="O336" i="15"/>
  <c r="I337" i="15"/>
  <c r="J337" i="15"/>
  <c r="K337" i="15"/>
  <c r="O337" i="15"/>
  <c r="I338" i="15"/>
  <c r="J338" i="15"/>
  <c r="K338" i="15"/>
  <c r="O338" i="15"/>
  <c r="I339" i="15"/>
  <c r="J339" i="15"/>
  <c r="K339" i="15"/>
  <c r="O339" i="15"/>
  <c r="I340" i="15"/>
  <c r="J340" i="15"/>
  <c r="K340" i="15"/>
  <c r="O340" i="15"/>
  <c r="I341" i="15"/>
  <c r="J341" i="15"/>
  <c r="K341" i="15"/>
  <c r="O341" i="15"/>
  <c r="I342" i="15"/>
  <c r="J342" i="15"/>
  <c r="K342" i="15"/>
  <c r="O342" i="15"/>
  <c r="I343" i="15"/>
  <c r="J343" i="15"/>
  <c r="K343" i="15"/>
  <c r="O343" i="15"/>
  <c r="I344" i="15"/>
  <c r="J344" i="15"/>
  <c r="K344" i="15"/>
  <c r="O344" i="15"/>
  <c r="I345" i="15"/>
  <c r="J345" i="15"/>
  <c r="K345" i="15"/>
  <c r="O345" i="15"/>
  <c r="I346" i="15"/>
  <c r="J346" i="15"/>
  <c r="K346" i="15"/>
  <c r="O346" i="15"/>
  <c r="I347" i="15"/>
  <c r="J347" i="15"/>
  <c r="K347" i="15"/>
  <c r="O347" i="15"/>
  <c r="I349" i="15"/>
  <c r="J349" i="15"/>
  <c r="K349" i="15"/>
  <c r="O349" i="15"/>
  <c r="I350" i="15"/>
  <c r="J350" i="15"/>
  <c r="K350" i="15"/>
  <c r="O350" i="15"/>
  <c r="I351" i="15"/>
  <c r="J351" i="15"/>
  <c r="K351" i="15"/>
  <c r="O351" i="15"/>
  <c r="I329" i="15"/>
  <c r="J329" i="15"/>
  <c r="K329" i="15"/>
  <c r="O329" i="15"/>
  <c r="I330" i="15"/>
  <c r="J330" i="15"/>
  <c r="K330" i="15"/>
  <c r="O330" i="15"/>
  <c r="I331" i="15"/>
  <c r="J331" i="15"/>
  <c r="K331" i="15"/>
  <c r="O331" i="15"/>
  <c r="I332" i="15"/>
  <c r="J332" i="15"/>
  <c r="K332" i="15"/>
  <c r="O332" i="15"/>
  <c r="I333" i="15"/>
  <c r="J333" i="15"/>
  <c r="K333" i="15"/>
  <c r="O333" i="15"/>
  <c r="I334" i="15"/>
  <c r="K334" i="15"/>
  <c r="O334" i="15"/>
  <c r="I319" i="15"/>
  <c r="J319" i="15"/>
  <c r="K319" i="15"/>
  <c r="O319" i="15"/>
  <c r="I320" i="15"/>
  <c r="J320" i="15"/>
  <c r="K320" i="15"/>
  <c r="O320" i="15"/>
  <c r="I321" i="15"/>
  <c r="J321" i="15"/>
  <c r="K321" i="15"/>
  <c r="O321" i="15"/>
  <c r="I322" i="15"/>
  <c r="J322" i="15"/>
  <c r="K322" i="15"/>
  <c r="O322" i="15"/>
  <c r="I323" i="15"/>
  <c r="J323" i="15"/>
  <c r="K323" i="15"/>
  <c r="O323" i="15"/>
  <c r="I324" i="15"/>
  <c r="J324" i="15"/>
  <c r="K324" i="15"/>
  <c r="O324" i="15"/>
  <c r="I325" i="15"/>
  <c r="J325" i="15"/>
  <c r="K325" i="15"/>
  <c r="O325" i="15"/>
  <c r="I326" i="15"/>
  <c r="J326" i="15"/>
  <c r="K326" i="15"/>
  <c r="O326" i="15"/>
  <c r="I327" i="15"/>
  <c r="J327" i="15"/>
  <c r="K327" i="15"/>
  <c r="O327" i="15"/>
  <c r="I328" i="15"/>
  <c r="J328" i="15"/>
  <c r="K328" i="15"/>
  <c r="O328" i="15"/>
  <c r="I335" i="15"/>
  <c r="J335" i="15"/>
  <c r="K335" i="15"/>
  <c r="O335" i="15"/>
  <c r="I314" i="15"/>
  <c r="J314" i="15"/>
  <c r="K314" i="15"/>
  <c r="O314" i="15"/>
  <c r="I315" i="15"/>
  <c r="J315" i="15"/>
  <c r="K315" i="15"/>
  <c r="O315" i="15"/>
  <c r="I316" i="15"/>
  <c r="J316" i="15"/>
  <c r="K316" i="15"/>
  <c r="O316" i="15"/>
  <c r="I317" i="15"/>
  <c r="J317" i="15"/>
  <c r="K317" i="15"/>
  <c r="O317" i="15"/>
  <c r="I318" i="15"/>
  <c r="J318" i="15"/>
  <c r="K318" i="15"/>
  <c r="O318" i="15"/>
  <c r="I303" i="15"/>
  <c r="J303" i="15"/>
  <c r="K303" i="15"/>
  <c r="O303" i="15"/>
  <c r="I304" i="15"/>
  <c r="J304" i="15"/>
  <c r="K304" i="15"/>
  <c r="O304" i="15"/>
  <c r="I305" i="15"/>
  <c r="J305" i="15"/>
  <c r="K305" i="15"/>
  <c r="O305" i="15"/>
  <c r="I306" i="15"/>
  <c r="J306" i="15"/>
  <c r="K306" i="15"/>
  <c r="O306" i="15"/>
  <c r="I307" i="15"/>
  <c r="J307" i="15"/>
  <c r="K307" i="15"/>
  <c r="O307" i="15"/>
  <c r="I308" i="15"/>
  <c r="J308" i="15"/>
  <c r="K308" i="15"/>
  <c r="O308" i="15"/>
  <c r="I309" i="15"/>
  <c r="J309" i="15"/>
  <c r="K309" i="15"/>
  <c r="O309" i="15"/>
  <c r="I313" i="15"/>
  <c r="J313" i="15"/>
  <c r="K313" i="15"/>
  <c r="O313" i="15"/>
  <c r="I310" i="15"/>
  <c r="J310" i="15"/>
  <c r="K310" i="15"/>
  <c r="O310" i="15"/>
  <c r="I311" i="15"/>
  <c r="J311" i="15"/>
  <c r="K311" i="15"/>
  <c r="O311" i="15"/>
  <c r="I312" i="15"/>
  <c r="J312" i="15"/>
  <c r="K312" i="15"/>
  <c r="O312" i="15"/>
  <c r="I206" i="15" l="1"/>
  <c r="J206" i="15"/>
  <c r="K206" i="15"/>
  <c r="O206" i="15"/>
  <c r="I243" i="15" l="1"/>
  <c r="J243" i="15"/>
  <c r="K243" i="15"/>
  <c r="O243" i="15"/>
  <c r="I244" i="15"/>
  <c r="J244" i="15"/>
  <c r="K244" i="15"/>
  <c r="O244" i="15"/>
  <c r="I245" i="15"/>
  <c r="J245" i="15"/>
  <c r="K245" i="15"/>
  <c r="O245" i="15"/>
  <c r="I246" i="15"/>
  <c r="J246" i="15"/>
  <c r="K246" i="15"/>
  <c r="O246" i="15"/>
  <c r="I247" i="15"/>
  <c r="J247" i="15"/>
  <c r="K247" i="15"/>
  <c r="O247" i="15"/>
  <c r="I248" i="15"/>
  <c r="J248" i="15"/>
  <c r="K248" i="15"/>
  <c r="O248" i="15"/>
  <c r="I249" i="15"/>
  <c r="J249" i="15"/>
  <c r="K249" i="15"/>
  <c r="O249" i="15"/>
  <c r="I250" i="15"/>
  <c r="J250" i="15"/>
  <c r="K250" i="15"/>
  <c r="O250" i="15"/>
  <c r="I251" i="15"/>
  <c r="J251" i="15"/>
  <c r="K251" i="15"/>
  <c r="O251" i="15"/>
  <c r="I252" i="15"/>
  <c r="J252" i="15"/>
  <c r="K252" i="15"/>
  <c r="O252" i="15"/>
  <c r="I253" i="15"/>
  <c r="J253" i="15"/>
  <c r="K253" i="15"/>
  <c r="O253" i="15"/>
  <c r="I254" i="15"/>
  <c r="J254" i="15"/>
  <c r="K254" i="15"/>
  <c r="O254" i="15"/>
  <c r="I255" i="15"/>
  <c r="J255" i="15"/>
  <c r="K255" i="15"/>
  <c r="O255" i="15"/>
  <c r="I256" i="15"/>
  <c r="J256" i="15"/>
  <c r="K256" i="15"/>
  <c r="O256" i="15"/>
  <c r="I257" i="15"/>
  <c r="J257" i="15"/>
  <c r="K257" i="15"/>
  <c r="O257" i="15"/>
  <c r="I258" i="15"/>
  <c r="J258" i="15"/>
  <c r="K258" i="15"/>
  <c r="O258" i="15"/>
  <c r="I259" i="15"/>
  <c r="J259" i="15"/>
  <c r="K259" i="15"/>
  <c r="O259" i="15"/>
  <c r="I260" i="15"/>
  <c r="J260" i="15"/>
  <c r="K260" i="15"/>
  <c r="O260" i="15"/>
  <c r="I261" i="15"/>
  <c r="J261" i="15"/>
  <c r="K261" i="15"/>
  <c r="O261" i="15"/>
  <c r="I262" i="15"/>
  <c r="J262" i="15"/>
  <c r="K262" i="15"/>
  <c r="O262" i="15"/>
  <c r="I263" i="15"/>
  <c r="J263" i="15"/>
  <c r="K263" i="15"/>
  <c r="O263" i="15"/>
  <c r="I264" i="15"/>
  <c r="J264" i="15"/>
  <c r="K264" i="15"/>
  <c r="O264" i="15"/>
  <c r="I265" i="15"/>
  <c r="J265" i="15"/>
  <c r="K265" i="15"/>
  <c r="O265" i="15"/>
  <c r="I266" i="15"/>
  <c r="J266" i="15"/>
  <c r="K266" i="15"/>
  <c r="O266" i="15"/>
  <c r="I267" i="15"/>
  <c r="J267" i="15"/>
  <c r="K267" i="15"/>
  <c r="O267" i="15"/>
  <c r="I268" i="15"/>
  <c r="J268" i="15"/>
  <c r="K268" i="15"/>
  <c r="O268" i="15"/>
  <c r="I269" i="15"/>
  <c r="J269" i="15"/>
  <c r="K269" i="15"/>
  <c r="O269" i="15"/>
  <c r="I270" i="15"/>
  <c r="J270" i="15"/>
  <c r="K270" i="15"/>
  <c r="O270" i="15"/>
  <c r="I271" i="15"/>
  <c r="J271" i="15"/>
  <c r="K271" i="15"/>
  <c r="O271" i="15"/>
  <c r="I272" i="15"/>
  <c r="J272" i="15"/>
  <c r="K272" i="15"/>
  <c r="O272" i="15"/>
  <c r="I273" i="15"/>
  <c r="J273" i="15"/>
  <c r="K273" i="15"/>
  <c r="O273" i="15"/>
  <c r="I274" i="15"/>
  <c r="J274" i="15"/>
  <c r="K274" i="15"/>
  <c r="O274" i="15"/>
  <c r="I275" i="15"/>
  <c r="J275" i="15"/>
  <c r="K275" i="15"/>
  <c r="O275" i="15"/>
  <c r="I276" i="15"/>
  <c r="J276" i="15"/>
  <c r="K276" i="15"/>
  <c r="O276" i="15"/>
  <c r="I277" i="15"/>
  <c r="J277" i="15"/>
  <c r="K277" i="15"/>
  <c r="O277" i="15"/>
  <c r="I278" i="15"/>
  <c r="J278" i="15"/>
  <c r="K278" i="15"/>
  <c r="O278" i="15"/>
  <c r="I279" i="15"/>
  <c r="J279" i="15"/>
  <c r="K279" i="15"/>
  <c r="O279" i="15"/>
  <c r="I280" i="15"/>
  <c r="J280" i="15"/>
  <c r="K280" i="15"/>
  <c r="O280" i="15"/>
  <c r="I281" i="15"/>
  <c r="J281" i="15"/>
  <c r="K281" i="15"/>
  <c r="O281" i="15"/>
  <c r="I282" i="15"/>
  <c r="J282" i="15"/>
  <c r="K282" i="15"/>
  <c r="O282" i="15"/>
  <c r="I283" i="15"/>
  <c r="J283" i="15"/>
  <c r="K283" i="15"/>
  <c r="O283" i="15"/>
  <c r="I284" i="15"/>
  <c r="J284" i="15"/>
  <c r="K284" i="15"/>
  <c r="O284" i="15"/>
  <c r="I285" i="15"/>
  <c r="J285" i="15"/>
  <c r="K285" i="15"/>
  <c r="O285" i="15"/>
  <c r="I286" i="15"/>
  <c r="J286" i="15"/>
  <c r="K286" i="15"/>
  <c r="O286" i="15"/>
  <c r="I287" i="15"/>
  <c r="J287" i="15"/>
  <c r="K287" i="15"/>
  <c r="O287" i="15"/>
  <c r="I288" i="15"/>
  <c r="J288" i="15"/>
  <c r="K288" i="15"/>
  <c r="O288" i="15"/>
  <c r="I289" i="15"/>
  <c r="J289" i="15"/>
  <c r="K289" i="15"/>
  <c r="O289" i="15"/>
  <c r="I290" i="15"/>
  <c r="J290" i="15"/>
  <c r="K290" i="15"/>
  <c r="O290" i="15"/>
  <c r="I291" i="15"/>
  <c r="J291" i="15"/>
  <c r="K291" i="15"/>
  <c r="O291" i="15"/>
  <c r="I292" i="15"/>
  <c r="J292" i="15"/>
  <c r="K292" i="15"/>
  <c r="O292" i="15"/>
  <c r="I293" i="15"/>
  <c r="J293" i="15"/>
  <c r="K293" i="15"/>
  <c r="O293" i="15"/>
  <c r="I294" i="15"/>
  <c r="J294" i="15"/>
  <c r="K294" i="15"/>
  <c r="O294" i="15"/>
  <c r="I295" i="15"/>
  <c r="J295" i="15"/>
  <c r="K295" i="15"/>
  <c r="O295" i="15"/>
  <c r="I296" i="15"/>
  <c r="J296" i="15"/>
  <c r="K296" i="15"/>
  <c r="O296" i="15"/>
  <c r="I297" i="15"/>
  <c r="J297" i="15"/>
  <c r="K297" i="15"/>
  <c r="O297" i="15"/>
  <c r="I298" i="15"/>
  <c r="J298" i="15"/>
  <c r="K298" i="15"/>
  <c r="O298" i="15"/>
  <c r="I299" i="15"/>
  <c r="J299" i="15"/>
  <c r="K299" i="15"/>
  <c r="O299" i="15"/>
  <c r="I300" i="15"/>
  <c r="J300" i="15"/>
  <c r="K300" i="15"/>
  <c r="O300" i="15"/>
  <c r="I301" i="15"/>
  <c r="J301" i="15"/>
  <c r="K301" i="15"/>
  <c r="O301" i="15"/>
  <c r="I207" i="15"/>
  <c r="J207" i="15"/>
  <c r="K207" i="15"/>
  <c r="O207" i="15"/>
  <c r="I208" i="15"/>
  <c r="J208" i="15"/>
  <c r="K208" i="15"/>
  <c r="O208" i="15"/>
  <c r="I209" i="15"/>
  <c r="J209" i="15"/>
  <c r="K209" i="15"/>
  <c r="O209" i="15"/>
  <c r="I210" i="15"/>
  <c r="J210" i="15"/>
  <c r="K210" i="15"/>
  <c r="O210" i="15"/>
  <c r="I211" i="15"/>
  <c r="J211" i="15"/>
  <c r="K211" i="15"/>
  <c r="O211" i="15"/>
  <c r="I212" i="15"/>
  <c r="J212" i="15"/>
  <c r="K212" i="15"/>
  <c r="O212" i="15"/>
  <c r="I213" i="15"/>
  <c r="J213" i="15"/>
  <c r="K213" i="15"/>
  <c r="O213" i="15"/>
  <c r="I214" i="15"/>
  <c r="J214" i="15"/>
  <c r="K214" i="15"/>
  <c r="O214" i="15"/>
  <c r="I215" i="15"/>
  <c r="J215" i="15"/>
  <c r="K215" i="15"/>
  <c r="O215" i="15"/>
  <c r="I216" i="15"/>
  <c r="J216" i="15"/>
  <c r="K216" i="15"/>
  <c r="O216" i="15"/>
  <c r="I217" i="15"/>
  <c r="J217" i="15"/>
  <c r="K217" i="15"/>
  <c r="O217" i="15"/>
  <c r="I218" i="15"/>
  <c r="J218" i="15"/>
  <c r="K218" i="15"/>
  <c r="O218" i="15"/>
  <c r="I219" i="15"/>
  <c r="J219" i="15"/>
  <c r="K219" i="15"/>
  <c r="O219" i="15"/>
  <c r="I220" i="15"/>
  <c r="J220" i="15"/>
  <c r="K220" i="15"/>
  <c r="O220" i="15"/>
  <c r="I221" i="15"/>
  <c r="J221" i="15"/>
  <c r="K221" i="15"/>
  <c r="O221" i="15"/>
  <c r="I222" i="15"/>
  <c r="J222" i="15"/>
  <c r="K222" i="15"/>
  <c r="O222" i="15"/>
  <c r="I223" i="15"/>
  <c r="J223" i="15"/>
  <c r="K223" i="15"/>
  <c r="O223" i="15"/>
  <c r="I224" i="15"/>
  <c r="J224" i="15"/>
  <c r="K224" i="15"/>
  <c r="O224" i="15"/>
  <c r="I225" i="15"/>
  <c r="J225" i="15"/>
  <c r="K225" i="15"/>
  <c r="O225" i="15"/>
  <c r="I226" i="15"/>
  <c r="J226" i="15"/>
  <c r="K226" i="15"/>
  <c r="O226" i="15"/>
  <c r="I227" i="15"/>
  <c r="J227" i="15"/>
  <c r="K227" i="15"/>
  <c r="O227" i="15"/>
  <c r="I228" i="15"/>
  <c r="J228" i="15"/>
  <c r="K228" i="15"/>
  <c r="O228" i="15"/>
  <c r="I229" i="15"/>
  <c r="J229" i="15"/>
  <c r="K229" i="15"/>
  <c r="O229" i="15"/>
  <c r="I230" i="15"/>
  <c r="J230" i="15"/>
  <c r="K230" i="15"/>
  <c r="O230" i="15"/>
  <c r="I231" i="15"/>
  <c r="J231" i="15"/>
  <c r="K231" i="15"/>
  <c r="O231" i="15"/>
  <c r="I232" i="15"/>
  <c r="J232" i="15"/>
  <c r="K232" i="15"/>
  <c r="O232" i="15"/>
  <c r="I233" i="15"/>
  <c r="J233" i="15"/>
  <c r="K233" i="15"/>
  <c r="O233" i="15"/>
  <c r="I234" i="15"/>
  <c r="J234" i="15"/>
  <c r="K234" i="15"/>
  <c r="O234" i="15"/>
  <c r="I235" i="15"/>
  <c r="J235" i="15"/>
  <c r="K235" i="15"/>
  <c r="O235" i="15"/>
  <c r="I236" i="15"/>
  <c r="J236" i="15"/>
  <c r="K236" i="15"/>
  <c r="O236" i="15"/>
  <c r="I237" i="15"/>
  <c r="J237" i="15"/>
  <c r="K237" i="15"/>
  <c r="O237" i="15"/>
  <c r="I238" i="15"/>
  <c r="J238" i="15"/>
  <c r="K238" i="15"/>
  <c r="O238" i="15"/>
  <c r="I239" i="15"/>
  <c r="J239" i="15"/>
  <c r="K239" i="15"/>
  <c r="O239" i="15"/>
  <c r="I240" i="15"/>
  <c r="J240" i="15"/>
  <c r="K240" i="15"/>
  <c r="O240" i="15"/>
  <c r="I241" i="15"/>
  <c r="J241" i="15"/>
  <c r="K241" i="15"/>
  <c r="O241" i="15"/>
  <c r="I242" i="15"/>
  <c r="J242" i="15"/>
  <c r="K242" i="15"/>
  <c r="O242" i="15"/>
  <c r="I205" i="15"/>
  <c r="J205" i="15"/>
  <c r="K205" i="15"/>
  <c r="O205" i="15"/>
  <c r="I302" i="15"/>
  <c r="J302" i="15"/>
  <c r="K302" i="15"/>
  <c r="O302" i="15"/>
  <c r="I178" i="15"/>
  <c r="I163" i="15"/>
  <c r="J163" i="15"/>
  <c r="K163" i="15"/>
  <c r="O163" i="15"/>
  <c r="I164" i="15"/>
  <c r="J164" i="15"/>
  <c r="K164" i="15"/>
  <c r="O164" i="15"/>
  <c r="I165" i="15"/>
  <c r="J165" i="15"/>
  <c r="K165" i="15"/>
  <c r="O165" i="15"/>
  <c r="I166" i="15"/>
  <c r="J166" i="15"/>
  <c r="K166" i="15"/>
  <c r="O166" i="15"/>
  <c r="I167" i="15"/>
  <c r="J167" i="15"/>
  <c r="K167" i="15"/>
  <c r="O167" i="15"/>
  <c r="I168" i="15"/>
  <c r="J168" i="15"/>
  <c r="K168" i="15"/>
  <c r="O168" i="15"/>
  <c r="I169" i="15"/>
  <c r="J169" i="15"/>
  <c r="K169" i="15"/>
  <c r="O169" i="15"/>
  <c r="I170" i="15"/>
  <c r="J170" i="15"/>
  <c r="K170" i="15"/>
  <c r="O170" i="15"/>
  <c r="I171" i="15"/>
  <c r="J171" i="15"/>
  <c r="K171" i="15"/>
  <c r="O171" i="15"/>
  <c r="I172" i="15"/>
  <c r="J172" i="15"/>
  <c r="K172" i="15"/>
  <c r="O172" i="15"/>
  <c r="I173" i="15"/>
  <c r="J173" i="15"/>
  <c r="K173" i="15"/>
  <c r="O173" i="15"/>
  <c r="I174" i="15"/>
  <c r="J174" i="15"/>
  <c r="K174" i="15"/>
  <c r="O174" i="15"/>
  <c r="I175" i="15"/>
  <c r="J175" i="15"/>
  <c r="K175" i="15"/>
  <c r="O175" i="15"/>
  <c r="I176" i="15"/>
  <c r="J176" i="15"/>
  <c r="K176" i="15"/>
  <c r="O176" i="15"/>
  <c r="I177" i="15"/>
  <c r="J177" i="15"/>
  <c r="K177" i="15"/>
  <c r="O177" i="15"/>
  <c r="J178" i="15"/>
  <c r="K178" i="15"/>
  <c r="O178" i="15"/>
  <c r="I179" i="15"/>
  <c r="J179" i="15"/>
  <c r="K179" i="15"/>
  <c r="O179" i="15"/>
  <c r="I180" i="15"/>
  <c r="J180" i="15"/>
  <c r="K180" i="15"/>
  <c r="O180" i="15"/>
  <c r="I181" i="15"/>
  <c r="J181" i="15"/>
  <c r="K181" i="15"/>
  <c r="O181" i="15"/>
  <c r="I182" i="15"/>
  <c r="J182" i="15"/>
  <c r="K182" i="15"/>
  <c r="O182" i="15"/>
  <c r="I183" i="15"/>
  <c r="J183" i="15"/>
  <c r="K183" i="15"/>
  <c r="O183" i="15"/>
  <c r="I184" i="15"/>
  <c r="J184" i="15"/>
  <c r="K184" i="15"/>
  <c r="O184" i="15"/>
  <c r="I185" i="15"/>
  <c r="J185" i="15"/>
  <c r="K185" i="15"/>
  <c r="O185" i="15"/>
  <c r="I186" i="15"/>
  <c r="J186" i="15"/>
  <c r="K186" i="15"/>
  <c r="O186" i="15"/>
  <c r="I187" i="15"/>
  <c r="J187" i="15"/>
  <c r="K187" i="15"/>
  <c r="O187" i="15"/>
  <c r="I188" i="15"/>
  <c r="J188" i="15"/>
  <c r="K188" i="15"/>
  <c r="O188" i="15"/>
  <c r="I189" i="15"/>
  <c r="J189" i="15"/>
  <c r="K189" i="15"/>
  <c r="O189" i="15"/>
  <c r="I190" i="15"/>
  <c r="J190" i="15"/>
  <c r="K190" i="15"/>
  <c r="O190" i="15"/>
  <c r="I191" i="15"/>
  <c r="J191" i="15"/>
  <c r="K191" i="15"/>
  <c r="O191" i="15"/>
  <c r="I192" i="15"/>
  <c r="J192" i="15"/>
  <c r="K192" i="15"/>
  <c r="O192" i="15"/>
  <c r="I193" i="15"/>
  <c r="J193" i="15"/>
  <c r="K193" i="15"/>
  <c r="O193" i="15"/>
  <c r="I194" i="15"/>
  <c r="J194" i="15"/>
  <c r="K194" i="15"/>
  <c r="O194" i="15"/>
  <c r="I195" i="15"/>
  <c r="J195" i="15"/>
  <c r="K195" i="15"/>
  <c r="O195" i="15"/>
  <c r="I196" i="15"/>
  <c r="J196" i="15"/>
  <c r="K196" i="15"/>
  <c r="O196" i="15"/>
  <c r="I197" i="15"/>
  <c r="J197" i="15"/>
  <c r="K197" i="15"/>
  <c r="O197" i="15"/>
  <c r="I198" i="15"/>
  <c r="J198" i="15"/>
  <c r="K198" i="15"/>
  <c r="O198" i="15"/>
  <c r="I199" i="15"/>
  <c r="J199" i="15"/>
  <c r="K199" i="15"/>
  <c r="O199" i="15"/>
  <c r="I200" i="15"/>
  <c r="J200" i="15"/>
  <c r="K200" i="15"/>
  <c r="O200" i="15"/>
  <c r="I201" i="15"/>
  <c r="J201" i="15"/>
  <c r="K201" i="15"/>
  <c r="O201" i="15"/>
  <c r="I202" i="15"/>
  <c r="J202" i="15"/>
  <c r="K202" i="15"/>
  <c r="O202" i="15"/>
  <c r="I203" i="15"/>
  <c r="J203" i="15"/>
  <c r="K203" i="15"/>
  <c r="O203" i="15"/>
  <c r="I204" i="15"/>
  <c r="J204" i="15"/>
  <c r="K204" i="15"/>
  <c r="O204" i="15"/>
  <c r="I80" i="15" l="1"/>
  <c r="J80" i="15"/>
  <c r="K80" i="15"/>
  <c r="O80" i="15"/>
  <c r="I81" i="15"/>
  <c r="J81" i="15"/>
  <c r="K81" i="15"/>
  <c r="O81" i="15"/>
  <c r="I82" i="15"/>
  <c r="J82" i="15"/>
  <c r="K82" i="15"/>
  <c r="O82" i="15"/>
  <c r="I83" i="15"/>
  <c r="J83" i="15"/>
  <c r="K83" i="15"/>
  <c r="O83" i="15"/>
  <c r="I84" i="15"/>
  <c r="J84" i="15"/>
  <c r="K84" i="15"/>
  <c r="O84" i="15"/>
  <c r="I85" i="15"/>
  <c r="J85" i="15"/>
  <c r="K85" i="15"/>
  <c r="O85" i="15"/>
  <c r="I86" i="15"/>
  <c r="J86" i="15"/>
  <c r="K86" i="15"/>
  <c r="O86" i="15"/>
  <c r="I87" i="15"/>
  <c r="J87" i="15"/>
  <c r="K87" i="15"/>
  <c r="O87" i="15"/>
  <c r="I88" i="15"/>
  <c r="J88" i="15"/>
  <c r="K88" i="15"/>
  <c r="O88" i="15"/>
  <c r="I89" i="15"/>
  <c r="J89" i="15"/>
  <c r="K89" i="15"/>
  <c r="O89" i="15"/>
  <c r="I90" i="15"/>
  <c r="J90" i="15"/>
  <c r="K90" i="15"/>
  <c r="O90" i="15"/>
  <c r="I91" i="15"/>
  <c r="J91" i="15"/>
  <c r="K91" i="15"/>
  <c r="O91" i="15"/>
  <c r="I92" i="15"/>
  <c r="J92" i="15"/>
  <c r="K92" i="15"/>
  <c r="O92" i="15"/>
  <c r="I93" i="15"/>
  <c r="J93" i="15"/>
  <c r="K93" i="15"/>
  <c r="O93" i="15"/>
  <c r="I94" i="15"/>
  <c r="J94" i="15"/>
  <c r="K94" i="15"/>
  <c r="O94" i="15"/>
  <c r="I95" i="15"/>
  <c r="J95" i="15"/>
  <c r="K95" i="15"/>
  <c r="O95" i="15"/>
  <c r="I96" i="15"/>
  <c r="J96" i="15"/>
  <c r="K96" i="15"/>
  <c r="O96" i="15"/>
  <c r="I97" i="15"/>
  <c r="J97" i="15"/>
  <c r="K97" i="15"/>
  <c r="O97" i="15"/>
  <c r="I98" i="15"/>
  <c r="J98" i="15"/>
  <c r="K98" i="15"/>
  <c r="O98" i="15"/>
  <c r="I99" i="15"/>
  <c r="J99" i="15"/>
  <c r="K99" i="15"/>
  <c r="O99" i="15"/>
  <c r="I100" i="15"/>
  <c r="J100" i="15"/>
  <c r="K100" i="15"/>
  <c r="O100" i="15"/>
  <c r="I101" i="15"/>
  <c r="J101" i="15"/>
  <c r="K101" i="15"/>
  <c r="O101" i="15"/>
  <c r="I102" i="15"/>
  <c r="J102" i="15"/>
  <c r="K102" i="15"/>
  <c r="O102" i="15"/>
  <c r="I103" i="15"/>
  <c r="J103" i="15"/>
  <c r="K103" i="15"/>
  <c r="O103" i="15"/>
  <c r="I104" i="15"/>
  <c r="J104" i="15"/>
  <c r="K104" i="15"/>
  <c r="O104" i="15"/>
  <c r="I105" i="15"/>
  <c r="J105" i="15"/>
  <c r="K105" i="15"/>
  <c r="O105" i="15"/>
  <c r="I106" i="15"/>
  <c r="J106" i="15"/>
  <c r="K106" i="15"/>
  <c r="O106" i="15"/>
  <c r="I107" i="15"/>
  <c r="J107" i="15"/>
  <c r="K107" i="15"/>
  <c r="O107" i="15"/>
  <c r="I108" i="15"/>
  <c r="J108" i="15"/>
  <c r="K108" i="15"/>
  <c r="O108" i="15"/>
  <c r="I109" i="15"/>
  <c r="J109" i="15"/>
  <c r="K109" i="15"/>
  <c r="O109" i="15"/>
  <c r="I110" i="15"/>
  <c r="J110" i="15"/>
  <c r="K110" i="15"/>
  <c r="O110" i="15"/>
  <c r="I111" i="15"/>
  <c r="J111" i="15"/>
  <c r="K111" i="15"/>
  <c r="O111" i="15"/>
  <c r="I112" i="15"/>
  <c r="J112" i="15"/>
  <c r="K112" i="15"/>
  <c r="O112" i="15"/>
  <c r="I113" i="15"/>
  <c r="J113" i="15"/>
  <c r="K113" i="15"/>
  <c r="O113" i="15"/>
  <c r="I114" i="15"/>
  <c r="J114" i="15"/>
  <c r="K114" i="15"/>
  <c r="O114" i="15"/>
  <c r="I115" i="15"/>
  <c r="J115" i="15"/>
  <c r="K115" i="15"/>
  <c r="O115" i="15"/>
  <c r="I116" i="15"/>
  <c r="J116" i="15"/>
  <c r="K116" i="15"/>
  <c r="O116" i="15"/>
  <c r="I117" i="15"/>
  <c r="J117" i="15"/>
  <c r="K117" i="15"/>
  <c r="O117" i="15"/>
  <c r="I118" i="15"/>
  <c r="J118" i="15"/>
  <c r="K118" i="15"/>
  <c r="O118" i="15"/>
  <c r="I119" i="15"/>
  <c r="J119" i="15"/>
  <c r="K119" i="15"/>
  <c r="O119" i="15"/>
  <c r="I120" i="15"/>
  <c r="J120" i="15"/>
  <c r="K120" i="15"/>
  <c r="O120" i="15"/>
  <c r="I121" i="15"/>
  <c r="J121" i="15"/>
  <c r="K121" i="15"/>
  <c r="O121" i="15"/>
  <c r="I122" i="15"/>
  <c r="J122" i="15"/>
  <c r="K122" i="15"/>
  <c r="O122" i="15"/>
  <c r="I123" i="15"/>
  <c r="J123" i="15"/>
  <c r="K123" i="15"/>
  <c r="O123" i="15"/>
  <c r="I124" i="15"/>
  <c r="J124" i="15"/>
  <c r="K124" i="15"/>
  <c r="O124" i="15"/>
  <c r="I125" i="15"/>
  <c r="J125" i="15"/>
  <c r="K125" i="15"/>
  <c r="O125" i="15"/>
  <c r="I126" i="15"/>
  <c r="J126" i="15"/>
  <c r="K126" i="15"/>
  <c r="O126" i="15"/>
  <c r="I127" i="15"/>
  <c r="J127" i="15"/>
  <c r="K127" i="15"/>
  <c r="O127" i="15"/>
  <c r="I128" i="15"/>
  <c r="J128" i="15"/>
  <c r="K128" i="15"/>
  <c r="O128" i="15"/>
  <c r="I129" i="15"/>
  <c r="J129" i="15"/>
  <c r="K129" i="15"/>
  <c r="O129" i="15"/>
  <c r="I130" i="15"/>
  <c r="J130" i="15"/>
  <c r="K130" i="15"/>
  <c r="O130" i="15"/>
  <c r="I131" i="15"/>
  <c r="J131" i="15"/>
  <c r="K131" i="15"/>
  <c r="O131" i="15"/>
  <c r="I132" i="15"/>
  <c r="J132" i="15"/>
  <c r="K132" i="15"/>
  <c r="O132" i="15"/>
  <c r="I133" i="15"/>
  <c r="J133" i="15"/>
  <c r="K133" i="15"/>
  <c r="O133" i="15"/>
  <c r="I134" i="15"/>
  <c r="J134" i="15"/>
  <c r="K134" i="15"/>
  <c r="O134" i="15"/>
  <c r="I135" i="15"/>
  <c r="J135" i="15"/>
  <c r="K135" i="15"/>
  <c r="O135" i="15"/>
  <c r="I136" i="15"/>
  <c r="J136" i="15"/>
  <c r="K136" i="15"/>
  <c r="O136" i="15"/>
  <c r="I137" i="15"/>
  <c r="J137" i="15"/>
  <c r="K137" i="15"/>
  <c r="O137" i="15"/>
  <c r="I138" i="15"/>
  <c r="J138" i="15"/>
  <c r="K138" i="15"/>
  <c r="O138" i="15"/>
  <c r="I139" i="15"/>
  <c r="J139" i="15"/>
  <c r="K139" i="15"/>
  <c r="O139" i="15"/>
  <c r="I140" i="15"/>
  <c r="J140" i="15"/>
  <c r="K140" i="15"/>
  <c r="O140" i="15"/>
  <c r="I141" i="15"/>
  <c r="J141" i="15"/>
  <c r="K141" i="15"/>
  <c r="O141" i="15"/>
  <c r="I142" i="15"/>
  <c r="J142" i="15"/>
  <c r="K142" i="15"/>
  <c r="O142" i="15"/>
  <c r="I143" i="15"/>
  <c r="J143" i="15"/>
  <c r="K143" i="15"/>
  <c r="O143" i="15"/>
  <c r="I144" i="15"/>
  <c r="J144" i="15"/>
  <c r="K144" i="15"/>
  <c r="O144" i="15"/>
  <c r="I145" i="15"/>
  <c r="J145" i="15"/>
  <c r="K145" i="15"/>
  <c r="O145" i="15"/>
  <c r="I146" i="15"/>
  <c r="J146" i="15"/>
  <c r="K146" i="15"/>
  <c r="O146" i="15"/>
  <c r="I147" i="15"/>
  <c r="J147" i="15"/>
  <c r="K147" i="15"/>
  <c r="O147" i="15"/>
  <c r="I148" i="15"/>
  <c r="J148" i="15"/>
  <c r="K148" i="15"/>
  <c r="O148" i="15"/>
  <c r="I149" i="15"/>
  <c r="J149" i="15"/>
  <c r="K149" i="15"/>
  <c r="O149" i="15"/>
  <c r="I150" i="15"/>
  <c r="J150" i="15"/>
  <c r="K150" i="15"/>
  <c r="O150" i="15"/>
  <c r="I151" i="15"/>
  <c r="J151" i="15"/>
  <c r="K151" i="15"/>
  <c r="O151" i="15"/>
  <c r="I152" i="15"/>
  <c r="J152" i="15"/>
  <c r="K152" i="15"/>
  <c r="O152" i="15"/>
  <c r="I153" i="15"/>
  <c r="J153" i="15"/>
  <c r="K153" i="15"/>
  <c r="O153" i="15"/>
  <c r="I154" i="15"/>
  <c r="J154" i="15"/>
  <c r="K154" i="15"/>
  <c r="O154" i="15"/>
  <c r="I155" i="15"/>
  <c r="J155" i="15"/>
  <c r="K155" i="15"/>
  <c r="O155" i="15"/>
  <c r="I156" i="15"/>
  <c r="J156" i="15"/>
  <c r="K156" i="15"/>
  <c r="O156" i="15"/>
  <c r="I157" i="15"/>
  <c r="J157" i="15"/>
  <c r="K157" i="15"/>
  <c r="O157" i="15"/>
  <c r="I158" i="15"/>
  <c r="J158" i="15"/>
  <c r="K158" i="15"/>
  <c r="O158" i="15"/>
  <c r="I159" i="15"/>
  <c r="J159" i="15"/>
  <c r="K159" i="15"/>
  <c r="O159" i="15"/>
  <c r="I160" i="15"/>
  <c r="J160" i="15"/>
  <c r="K160" i="15"/>
  <c r="O160" i="15"/>
  <c r="I161" i="15"/>
  <c r="J161" i="15"/>
  <c r="K161" i="15"/>
  <c r="O161" i="15"/>
  <c r="N353" i="15"/>
  <c r="I3" i="15" l="1"/>
  <c r="J3" i="15"/>
  <c r="K3" i="15"/>
  <c r="O3" i="15"/>
  <c r="I4" i="15"/>
  <c r="J4" i="15"/>
  <c r="K4" i="15"/>
  <c r="O4" i="15"/>
  <c r="I5" i="15"/>
  <c r="J5" i="15"/>
  <c r="K5" i="15"/>
  <c r="O5" i="15"/>
  <c r="I6" i="15"/>
  <c r="J6" i="15"/>
  <c r="K6" i="15"/>
  <c r="O6" i="15"/>
  <c r="I7" i="15"/>
  <c r="J7" i="15"/>
  <c r="K7" i="15"/>
  <c r="O7" i="15"/>
  <c r="I8" i="15"/>
  <c r="J8" i="15"/>
  <c r="K8" i="15"/>
  <c r="O8" i="15"/>
  <c r="I9" i="15"/>
  <c r="J9" i="15"/>
  <c r="K9" i="15"/>
  <c r="O9" i="15"/>
  <c r="I10" i="15"/>
  <c r="J10" i="15"/>
  <c r="K10" i="15"/>
  <c r="O10" i="15"/>
  <c r="I11" i="15"/>
  <c r="J11" i="15"/>
  <c r="K11" i="15"/>
  <c r="O11" i="15"/>
  <c r="I12" i="15"/>
  <c r="J12" i="15"/>
  <c r="K12" i="15"/>
  <c r="O12" i="15"/>
  <c r="I13" i="15"/>
  <c r="J13" i="15"/>
  <c r="K13" i="15"/>
  <c r="O13" i="15"/>
  <c r="I14" i="15"/>
  <c r="J14" i="15"/>
  <c r="K14" i="15"/>
  <c r="O14" i="15"/>
  <c r="I15" i="15"/>
  <c r="J15" i="15"/>
  <c r="K15" i="15"/>
  <c r="O15" i="15"/>
  <c r="I16" i="15"/>
  <c r="J16" i="15"/>
  <c r="K16" i="15"/>
  <c r="O16" i="15"/>
  <c r="I17" i="15"/>
  <c r="J17" i="15"/>
  <c r="K17" i="15"/>
  <c r="O17" i="15"/>
  <c r="I18" i="15"/>
  <c r="J18" i="15"/>
  <c r="K18" i="15"/>
  <c r="O18" i="15"/>
  <c r="I19" i="15"/>
  <c r="J19" i="15"/>
  <c r="K19" i="15"/>
  <c r="O19" i="15"/>
  <c r="I20" i="15"/>
  <c r="J20" i="15"/>
  <c r="K20" i="15"/>
  <c r="I21" i="15"/>
  <c r="J21" i="15"/>
  <c r="K21" i="15"/>
  <c r="O21" i="15"/>
  <c r="I22" i="15"/>
  <c r="J22" i="15"/>
  <c r="K22" i="15"/>
  <c r="O22" i="15"/>
  <c r="I23" i="15"/>
  <c r="J23" i="15"/>
  <c r="K23" i="15"/>
  <c r="O23" i="15"/>
  <c r="I24" i="15"/>
  <c r="J24" i="15"/>
  <c r="K24" i="15"/>
  <c r="O24" i="15"/>
  <c r="I25" i="15"/>
  <c r="J25" i="15"/>
  <c r="K25" i="15"/>
  <c r="O25" i="15"/>
  <c r="I26" i="15"/>
  <c r="J26" i="15"/>
  <c r="K26" i="15"/>
  <c r="O26" i="15"/>
  <c r="I27" i="15"/>
  <c r="J27" i="15"/>
  <c r="K27" i="15"/>
  <c r="O27" i="15"/>
  <c r="I28" i="15"/>
  <c r="J28" i="15"/>
  <c r="K28" i="15"/>
  <c r="O28" i="15"/>
  <c r="I29" i="15"/>
  <c r="J29" i="15"/>
  <c r="K29" i="15"/>
  <c r="O29" i="15"/>
  <c r="I30" i="15"/>
  <c r="J30" i="15"/>
  <c r="K30" i="15"/>
  <c r="O30" i="15"/>
  <c r="I31" i="15"/>
  <c r="J31" i="15"/>
  <c r="K31" i="15"/>
  <c r="O31" i="15"/>
  <c r="I32" i="15"/>
  <c r="J32" i="15"/>
  <c r="K32" i="15"/>
  <c r="O32" i="15"/>
  <c r="I33" i="15"/>
  <c r="J33" i="15"/>
  <c r="K33" i="15"/>
  <c r="O33" i="15"/>
  <c r="I34" i="15"/>
  <c r="J34" i="15"/>
  <c r="K34" i="15"/>
  <c r="O34" i="15"/>
  <c r="I35" i="15"/>
  <c r="J35" i="15"/>
  <c r="K35" i="15"/>
  <c r="O35" i="15"/>
  <c r="I36" i="15"/>
  <c r="J36" i="15"/>
  <c r="K36" i="15"/>
  <c r="O36" i="15"/>
  <c r="I37" i="15"/>
  <c r="J37" i="15"/>
  <c r="K37" i="15"/>
  <c r="O37" i="15"/>
  <c r="I38" i="15"/>
  <c r="J38" i="15"/>
  <c r="K38" i="15"/>
  <c r="O38" i="15"/>
  <c r="I39" i="15"/>
  <c r="J39" i="15"/>
  <c r="K39" i="15"/>
  <c r="O39" i="15"/>
  <c r="I40" i="15"/>
  <c r="J40" i="15"/>
  <c r="K40" i="15"/>
  <c r="O40" i="15"/>
  <c r="I41" i="15"/>
  <c r="J41" i="15"/>
  <c r="K41" i="15"/>
  <c r="O41" i="15"/>
  <c r="I42" i="15"/>
  <c r="J42" i="15"/>
  <c r="K42" i="15"/>
  <c r="O42" i="15"/>
  <c r="I43" i="15"/>
  <c r="J43" i="15"/>
  <c r="K43" i="15"/>
  <c r="O43" i="15"/>
  <c r="I44" i="15"/>
  <c r="J44" i="15"/>
  <c r="K44" i="15"/>
  <c r="O44" i="15"/>
  <c r="I45" i="15"/>
  <c r="J45" i="15"/>
  <c r="K45" i="15"/>
  <c r="O45" i="15"/>
  <c r="I46" i="15"/>
  <c r="J46" i="15"/>
  <c r="K46" i="15"/>
  <c r="O46" i="15"/>
  <c r="I47" i="15"/>
  <c r="J47" i="15"/>
  <c r="K47" i="15"/>
  <c r="O47" i="15"/>
  <c r="I48" i="15"/>
  <c r="J48" i="15"/>
  <c r="K48" i="15"/>
  <c r="O48" i="15"/>
  <c r="I49" i="15"/>
  <c r="J49" i="15"/>
  <c r="K49" i="15"/>
  <c r="O49" i="15"/>
  <c r="I50" i="15"/>
  <c r="J50" i="15"/>
  <c r="K50" i="15"/>
  <c r="O50" i="15"/>
  <c r="I51" i="15"/>
  <c r="J51" i="15"/>
  <c r="K51" i="15"/>
  <c r="O51" i="15"/>
  <c r="I52" i="15"/>
  <c r="J52" i="15"/>
  <c r="K52" i="15"/>
  <c r="O52" i="15"/>
  <c r="I53" i="15"/>
  <c r="J53" i="15"/>
  <c r="K53" i="15"/>
  <c r="O53" i="15"/>
  <c r="I54" i="15"/>
  <c r="J54" i="15"/>
  <c r="K54" i="15"/>
  <c r="O54" i="15"/>
  <c r="I55" i="15"/>
  <c r="J55" i="15"/>
  <c r="K55" i="15"/>
  <c r="O55" i="15"/>
  <c r="I56" i="15"/>
  <c r="J56" i="15"/>
  <c r="K56" i="15"/>
  <c r="O56" i="15"/>
  <c r="I57" i="15"/>
  <c r="J57" i="15"/>
  <c r="K57" i="15"/>
  <c r="O57" i="15"/>
  <c r="I58" i="15"/>
  <c r="J58" i="15"/>
  <c r="K58" i="15"/>
  <c r="O58" i="15"/>
  <c r="I59" i="15"/>
  <c r="J59" i="15"/>
  <c r="K59" i="15"/>
  <c r="O59" i="15"/>
  <c r="I60" i="15"/>
  <c r="J60" i="15"/>
  <c r="K60" i="15"/>
  <c r="O60" i="15"/>
  <c r="I61" i="15"/>
  <c r="J61" i="15"/>
  <c r="K61" i="15"/>
  <c r="O61" i="15"/>
  <c r="I62" i="15"/>
  <c r="J62" i="15"/>
  <c r="K62" i="15"/>
  <c r="O62" i="15"/>
  <c r="I63" i="15"/>
  <c r="J63" i="15"/>
  <c r="K63" i="15"/>
  <c r="O63" i="15"/>
  <c r="I64" i="15"/>
  <c r="J64" i="15"/>
  <c r="K64" i="15"/>
  <c r="O64" i="15"/>
  <c r="I65" i="15"/>
  <c r="J65" i="15"/>
  <c r="K65" i="15"/>
  <c r="O65" i="15"/>
  <c r="I66" i="15"/>
  <c r="J66" i="15"/>
  <c r="K66" i="15"/>
  <c r="O66" i="15"/>
  <c r="I67" i="15"/>
  <c r="J67" i="15"/>
  <c r="K67" i="15"/>
  <c r="O67" i="15"/>
  <c r="I68" i="15"/>
  <c r="J68" i="15"/>
  <c r="K68" i="15"/>
  <c r="O68" i="15"/>
  <c r="I69" i="15"/>
  <c r="J69" i="15"/>
  <c r="K69" i="15"/>
  <c r="O69" i="15"/>
  <c r="I70" i="15"/>
  <c r="J70" i="15"/>
  <c r="K70" i="15"/>
  <c r="O70" i="15"/>
  <c r="I71" i="15"/>
  <c r="J71" i="15"/>
  <c r="K71" i="15"/>
  <c r="O71" i="15"/>
  <c r="I72" i="15"/>
  <c r="J72" i="15"/>
  <c r="K72" i="15"/>
  <c r="O72" i="15"/>
  <c r="I73" i="15"/>
  <c r="J73" i="15"/>
  <c r="K73" i="15"/>
  <c r="O73" i="15"/>
  <c r="I74" i="15"/>
  <c r="J74" i="15"/>
  <c r="K74" i="15"/>
  <c r="O74" i="15"/>
  <c r="I75" i="15"/>
  <c r="J75" i="15"/>
  <c r="K75" i="15"/>
  <c r="O75" i="15"/>
  <c r="I76" i="15"/>
  <c r="J76" i="15"/>
  <c r="K76" i="15"/>
  <c r="O76" i="15"/>
  <c r="I77" i="15"/>
  <c r="J77" i="15"/>
  <c r="K77" i="15"/>
  <c r="O77" i="15"/>
  <c r="I78" i="15"/>
  <c r="J78" i="15"/>
  <c r="K78" i="15"/>
  <c r="O78" i="15"/>
  <c r="I79" i="15"/>
  <c r="J79" i="15"/>
  <c r="K79" i="15"/>
  <c r="O79" i="15"/>
  <c r="I162" i="15" l="1"/>
  <c r="J162" i="15"/>
  <c r="K162" i="15"/>
  <c r="O162" i="15"/>
  <c r="B5" i="5" l="1"/>
  <c r="O20" i="15"/>
  <c r="O353" i="15" s="1"/>
  <c r="F5" i="5"/>
</calcChain>
</file>

<file path=xl/sharedStrings.xml><?xml version="1.0" encoding="utf-8"?>
<sst xmlns="http://schemas.openxmlformats.org/spreadsheetml/2006/main" count="4470" uniqueCount="429">
  <si>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</si>
  <si>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</si>
  <si>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</si>
  <si>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</si>
  <si>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</si>
  <si>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</si>
  <si>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</si>
  <si>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</si>
  <si>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</si>
  <si>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</si>
  <si>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</si>
  <si>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</si>
  <si>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</si>
  <si>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</si>
  <si>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</si>
  <si>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</si>
  <si>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</si>
  <si>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</si>
  <si>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</si>
  <si>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</si>
  <si>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</si>
  <si>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</si>
  <si>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</si>
  <si>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</si>
  <si>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</si>
  <si>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</si>
  <si>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</si>
  <si>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</si>
  <si>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</si>
  <si>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</si>
  <si>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</si>
  <si>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</si>
  <si>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</si>
  <si>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</si>
  <si>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</si>
  <si>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</si>
  <si>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</si>
  <si>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</si>
  <si>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</si>
  <si>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</si>
  <si>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</si>
  <si>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</si>
  <si>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</si>
  <si>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</si>
  <si>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</si>
  <si>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</si>
  <si>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</si>
  <si>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</si>
  <si>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</si>
  <si>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</si>
  <si>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</si>
  <si>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V M GLOBAL BROCKERS</t>
  </si>
  <si>
    <t>1*</t>
  </si>
  <si>
    <t>CAJA 10.0 KG</t>
  </si>
  <si>
    <t>CAJA PASTICA</t>
  </si>
  <si>
    <t>V M GLOBAL</t>
  </si>
  <si>
    <t>024-32202-01</t>
  </si>
  <si>
    <t>PINTO LAZO JUAN FRANCISCO</t>
  </si>
  <si>
    <t>024-01885-01</t>
  </si>
  <si>
    <t>024-19078-01</t>
  </si>
  <si>
    <t>SUMAQ AVOCADOS S.A.C.</t>
  </si>
  <si>
    <t>II</t>
  </si>
  <si>
    <t>024-08753-01</t>
  </si>
  <si>
    <t>MEDINA MESIAS JORGE ALVARITO</t>
  </si>
  <si>
    <t>SIN MARCA</t>
  </si>
  <si>
    <t>024-19483-01</t>
  </si>
  <si>
    <t>024-35834-01</t>
  </si>
  <si>
    <t>RG AGROINDUSTRIA NEYRA EIRL</t>
  </si>
  <si>
    <t>ALVAREZ ORTIZ JAVIER ELIAS</t>
  </si>
  <si>
    <t>024-34210-01</t>
  </si>
  <si>
    <t>147-35-01-0930</t>
  </si>
  <si>
    <t>024-02912-01</t>
  </si>
  <si>
    <t>145-35-01-0932</t>
  </si>
  <si>
    <t>147-35-01-0935</t>
  </si>
  <si>
    <t>024-40625-01</t>
  </si>
  <si>
    <t>024-34493-01</t>
  </si>
  <si>
    <t>147-35-01-0939</t>
  </si>
  <si>
    <t>147-35-01-0940</t>
  </si>
  <si>
    <t>147-35-01-0941</t>
  </si>
  <si>
    <t>147-35-01-0950</t>
  </si>
  <si>
    <t>024-08531-01</t>
  </si>
  <si>
    <t>147-35-01-0951</t>
  </si>
  <si>
    <t>ACO TEJADA JULIANA</t>
  </si>
  <si>
    <t>EG07-00000299</t>
  </si>
  <si>
    <t>ARANA VIZCARRA FELICITAS SIOMARA</t>
  </si>
  <si>
    <t>EG07-00000300</t>
  </si>
  <si>
    <t>EG07-00000295</t>
  </si>
  <si>
    <t>EG07-00000294</t>
  </si>
  <si>
    <t>EG07-00000292</t>
  </si>
  <si>
    <t>EG07-00000291</t>
  </si>
  <si>
    <t>EG07-00000279</t>
  </si>
  <si>
    <t>EG07-00000281</t>
  </si>
  <si>
    <t>ZUÑIGA RODRIGUEZ FELIX MOISES</t>
  </si>
  <si>
    <t>ZEGARRA MEDINA ANSELMO HERADIO</t>
  </si>
  <si>
    <t>1**</t>
  </si>
  <si>
    <t>155-35-01-1069</t>
  </si>
  <si>
    <t>155-35-01-1070</t>
  </si>
  <si>
    <t>155-35-01-1071</t>
  </si>
  <si>
    <t>155-35-01-1072</t>
  </si>
  <si>
    <t>157-35-01-1092</t>
  </si>
  <si>
    <t>024-02907-02</t>
  </si>
  <si>
    <t>149-35-01-0977</t>
  </si>
  <si>
    <t>149-35-01-0978</t>
  </si>
  <si>
    <t>024-39958-01</t>
  </si>
  <si>
    <t>149-35-01-0981</t>
  </si>
  <si>
    <t>149-35-01-0985</t>
  </si>
  <si>
    <t>149-35-01-0986</t>
  </si>
  <si>
    <t>149-35-01-0987</t>
  </si>
  <si>
    <t>149-35-01-0994</t>
  </si>
  <si>
    <t>024-32286-02</t>
  </si>
  <si>
    <t>158-35-01-1101</t>
  </si>
  <si>
    <t>158-35-01-1102</t>
  </si>
  <si>
    <t>158-35-01-1103</t>
  </si>
  <si>
    <t>024-29416-01</t>
  </si>
  <si>
    <t>024-40549-04</t>
  </si>
  <si>
    <t>161-35-01-1112</t>
  </si>
  <si>
    <t>150-35-01-0999</t>
  </si>
  <si>
    <t>024-29512-01</t>
  </si>
  <si>
    <t>150-35-01-1010</t>
  </si>
  <si>
    <t>151-35-01-1024</t>
  </si>
  <si>
    <t>151-35-01-1036</t>
  </si>
  <si>
    <t>152-35-01-1035</t>
  </si>
  <si>
    <t>(en blanco)</t>
  </si>
  <si>
    <t>024-30925-01</t>
  </si>
  <si>
    <t>024-14817-01</t>
  </si>
  <si>
    <t>150-35-01-1011</t>
  </si>
  <si>
    <t>150-35-01-1012</t>
  </si>
  <si>
    <t>024-29517-01</t>
  </si>
  <si>
    <t>152-35-01-1025</t>
  </si>
  <si>
    <t>154-35-01-1055</t>
  </si>
  <si>
    <t>VGPF-440</t>
  </si>
  <si>
    <t>VGPF-441</t>
  </si>
  <si>
    <t>VGPF-442</t>
  </si>
  <si>
    <t>VGPF-443</t>
  </si>
  <si>
    <t>VGPF-444</t>
  </si>
  <si>
    <t>VGPF-445</t>
  </si>
  <si>
    <t>VGPF-446</t>
  </si>
  <si>
    <t>VGPF-447</t>
  </si>
  <si>
    <t>VGPF-448</t>
  </si>
  <si>
    <t>VGPF-449</t>
  </si>
  <si>
    <t>VGPF-450</t>
  </si>
  <si>
    <t>VGPF-451</t>
  </si>
  <si>
    <t>VGPF-452</t>
  </si>
  <si>
    <t>VGPF-453</t>
  </si>
  <si>
    <t>VGPF-454</t>
  </si>
  <si>
    <t>VGPF-455</t>
  </si>
  <si>
    <t>VGPF-456</t>
  </si>
  <si>
    <t>VGPF-457</t>
  </si>
  <si>
    <t>VGPF-458</t>
  </si>
  <si>
    <t>VGPF-459</t>
  </si>
  <si>
    <t>EG07-00000345</t>
  </si>
  <si>
    <t>024-29421-01</t>
  </si>
  <si>
    <t>080-35-01-0131</t>
  </si>
  <si>
    <t>EG07-00000149</t>
  </si>
  <si>
    <t>VELARDE HERNANDEZ TEODORO ALFREDO</t>
  </si>
  <si>
    <t>080-35-01-0132</t>
  </si>
  <si>
    <t>EG07-00000150</t>
  </si>
  <si>
    <t>024-39919-01</t>
  </si>
  <si>
    <t>082-35-01-0148</t>
  </si>
  <si>
    <t>EG07-00000154</t>
  </si>
  <si>
    <t>FLORENCIA CORINA CHAÑI NUÑEZ</t>
  </si>
  <si>
    <t>024-39794-01</t>
  </si>
  <si>
    <t>082-35-01-0152</t>
  </si>
  <si>
    <t>EG07-00000159</t>
  </si>
  <si>
    <t>MIRIAM ALEJANDRA PONCE DELGADO DE PEREZ</t>
  </si>
  <si>
    <t>082-35-01-0161</t>
  </si>
  <si>
    <t>EG07-00000160</t>
  </si>
  <si>
    <t>TEODORO VELARDE HERNANDEZ</t>
  </si>
  <si>
    <t>082-35-01-0162</t>
  </si>
  <si>
    <t>EG07-00000161</t>
  </si>
  <si>
    <t>FLPRENCIA CORINA CHAÑI NUÑEZ</t>
  </si>
  <si>
    <t>024-08547-01</t>
  </si>
  <si>
    <t>084-35-01-0170</t>
  </si>
  <si>
    <t>EG07-00000163</t>
  </si>
  <si>
    <t xml:space="preserve">VICENTE EDGARD VALENCIA HUERTA </t>
  </si>
  <si>
    <t>087-35-01-0190</t>
  </si>
  <si>
    <t>EG07-00000166</t>
  </si>
  <si>
    <t>087-35-01-0191</t>
  </si>
  <si>
    <t>EG07-00000165</t>
  </si>
  <si>
    <t>024-08574-01</t>
  </si>
  <si>
    <t>089-35-01-0210</t>
  </si>
  <si>
    <t>EG07-00000167</t>
  </si>
  <si>
    <t>024-40549-01</t>
  </si>
  <si>
    <t>095-35-01-0290</t>
  </si>
  <si>
    <t>EG07-00000169</t>
  </si>
  <si>
    <t>SUMAQ AVOCADOS S.A.C</t>
  </si>
  <si>
    <t>095-35-01-0291</t>
  </si>
  <si>
    <t>EG07-00000168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</si>
  <si>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</si>
  <si>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</si>
  <si>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</si>
  <si>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</si>
  <si>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</si>
  <si>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</si>
  <si>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EG07-00000175</t>
  </si>
  <si>
    <t>101-35-01-0355</t>
  </si>
  <si>
    <t>EG07-00000174</t>
  </si>
  <si>
    <t>103-35-01-0373</t>
  </si>
  <si>
    <t>EG07-00000176</t>
  </si>
  <si>
    <t>103-35-01-0378</t>
  </si>
  <si>
    <t>EG07-00000177</t>
  </si>
  <si>
    <t>024-40557-01</t>
  </si>
  <si>
    <t>105-35-01-0403</t>
  </si>
  <si>
    <t>EG07-00000179</t>
  </si>
  <si>
    <t>QUINTIN DOUGLAS MANRIQUE  LINARES</t>
  </si>
  <si>
    <t>105-35-01-0404</t>
  </si>
  <si>
    <t>EG07-00000178</t>
  </si>
  <si>
    <t>024-40686-01</t>
  </si>
  <si>
    <t>115-35-01-0439</t>
  </si>
  <si>
    <t>EG07-00000182</t>
  </si>
  <si>
    <t>COPARA PEÑALOZA LORENZO JAVIER</t>
  </si>
  <si>
    <t>115-35-01-0440</t>
  </si>
  <si>
    <t>EG07-00000181</t>
  </si>
  <si>
    <t>116-35-01-0457</t>
  </si>
  <si>
    <t>EG07-00000183</t>
  </si>
  <si>
    <t>117-35-01-0471</t>
  </si>
  <si>
    <t>EG07-00000185</t>
  </si>
  <si>
    <t>024-30244-01</t>
  </si>
  <si>
    <t>117-35-01-0472</t>
  </si>
  <si>
    <t>EG07-00000186</t>
  </si>
  <si>
    <t>VALDIVIA VALDIVIA GABY ROXANA</t>
  </si>
  <si>
    <t>117-35-01-0478</t>
  </si>
  <si>
    <t>EG07-00000184</t>
  </si>
  <si>
    <t>117-35-01-0479</t>
  </si>
  <si>
    <t>EG07-00000187</t>
  </si>
  <si>
    <t>117-35-01-0483</t>
  </si>
  <si>
    <t>EG07-00000188</t>
  </si>
  <si>
    <t>120-35-01-0497</t>
  </si>
  <si>
    <t>EG07-00000190</t>
  </si>
  <si>
    <t>OPORTO VARGAS CESAR AUGUSTO</t>
  </si>
  <si>
    <t>121-35-01-0508</t>
  </si>
  <si>
    <t>EG07-00000191</t>
  </si>
  <si>
    <t>024-39521-01</t>
  </si>
  <si>
    <t>121-35-01-0517</t>
  </si>
  <si>
    <t>EG07-00000192</t>
  </si>
  <si>
    <t>CHIRINOS DELGADO ROSARIO</t>
  </si>
  <si>
    <t>121-35-01-0518</t>
  </si>
  <si>
    <t>EG07-00000193</t>
  </si>
  <si>
    <t>124-35-01-0529</t>
  </si>
  <si>
    <t>EG07-00000194</t>
  </si>
  <si>
    <t>124-35-01-0530</t>
  </si>
  <si>
    <t>EG07-00000198</t>
  </si>
  <si>
    <t>024-29416-02</t>
  </si>
  <si>
    <t>124-35-01-0531</t>
  </si>
  <si>
    <t>EG07-00000199</t>
  </si>
  <si>
    <t>ORELLANA PEREZ DULIO CESAR</t>
  </si>
  <si>
    <t>124-35-01-0532</t>
  </si>
  <si>
    <t>EG07-00000197</t>
  </si>
  <si>
    <t>124-35-01-0544</t>
  </si>
  <si>
    <t>EG07 - 00000200</t>
  </si>
  <si>
    <t>127-35-01-0568</t>
  </si>
  <si>
    <t>EG07 - 00000201</t>
  </si>
  <si>
    <t>127-35-01-0578</t>
  </si>
  <si>
    <t>EG07 - 00000202</t>
  </si>
  <si>
    <t>DEL CARPIO MEDINA MARCELINA</t>
  </si>
  <si>
    <t>024-34322-01</t>
  </si>
  <si>
    <t>127-35-01-0580</t>
  </si>
  <si>
    <t>OPORTO VARGAS JAIME GREGORIO</t>
  </si>
  <si>
    <t>127-35-01-0581</t>
  </si>
  <si>
    <t>024-40548-01</t>
  </si>
  <si>
    <t>129-35-01-0593</t>
  </si>
  <si>
    <t>EG07 - 00000206</t>
  </si>
  <si>
    <t>TEJADA SALAS EDITH JESUS</t>
  </si>
  <si>
    <t>129-35-01-0594</t>
  </si>
  <si>
    <t>EG07 - 00000207</t>
  </si>
  <si>
    <t>129-35-01-0595</t>
  </si>
  <si>
    <t>EG07 - 00000208</t>
  </si>
  <si>
    <t>129-35-01-0606</t>
  </si>
  <si>
    <t>EG07 - 00000209</t>
  </si>
  <si>
    <t>129-35-01-0607</t>
  </si>
  <si>
    <t>EG07 - 00000210</t>
  </si>
  <si>
    <t>024-39876-01</t>
  </si>
  <si>
    <t>130-35-01-0620</t>
  </si>
  <si>
    <t>EG07 - 00000213</t>
  </si>
  <si>
    <t>HERRERA PAREDES JUAN CARLOS DOMINGO</t>
  </si>
  <si>
    <t>130-35-01-0621</t>
  </si>
  <si>
    <t>EG07 - 00000216</t>
  </si>
  <si>
    <t>133-35-01-0629</t>
  </si>
  <si>
    <t>EG07 - 00000218</t>
  </si>
  <si>
    <t>FICA PROVEEDORES S.A.C</t>
  </si>
  <si>
    <t>133-35-01-0633</t>
  </si>
  <si>
    <t>EG07 - 00000219</t>
  </si>
  <si>
    <t>134-35-01-0660</t>
  </si>
  <si>
    <t>EG07 - 00000222</t>
  </si>
  <si>
    <t>134-35-01-0661</t>
  </si>
  <si>
    <t>EG07 - 00000221</t>
  </si>
  <si>
    <t>134-35-01-0666</t>
  </si>
  <si>
    <t>EG07 - 00000223</t>
  </si>
  <si>
    <t>135-35-01-0685</t>
  </si>
  <si>
    <t>EG07 - 00000225</t>
  </si>
  <si>
    <t>ESPINOZA DE TEJADA ROSITA</t>
  </si>
  <si>
    <t>135-35-01-0686</t>
  </si>
  <si>
    <t>EG07 - 00000228</t>
  </si>
  <si>
    <t>024-19081-01</t>
  </si>
  <si>
    <t>135-35-01-0687</t>
  </si>
  <si>
    <t>EG07 - 00000224</t>
  </si>
  <si>
    <t>CARDENAS PINTO JAVIER PASTOR</t>
  </si>
  <si>
    <t>135-35-01-0688</t>
  </si>
  <si>
    <t>EG07 - 00000229</t>
  </si>
  <si>
    <t>136-35-01-0696</t>
  </si>
  <si>
    <t>EG07 - 00000232</t>
  </si>
  <si>
    <t>136-35-01-0698</t>
  </si>
  <si>
    <t>EG07 - 00000233</t>
  </si>
  <si>
    <t>136-35-01-0699</t>
  </si>
  <si>
    <t>EG07 - 00000230</t>
  </si>
  <si>
    <t>024-39523-01</t>
  </si>
  <si>
    <t>136-35-01-0709</t>
  </si>
  <si>
    <t>EG07 - 00000234</t>
  </si>
  <si>
    <t>RIVERA CANO ABELARDO EMILIO</t>
  </si>
  <si>
    <t>137--35-01-0713</t>
  </si>
  <si>
    <t>136-35-01-0714</t>
  </si>
  <si>
    <t>EG07 - 00000236</t>
  </si>
  <si>
    <t>137-35-01-0715</t>
  </si>
  <si>
    <t>138-35-01-0731</t>
  </si>
  <si>
    <t xml:space="preserve">DEL CARPIO MEDINA MARCELINA </t>
  </si>
  <si>
    <t>024-00612-02</t>
  </si>
  <si>
    <t>137-35-01-0732</t>
  </si>
  <si>
    <t>BUSTAMANTE MUÑOZ CELSO CELESTINO</t>
  </si>
  <si>
    <t>138-35-01-0740</t>
  </si>
  <si>
    <t>138-35-01-0747</t>
  </si>
  <si>
    <t>140-35-01-0769</t>
  </si>
  <si>
    <t>024-39928-01</t>
  </si>
  <si>
    <t>140-35-01-0770</t>
  </si>
  <si>
    <t>TEJADA ACO JULIO EDUARDO</t>
  </si>
  <si>
    <t>140-35-01-0771</t>
  </si>
  <si>
    <t>140-35-01-0779</t>
  </si>
  <si>
    <t>140-35-01-0780</t>
  </si>
  <si>
    <t>024-29492-01</t>
  </si>
  <si>
    <t>141-35-01-0822</t>
  </si>
  <si>
    <t>MEDINA MESIAS MARIA EUGENIA</t>
  </si>
  <si>
    <t>141-35-01-0831</t>
  </si>
  <si>
    <t>024-40600-01</t>
  </si>
  <si>
    <t>142-35-01-0844</t>
  </si>
  <si>
    <t>024-40598-01</t>
  </si>
  <si>
    <t>142-35-01-0845</t>
  </si>
  <si>
    <t>024-39799-01</t>
  </si>
  <si>
    <t>142-35-01-0846</t>
  </si>
  <si>
    <t>ALVAREZ ORTIZ FERNANDO</t>
  </si>
  <si>
    <t>142-35-01-0856</t>
  </si>
  <si>
    <t>EG07-00000262</t>
  </si>
  <si>
    <t>PAREDES NEIRA MOISES JESUS</t>
  </si>
  <si>
    <t>024-39947-01</t>
  </si>
  <si>
    <t>142-35-01-0857</t>
  </si>
  <si>
    <t>EG07-00000261</t>
  </si>
  <si>
    <t>CHAMPI CONDORI JOHN JUNIOR</t>
  </si>
  <si>
    <t>143-35-01-0858</t>
  </si>
  <si>
    <t>EG07-00000269</t>
  </si>
  <si>
    <t>143-35-01-0861</t>
  </si>
  <si>
    <t>EG07-00000268</t>
  </si>
  <si>
    <t>024-01460-01</t>
  </si>
  <si>
    <t>142-35-01-0862</t>
  </si>
  <si>
    <t>ALVAREZ SIMON</t>
  </si>
  <si>
    <t>143-35-01-0876</t>
  </si>
  <si>
    <t>EG07-00000272</t>
  </si>
  <si>
    <t>143-35-01-0877</t>
  </si>
  <si>
    <t>EG07-00000273</t>
  </si>
  <si>
    <t>ALVAREZ . SIMON</t>
  </si>
  <si>
    <t>144-35-01-0884</t>
  </si>
  <si>
    <t>EG07-00000277</t>
  </si>
  <si>
    <t>143-35-01-0885</t>
  </si>
  <si>
    <t>EG07-00000276</t>
  </si>
  <si>
    <t>143-35-01-0886</t>
  </si>
  <si>
    <t>EG07-00000275</t>
  </si>
  <si>
    <t>143-35-01-0889</t>
  </si>
  <si>
    <t>EG07-00000274</t>
  </si>
  <si>
    <t>145-35-01-0924</t>
  </si>
  <si>
    <t>EG07-00000288</t>
  </si>
  <si>
    <t>024-40690-01</t>
  </si>
  <si>
    <t>145-35-01-0927</t>
  </si>
  <si>
    <t>EG07-00000280</t>
  </si>
  <si>
    <t>OLIVEROS SALAS DE ORDERIQUE ROSSANA GRICELDA</t>
  </si>
  <si>
    <t>145-35-01-0928</t>
  </si>
  <si>
    <t>EG07-00000284</t>
  </si>
  <si>
    <t>024-28773-01</t>
  </si>
  <si>
    <t>145-35-01-0931</t>
  </si>
  <si>
    <t>EG07-00000278</t>
  </si>
  <si>
    <t>TEJADA TEJADA MARIA NANCY</t>
  </si>
  <si>
    <t>145-35-01-0934</t>
  </si>
  <si>
    <t>EG07-00000290</t>
  </si>
  <si>
    <t>147-35-01-0938</t>
  </si>
  <si>
    <t>EG07-00000293</t>
  </si>
  <si>
    <t>EG07 - 00000301</t>
  </si>
  <si>
    <t>VASQUEZ PACHECO JUANA JACINTA</t>
  </si>
  <si>
    <t>EG07 - 00000303</t>
  </si>
  <si>
    <t>FLORES LAYME CAYTANA GLORIA</t>
  </si>
  <si>
    <t>EG07 - 00000305</t>
  </si>
  <si>
    <t>149-35-01-0984</t>
  </si>
  <si>
    <t>EG07 - 000003</t>
  </si>
  <si>
    <t>EG07 - 00000309</t>
  </si>
  <si>
    <t>EG07 - 00000311</t>
  </si>
  <si>
    <t>EG07 - 00000307</t>
  </si>
  <si>
    <t>EG07 - 00000314</t>
  </si>
  <si>
    <t>149-35-01-1009</t>
  </si>
  <si>
    <t>EGO7-00000316</t>
  </si>
  <si>
    <t xml:space="preserve">
ORELLANA PEREZ DULIO CESAR</t>
  </si>
  <si>
    <t>EGO7-00000318</t>
  </si>
  <si>
    <t>ZUÑIGA BELLIDO JORGE GONZALO</t>
  </si>
  <si>
    <t>EGO7-00000322</t>
  </si>
  <si>
    <t>EGO7-00000321</t>
  </si>
  <si>
    <t>ZEGARRA ALVAREZ NOLBERTO PABLO</t>
  </si>
  <si>
    <t>150-35-01-1020</t>
  </si>
  <si>
    <t>EGO7-00000323</t>
  </si>
  <si>
    <t>EGO7-00000327</t>
  </si>
  <si>
    <t>EGO7-00000325</t>
  </si>
  <si>
    <t>EGO7-00000326</t>
  </si>
  <si>
    <t>ORELLANA PEREZ CARMEN GINA</t>
  </si>
  <si>
    <t>EGO7-00000329</t>
  </si>
  <si>
    <t>EGO7-00000330</t>
  </si>
  <si>
    <t>DEL CARPIO MEDINA MARCELLINA</t>
  </si>
  <si>
    <t>158-35-01-1104</t>
  </si>
  <si>
    <t>158-35-01-1105</t>
  </si>
  <si>
    <t>158-35-01-1106</t>
  </si>
  <si>
    <t>VGPF-460</t>
  </si>
  <si>
    <t>VGPF-461</t>
  </si>
  <si>
    <t>VGPF-462</t>
  </si>
  <si>
    <t>163-35-01-1121</t>
  </si>
  <si>
    <t>163-35-01-1123</t>
  </si>
  <si>
    <t>163-35-01-1124</t>
  </si>
  <si>
    <t>024-39961-01</t>
  </si>
  <si>
    <t>#N/D</t>
  </si>
  <si>
    <t>(Todas)</t>
  </si>
  <si>
    <t>VGPF-463</t>
  </si>
  <si>
    <t>VGPF-464</t>
  </si>
  <si>
    <t>VGPF-465</t>
  </si>
  <si>
    <t>VGPF-466</t>
  </si>
  <si>
    <t>VGPF-467</t>
  </si>
  <si>
    <t>VGPF-468</t>
  </si>
  <si>
    <t>VGPF-469</t>
  </si>
  <si>
    <t>VGPF-470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</si>
</sst>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_ * #,##0.00_ ;_ * \-#,##0.00_ ;_ * &quot;-&quot;??_ ;_ @_ "/>
    <numFmt numFmtId="166" formatCode="d/m/yyyy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333333"/>
      <name val="Arial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12"/>
      <color theme="1"/>
      <name val="Arial Rounded MT Bold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2"/>
      <color rgb="FF333333"/>
      <name val="Arial Rounded MT Bold"/>
      <family val="2"/>
    </font>
    <font>
      <sz val="60"/>
      <color theme="1"/>
      <name val="Calibri"/>
      <family val="2"/>
      <scheme val="minor"/>
    </font>
    <font>
      <b/>
      <sz val="70"/>
      <color theme="1"/>
      <name val="Calibri"/>
      <family val="2"/>
      <scheme val="minor"/>
    </font>
    <font>
      <sz val="8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5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4" borderId="0" xfId="0" applyFont="1" applyFill="1"/>
    <xf numFmtId="0" fontId="21" fillId="5" borderId="8" xfId="0" applyFont="1" applyFill="1" applyBorder="1" applyAlignment="1">
      <alignment horizontal="center" vertical="center" wrapText="1"/>
    </xf>
    <xf numFmtId="4" fontId="21" fillId="5" borderId="8" xfId="0" applyNumberFormat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/>
    </xf>
    <xf numFmtId="9" fontId="21" fillId="5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4" fontId="15" fillId="0" borderId="0" xfId="0" applyNumberFormat="1" applyFont="1"/>
    <xf numFmtId="2" fontId="15" fillId="0" borderId="0" xfId="0" applyNumberFormat="1" applyFont="1"/>
    <xf numFmtId="0" fontId="15" fillId="7" borderId="0" xfId="0" applyFont="1" applyFill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9" fillId="0" borderId="2" xfId="0" applyFont="1" applyBorder="1" applyAlignment="1">
      <alignment horizontal="left" vertical="center"/>
    </xf>
    <xf numFmtId="0" fontId="40" fillId="0" borderId="1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4" fontId="4" fillId="8" borderId="5" xfId="0" applyNumberFormat="1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4" fontId="4" fillId="9" borderId="4" xfId="0" applyNumberFormat="1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35" fillId="9" borderId="0" xfId="0" applyFont="1" applyFill="1" applyAlignment="1">
      <alignment horizontal="center" vertical="center" wrapText="1"/>
    </xf>
    <xf numFmtId="0" fontId="35" fillId="9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1" fillId="0" borderId="0" xfId="0" applyFont="1"/>
    <xf numFmtId="0" fontId="45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1" fillId="9" borderId="0" xfId="0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47" fillId="0" borderId="11" xfId="0" applyNumberFormat="1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5" fillId="10" borderId="0" xfId="0" applyFont="1" applyFill="1"/>
    <xf numFmtId="0" fontId="0" fillId="10" borderId="0" xfId="0" applyFill="1"/>
    <xf numFmtId="14" fontId="0" fillId="0" borderId="0" xfId="0" applyNumberFormat="1" applyAlignment="1">
      <alignment horizontal="center" vertical="center"/>
    </xf>
    <xf numFmtId="0" fontId="48" fillId="12" borderId="0" xfId="0" applyFont="1" applyFill="1" applyAlignment="1">
      <alignment horizontal="center" vertical="center"/>
    </xf>
    <xf numFmtId="0" fontId="53" fillId="12" borderId="0" xfId="0" applyFont="1" applyFill="1" applyAlignment="1">
      <alignment horizontal="center" vertical="center"/>
    </xf>
    <xf numFmtId="0" fontId="17" fillId="6" borderId="0" xfId="0" applyFont="1" applyFill="1"/>
    <xf numFmtId="0" fontId="30" fillId="0" borderId="0" xfId="0" applyFont="1"/>
    <xf numFmtId="0" fontId="30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4" fillId="0" borderId="0" xfId="0" applyFont="1"/>
    <xf numFmtId="0" fontId="56" fillId="0" borderId="0" xfId="0" applyFont="1" applyAlignment="1">
      <alignment horizont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15" fillId="11" borderId="0" xfId="0" applyFont="1" applyFill="1" applyAlignment="1">
      <alignment horizontal="center" wrapText="1"/>
    </xf>
    <xf numFmtId="0" fontId="19" fillId="10" borderId="0" xfId="0" applyFont="1" applyFill="1"/>
    <xf numFmtId="0" fontId="32" fillId="0" borderId="10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4" fontId="0" fillId="0" borderId="0" xfId="0" applyNumberFormat="1"/>
    <xf numFmtId="14" fontId="47" fillId="6" borderId="11" xfId="0" applyNumberFormat="1" applyFont="1" applyFill="1" applyBorder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588">
    <dxf>
      <font>
        <sz val="72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90"/>
      </font>
    </dxf>
    <dxf>
      <font>
        <sz val="9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ont>
        <sz val="7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60"/>
      </font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587"/>
    </tableStyle>
    <tableStyle name="Estilo de tabla dinámica 3" table="0" count="6" xr9:uid="{00000000-0011-0000-FFFF-FFFF02000000}">
      <tableStyleElement type="wholeTable" dxfId="586"/>
      <tableStyleElement type="headerRow" dxfId="585"/>
      <tableStyleElement type="totalRow" dxfId="584"/>
      <tableStyleElement type="firstRowSubheading" dxfId="583"/>
      <tableStyleElement type="secondRowSubheading" dxfId="582"/>
      <tableStyleElement type="thirdRowSubheading" dxfId="581"/>
    </tableStyle>
  </tableStyles>
  <colors>
    <mruColors>
      <color rgb="FFFFCCFF"/>
      <color rgb="FFCC99FF"/>
      <color rgb="FF99FFCC"/>
      <color rgb="FFFF99FF"/>
      <color rgb="FFFFFFFF"/>
      <color rgb="FFD53F63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375425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cen Kamuk" refreshedDate="45819.633258101851" createdVersion="6" refreshedVersion="8" minRefreshableVersion="3" recordCount="474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Blank="1" containsMixedTypes="1" containsNumber="1" containsInteger="1" minValue="1" maxValue="24" count="49">
        <s v="VGPF-440"/>
        <s v="VGPF-441"/>
        <s v="VGPF-442"/>
        <s v="VGPF-443"/>
        <s v="VGPF-444"/>
        <s v="VGPF-445"/>
        <s v="VGPF-446"/>
        <s v="VGPF-447"/>
        <s v="VGPF-448"/>
        <s v="VGPF-449"/>
        <s v="VGPF-450"/>
        <s v="VGPF-451"/>
        <s v="VGPF-452"/>
        <s v="VGPF-453"/>
        <s v="VGPF-454"/>
        <s v="VGPF-455"/>
        <s v="VGPF-456"/>
        <s v="VGPF-457"/>
        <s v="VGPF-458"/>
        <s v="VGPF-459"/>
        <s v="VGPF-460"/>
        <s v="VGPF-461"/>
        <s v="VGPF-462"/>
        <s v="VGPF-463"/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 containsBlank="1"/>
    </cacheField>
    <cacheField name="PRESENTACION" numFmtId="0">
      <sharedItems containsBlank="1"/>
    </cacheField>
    <cacheField name="EMBALAJE" numFmtId="0">
      <sharedItems containsBlank="1"/>
    </cacheField>
    <cacheField name="MARCA DE CAJA" numFmtId="0">
      <sharedItems containsBlank="1" count="20">
        <s v="SIN MARCA"/>
        <m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tring="0" containsBlank="1" containsNumber="1" containsInteger="1" minValue="822" maxValue="1124"/>
    </cacheField>
    <cacheField name="CÓDIGO DEL LUGAR DE PRODUCCIÓN" numFmtId="0">
      <sharedItems containsMixedTypes="1" containsNumber="1" containsInteger="1" minValue="0" maxValue="0" count="29">
        <s v="024-08753-01"/>
        <s v="024-29512-01"/>
        <s v="024-40600-01"/>
        <s v="024-34210-01"/>
        <s v="024-08531-01"/>
        <s v="024-02912-01"/>
        <s v="024-02907-02"/>
        <s v="024-29416-01"/>
        <s v="024-01885-01"/>
        <s v="024-19078-01"/>
        <s v="024-32286-02"/>
        <s v="024-29517-01"/>
        <s v="024-32202-01"/>
        <s v="024-14817-01"/>
        <s v="024-30925-01"/>
        <s v="024-39958-01"/>
        <s v="024-35834-01"/>
        <s v="024-40549-04"/>
        <s v="024-34493-01"/>
        <s v="024-40548-01"/>
        <s v="024-19483-01"/>
        <s v="024-40625-01"/>
        <s v="024-29492-01"/>
        <s v="024-28773-01"/>
        <s v="024-39799-01"/>
        <s v="024-39961-01"/>
        <s v="024-40549-05"/>
        <e v="#N/A"/>
        <n v="0" u="1"/>
      </sharedItems>
    </cacheField>
    <cacheField name="FECHA DE PRODUCCIÓN" numFmtId="14">
      <sharedItems containsDate="1" containsMixedTypes="1" minDate="1899-12-30T00:00:00" maxDate="2025-06-10T00:00:00"/>
    </cacheField>
    <cacheField name="TRAZABILIDAD" numFmtId="0">
      <sharedItems containsMixedTypes="1" containsNumber="1" containsInteger="1" minValue="0" maxValue="44973" count="54">
        <s v="157-35-01-1092"/>
        <s v="152-35-01-1035"/>
        <s v="151-35-01-1036"/>
        <s v="150-35-01-1020"/>
        <s v="151-35-01-1024"/>
        <s v="147-35-01-0951"/>
        <s v="145-35-01-0932"/>
        <s v="149-35-01-0977"/>
        <s v="150-35-01-0999"/>
        <s v="149-35-01-0987"/>
        <s v="149-35-01-0986"/>
        <s v="149-35-01-0994"/>
        <s v="149-35-01-0985"/>
        <s v="150-35-01-1010"/>
        <s v="155-35-01-1072"/>
        <s v="158-35-01-1101"/>
        <s v="158-35-01-1102"/>
        <s v="155-35-01-1069"/>
        <s v="152-35-01-1025"/>
        <s v="154-35-01-1055"/>
        <s v="150-35-01-1012"/>
        <s v="149-35-01-0978"/>
        <s v="149-35-01-0981"/>
        <s v="150-35-01-1011"/>
        <s v="147-35-01-0930"/>
        <s v="161-35-01-1112"/>
        <s v="158-35-01-1103"/>
        <s v="147-35-01-0939"/>
        <s v="147-35-01-0935"/>
        <s v="158-35-01-1105"/>
        <s v="155-35-01-1070"/>
        <s v="158-35-01-1104"/>
        <s v="158-35-01-1106"/>
        <s v="155-35-01-1071"/>
        <s v="147-35-01-0941"/>
        <s v="147-35-01-0940"/>
        <s v="147-35-01-0950"/>
        <s v="141-35-01-0831"/>
        <s v="141-35-01-0822"/>
        <s v="147-35-01-0938"/>
        <s v="145-35-01-0924"/>
        <s v="145-35-01-0931"/>
        <s v="163-35-01-1121"/>
        <s v="163-35-01-1123"/>
        <s v="163-35-01-1124"/>
        <e v="#N/A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Blank="1" containsMixedTypes="1" containsNumber="1" containsInteger="1" minValue="1" maxValue="2" count="5">
        <s v="1*"/>
        <s v="1**"/>
        <n v="1"/>
        <m/>
        <n v="2" u="1"/>
      </sharedItems>
    </cacheField>
    <cacheField name="CALIBRE" numFmtId="0">
      <sharedItems containsString="0" containsBlank="1" containsNumber="1" containsInteger="1" minValue="2" maxValue="901" count="38">
        <n v="16"/>
        <n v="22"/>
        <n v="18"/>
        <n v="12"/>
        <n v="14"/>
        <n v="10"/>
        <n v="30"/>
        <n v="26"/>
        <n v="24"/>
        <n v="28"/>
        <n v="32"/>
        <m/>
        <n v="20" u="1"/>
        <n v="2" u="1"/>
        <n v="70" u="1"/>
        <n v="84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tring="0" containsBlank="1" containsNumber="1" containsInteger="1" minValue="1" maxValue="50"/>
    </cacheField>
    <cacheField name="CANTIDAD  - KG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m/>
    <x v="0"/>
    <s v="COMPLETA"/>
    <s v="CAJA 10.0 KG"/>
    <s v="CAJA PASTICA"/>
    <x v="0"/>
    <x v="0"/>
    <n v="1092"/>
    <x v="0"/>
    <d v="2025-06-05T00:00:00"/>
    <x v="0"/>
    <x v="0"/>
    <x v="0"/>
    <n v="6"/>
    <n v="60"/>
  </r>
  <r>
    <m/>
    <x v="0"/>
    <s v="COMPLETA"/>
    <s v="CAJA 10.0 KG"/>
    <s v="CAJA PASTICA"/>
    <x v="0"/>
    <x v="0"/>
    <n v="1035"/>
    <x v="1"/>
    <d v="2025-05-31T00:00:00"/>
    <x v="1"/>
    <x v="0"/>
    <x v="0"/>
    <n v="9"/>
    <n v="90"/>
  </r>
  <r>
    <m/>
    <x v="0"/>
    <s v="COMPLETA"/>
    <s v="CAJA 10.0 KG"/>
    <s v="CAJA PASTICA"/>
    <x v="0"/>
    <x v="0"/>
    <n v="1036"/>
    <x v="1"/>
    <d v="2025-05-30T00:00:00"/>
    <x v="2"/>
    <x v="0"/>
    <x v="0"/>
    <n v="5"/>
    <n v="50"/>
  </r>
  <r>
    <m/>
    <x v="0"/>
    <s v="COMPLETA"/>
    <s v="CAJA 10.0 KG"/>
    <s v="CAJA PASTICA"/>
    <x v="0"/>
    <x v="0"/>
    <n v="1020"/>
    <x v="2"/>
    <d v="2025-05-29T00:00:00"/>
    <x v="3"/>
    <x v="0"/>
    <x v="0"/>
    <n v="10"/>
    <n v="100"/>
  </r>
  <r>
    <m/>
    <x v="0"/>
    <s v="COMPLETA"/>
    <s v="CAJA 10.0 KG"/>
    <s v="CAJA PASTICA"/>
    <x v="0"/>
    <x v="0"/>
    <n v="1024"/>
    <x v="3"/>
    <d v="2025-05-30T00:00:00"/>
    <x v="4"/>
    <x v="0"/>
    <x v="0"/>
    <n v="4"/>
    <n v="40"/>
  </r>
  <r>
    <m/>
    <x v="0"/>
    <s v="COMPLETA"/>
    <s v="CAJA 10.0 KG"/>
    <s v="CAJA PASTICA"/>
    <x v="0"/>
    <x v="0"/>
    <n v="951"/>
    <x v="4"/>
    <d v="2025-05-26T00:00:00"/>
    <x v="5"/>
    <x v="0"/>
    <x v="0"/>
    <n v="8"/>
    <n v="80"/>
  </r>
  <r>
    <m/>
    <x v="0"/>
    <s v="COMPLETA"/>
    <s v="CAJA 10.0 KG"/>
    <s v="CAJA PASTICA"/>
    <x v="0"/>
    <x v="0"/>
    <n v="932"/>
    <x v="5"/>
    <d v="2025-05-27T00:00:00"/>
    <x v="6"/>
    <x v="0"/>
    <x v="0"/>
    <n v="4"/>
    <n v="40"/>
  </r>
  <r>
    <m/>
    <x v="0"/>
    <s v="COMPLETA"/>
    <s v="CAJA 10.0 KG"/>
    <s v="CAJA PASTICA"/>
    <x v="0"/>
    <x v="0"/>
    <n v="977"/>
    <x v="6"/>
    <d v="2025-05-28T00:00:00"/>
    <x v="7"/>
    <x v="0"/>
    <x v="0"/>
    <n v="7"/>
    <n v="70"/>
  </r>
  <r>
    <m/>
    <x v="0"/>
    <s v="COMPLETA"/>
    <s v="CAJA 10.0 KG"/>
    <s v="CAJA PASTICA"/>
    <x v="0"/>
    <x v="0"/>
    <n v="999"/>
    <x v="7"/>
    <d v="2025-05-29T00:00:00"/>
    <x v="8"/>
    <x v="0"/>
    <x v="0"/>
    <n v="14"/>
    <n v="140"/>
  </r>
  <r>
    <m/>
    <x v="0"/>
    <s v="COMPLETA"/>
    <s v="CAJA 10.0 KG"/>
    <s v="CAJA PASTICA"/>
    <x v="0"/>
    <x v="0"/>
    <n v="987"/>
    <x v="4"/>
    <d v="2025-05-28T00:00:00"/>
    <x v="9"/>
    <x v="0"/>
    <x v="0"/>
    <n v="9"/>
    <n v="90"/>
  </r>
  <r>
    <m/>
    <x v="0"/>
    <s v="COMPLETA"/>
    <s v="CAJA 10.0 KG"/>
    <s v="CAJA PASTICA"/>
    <x v="0"/>
    <x v="0"/>
    <n v="986"/>
    <x v="8"/>
    <d v="2025-05-28T00:00:00"/>
    <x v="10"/>
    <x v="0"/>
    <x v="0"/>
    <n v="1"/>
    <n v="10"/>
  </r>
  <r>
    <m/>
    <x v="0"/>
    <s v="COMPLETA"/>
    <s v="CAJA 10.0 KG"/>
    <s v="CAJA PASTICA"/>
    <x v="0"/>
    <x v="0"/>
    <n v="994"/>
    <x v="4"/>
    <d v="2025-05-28T00:00:00"/>
    <x v="11"/>
    <x v="0"/>
    <x v="0"/>
    <n v="11"/>
    <n v="110"/>
  </r>
  <r>
    <m/>
    <x v="0"/>
    <s v="COMPLETA"/>
    <s v="CAJA 10.0 KG"/>
    <s v="CAJA PASTICA"/>
    <x v="0"/>
    <x v="0"/>
    <n v="985"/>
    <x v="8"/>
    <d v="2025-05-28T00:00:00"/>
    <x v="12"/>
    <x v="0"/>
    <x v="0"/>
    <n v="1"/>
    <n v="10"/>
  </r>
  <r>
    <m/>
    <x v="0"/>
    <s v="COMPLETA"/>
    <s v="CAJA 10.0 KG"/>
    <s v="CAJA PASTICA"/>
    <x v="0"/>
    <x v="0"/>
    <n v="1010"/>
    <x v="1"/>
    <d v="2025-05-29T00:00:00"/>
    <x v="13"/>
    <x v="0"/>
    <x v="0"/>
    <n v="1"/>
    <n v="10"/>
  </r>
  <r>
    <m/>
    <x v="0"/>
    <s v="COMPLETA"/>
    <s v="CAJA 10.0 KG"/>
    <s v="CAJA PASTICA"/>
    <x v="0"/>
    <x v="0"/>
    <n v="1072"/>
    <x v="9"/>
    <d v="2025-06-03T00:00:00"/>
    <x v="14"/>
    <x v="0"/>
    <x v="0"/>
    <n v="9"/>
    <n v="90"/>
  </r>
  <r>
    <m/>
    <x v="0"/>
    <s v="COMPLETA"/>
    <s v="CAJA 10.0 KG"/>
    <s v="CAJA PASTICA"/>
    <x v="0"/>
    <x v="0"/>
    <n v="1101"/>
    <x v="10"/>
    <d v="2025-06-06T00:00:00"/>
    <x v="15"/>
    <x v="0"/>
    <x v="0"/>
    <n v="4"/>
    <n v="40"/>
  </r>
  <r>
    <m/>
    <x v="0"/>
    <s v="COMPLETA"/>
    <s v="CAJA 10.0 KG"/>
    <s v="CAJA PASTICA"/>
    <x v="0"/>
    <x v="0"/>
    <n v="1102"/>
    <x v="0"/>
    <d v="2025-06-06T00:00:00"/>
    <x v="16"/>
    <x v="0"/>
    <x v="0"/>
    <n v="1"/>
    <n v="10"/>
  </r>
  <r>
    <m/>
    <x v="1"/>
    <s v="COMPLETA"/>
    <s v="CAJA 10.0 KG"/>
    <s v="CAJA PASTICA"/>
    <x v="0"/>
    <x v="0"/>
    <n v="1069"/>
    <x v="0"/>
    <d v="2025-06-03T00:00:00"/>
    <x v="17"/>
    <x v="0"/>
    <x v="1"/>
    <n v="6"/>
    <n v="60"/>
  </r>
  <r>
    <m/>
    <x v="1"/>
    <s v="COMPLETA"/>
    <s v="CAJA 10.0 KG"/>
    <s v="CAJA PASTICA"/>
    <x v="0"/>
    <x v="0"/>
    <n v="1025"/>
    <x v="11"/>
    <d v="2025-05-31T00:00:00"/>
    <x v="18"/>
    <x v="0"/>
    <x v="1"/>
    <n v="7"/>
    <n v="70"/>
  </r>
  <r>
    <m/>
    <x v="1"/>
    <s v="COMPLETA"/>
    <s v="CAJA 10.0 KG"/>
    <s v="CAJA PASTICA"/>
    <x v="0"/>
    <x v="0"/>
    <n v="1055"/>
    <x v="12"/>
    <d v="2025-06-02T00:00:00"/>
    <x v="19"/>
    <x v="0"/>
    <x v="1"/>
    <n v="2"/>
    <n v="20"/>
  </r>
  <r>
    <m/>
    <x v="1"/>
    <s v="COMPLETA"/>
    <s v="CAJA 10.0 KG"/>
    <s v="CAJA PASTICA"/>
    <x v="0"/>
    <x v="0"/>
    <n v="1020"/>
    <x v="2"/>
    <d v="2025-05-29T00:00:00"/>
    <x v="3"/>
    <x v="0"/>
    <x v="1"/>
    <n v="12"/>
    <n v="120"/>
  </r>
  <r>
    <m/>
    <x v="1"/>
    <s v="COMPLETA"/>
    <s v="CAJA 10.0 KG"/>
    <s v="CAJA PASTICA"/>
    <x v="0"/>
    <x v="0"/>
    <n v="1012"/>
    <x v="13"/>
    <d v="2025-05-29T00:00:00"/>
    <x v="20"/>
    <x v="0"/>
    <x v="1"/>
    <n v="26"/>
    <n v="260"/>
  </r>
  <r>
    <m/>
    <x v="1"/>
    <s v="COMPLETA"/>
    <s v="CAJA 10.0 KG"/>
    <s v="CAJA PASTICA"/>
    <x v="0"/>
    <x v="0"/>
    <n v="951"/>
    <x v="4"/>
    <d v="2025-05-26T00:00:00"/>
    <x v="5"/>
    <x v="0"/>
    <x v="1"/>
    <n v="4"/>
    <n v="40"/>
  </r>
  <r>
    <m/>
    <x v="1"/>
    <s v="COMPLETA"/>
    <s v="CAJA 10.0 KG"/>
    <s v="CAJA PASTICA"/>
    <x v="0"/>
    <x v="0"/>
    <n v="977"/>
    <x v="6"/>
    <d v="2025-05-28T00:00:00"/>
    <x v="7"/>
    <x v="0"/>
    <x v="1"/>
    <n v="4"/>
    <n v="40"/>
  </r>
  <r>
    <m/>
    <x v="1"/>
    <s v="COMPLETA"/>
    <s v="CAJA 10.0 KG"/>
    <s v="CAJA PASTICA"/>
    <x v="0"/>
    <x v="0"/>
    <n v="978"/>
    <x v="14"/>
    <d v="2025-05-28T00:00:00"/>
    <x v="21"/>
    <x v="0"/>
    <x v="1"/>
    <n v="8"/>
    <n v="80"/>
  </r>
  <r>
    <m/>
    <x v="1"/>
    <s v="COMPLETA"/>
    <s v="CAJA 10.0 KG"/>
    <s v="CAJA PASTICA"/>
    <x v="0"/>
    <x v="0"/>
    <n v="994"/>
    <x v="4"/>
    <d v="2025-05-28T00:00:00"/>
    <x v="11"/>
    <x v="0"/>
    <x v="1"/>
    <n v="12"/>
    <n v="120"/>
  </r>
  <r>
    <m/>
    <x v="1"/>
    <s v="COMPLETA"/>
    <s v="CAJA 10.0 KG"/>
    <s v="CAJA PASTICA"/>
    <x v="0"/>
    <x v="0"/>
    <n v="1035"/>
    <x v="1"/>
    <d v="2025-05-31T00:00:00"/>
    <x v="1"/>
    <x v="0"/>
    <x v="1"/>
    <n v="11"/>
    <n v="110"/>
  </r>
  <r>
    <m/>
    <x v="1"/>
    <s v="COMPLETA"/>
    <s v="CAJA 10.0 KG"/>
    <s v="CAJA PASTICA"/>
    <x v="0"/>
    <x v="0"/>
    <n v="1025"/>
    <x v="11"/>
    <d v="2025-05-31T00:00:00"/>
    <x v="18"/>
    <x v="0"/>
    <x v="1"/>
    <n v="6"/>
    <n v="60"/>
  </r>
  <r>
    <m/>
    <x v="1"/>
    <s v="COMPLETA"/>
    <s v="CAJA 10.0 KG"/>
    <s v="CAJA PASTICA"/>
    <x v="0"/>
    <x v="0"/>
    <n v="932"/>
    <x v="5"/>
    <d v="2025-05-27T00:00:00"/>
    <x v="6"/>
    <x v="0"/>
    <x v="1"/>
    <n v="2"/>
    <n v="20"/>
  </r>
  <r>
    <m/>
    <x v="1"/>
    <s v="COMPLETA"/>
    <s v="CAJA 10.0 KG"/>
    <s v="CAJA PASTICA"/>
    <x v="0"/>
    <x v="0"/>
    <n v="1036"/>
    <x v="1"/>
    <d v="2025-05-30T00:00:00"/>
    <x v="2"/>
    <x v="0"/>
    <x v="1"/>
    <n v="2"/>
    <n v="20"/>
  </r>
  <r>
    <m/>
    <x v="1"/>
    <s v="COMPLETA"/>
    <s v="CAJA 10.0 KG"/>
    <s v="CAJA PASTICA"/>
    <x v="0"/>
    <x v="0"/>
    <n v="981"/>
    <x v="15"/>
    <d v="2025-05-28T00:00:00"/>
    <x v="22"/>
    <x v="0"/>
    <x v="1"/>
    <n v="2"/>
    <n v="20"/>
  </r>
  <r>
    <m/>
    <x v="2"/>
    <s v="COMPLETA"/>
    <s v="CAJA 10.0 KG"/>
    <s v="CAJA PASTICA"/>
    <x v="0"/>
    <x v="0"/>
    <n v="1020"/>
    <x v="2"/>
    <d v="2025-05-29T00:00:00"/>
    <x v="3"/>
    <x v="0"/>
    <x v="2"/>
    <n v="11"/>
    <n v="110"/>
  </r>
  <r>
    <m/>
    <x v="2"/>
    <s v="COMPLETA"/>
    <s v="CAJA 10.0 KG"/>
    <s v="CAJA PASTICA"/>
    <x v="0"/>
    <x v="0"/>
    <n v="977"/>
    <x v="6"/>
    <d v="2025-05-28T00:00:00"/>
    <x v="7"/>
    <x v="0"/>
    <x v="2"/>
    <n v="6"/>
    <n v="60"/>
  </r>
  <r>
    <m/>
    <x v="2"/>
    <s v="COMPLETA"/>
    <s v="CAJA 10.0 KG"/>
    <s v="CAJA PASTICA"/>
    <x v="0"/>
    <x v="0"/>
    <n v="932"/>
    <x v="5"/>
    <d v="2025-05-27T00:00:00"/>
    <x v="6"/>
    <x v="0"/>
    <x v="2"/>
    <n v="6"/>
    <n v="60"/>
  </r>
  <r>
    <m/>
    <x v="2"/>
    <s v="COMPLETA"/>
    <s v="CAJA 10.0 KG"/>
    <s v="CAJA PASTICA"/>
    <x v="0"/>
    <x v="0"/>
    <n v="951"/>
    <x v="4"/>
    <d v="2025-05-26T00:00:00"/>
    <x v="5"/>
    <x v="0"/>
    <x v="2"/>
    <n v="11"/>
    <n v="110"/>
  </r>
  <r>
    <m/>
    <x v="2"/>
    <s v="COMPLETA"/>
    <s v="CAJA 10.0 KG"/>
    <s v="CAJA PASTICA"/>
    <x v="0"/>
    <x v="0"/>
    <n v="1010"/>
    <x v="1"/>
    <d v="2025-05-29T00:00:00"/>
    <x v="13"/>
    <x v="0"/>
    <x v="2"/>
    <n v="28"/>
    <n v="280"/>
  </r>
  <r>
    <m/>
    <x v="2"/>
    <s v="COMPLETA"/>
    <s v="CAJA 10.0 KG"/>
    <s v="CAJA PASTICA"/>
    <x v="0"/>
    <x v="0"/>
    <n v="994"/>
    <x v="4"/>
    <d v="2025-05-28T00:00:00"/>
    <x v="11"/>
    <x v="0"/>
    <x v="2"/>
    <n v="19"/>
    <n v="190"/>
  </r>
  <r>
    <m/>
    <x v="2"/>
    <s v="COMPLETA"/>
    <s v="CAJA 10.0 KG"/>
    <s v="CAJA PASTICA"/>
    <x v="0"/>
    <x v="0"/>
    <n v="987"/>
    <x v="4"/>
    <d v="2025-05-28T00:00:00"/>
    <x v="9"/>
    <x v="0"/>
    <x v="2"/>
    <n v="8"/>
    <n v="80"/>
  </r>
  <r>
    <m/>
    <x v="2"/>
    <s v="COMPLETA"/>
    <s v="CAJA 10.0 KG"/>
    <s v="CAJA PASTICA"/>
    <x v="0"/>
    <x v="0"/>
    <n v="1024"/>
    <x v="3"/>
    <d v="2025-05-30T00:00:00"/>
    <x v="4"/>
    <x v="0"/>
    <x v="2"/>
    <n v="5"/>
    <n v="50"/>
  </r>
  <r>
    <m/>
    <x v="2"/>
    <s v="COMPLETA"/>
    <s v="CAJA 10.0 KG"/>
    <s v="CAJA PASTICA"/>
    <x v="0"/>
    <x v="0"/>
    <n v="1036"/>
    <x v="1"/>
    <d v="2025-05-30T00:00:00"/>
    <x v="2"/>
    <x v="0"/>
    <x v="2"/>
    <n v="5"/>
    <n v="50"/>
  </r>
  <r>
    <m/>
    <x v="2"/>
    <s v="COMPLETA"/>
    <s v="CAJA 10.0 KG"/>
    <s v="CAJA PASTICA"/>
    <x v="0"/>
    <x v="0"/>
    <n v="1012"/>
    <x v="13"/>
    <d v="2025-05-29T00:00:00"/>
    <x v="20"/>
    <x v="0"/>
    <x v="2"/>
    <n v="3"/>
    <n v="30"/>
  </r>
  <r>
    <m/>
    <x v="2"/>
    <s v="COMPLETA"/>
    <s v="CAJA 10.0 KG"/>
    <s v="CAJA PASTICA"/>
    <x v="0"/>
    <x v="0"/>
    <n v="1011"/>
    <x v="2"/>
    <d v="2025-05-29T00:00:00"/>
    <x v="23"/>
    <x v="0"/>
    <x v="2"/>
    <n v="2"/>
    <n v="20"/>
  </r>
  <r>
    <m/>
    <x v="3"/>
    <s v="COMPLETA"/>
    <s v="CAJA 10.0 KG"/>
    <s v="CAJA PASTICA"/>
    <x v="0"/>
    <x v="0"/>
    <n v="977"/>
    <x v="6"/>
    <d v="2025-05-28T00:00:00"/>
    <x v="7"/>
    <x v="1"/>
    <x v="3"/>
    <n v="1"/>
    <n v="10"/>
  </r>
  <r>
    <m/>
    <x v="3"/>
    <s v="COMPLETA"/>
    <s v="CAJA 10.0 KG"/>
    <s v="CAJA PASTICA"/>
    <x v="0"/>
    <x v="0"/>
    <n v="930"/>
    <x v="16"/>
    <d v="2025-05-26T00:00:00"/>
    <x v="24"/>
    <x v="1"/>
    <x v="3"/>
    <n v="1"/>
    <n v="10"/>
  </r>
  <r>
    <m/>
    <x v="3"/>
    <s v="COMPLETA"/>
    <s v="CAJA 10.0 KG"/>
    <s v="CAJA PASTICA"/>
    <x v="0"/>
    <x v="0"/>
    <n v="1010"/>
    <x v="1"/>
    <d v="2025-05-29T00:00:00"/>
    <x v="13"/>
    <x v="1"/>
    <x v="3"/>
    <n v="1"/>
    <n v="10"/>
  </r>
  <r>
    <m/>
    <x v="3"/>
    <s v="COMPLETA"/>
    <s v="CAJA 10.0 KG"/>
    <s v="CAJA PASTICA"/>
    <x v="0"/>
    <x v="0"/>
    <n v="1035"/>
    <x v="1"/>
    <d v="2025-05-31T00:00:00"/>
    <x v="1"/>
    <x v="1"/>
    <x v="3"/>
    <n v="2"/>
    <n v="20"/>
  </r>
  <r>
    <m/>
    <x v="3"/>
    <s v="COMPLETA"/>
    <s v="CAJA 10.0 KG"/>
    <s v="CAJA PASTICA"/>
    <x v="0"/>
    <x v="0"/>
    <n v="1025"/>
    <x v="11"/>
    <d v="2025-05-31T00:00:00"/>
    <x v="18"/>
    <x v="1"/>
    <x v="3"/>
    <n v="1"/>
    <n v="10"/>
  </r>
  <r>
    <m/>
    <x v="3"/>
    <s v="COMPLETA"/>
    <s v="CAJA 10.0 KG"/>
    <s v="CAJA PASTICA"/>
    <x v="0"/>
    <x v="0"/>
    <n v="1072"/>
    <x v="9"/>
    <d v="2025-06-03T00:00:00"/>
    <x v="14"/>
    <x v="1"/>
    <x v="3"/>
    <n v="3"/>
    <n v="30"/>
  </r>
  <r>
    <m/>
    <x v="3"/>
    <s v="COMPLETA"/>
    <s v="CAJA 10.0 KG"/>
    <s v="CAJA PASTICA"/>
    <x v="0"/>
    <x v="0"/>
    <n v="1020"/>
    <x v="2"/>
    <d v="2025-05-29T00:00:00"/>
    <x v="3"/>
    <x v="1"/>
    <x v="3"/>
    <n v="1"/>
    <n v="10"/>
  </r>
  <r>
    <m/>
    <x v="3"/>
    <s v="COMPLETA"/>
    <s v="CAJA 10.0 KG"/>
    <s v="CAJA PASTICA"/>
    <x v="0"/>
    <x v="0"/>
    <n v="1092"/>
    <x v="0"/>
    <d v="2025-06-05T00:00:00"/>
    <x v="0"/>
    <x v="1"/>
    <x v="3"/>
    <n v="1"/>
    <n v="10"/>
  </r>
  <r>
    <m/>
    <x v="3"/>
    <s v="COMPLETA"/>
    <s v="CAJA 10.0 KG"/>
    <s v="CAJA PASTICA"/>
    <x v="0"/>
    <x v="0"/>
    <n v="1102"/>
    <x v="0"/>
    <d v="2025-06-06T00:00:00"/>
    <x v="16"/>
    <x v="1"/>
    <x v="3"/>
    <n v="1"/>
    <n v="10"/>
  </r>
  <r>
    <m/>
    <x v="3"/>
    <s v="COMPLETA"/>
    <s v="CAJA 10.0 KG"/>
    <s v="CAJA PASTICA"/>
    <x v="0"/>
    <x v="0"/>
    <n v="1092"/>
    <x v="0"/>
    <d v="2025-06-05T00:00:00"/>
    <x v="0"/>
    <x v="1"/>
    <x v="4"/>
    <n v="2"/>
    <n v="20"/>
  </r>
  <r>
    <m/>
    <x v="3"/>
    <s v="COMPLETA"/>
    <s v="CAJA 10.0 KG"/>
    <s v="CAJA PASTICA"/>
    <x v="0"/>
    <x v="0"/>
    <n v="1102"/>
    <x v="0"/>
    <d v="2025-06-06T00:00:00"/>
    <x v="16"/>
    <x v="1"/>
    <x v="4"/>
    <n v="1"/>
    <n v="10"/>
  </r>
  <r>
    <m/>
    <x v="3"/>
    <s v="COMPLETA"/>
    <s v="CAJA 10.0 KG"/>
    <s v="CAJA PASTICA"/>
    <x v="0"/>
    <x v="0"/>
    <n v="1072"/>
    <x v="9"/>
    <d v="2025-06-03T00:00:00"/>
    <x v="14"/>
    <x v="1"/>
    <x v="4"/>
    <n v="2"/>
    <n v="20"/>
  </r>
  <r>
    <m/>
    <x v="3"/>
    <s v="COMPLETA"/>
    <s v="CAJA 10.0 KG"/>
    <s v="CAJA PASTICA"/>
    <x v="0"/>
    <x v="0"/>
    <n v="1035"/>
    <x v="1"/>
    <d v="2025-05-31T00:00:00"/>
    <x v="1"/>
    <x v="1"/>
    <x v="2"/>
    <n v="1"/>
    <n v="10"/>
  </r>
  <r>
    <m/>
    <x v="3"/>
    <s v="COMPLETA"/>
    <s v="CAJA 10.0 KG"/>
    <s v="CAJA PASTICA"/>
    <x v="0"/>
    <x v="0"/>
    <n v="1025"/>
    <x v="11"/>
    <d v="2025-05-31T00:00:00"/>
    <x v="18"/>
    <x v="1"/>
    <x v="2"/>
    <n v="4"/>
    <n v="40"/>
  </r>
  <r>
    <m/>
    <x v="3"/>
    <s v="COMPLETA"/>
    <s v="CAJA 10.0 KG"/>
    <s v="CAJA PASTICA"/>
    <x v="0"/>
    <x v="0"/>
    <n v="1020"/>
    <x v="2"/>
    <d v="2025-05-29T00:00:00"/>
    <x v="3"/>
    <x v="1"/>
    <x v="2"/>
    <n v="5"/>
    <n v="50"/>
  </r>
  <r>
    <m/>
    <x v="3"/>
    <s v="COMPLETA"/>
    <s v="CAJA 10.0 KG"/>
    <s v="CAJA PASTICA"/>
    <x v="0"/>
    <x v="0"/>
    <n v="932"/>
    <x v="5"/>
    <d v="2025-05-27T00:00:00"/>
    <x v="6"/>
    <x v="1"/>
    <x v="2"/>
    <n v="1"/>
    <n v="10"/>
  </r>
  <r>
    <m/>
    <x v="3"/>
    <s v="COMPLETA"/>
    <s v="CAJA 10.0 KG"/>
    <s v="CAJA PASTICA"/>
    <x v="0"/>
    <x v="0"/>
    <n v="1055"/>
    <x v="12"/>
    <d v="2025-06-02T00:00:00"/>
    <x v="19"/>
    <x v="1"/>
    <x v="2"/>
    <n v="1"/>
    <n v="10"/>
  </r>
  <r>
    <m/>
    <x v="3"/>
    <s v="COMPLETA"/>
    <s v="CAJA 10.0 KG"/>
    <s v="CAJA PASTICA"/>
    <x v="0"/>
    <x v="0"/>
    <n v="1112"/>
    <x v="17"/>
    <d v="2025-06-09T00:00:00"/>
    <x v="25"/>
    <x v="1"/>
    <x v="2"/>
    <n v="1"/>
    <n v="10"/>
  </r>
  <r>
    <m/>
    <x v="3"/>
    <s v="COMPLETA"/>
    <s v="CAJA 10.0 KG"/>
    <s v="CAJA PASTICA"/>
    <x v="0"/>
    <x v="0"/>
    <n v="1072"/>
    <x v="9"/>
    <d v="2025-06-03T00:00:00"/>
    <x v="14"/>
    <x v="1"/>
    <x v="2"/>
    <n v="3"/>
    <n v="30"/>
  </r>
  <r>
    <m/>
    <x v="3"/>
    <s v="COMPLETA"/>
    <s v="CAJA 10.0 KG"/>
    <s v="CAJA PASTICA"/>
    <x v="0"/>
    <x v="0"/>
    <n v="1103"/>
    <x v="0"/>
    <d v="2025-06-06T00:00:00"/>
    <x v="26"/>
    <x v="1"/>
    <x v="2"/>
    <n v="1"/>
    <n v="10"/>
  </r>
  <r>
    <m/>
    <x v="3"/>
    <s v="COMPLETA"/>
    <s v="CAJA 10.0 KG"/>
    <s v="CAJA PASTICA"/>
    <x v="0"/>
    <x v="0"/>
    <n v="1072"/>
    <x v="9"/>
    <d v="2025-06-03T00:00:00"/>
    <x v="14"/>
    <x v="1"/>
    <x v="5"/>
    <n v="1"/>
    <n v="10"/>
  </r>
  <r>
    <m/>
    <x v="3"/>
    <s v="COMPLETA"/>
    <s v="CAJA 10.0 KG"/>
    <s v="CAJA PASTICA"/>
    <x v="0"/>
    <x v="0"/>
    <n v="1012"/>
    <x v="13"/>
    <d v="2025-05-29T00:00:00"/>
    <x v="20"/>
    <x v="1"/>
    <x v="0"/>
    <n v="4"/>
    <n v="40"/>
  </r>
  <r>
    <m/>
    <x v="3"/>
    <s v="COMPLETA"/>
    <s v="CAJA 10.0 KG"/>
    <s v="CAJA PASTICA"/>
    <x v="0"/>
    <x v="0"/>
    <n v="1020"/>
    <x v="2"/>
    <d v="2025-05-29T00:00:00"/>
    <x v="3"/>
    <x v="1"/>
    <x v="0"/>
    <n v="1"/>
    <n v="10"/>
  </r>
  <r>
    <m/>
    <x v="3"/>
    <s v="COMPLETA"/>
    <s v="CAJA 10.0 KG"/>
    <s v="CAJA PASTICA"/>
    <x v="0"/>
    <x v="0"/>
    <n v="1025"/>
    <x v="11"/>
    <d v="2025-05-31T00:00:00"/>
    <x v="18"/>
    <x v="1"/>
    <x v="0"/>
    <n v="1"/>
    <n v="10"/>
  </r>
  <r>
    <m/>
    <x v="3"/>
    <s v="COMPLETA"/>
    <s v="CAJA 10.0 KG"/>
    <s v="CAJA PASTICA"/>
    <x v="0"/>
    <x v="0"/>
    <n v="1072"/>
    <x v="9"/>
    <d v="2025-06-03T00:00:00"/>
    <x v="14"/>
    <x v="1"/>
    <x v="0"/>
    <n v="5"/>
    <n v="50"/>
  </r>
  <r>
    <m/>
    <x v="3"/>
    <s v="COMPLETA"/>
    <s v="CAJA 10.0 KG"/>
    <s v="CAJA PASTICA"/>
    <x v="0"/>
    <x v="0"/>
    <n v="1102"/>
    <x v="0"/>
    <d v="2025-06-06T00:00:00"/>
    <x v="16"/>
    <x v="1"/>
    <x v="0"/>
    <n v="4"/>
    <n v="40"/>
  </r>
  <r>
    <m/>
    <x v="3"/>
    <s v="COMPLETA"/>
    <s v="CAJA 10.0 KG"/>
    <s v="CAJA PASTICA"/>
    <x v="0"/>
    <x v="0"/>
    <n v="1112"/>
    <x v="17"/>
    <d v="2025-06-09T00:00:00"/>
    <x v="25"/>
    <x v="1"/>
    <x v="0"/>
    <n v="1"/>
    <n v="10"/>
  </r>
  <r>
    <m/>
    <x v="3"/>
    <s v="COMPLETA"/>
    <s v="CAJA 10.0 KG"/>
    <s v="CAJA PASTICA"/>
    <x v="0"/>
    <x v="0"/>
    <n v="1092"/>
    <x v="0"/>
    <d v="2025-06-05T00:00:00"/>
    <x v="0"/>
    <x v="1"/>
    <x v="0"/>
    <n v="1"/>
    <n v="10"/>
  </r>
  <r>
    <m/>
    <x v="3"/>
    <s v="COMPLETA"/>
    <s v="CAJA 10.0 KG"/>
    <s v="CAJA PASTICA"/>
    <x v="0"/>
    <x v="0"/>
    <n v="951"/>
    <x v="4"/>
    <d v="2025-05-26T00:00:00"/>
    <x v="5"/>
    <x v="1"/>
    <x v="0"/>
    <n v="3"/>
    <n v="30"/>
  </r>
  <r>
    <m/>
    <x v="3"/>
    <s v="COMPLETA"/>
    <s v="CAJA 10.0 KG"/>
    <s v="CAJA PASTICA"/>
    <x v="0"/>
    <x v="0"/>
    <n v="978"/>
    <x v="14"/>
    <d v="2025-05-28T00:00:00"/>
    <x v="21"/>
    <x v="1"/>
    <x v="0"/>
    <n v="2"/>
    <n v="20"/>
  </r>
  <r>
    <m/>
    <x v="3"/>
    <s v="COMPLETA"/>
    <s v="CAJA 10.0 KG"/>
    <s v="CAJA PASTICA"/>
    <x v="0"/>
    <x v="0"/>
    <n v="977"/>
    <x v="6"/>
    <d v="2025-05-28T00:00:00"/>
    <x v="7"/>
    <x v="1"/>
    <x v="0"/>
    <n v="2"/>
    <n v="20"/>
  </r>
  <r>
    <m/>
    <x v="3"/>
    <s v="COMPLETA"/>
    <s v="CAJA 10.0 KG"/>
    <s v="CAJA PASTICA"/>
    <x v="0"/>
    <x v="0"/>
    <n v="1092"/>
    <x v="0"/>
    <d v="2025-06-05T00:00:00"/>
    <x v="0"/>
    <x v="1"/>
    <x v="0"/>
    <n v="1"/>
    <n v="10"/>
  </r>
  <r>
    <m/>
    <x v="3"/>
    <s v="COMPLETA"/>
    <s v="CAJA 10.0 KG"/>
    <s v="CAJA PASTICA"/>
    <x v="0"/>
    <x v="0"/>
    <n v="1101"/>
    <x v="10"/>
    <d v="2025-06-06T00:00:00"/>
    <x v="15"/>
    <x v="1"/>
    <x v="0"/>
    <n v="1"/>
    <n v="10"/>
  </r>
  <r>
    <m/>
    <x v="3"/>
    <s v="COMPLETA"/>
    <s v="CAJA 10.0 KG"/>
    <s v="CAJA PASTICA"/>
    <x v="0"/>
    <x v="0"/>
    <n v="939"/>
    <x v="18"/>
    <d v="2025-05-26T00:00:00"/>
    <x v="27"/>
    <x v="1"/>
    <x v="0"/>
    <n v="2"/>
    <n v="20"/>
  </r>
  <r>
    <m/>
    <x v="3"/>
    <s v="COMPLETA"/>
    <s v="CAJA 10.0 KG"/>
    <s v="CAJA PASTICA"/>
    <x v="0"/>
    <x v="0"/>
    <n v="930"/>
    <x v="16"/>
    <d v="2025-05-26T00:00:00"/>
    <x v="24"/>
    <x v="1"/>
    <x v="0"/>
    <n v="2"/>
    <n v="20"/>
  </r>
  <r>
    <m/>
    <x v="3"/>
    <s v="COMPLETA"/>
    <s v="CAJA 10.0 KG"/>
    <s v="CAJA PASTICA"/>
    <x v="0"/>
    <x v="0"/>
    <n v="935"/>
    <x v="0"/>
    <d v="2025-05-26T00:00:00"/>
    <x v="28"/>
    <x v="1"/>
    <x v="0"/>
    <n v="1"/>
    <n v="10"/>
  </r>
  <r>
    <m/>
    <x v="3"/>
    <s v="COMPLETA"/>
    <s v="CAJA 10.0 KG"/>
    <s v="CAJA PASTICA"/>
    <x v="0"/>
    <x v="0"/>
    <n v="981"/>
    <x v="15"/>
    <d v="2025-05-28T00:00:00"/>
    <x v="22"/>
    <x v="1"/>
    <x v="4"/>
    <n v="1"/>
    <n v="10"/>
  </r>
  <r>
    <m/>
    <x v="3"/>
    <s v="COMPLETA"/>
    <s v="CAJA 10.0 KG"/>
    <s v="CAJA PASTICA"/>
    <x v="0"/>
    <x v="0"/>
    <n v="930"/>
    <x v="16"/>
    <d v="2025-05-26T00:00:00"/>
    <x v="24"/>
    <x v="1"/>
    <x v="4"/>
    <n v="2"/>
    <n v="20"/>
  </r>
  <r>
    <m/>
    <x v="3"/>
    <s v="COMPLETA"/>
    <s v="CAJA 10.0 KG"/>
    <s v="CAJA PASTICA"/>
    <x v="0"/>
    <x v="0"/>
    <n v="977"/>
    <x v="6"/>
    <d v="2025-05-28T00:00:00"/>
    <x v="7"/>
    <x v="1"/>
    <x v="4"/>
    <n v="3"/>
    <n v="30"/>
  </r>
  <r>
    <m/>
    <x v="3"/>
    <s v="COMPLETA"/>
    <s v="CAJA 10.0 KG"/>
    <s v="CAJA PASTICA"/>
    <x v="0"/>
    <x v="0"/>
    <n v="978"/>
    <x v="14"/>
    <d v="2025-05-28T00:00:00"/>
    <x v="21"/>
    <x v="1"/>
    <x v="4"/>
    <n v="2"/>
    <n v="20"/>
  </r>
  <r>
    <m/>
    <x v="3"/>
    <s v="COMPLETA"/>
    <s v="CAJA 10.0 KG"/>
    <s v="CAJA PASTICA"/>
    <x v="0"/>
    <x v="0"/>
    <n v="1101"/>
    <x v="10"/>
    <d v="2025-06-06T00:00:00"/>
    <x v="15"/>
    <x v="1"/>
    <x v="4"/>
    <n v="1"/>
    <n v="10"/>
  </r>
  <r>
    <m/>
    <x v="3"/>
    <s v="COMPLETA"/>
    <s v="CAJA 10.0 KG"/>
    <s v="CAJA PASTICA"/>
    <x v="0"/>
    <x v="0"/>
    <n v="1102"/>
    <x v="0"/>
    <d v="2025-06-06T00:00:00"/>
    <x v="16"/>
    <x v="1"/>
    <x v="4"/>
    <n v="3"/>
    <n v="30"/>
  </r>
  <r>
    <m/>
    <x v="3"/>
    <s v="COMPLETA"/>
    <s v="CAJA 10.0 KG"/>
    <s v="CAJA PASTICA"/>
    <x v="0"/>
    <x v="0"/>
    <n v="1020"/>
    <x v="2"/>
    <d v="2025-05-29T00:00:00"/>
    <x v="3"/>
    <x v="1"/>
    <x v="4"/>
    <n v="5"/>
    <n v="50"/>
  </r>
  <r>
    <m/>
    <x v="3"/>
    <s v="COMPLETA"/>
    <s v="CAJA 10.0 KG"/>
    <s v="CAJA PASTICA"/>
    <x v="0"/>
    <x v="0"/>
    <n v="1072"/>
    <x v="9"/>
    <d v="2025-06-03T00:00:00"/>
    <x v="14"/>
    <x v="1"/>
    <x v="4"/>
    <n v="2"/>
    <n v="20"/>
  </r>
  <r>
    <m/>
    <x v="3"/>
    <s v="COMPLETA"/>
    <s v="CAJA 10.0 KG"/>
    <s v="CAJA PASTICA"/>
    <x v="0"/>
    <x v="0"/>
    <n v="1105"/>
    <x v="19"/>
    <d v="2025-06-06T00:00:00"/>
    <x v="29"/>
    <x v="1"/>
    <x v="4"/>
    <n v="1"/>
    <n v="10"/>
  </r>
  <r>
    <m/>
    <x v="3"/>
    <s v="COMPLETA"/>
    <s v="CAJA 10.0 KG"/>
    <s v="CAJA PASTICA"/>
    <x v="0"/>
    <x v="0"/>
    <n v="1012"/>
    <x v="13"/>
    <d v="2025-05-29T00:00:00"/>
    <x v="20"/>
    <x v="1"/>
    <x v="4"/>
    <n v="1"/>
    <n v="10"/>
  </r>
  <r>
    <m/>
    <x v="3"/>
    <s v="COMPLETA"/>
    <s v="CAJA 10.0 KG"/>
    <s v="CAJA PASTICA"/>
    <x v="0"/>
    <x v="0"/>
    <n v="1035"/>
    <x v="1"/>
    <d v="2025-05-31T00:00:00"/>
    <x v="1"/>
    <x v="1"/>
    <x v="4"/>
    <n v="2"/>
    <n v="20"/>
  </r>
  <r>
    <m/>
    <x v="3"/>
    <s v="COMPLETA"/>
    <s v="CAJA 10.0 KG"/>
    <s v="CAJA PASTICA"/>
    <x v="0"/>
    <x v="0"/>
    <n v="1025"/>
    <x v="11"/>
    <d v="2025-05-31T00:00:00"/>
    <x v="18"/>
    <x v="1"/>
    <x v="4"/>
    <n v="2"/>
    <n v="20"/>
  </r>
  <r>
    <m/>
    <x v="3"/>
    <s v="COMPLETA"/>
    <s v="CAJA 10.0 KG"/>
    <s v="CAJA PASTICA"/>
    <x v="0"/>
    <x v="0"/>
    <n v="1101"/>
    <x v="10"/>
    <d v="2025-06-06T00:00:00"/>
    <x v="15"/>
    <x v="1"/>
    <x v="3"/>
    <n v="1"/>
    <n v="10"/>
  </r>
  <r>
    <m/>
    <x v="3"/>
    <s v="COMPLETA"/>
    <s v="CAJA 10.0 KG"/>
    <s v="CAJA PASTICA"/>
    <x v="0"/>
    <x v="0"/>
    <n v="1102"/>
    <x v="0"/>
    <d v="2025-06-06T00:00:00"/>
    <x v="16"/>
    <x v="1"/>
    <x v="3"/>
    <n v="1"/>
    <n v="10"/>
  </r>
  <r>
    <m/>
    <x v="3"/>
    <s v="COMPLETA"/>
    <s v="CAJA 10.0 KG"/>
    <s v="CAJA PASTICA"/>
    <x v="0"/>
    <x v="0"/>
    <n v="1092"/>
    <x v="0"/>
    <d v="2025-06-05T00:00:00"/>
    <x v="0"/>
    <x v="1"/>
    <x v="3"/>
    <n v="1"/>
    <n v="10"/>
  </r>
  <r>
    <m/>
    <x v="3"/>
    <s v="COMPLETA"/>
    <s v="CAJA 10.0 KG"/>
    <s v="CAJA PASTICA"/>
    <x v="0"/>
    <x v="0"/>
    <n v="1035"/>
    <x v="1"/>
    <d v="2025-05-31T00:00:00"/>
    <x v="1"/>
    <x v="1"/>
    <x v="3"/>
    <n v="1"/>
    <n v="10"/>
  </r>
  <r>
    <m/>
    <x v="3"/>
    <s v="COMPLETA"/>
    <s v="CAJA 10.0 KG"/>
    <s v="CAJA PASTICA"/>
    <x v="0"/>
    <x v="0"/>
    <n v="1020"/>
    <x v="2"/>
    <d v="2025-05-29T00:00:00"/>
    <x v="3"/>
    <x v="1"/>
    <x v="3"/>
    <n v="2"/>
    <n v="20"/>
  </r>
  <r>
    <m/>
    <x v="3"/>
    <s v="COMPLETA"/>
    <s v="CAJA 10.0 KG"/>
    <s v="CAJA PASTICA"/>
    <x v="0"/>
    <x v="0"/>
    <n v="978"/>
    <x v="14"/>
    <d v="2025-05-28T00:00:00"/>
    <x v="21"/>
    <x v="1"/>
    <x v="3"/>
    <n v="2"/>
    <n v="20"/>
  </r>
  <r>
    <m/>
    <x v="3"/>
    <s v="COMPLETA"/>
    <s v="CAJA 10.0 KG"/>
    <s v="CAJA PASTICA"/>
    <x v="0"/>
    <x v="0"/>
    <n v="1025"/>
    <x v="11"/>
    <d v="2025-05-31T00:00:00"/>
    <x v="18"/>
    <x v="1"/>
    <x v="3"/>
    <n v="1"/>
    <n v="10"/>
  </r>
  <r>
    <m/>
    <x v="3"/>
    <s v="COMPLETA"/>
    <s v="CAJA 10.0 KG"/>
    <s v="CAJA PASTICA"/>
    <x v="0"/>
    <x v="0"/>
    <n v="977"/>
    <x v="6"/>
    <d v="2025-05-28T00:00:00"/>
    <x v="7"/>
    <x v="1"/>
    <x v="3"/>
    <n v="2"/>
    <n v="20"/>
  </r>
  <r>
    <m/>
    <x v="3"/>
    <s v="COMPLETA"/>
    <s v="CAJA 10.0 KG"/>
    <s v="CAJA PASTICA"/>
    <x v="0"/>
    <x v="0"/>
    <n v="951"/>
    <x v="4"/>
    <d v="2025-05-26T00:00:00"/>
    <x v="5"/>
    <x v="1"/>
    <x v="3"/>
    <n v="2"/>
    <n v="20"/>
  </r>
  <r>
    <m/>
    <x v="4"/>
    <s v="COMPLETA"/>
    <s v="CAJA 10.0 KG"/>
    <s v="CAJA PASTICA"/>
    <x v="0"/>
    <x v="0"/>
    <n v="951"/>
    <x v="4"/>
    <d v="2025-05-26T00:00:00"/>
    <x v="5"/>
    <x v="1"/>
    <x v="6"/>
    <n v="8"/>
    <n v="80"/>
  </r>
  <r>
    <m/>
    <x v="4"/>
    <s v="COMPLETA"/>
    <s v="CAJA 10.0 KG"/>
    <s v="CAJA PASTICA"/>
    <x v="0"/>
    <x v="0"/>
    <n v="994"/>
    <x v="4"/>
    <d v="2025-05-28T00:00:00"/>
    <x v="11"/>
    <x v="1"/>
    <x v="6"/>
    <n v="4"/>
    <n v="40"/>
  </r>
  <r>
    <m/>
    <x v="4"/>
    <s v="COMPLETA"/>
    <s v="CAJA 10.0 KG"/>
    <s v="CAJA PASTICA"/>
    <x v="0"/>
    <x v="0"/>
    <n v="1092"/>
    <x v="0"/>
    <d v="2025-06-05T00:00:00"/>
    <x v="0"/>
    <x v="1"/>
    <x v="6"/>
    <n v="1"/>
    <n v="10"/>
  </r>
  <r>
    <m/>
    <x v="4"/>
    <s v="COMPLETA"/>
    <s v="CAJA 10.0 KG"/>
    <s v="CAJA PASTICA"/>
    <x v="0"/>
    <x v="0"/>
    <n v="951"/>
    <x v="4"/>
    <d v="2025-05-26T00:00:00"/>
    <x v="5"/>
    <x v="1"/>
    <x v="7"/>
    <n v="3"/>
    <n v="30"/>
  </r>
  <r>
    <m/>
    <x v="4"/>
    <s v="COMPLETA"/>
    <s v="CAJA 10.0 KG"/>
    <s v="CAJA PASTICA"/>
    <x v="0"/>
    <x v="0"/>
    <n v="1025"/>
    <x v="11"/>
    <d v="2025-05-31T00:00:00"/>
    <x v="18"/>
    <x v="1"/>
    <x v="7"/>
    <n v="2"/>
    <n v="20"/>
  </r>
  <r>
    <m/>
    <x v="4"/>
    <s v="COMPLETA"/>
    <s v="CAJA 10.0 KG"/>
    <s v="CAJA PASTICA"/>
    <x v="0"/>
    <x v="0"/>
    <n v="1020"/>
    <x v="2"/>
    <d v="2025-05-29T00:00:00"/>
    <x v="3"/>
    <x v="1"/>
    <x v="7"/>
    <n v="2"/>
    <n v="20"/>
  </r>
  <r>
    <m/>
    <x v="4"/>
    <s v="COMPLETA"/>
    <s v="CAJA 10.0 KG"/>
    <s v="CAJA PASTICA"/>
    <x v="0"/>
    <x v="0"/>
    <n v="1070"/>
    <x v="9"/>
    <d v="2025-06-03T00:00:00"/>
    <x v="30"/>
    <x v="1"/>
    <x v="7"/>
    <n v="3"/>
    <n v="30"/>
  </r>
  <r>
    <m/>
    <x v="4"/>
    <s v="COMPLETA"/>
    <s v="CAJA 10.0 KG"/>
    <s v="CAJA PASTICA"/>
    <x v="0"/>
    <x v="0"/>
    <n v="1069"/>
    <x v="0"/>
    <d v="2025-06-03T00:00:00"/>
    <x v="17"/>
    <x v="1"/>
    <x v="7"/>
    <n v="9"/>
    <n v="90"/>
  </r>
  <r>
    <m/>
    <x v="4"/>
    <s v="COMPLETA"/>
    <s v="CAJA 10.0 KG"/>
    <s v="CAJA PASTICA"/>
    <x v="0"/>
    <x v="0"/>
    <n v="1092"/>
    <x v="0"/>
    <d v="2025-06-05T00:00:00"/>
    <x v="0"/>
    <x v="1"/>
    <x v="7"/>
    <n v="3"/>
    <n v="30"/>
  </r>
  <r>
    <m/>
    <x v="4"/>
    <s v="COMPLETA"/>
    <s v="CAJA 10.0 KG"/>
    <s v="CAJA PASTICA"/>
    <x v="0"/>
    <x v="0"/>
    <n v="994"/>
    <x v="4"/>
    <d v="2025-05-28T00:00:00"/>
    <x v="11"/>
    <x v="1"/>
    <x v="7"/>
    <n v="4"/>
    <n v="40"/>
  </r>
  <r>
    <m/>
    <x v="4"/>
    <s v="COMPLETA"/>
    <s v="CAJA 10.0 KG"/>
    <s v="CAJA PASTICA"/>
    <x v="0"/>
    <x v="0"/>
    <n v="1072"/>
    <x v="9"/>
    <d v="2025-06-03T00:00:00"/>
    <x v="14"/>
    <x v="1"/>
    <x v="2"/>
    <n v="6"/>
    <n v="60"/>
  </r>
  <r>
    <m/>
    <x v="4"/>
    <s v="COMPLETA"/>
    <s v="CAJA 10.0 KG"/>
    <s v="CAJA PASTICA"/>
    <x v="0"/>
    <x v="0"/>
    <n v="1092"/>
    <x v="0"/>
    <d v="2025-06-05T00:00:00"/>
    <x v="0"/>
    <x v="1"/>
    <x v="2"/>
    <n v="2"/>
    <n v="20"/>
  </r>
  <r>
    <m/>
    <x v="4"/>
    <s v="COMPLETA"/>
    <s v="CAJA 10.0 KG"/>
    <s v="CAJA PASTICA"/>
    <x v="0"/>
    <x v="0"/>
    <n v="1103"/>
    <x v="0"/>
    <d v="2025-06-06T00:00:00"/>
    <x v="26"/>
    <x v="1"/>
    <x v="2"/>
    <n v="1"/>
    <n v="10"/>
  </r>
  <r>
    <m/>
    <x v="4"/>
    <s v="COMPLETA"/>
    <s v="CAJA 10.0 KG"/>
    <s v="CAJA PASTICA"/>
    <x v="0"/>
    <x v="0"/>
    <n v="999"/>
    <x v="7"/>
    <d v="2025-05-29T00:00:00"/>
    <x v="8"/>
    <x v="1"/>
    <x v="2"/>
    <n v="1"/>
    <n v="10"/>
  </r>
  <r>
    <m/>
    <x v="4"/>
    <s v="COMPLETA"/>
    <s v="CAJA 10.0 KG"/>
    <s v="CAJA PASTICA"/>
    <x v="0"/>
    <x v="0"/>
    <n v="994"/>
    <x v="4"/>
    <d v="2025-05-28T00:00:00"/>
    <x v="11"/>
    <x v="1"/>
    <x v="2"/>
    <n v="1"/>
    <n v="10"/>
  </r>
  <r>
    <m/>
    <x v="4"/>
    <s v="COMPLETA"/>
    <s v="CAJA 10.0 KG"/>
    <s v="CAJA PASTICA"/>
    <x v="0"/>
    <x v="0"/>
    <n v="1035"/>
    <x v="1"/>
    <d v="2025-05-31T00:00:00"/>
    <x v="1"/>
    <x v="1"/>
    <x v="2"/>
    <n v="2"/>
    <n v="20"/>
  </r>
  <r>
    <m/>
    <x v="4"/>
    <s v="COMPLETA"/>
    <s v="CAJA 10.0 KG"/>
    <s v="CAJA PASTICA"/>
    <x v="0"/>
    <x v="0"/>
    <n v="1104"/>
    <x v="7"/>
    <d v="2025-06-06T00:00:00"/>
    <x v="31"/>
    <x v="1"/>
    <x v="8"/>
    <n v="4"/>
    <n v="40"/>
  </r>
  <r>
    <m/>
    <x v="4"/>
    <s v="COMPLETA"/>
    <s v="CAJA 10.0 KG"/>
    <s v="CAJA PASTICA"/>
    <x v="0"/>
    <x v="0"/>
    <n v="1069"/>
    <x v="0"/>
    <d v="2025-06-03T00:00:00"/>
    <x v="17"/>
    <x v="1"/>
    <x v="7"/>
    <n v="2"/>
    <n v="20"/>
  </r>
  <r>
    <m/>
    <x v="4"/>
    <s v="COMPLETA"/>
    <s v="CAJA 10.0 KG"/>
    <s v="CAJA PASTICA"/>
    <x v="0"/>
    <x v="0"/>
    <n v="1103"/>
    <x v="0"/>
    <d v="2025-06-06T00:00:00"/>
    <x v="26"/>
    <x v="1"/>
    <x v="2"/>
    <n v="2"/>
    <n v="20"/>
  </r>
  <r>
    <m/>
    <x v="4"/>
    <s v="COMPLETA"/>
    <s v="CAJA 10.0 KG"/>
    <s v="CAJA PASTICA"/>
    <x v="0"/>
    <x v="0"/>
    <n v="1072"/>
    <x v="9"/>
    <d v="2025-06-03T00:00:00"/>
    <x v="14"/>
    <x v="1"/>
    <x v="2"/>
    <n v="5"/>
    <n v="50"/>
  </r>
  <r>
    <m/>
    <x v="4"/>
    <s v="COMPLETA"/>
    <s v="CAJA 10.0 KG"/>
    <s v="CAJA PASTICA"/>
    <x v="0"/>
    <x v="0"/>
    <n v="1112"/>
    <x v="17"/>
    <d v="2025-06-09T00:00:00"/>
    <x v="25"/>
    <x v="1"/>
    <x v="2"/>
    <n v="1"/>
    <n v="10"/>
  </r>
  <r>
    <m/>
    <x v="4"/>
    <s v="COMPLETA"/>
    <s v="CAJA 10.0 KG"/>
    <s v="CAJA PASTICA"/>
    <x v="0"/>
    <x v="0"/>
    <n v="1035"/>
    <x v="1"/>
    <d v="2025-05-31T00:00:00"/>
    <x v="1"/>
    <x v="1"/>
    <x v="2"/>
    <n v="1"/>
    <n v="10"/>
  </r>
  <r>
    <m/>
    <x v="4"/>
    <s v="COMPLETA"/>
    <s v="CAJA 10.0 KG"/>
    <s v="CAJA PASTICA"/>
    <x v="0"/>
    <x v="0"/>
    <n v="1106"/>
    <x v="20"/>
    <d v="2025-06-06T00:00:00"/>
    <x v="32"/>
    <x v="1"/>
    <x v="9"/>
    <n v="3"/>
    <n v="30"/>
  </r>
  <r>
    <m/>
    <x v="4"/>
    <s v="COMPLETA"/>
    <s v="CAJA 10.0 KG"/>
    <s v="CAJA PASTICA"/>
    <x v="0"/>
    <x v="0"/>
    <n v="1071"/>
    <x v="9"/>
    <d v="2025-06-03T00:00:00"/>
    <x v="33"/>
    <x v="1"/>
    <x v="6"/>
    <n v="7"/>
    <n v="70"/>
  </r>
  <r>
    <m/>
    <x v="4"/>
    <s v="COMPLETA"/>
    <s v="CAJA 10.0 KG"/>
    <s v="CAJA PASTICA"/>
    <x v="0"/>
    <x v="0"/>
    <n v="1070"/>
    <x v="9"/>
    <d v="2025-06-03T00:00:00"/>
    <x v="30"/>
    <x v="1"/>
    <x v="6"/>
    <n v="3"/>
    <n v="30"/>
  </r>
  <r>
    <m/>
    <x v="4"/>
    <s v="COMPLETA"/>
    <s v="CAJA 10.0 KG"/>
    <s v="CAJA PASTICA"/>
    <x v="0"/>
    <x v="0"/>
    <n v="1104"/>
    <x v="7"/>
    <d v="2025-06-06T00:00:00"/>
    <x v="31"/>
    <x v="1"/>
    <x v="6"/>
    <n v="2"/>
    <n v="20"/>
  </r>
  <r>
    <m/>
    <x v="4"/>
    <s v="COMPLETA"/>
    <s v="CAJA 10.0 KG"/>
    <s v="CAJA PASTICA"/>
    <x v="0"/>
    <x v="0"/>
    <n v="1072"/>
    <x v="9"/>
    <d v="2025-06-03T00:00:00"/>
    <x v="14"/>
    <x v="1"/>
    <x v="6"/>
    <n v="3"/>
    <n v="30"/>
  </r>
  <r>
    <m/>
    <x v="4"/>
    <s v="COMPLETA"/>
    <s v="CAJA 10.0 KG"/>
    <s v="CAJA PASTICA"/>
    <x v="0"/>
    <x v="0"/>
    <n v="1072"/>
    <x v="9"/>
    <d v="2025-06-03T00:00:00"/>
    <x v="14"/>
    <x v="1"/>
    <x v="6"/>
    <n v="1"/>
    <n v="10"/>
  </r>
  <r>
    <m/>
    <x v="4"/>
    <s v="COMPLETA"/>
    <s v="CAJA 10.0 KG"/>
    <s v="CAJA PASTICA"/>
    <x v="0"/>
    <x v="0"/>
    <n v="1025"/>
    <x v="11"/>
    <d v="2025-05-31T00:00:00"/>
    <x v="18"/>
    <x v="1"/>
    <x v="6"/>
    <n v="4"/>
    <n v="40"/>
  </r>
  <r>
    <m/>
    <x v="4"/>
    <s v="COMPLETA"/>
    <s v="CAJA 10.0 KG"/>
    <s v="CAJA PASTICA"/>
    <x v="0"/>
    <x v="0"/>
    <n v="1055"/>
    <x v="12"/>
    <d v="2025-06-02T00:00:00"/>
    <x v="19"/>
    <x v="1"/>
    <x v="6"/>
    <n v="1"/>
    <n v="10"/>
  </r>
  <r>
    <m/>
    <x v="4"/>
    <s v="COMPLETA"/>
    <s v="CAJA 10.0 KG"/>
    <s v="CAJA PASTICA"/>
    <x v="0"/>
    <x v="0"/>
    <n v="1112"/>
    <x v="17"/>
    <d v="2025-06-09T00:00:00"/>
    <x v="25"/>
    <x v="1"/>
    <x v="1"/>
    <n v="1"/>
    <n v="10"/>
  </r>
  <r>
    <m/>
    <x v="4"/>
    <s v="COMPLETA"/>
    <s v="CAJA 10.0 KG"/>
    <s v="CAJA PASTICA"/>
    <x v="0"/>
    <x v="0"/>
    <n v="951"/>
    <x v="4"/>
    <d v="2025-05-26T00:00:00"/>
    <x v="5"/>
    <x v="1"/>
    <x v="1"/>
    <n v="6"/>
    <n v="60"/>
  </r>
  <r>
    <m/>
    <x v="4"/>
    <s v="COMPLETA"/>
    <s v="CAJA 10.0 KG"/>
    <s v="CAJA PASTICA"/>
    <x v="0"/>
    <x v="0"/>
    <n v="994"/>
    <x v="4"/>
    <d v="2025-05-28T00:00:00"/>
    <x v="11"/>
    <x v="1"/>
    <x v="1"/>
    <n v="6"/>
    <n v="60"/>
  </r>
  <r>
    <m/>
    <x v="5"/>
    <s v="COMPLETA"/>
    <s v="CAJA 10.0 KG"/>
    <s v="CAJA PASTICA"/>
    <x v="0"/>
    <x v="0"/>
    <n v="987"/>
    <x v="4"/>
    <d v="2025-05-28T00:00:00"/>
    <x v="9"/>
    <x v="1"/>
    <x v="2"/>
    <n v="4"/>
    <n v="40"/>
  </r>
  <r>
    <m/>
    <x v="5"/>
    <s v="COMPLETA"/>
    <s v="CAJA 10.0 KG"/>
    <s v="CAJA PASTICA"/>
    <x v="0"/>
    <x v="0"/>
    <n v="1092"/>
    <x v="0"/>
    <d v="2025-06-05T00:00:00"/>
    <x v="0"/>
    <x v="1"/>
    <x v="2"/>
    <n v="5"/>
    <n v="50"/>
  </r>
  <r>
    <m/>
    <x v="5"/>
    <s v="COMPLETA"/>
    <s v="CAJA 10.0 KG"/>
    <s v="CAJA PASTICA"/>
    <x v="0"/>
    <x v="0"/>
    <n v="994"/>
    <x v="4"/>
    <d v="2025-05-28T00:00:00"/>
    <x v="11"/>
    <x v="1"/>
    <x v="2"/>
    <n v="8"/>
    <n v="80"/>
  </r>
  <r>
    <m/>
    <x v="5"/>
    <s v="COMPLETA"/>
    <s v="CAJA 10.0 KG"/>
    <s v="CAJA PASTICA"/>
    <x v="0"/>
    <x v="0"/>
    <n v="951"/>
    <x v="4"/>
    <d v="2025-05-26T00:00:00"/>
    <x v="5"/>
    <x v="1"/>
    <x v="2"/>
    <n v="10"/>
    <n v="100"/>
  </r>
  <r>
    <m/>
    <x v="5"/>
    <s v="COMPLETA"/>
    <s v="CAJA 10.0 KG"/>
    <s v="CAJA PASTICA"/>
    <x v="0"/>
    <x v="0"/>
    <n v="941"/>
    <x v="21"/>
    <d v="2025-05-26T00:00:00"/>
    <x v="34"/>
    <x v="1"/>
    <x v="2"/>
    <n v="1"/>
    <n v="10"/>
  </r>
  <r>
    <m/>
    <x v="5"/>
    <s v="COMPLETA"/>
    <s v="CAJA 10.0 KG"/>
    <s v="CAJA PASTICA"/>
    <x v="0"/>
    <x v="0"/>
    <n v="940"/>
    <x v="21"/>
    <d v="2025-05-26T00:00:00"/>
    <x v="35"/>
    <x v="1"/>
    <x v="2"/>
    <n v="1"/>
    <n v="10"/>
  </r>
  <r>
    <m/>
    <x v="5"/>
    <s v="COMPLETA"/>
    <s v="CAJA 10.0 KG"/>
    <s v="CAJA PASTICA"/>
    <x v="0"/>
    <x v="0"/>
    <n v="950"/>
    <x v="16"/>
    <d v="2025-05-26T00:00:00"/>
    <x v="36"/>
    <x v="1"/>
    <x v="2"/>
    <n v="1"/>
    <n v="10"/>
  </r>
  <r>
    <m/>
    <x v="5"/>
    <s v="COMPLETA"/>
    <s v="CAJA 10.0 KG"/>
    <s v="CAJA PASTICA"/>
    <x v="0"/>
    <x v="0"/>
    <n v="1101"/>
    <x v="10"/>
    <d v="2025-06-06T00:00:00"/>
    <x v="15"/>
    <x v="1"/>
    <x v="2"/>
    <n v="1"/>
    <n v="10"/>
  </r>
  <r>
    <m/>
    <x v="5"/>
    <s v="COMPLETA"/>
    <s v="CAJA 10.0 KG"/>
    <s v="CAJA PASTICA"/>
    <x v="0"/>
    <x v="0"/>
    <n v="981"/>
    <x v="15"/>
    <d v="2025-05-28T00:00:00"/>
    <x v="22"/>
    <x v="1"/>
    <x v="2"/>
    <n v="1"/>
    <n v="10"/>
  </r>
  <r>
    <m/>
    <x v="5"/>
    <s v="COMPLETA"/>
    <s v="CAJA 10.0 KG"/>
    <s v="CAJA PASTICA"/>
    <x v="0"/>
    <x v="0"/>
    <n v="935"/>
    <x v="0"/>
    <d v="2025-05-26T00:00:00"/>
    <x v="28"/>
    <x v="1"/>
    <x v="2"/>
    <n v="2"/>
    <n v="20"/>
  </r>
  <r>
    <m/>
    <x v="5"/>
    <s v="COMPLETA"/>
    <s v="CAJA 10.0 KG"/>
    <s v="CAJA PASTICA"/>
    <x v="0"/>
    <x v="0"/>
    <n v="930"/>
    <x v="16"/>
    <d v="2025-05-26T00:00:00"/>
    <x v="24"/>
    <x v="1"/>
    <x v="2"/>
    <n v="1"/>
    <n v="10"/>
  </r>
  <r>
    <m/>
    <x v="5"/>
    <s v="COMPLETA"/>
    <s v="CAJA 10.0 KG"/>
    <s v="CAJA PASTICA"/>
    <x v="0"/>
    <x v="0"/>
    <n v="999"/>
    <x v="7"/>
    <d v="2025-05-29T00:00:00"/>
    <x v="8"/>
    <x v="1"/>
    <x v="2"/>
    <n v="1"/>
    <n v="10"/>
  </r>
  <r>
    <m/>
    <x v="5"/>
    <s v="COMPLETA"/>
    <s v="CAJA 10.0 KG"/>
    <s v="CAJA PASTICA"/>
    <x v="0"/>
    <x v="0"/>
    <n v="951"/>
    <x v="4"/>
    <d v="2025-05-26T00:00:00"/>
    <x v="5"/>
    <x v="1"/>
    <x v="1"/>
    <n v="2"/>
    <n v="20"/>
  </r>
  <r>
    <m/>
    <x v="5"/>
    <s v="COMPLETA"/>
    <s v="CAJA 10.0 KG"/>
    <s v="CAJA PASTICA"/>
    <x v="0"/>
    <x v="0"/>
    <n v="987"/>
    <x v="4"/>
    <d v="2025-05-28T00:00:00"/>
    <x v="9"/>
    <x v="1"/>
    <x v="1"/>
    <n v="1"/>
    <n v="10"/>
  </r>
  <r>
    <m/>
    <x v="5"/>
    <s v="COMPLETA"/>
    <s v="CAJA 10.0 KG"/>
    <s v="CAJA PASTICA"/>
    <x v="0"/>
    <x v="0"/>
    <n v="1092"/>
    <x v="0"/>
    <d v="2025-06-05T00:00:00"/>
    <x v="0"/>
    <x v="1"/>
    <x v="1"/>
    <n v="7"/>
    <n v="70"/>
  </r>
  <r>
    <m/>
    <x v="5"/>
    <s v="COMPLETA"/>
    <s v="CAJA 10.0 KG"/>
    <s v="CAJA PASTICA"/>
    <x v="0"/>
    <x v="0"/>
    <n v="994"/>
    <x v="4"/>
    <d v="2025-05-28T00:00:00"/>
    <x v="11"/>
    <x v="1"/>
    <x v="1"/>
    <n v="4"/>
    <n v="40"/>
  </r>
  <r>
    <m/>
    <x v="5"/>
    <s v="COMPLETA"/>
    <s v="CAJA 10.0 KG"/>
    <s v="CAJA PASTICA"/>
    <x v="0"/>
    <x v="0"/>
    <n v="951"/>
    <x v="4"/>
    <d v="2025-05-26T00:00:00"/>
    <x v="5"/>
    <x v="1"/>
    <x v="8"/>
    <n v="1"/>
    <n v="10"/>
  </r>
  <r>
    <m/>
    <x v="5"/>
    <s v="COMPLETA"/>
    <s v="CAJA 10.0 KG"/>
    <s v="CAJA PASTICA"/>
    <x v="0"/>
    <x v="0"/>
    <n v="1020"/>
    <x v="2"/>
    <d v="2025-05-29T00:00:00"/>
    <x v="3"/>
    <x v="1"/>
    <x v="8"/>
    <n v="1"/>
    <n v="10"/>
  </r>
  <r>
    <m/>
    <x v="5"/>
    <s v="COMPLETA"/>
    <s v="CAJA 10.0 KG"/>
    <s v="CAJA PASTICA"/>
    <x v="0"/>
    <x v="0"/>
    <n v="1020"/>
    <x v="2"/>
    <d v="2025-05-29T00:00:00"/>
    <x v="3"/>
    <x v="1"/>
    <x v="1"/>
    <n v="7"/>
    <n v="70"/>
  </r>
  <r>
    <m/>
    <x v="5"/>
    <s v="COMPLETA"/>
    <s v="CAJA 10.0 KG"/>
    <s v="CAJA PASTICA"/>
    <x v="0"/>
    <x v="0"/>
    <n v="1055"/>
    <x v="12"/>
    <d v="2025-06-02T00:00:00"/>
    <x v="19"/>
    <x v="1"/>
    <x v="1"/>
    <n v="3"/>
    <n v="30"/>
  </r>
  <r>
    <m/>
    <x v="5"/>
    <s v="COMPLETA"/>
    <s v="CAJA 10.0 KG"/>
    <s v="CAJA PASTICA"/>
    <x v="0"/>
    <x v="0"/>
    <n v="1035"/>
    <x v="1"/>
    <d v="2025-05-31T00:00:00"/>
    <x v="1"/>
    <x v="1"/>
    <x v="1"/>
    <n v="4"/>
    <n v="40"/>
  </r>
  <r>
    <m/>
    <x v="5"/>
    <s v="COMPLETA"/>
    <s v="CAJA 10.0 KG"/>
    <s v="CAJA PASTICA"/>
    <x v="0"/>
    <x v="0"/>
    <n v="1069"/>
    <x v="0"/>
    <d v="2025-06-03T00:00:00"/>
    <x v="17"/>
    <x v="1"/>
    <x v="1"/>
    <n v="8"/>
    <n v="80"/>
  </r>
  <r>
    <m/>
    <x v="5"/>
    <s v="COMPLETA"/>
    <s v="CAJA 10.0 KG"/>
    <s v="CAJA PASTICA"/>
    <x v="0"/>
    <x v="0"/>
    <n v="1025"/>
    <x v="11"/>
    <d v="2025-05-31T00:00:00"/>
    <x v="18"/>
    <x v="1"/>
    <x v="1"/>
    <n v="9"/>
    <n v="90"/>
  </r>
  <r>
    <m/>
    <x v="5"/>
    <s v="COMPLETA"/>
    <s v="CAJA 10.0 KG"/>
    <s v="CAJA PASTICA"/>
    <x v="0"/>
    <x v="0"/>
    <n v="1072"/>
    <x v="9"/>
    <d v="2025-06-03T00:00:00"/>
    <x v="14"/>
    <x v="1"/>
    <x v="1"/>
    <n v="8"/>
    <n v="80"/>
  </r>
  <r>
    <m/>
    <x v="5"/>
    <s v="COMPLETA"/>
    <s v="CAJA 10.0 KG"/>
    <s v="CAJA PASTICA"/>
    <x v="0"/>
    <x v="0"/>
    <n v="1103"/>
    <x v="0"/>
    <d v="2025-06-06T00:00:00"/>
    <x v="26"/>
    <x v="1"/>
    <x v="1"/>
    <n v="6"/>
    <n v="60"/>
  </r>
  <r>
    <m/>
    <x v="5"/>
    <s v="COMPLETA"/>
    <s v="CAJA 10.0 KG"/>
    <s v="CAJA PASTICA"/>
    <x v="0"/>
    <x v="0"/>
    <n v="987"/>
    <x v="4"/>
    <d v="2025-05-28T00:00:00"/>
    <x v="9"/>
    <x v="1"/>
    <x v="1"/>
    <n v="3"/>
    <n v="30"/>
  </r>
  <r>
    <m/>
    <x v="5"/>
    <s v="COMPLETA"/>
    <s v="CAJA 10.0 KG"/>
    <s v="CAJA PASTICA"/>
    <x v="0"/>
    <x v="0"/>
    <n v="994"/>
    <x v="4"/>
    <d v="2025-05-28T00:00:00"/>
    <x v="11"/>
    <x v="1"/>
    <x v="1"/>
    <n v="1"/>
    <n v="10"/>
  </r>
  <r>
    <m/>
    <x v="5"/>
    <s v="COMPLETA"/>
    <s v="CAJA 10.0 KG"/>
    <s v="CAJA PASTICA"/>
    <x v="0"/>
    <x v="0"/>
    <n v="1092"/>
    <x v="0"/>
    <d v="2025-06-05T00:00:00"/>
    <x v="0"/>
    <x v="1"/>
    <x v="1"/>
    <n v="2"/>
    <n v="20"/>
  </r>
  <r>
    <m/>
    <x v="5"/>
    <s v="COMPLETA"/>
    <s v="CAJA 10.0 KG"/>
    <s v="CAJA PASTICA"/>
    <x v="0"/>
    <x v="0"/>
    <n v="999"/>
    <x v="7"/>
    <d v="2025-05-29T00:00:00"/>
    <x v="8"/>
    <x v="1"/>
    <x v="1"/>
    <n v="1"/>
    <n v="10"/>
  </r>
  <r>
    <m/>
    <x v="6"/>
    <s v="COMPLETA"/>
    <s v="CAJA 10.0 KG"/>
    <s v="CAJA PASTICA"/>
    <x v="0"/>
    <x v="0"/>
    <n v="987"/>
    <x v="4"/>
    <d v="2025-05-28T00:00:00"/>
    <x v="9"/>
    <x v="0"/>
    <x v="3"/>
    <n v="2"/>
    <n v="20"/>
  </r>
  <r>
    <m/>
    <x v="6"/>
    <s v="COMPLETA"/>
    <s v="CAJA 10.0 KG"/>
    <s v="CAJA PASTICA"/>
    <x v="0"/>
    <x v="0"/>
    <n v="999"/>
    <x v="7"/>
    <d v="2025-05-29T00:00:00"/>
    <x v="8"/>
    <x v="0"/>
    <x v="3"/>
    <n v="7"/>
    <n v="70"/>
  </r>
  <r>
    <m/>
    <x v="6"/>
    <s v="COMPLETA"/>
    <s v="CAJA 10.0 KG"/>
    <s v="CAJA PASTICA"/>
    <x v="0"/>
    <x v="0"/>
    <n v="1020"/>
    <x v="2"/>
    <d v="2025-05-29T00:00:00"/>
    <x v="3"/>
    <x v="0"/>
    <x v="3"/>
    <n v="3"/>
    <n v="30"/>
  </r>
  <r>
    <m/>
    <x v="6"/>
    <s v="COMPLETA"/>
    <s v="CAJA 10.0 KG"/>
    <s v="CAJA PASTICA"/>
    <x v="0"/>
    <x v="0"/>
    <n v="1035"/>
    <x v="1"/>
    <d v="2025-05-31T00:00:00"/>
    <x v="1"/>
    <x v="0"/>
    <x v="3"/>
    <n v="4"/>
    <n v="40"/>
  </r>
  <r>
    <m/>
    <x v="6"/>
    <s v="COMPLETA"/>
    <s v="CAJA 10.0 KG"/>
    <s v="CAJA PASTICA"/>
    <x v="0"/>
    <x v="0"/>
    <n v="985"/>
    <x v="8"/>
    <d v="2025-05-28T00:00:00"/>
    <x v="12"/>
    <x v="0"/>
    <x v="3"/>
    <n v="1"/>
    <n v="10"/>
  </r>
  <r>
    <m/>
    <x v="6"/>
    <s v="COMPLETA"/>
    <s v="CAJA 10.0 KG"/>
    <s v="CAJA PASTICA"/>
    <x v="0"/>
    <x v="0"/>
    <n v="994"/>
    <x v="4"/>
    <d v="2025-05-28T00:00:00"/>
    <x v="11"/>
    <x v="0"/>
    <x v="3"/>
    <n v="1"/>
    <n v="10"/>
  </r>
  <r>
    <m/>
    <x v="6"/>
    <s v="COMPLETA"/>
    <s v="CAJA 10.0 KG"/>
    <s v="CAJA PASTICA"/>
    <x v="0"/>
    <x v="0"/>
    <n v="951"/>
    <x v="4"/>
    <d v="2025-05-26T00:00:00"/>
    <x v="5"/>
    <x v="0"/>
    <x v="3"/>
    <n v="1"/>
    <n v="10"/>
  </r>
  <r>
    <m/>
    <x v="6"/>
    <s v="COMPLETA"/>
    <s v="CAJA 10.0 KG"/>
    <s v="CAJA PASTICA"/>
    <x v="0"/>
    <x v="0"/>
    <n v="1072"/>
    <x v="9"/>
    <d v="2025-06-03T00:00:00"/>
    <x v="14"/>
    <x v="0"/>
    <x v="3"/>
    <n v="1"/>
    <n v="10"/>
  </r>
  <r>
    <m/>
    <x v="6"/>
    <s v="COMPLETA"/>
    <s v="CAJA 10.0 KG"/>
    <s v="CAJA PASTICA"/>
    <x v="0"/>
    <x v="0"/>
    <n v="1092"/>
    <x v="0"/>
    <d v="2025-06-05T00:00:00"/>
    <x v="0"/>
    <x v="0"/>
    <x v="3"/>
    <n v="1"/>
    <n v="10"/>
  </r>
  <r>
    <m/>
    <x v="6"/>
    <s v="COMPLETA"/>
    <s v="CAJA 10.0 KG"/>
    <s v="CAJA PASTICA"/>
    <x v="0"/>
    <x v="0"/>
    <n v="932"/>
    <x v="5"/>
    <d v="2025-05-27T00:00:00"/>
    <x v="6"/>
    <x v="0"/>
    <x v="3"/>
    <n v="1"/>
    <n v="10"/>
  </r>
  <r>
    <m/>
    <x v="6"/>
    <s v="COMPLETA"/>
    <s v="CAJA 10.0 KG"/>
    <s v="CAJA PASTICA"/>
    <x v="0"/>
    <x v="0"/>
    <n v="986"/>
    <x v="8"/>
    <d v="2025-05-28T00:00:00"/>
    <x v="10"/>
    <x v="0"/>
    <x v="3"/>
    <n v="1"/>
    <n v="10"/>
  </r>
  <r>
    <m/>
    <x v="6"/>
    <s v="COMPLETA"/>
    <s v="CAJA 10.0 KG"/>
    <s v="CAJA PASTICA"/>
    <x v="0"/>
    <x v="0"/>
    <n v="985"/>
    <x v="8"/>
    <d v="2025-05-28T00:00:00"/>
    <x v="12"/>
    <x v="0"/>
    <x v="5"/>
    <n v="1"/>
    <n v="10"/>
  </r>
  <r>
    <m/>
    <x v="6"/>
    <s v="COMPLETA"/>
    <s v="CAJA 10.0 KG"/>
    <s v="CAJA PASTICA"/>
    <x v="0"/>
    <x v="0"/>
    <n v="1072"/>
    <x v="9"/>
    <d v="2025-06-03T00:00:00"/>
    <x v="14"/>
    <x v="0"/>
    <x v="5"/>
    <n v="1"/>
    <n v="10"/>
  </r>
  <r>
    <m/>
    <x v="6"/>
    <s v="COMPLETA"/>
    <s v="CAJA 10.0 KG"/>
    <s v="CAJA PASTICA"/>
    <x v="0"/>
    <x v="0"/>
    <n v="1020"/>
    <x v="2"/>
    <d v="2025-05-29T00:00:00"/>
    <x v="3"/>
    <x v="0"/>
    <x v="5"/>
    <n v="1"/>
    <n v="10"/>
  </r>
  <r>
    <m/>
    <x v="6"/>
    <s v="COMPLETA"/>
    <s v="CAJA 10.0 KG"/>
    <s v="CAJA PASTICA"/>
    <x v="0"/>
    <x v="0"/>
    <n v="994"/>
    <x v="4"/>
    <d v="2025-05-28T00:00:00"/>
    <x v="11"/>
    <x v="0"/>
    <x v="4"/>
    <n v="2"/>
    <n v="20"/>
  </r>
  <r>
    <m/>
    <x v="6"/>
    <s v="COMPLETA"/>
    <s v="CAJA 10.0 KG"/>
    <s v="CAJA PASTICA"/>
    <x v="0"/>
    <x v="0"/>
    <n v="1101"/>
    <x v="10"/>
    <d v="2025-06-06T00:00:00"/>
    <x v="15"/>
    <x v="0"/>
    <x v="4"/>
    <n v="2"/>
    <n v="20"/>
  </r>
  <r>
    <m/>
    <x v="6"/>
    <s v="COMPLETA"/>
    <s v="CAJA 10.0 KG"/>
    <s v="CAJA PASTICA"/>
    <x v="0"/>
    <x v="0"/>
    <n v="1092"/>
    <x v="0"/>
    <d v="2025-06-05T00:00:00"/>
    <x v="0"/>
    <x v="0"/>
    <x v="4"/>
    <n v="2"/>
    <n v="20"/>
  </r>
  <r>
    <m/>
    <x v="6"/>
    <s v="COMPLETA"/>
    <s v="CAJA 10.0 KG"/>
    <s v="CAJA PASTICA"/>
    <x v="0"/>
    <x v="0"/>
    <n v="987"/>
    <x v="4"/>
    <d v="2025-05-28T00:00:00"/>
    <x v="9"/>
    <x v="0"/>
    <x v="4"/>
    <n v="1"/>
    <n v="10"/>
  </r>
  <r>
    <m/>
    <x v="6"/>
    <s v="COMPLETA"/>
    <s v="CAJA 10.0 KG"/>
    <s v="CAJA PASTICA"/>
    <x v="0"/>
    <x v="0"/>
    <n v="951"/>
    <x v="4"/>
    <d v="2025-05-26T00:00:00"/>
    <x v="5"/>
    <x v="0"/>
    <x v="4"/>
    <n v="3"/>
    <n v="30"/>
  </r>
  <r>
    <m/>
    <x v="6"/>
    <s v="COMPLETA"/>
    <s v="CAJA 10.0 KG"/>
    <s v="CAJA PASTICA"/>
    <x v="0"/>
    <x v="0"/>
    <n v="932"/>
    <x v="5"/>
    <d v="2025-05-27T00:00:00"/>
    <x v="6"/>
    <x v="0"/>
    <x v="4"/>
    <n v="3"/>
    <n v="30"/>
  </r>
  <r>
    <m/>
    <x v="6"/>
    <s v="COMPLETA"/>
    <s v="CAJA 10.0 KG"/>
    <s v="CAJA PASTICA"/>
    <x v="0"/>
    <x v="0"/>
    <n v="1020"/>
    <x v="2"/>
    <d v="2025-05-29T00:00:00"/>
    <x v="3"/>
    <x v="0"/>
    <x v="4"/>
    <n v="7"/>
    <n v="70"/>
  </r>
  <r>
    <m/>
    <x v="6"/>
    <s v="COMPLETA"/>
    <s v="CAJA 10.0 KG"/>
    <s v="CAJA PASTICA"/>
    <x v="0"/>
    <x v="0"/>
    <n v="1036"/>
    <x v="1"/>
    <d v="2025-05-30T00:00:00"/>
    <x v="2"/>
    <x v="0"/>
    <x v="4"/>
    <n v="1"/>
    <n v="10"/>
  </r>
  <r>
    <m/>
    <x v="6"/>
    <s v="COMPLETA"/>
    <s v="CAJA 10.0 KG"/>
    <s v="CAJA PASTICA"/>
    <x v="0"/>
    <x v="0"/>
    <n v="1072"/>
    <x v="9"/>
    <d v="2025-06-03T00:00:00"/>
    <x v="14"/>
    <x v="0"/>
    <x v="4"/>
    <n v="5"/>
    <n v="50"/>
  </r>
  <r>
    <m/>
    <x v="6"/>
    <s v="COMPLETA"/>
    <s v="CAJA 10.0 KG"/>
    <s v="CAJA PASTICA"/>
    <x v="0"/>
    <x v="0"/>
    <n v="1112"/>
    <x v="17"/>
    <d v="2025-06-09T00:00:00"/>
    <x v="25"/>
    <x v="0"/>
    <x v="0"/>
    <n v="2"/>
    <n v="20"/>
  </r>
  <r>
    <m/>
    <x v="6"/>
    <s v="COMPLETA"/>
    <s v="CAJA 10.0 KG"/>
    <s v="CAJA PASTICA"/>
    <x v="0"/>
    <x v="0"/>
    <n v="1101"/>
    <x v="10"/>
    <d v="2025-06-06T00:00:00"/>
    <x v="15"/>
    <x v="0"/>
    <x v="0"/>
    <n v="5"/>
    <n v="50"/>
  </r>
  <r>
    <m/>
    <x v="6"/>
    <s v="COMPLETA"/>
    <s v="CAJA 10.0 KG"/>
    <s v="CAJA PASTICA"/>
    <x v="0"/>
    <x v="0"/>
    <n v="1020"/>
    <x v="2"/>
    <d v="2025-05-29T00:00:00"/>
    <x v="3"/>
    <x v="0"/>
    <x v="2"/>
    <n v="7"/>
    <n v="70"/>
  </r>
  <r>
    <m/>
    <x v="6"/>
    <s v="COMPLETA"/>
    <s v="CAJA 10.0 KG"/>
    <s v="CAJA PASTICA"/>
    <x v="0"/>
    <x v="0"/>
    <n v="1055"/>
    <x v="12"/>
    <d v="2025-06-02T00:00:00"/>
    <x v="19"/>
    <x v="0"/>
    <x v="2"/>
    <n v="2"/>
    <n v="20"/>
  </r>
  <r>
    <m/>
    <x v="6"/>
    <s v="COMPLETA"/>
    <s v="CAJA 10.0 KG"/>
    <s v="CAJA PASTICA"/>
    <x v="0"/>
    <x v="0"/>
    <n v="1036"/>
    <x v="1"/>
    <d v="2025-05-30T00:00:00"/>
    <x v="2"/>
    <x v="0"/>
    <x v="2"/>
    <n v="3"/>
    <n v="30"/>
  </r>
  <r>
    <m/>
    <x v="6"/>
    <s v="COMPLETA"/>
    <s v="CAJA 10.0 KG"/>
    <s v="CAJA PASTICA"/>
    <x v="0"/>
    <x v="0"/>
    <n v="1035"/>
    <x v="1"/>
    <d v="2025-05-31T00:00:00"/>
    <x v="1"/>
    <x v="0"/>
    <x v="2"/>
    <n v="3"/>
    <n v="30"/>
  </r>
  <r>
    <m/>
    <x v="6"/>
    <s v="COMPLETA"/>
    <s v="CAJA 10.0 KG"/>
    <s v="CAJA PASTICA"/>
    <x v="0"/>
    <x v="0"/>
    <n v="977"/>
    <x v="6"/>
    <d v="2025-05-28T00:00:00"/>
    <x v="7"/>
    <x v="0"/>
    <x v="2"/>
    <n v="2"/>
    <n v="20"/>
  </r>
  <r>
    <m/>
    <x v="6"/>
    <s v="COMPLETA"/>
    <s v="CAJA 10.0 KG"/>
    <s v="CAJA PASTICA"/>
    <x v="0"/>
    <x v="0"/>
    <n v="1025"/>
    <x v="11"/>
    <d v="2025-05-31T00:00:00"/>
    <x v="18"/>
    <x v="0"/>
    <x v="2"/>
    <n v="2"/>
    <n v="20"/>
  </r>
  <r>
    <m/>
    <x v="6"/>
    <s v="COMPLETA"/>
    <s v="CAJA 10.0 KG"/>
    <s v="CAJA PASTICA"/>
    <x v="0"/>
    <x v="0"/>
    <n v="1092"/>
    <x v="0"/>
    <d v="2025-06-05T00:00:00"/>
    <x v="0"/>
    <x v="0"/>
    <x v="2"/>
    <n v="4"/>
    <n v="40"/>
  </r>
  <r>
    <m/>
    <x v="6"/>
    <s v="COMPLETA"/>
    <s v="CAJA 10.0 KG"/>
    <s v="CAJA PASTICA"/>
    <x v="0"/>
    <x v="0"/>
    <n v="1102"/>
    <x v="0"/>
    <d v="2025-06-06T00:00:00"/>
    <x v="16"/>
    <x v="0"/>
    <x v="2"/>
    <n v="2"/>
    <n v="20"/>
  </r>
  <r>
    <m/>
    <x v="6"/>
    <s v="COMPLETA"/>
    <s v="CAJA 10.0 KG"/>
    <s v="CAJA PASTICA"/>
    <x v="0"/>
    <x v="0"/>
    <n v="1072"/>
    <x v="9"/>
    <d v="2025-06-03T00:00:00"/>
    <x v="14"/>
    <x v="0"/>
    <x v="2"/>
    <n v="4"/>
    <n v="40"/>
  </r>
  <r>
    <m/>
    <x v="6"/>
    <s v="COMPLETA"/>
    <s v="CAJA 10.0 KG"/>
    <s v="CAJA PASTICA"/>
    <x v="0"/>
    <x v="0"/>
    <n v="987"/>
    <x v="4"/>
    <d v="2025-05-28T00:00:00"/>
    <x v="9"/>
    <x v="0"/>
    <x v="4"/>
    <n v="1"/>
    <n v="10"/>
  </r>
  <r>
    <m/>
    <x v="6"/>
    <s v="COMPLETA"/>
    <s v="CAJA 10.0 KG"/>
    <s v="CAJA PASTICA"/>
    <x v="0"/>
    <x v="0"/>
    <n v="999"/>
    <x v="7"/>
    <d v="2025-05-29T00:00:00"/>
    <x v="8"/>
    <x v="0"/>
    <x v="4"/>
    <n v="2"/>
    <n v="20"/>
  </r>
  <r>
    <m/>
    <x v="6"/>
    <s v="COMPLETA"/>
    <s v="CAJA 10.0 KG"/>
    <s v="CAJA PASTICA"/>
    <x v="0"/>
    <x v="0"/>
    <n v="1035"/>
    <x v="1"/>
    <d v="2025-05-31T00:00:00"/>
    <x v="1"/>
    <x v="0"/>
    <x v="4"/>
    <n v="2"/>
    <n v="20"/>
  </r>
  <r>
    <m/>
    <x v="6"/>
    <s v="COMPLETA"/>
    <s v="CAJA 10.0 KG"/>
    <s v="CAJA PASTICA"/>
    <x v="0"/>
    <x v="0"/>
    <n v="1072"/>
    <x v="9"/>
    <d v="2025-06-03T00:00:00"/>
    <x v="14"/>
    <x v="0"/>
    <x v="4"/>
    <n v="2"/>
    <n v="20"/>
  </r>
  <r>
    <m/>
    <x v="6"/>
    <s v="COMPLETA"/>
    <s v="CAJA 10.0 KG"/>
    <s v="CAJA PASTICA"/>
    <x v="0"/>
    <x v="0"/>
    <n v="1101"/>
    <x v="10"/>
    <d v="2025-06-06T00:00:00"/>
    <x v="15"/>
    <x v="0"/>
    <x v="4"/>
    <n v="1"/>
    <n v="10"/>
  </r>
  <r>
    <m/>
    <x v="6"/>
    <s v="COMPLETA"/>
    <s v="CAJA 10.0 KG"/>
    <s v="CAJA PASTICA"/>
    <x v="0"/>
    <x v="0"/>
    <n v="1092"/>
    <x v="0"/>
    <d v="2025-06-05T00:00:00"/>
    <x v="0"/>
    <x v="0"/>
    <x v="4"/>
    <n v="1"/>
    <n v="10"/>
  </r>
  <r>
    <m/>
    <x v="6"/>
    <s v="COMPLETA"/>
    <s v="CAJA 10.0 KG"/>
    <s v="CAJA PASTICA"/>
    <x v="0"/>
    <x v="0"/>
    <n v="1055"/>
    <x v="12"/>
    <d v="2025-06-02T00:00:00"/>
    <x v="19"/>
    <x v="0"/>
    <x v="4"/>
    <n v="1"/>
    <n v="10"/>
  </r>
  <r>
    <m/>
    <x v="6"/>
    <s v="COMPLETA"/>
    <s v="CAJA 10.0 KG"/>
    <s v="CAJA PASTICA"/>
    <x v="0"/>
    <x v="0"/>
    <n v="994"/>
    <x v="4"/>
    <d v="2025-05-28T00:00:00"/>
    <x v="11"/>
    <x v="0"/>
    <x v="4"/>
    <n v="3"/>
    <n v="30"/>
  </r>
  <r>
    <m/>
    <x v="6"/>
    <s v="COMPLETA"/>
    <s v="CAJA 10.0 KG"/>
    <s v="CAJA PASTICA"/>
    <x v="0"/>
    <x v="0"/>
    <n v="1112"/>
    <x v="17"/>
    <d v="2025-06-09T00:00:00"/>
    <x v="25"/>
    <x v="0"/>
    <x v="4"/>
    <n v="3"/>
    <n v="30"/>
  </r>
  <r>
    <m/>
    <x v="7"/>
    <s v="COMPLETA"/>
    <s v="CAJA 10.0 KG"/>
    <s v="CAJA PASTICA"/>
    <x v="0"/>
    <x v="0"/>
    <n v="986"/>
    <x v="8"/>
    <d v="2025-05-28T00:00:00"/>
    <x v="10"/>
    <x v="0"/>
    <x v="4"/>
    <n v="1"/>
    <n v="10"/>
  </r>
  <r>
    <m/>
    <x v="7"/>
    <s v="COMPLETA"/>
    <s v="CAJA 10.0 KG"/>
    <s v="CAJA PASTICA"/>
    <x v="0"/>
    <x v="0"/>
    <n v="987"/>
    <x v="4"/>
    <d v="2025-05-28T00:00:00"/>
    <x v="9"/>
    <x v="0"/>
    <x v="4"/>
    <n v="3"/>
    <n v="30"/>
  </r>
  <r>
    <m/>
    <x v="7"/>
    <s v="COMPLETA"/>
    <s v="CAJA 10.0 KG"/>
    <s v="CAJA PASTICA"/>
    <x v="0"/>
    <x v="0"/>
    <n v="994"/>
    <x v="4"/>
    <d v="2025-05-28T00:00:00"/>
    <x v="11"/>
    <x v="0"/>
    <x v="4"/>
    <n v="3"/>
    <n v="30"/>
  </r>
  <r>
    <m/>
    <x v="7"/>
    <s v="COMPLETA"/>
    <s v="CAJA 10.0 KG"/>
    <s v="CAJA PASTICA"/>
    <x v="0"/>
    <x v="0"/>
    <n v="1101"/>
    <x v="10"/>
    <d v="2025-06-06T00:00:00"/>
    <x v="15"/>
    <x v="0"/>
    <x v="4"/>
    <n v="1"/>
    <n v="10"/>
  </r>
  <r>
    <m/>
    <x v="7"/>
    <s v="COMPLETA"/>
    <s v="CAJA 10.0 KG"/>
    <s v="CAJA PASTICA"/>
    <x v="0"/>
    <x v="0"/>
    <n v="1020"/>
    <x v="2"/>
    <d v="2025-05-29T00:00:00"/>
    <x v="3"/>
    <x v="0"/>
    <x v="4"/>
    <n v="1"/>
    <n v="10"/>
  </r>
  <r>
    <m/>
    <x v="7"/>
    <s v="COMPLETA"/>
    <s v="CAJA 10.0 KG"/>
    <s v="CAJA PASTICA"/>
    <x v="0"/>
    <x v="0"/>
    <n v="1036"/>
    <x v="1"/>
    <d v="2025-05-30T00:00:00"/>
    <x v="2"/>
    <x v="0"/>
    <x v="4"/>
    <n v="1"/>
    <n v="10"/>
  </r>
  <r>
    <m/>
    <x v="7"/>
    <s v="COMPLETA"/>
    <s v="CAJA 10.0 KG"/>
    <s v="CAJA PASTICA"/>
    <x v="0"/>
    <x v="0"/>
    <n v="1024"/>
    <x v="3"/>
    <d v="2025-05-30T00:00:00"/>
    <x v="4"/>
    <x v="0"/>
    <x v="4"/>
    <n v="1"/>
    <n v="10"/>
  </r>
  <r>
    <m/>
    <x v="7"/>
    <s v="COMPLETA"/>
    <s v="CAJA 10.0 KG"/>
    <s v="CAJA PASTICA"/>
    <x v="0"/>
    <x v="0"/>
    <n v="951"/>
    <x v="4"/>
    <d v="2025-05-26T00:00:00"/>
    <x v="5"/>
    <x v="0"/>
    <x v="4"/>
    <n v="1"/>
    <n v="10"/>
  </r>
  <r>
    <m/>
    <x v="7"/>
    <s v="COMPLETA"/>
    <s v="CAJA 10.0 KG"/>
    <s v="CAJA PASTICA"/>
    <x v="0"/>
    <x v="0"/>
    <n v="977"/>
    <x v="6"/>
    <d v="2025-05-28T00:00:00"/>
    <x v="7"/>
    <x v="0"/>
    <x v="4"/>
    <n v="1"/>
    <n v="10"/>
  </r>
  <r>
    <m/>
    <x v="7"/>
    <s v="COMPLETA"/>
    <s v="CAJA 10.0 KG"/>
    <s v="CAJA PASTICA"/>
    <x v="0"/>
    <x v="0"/>
    <n v="1072"/>
    <x v="9"/>
    <d v="2025-06-03T00:00:00"/>
    <x v="14"/>
    <x v="0"/>
    <x v="2"/>
    <n v="4"/>
    <n v="40"/>
  </r>
  <r>
    <m/>
    <x v="7"/>
    <s v="COMPLETA"/>
    <s v="CAJA 10.0 KG"/>
    <s v="CAJA PASTICA"/>
    <x v="0"/>
    <x v="0"/>
    <n v="1102"/>
    <x v="0"/>
    <d v="2025-06-06T00:00:00"/>
    <x v="16"/>
    <x v="0"/>
    <x v="2"/>
    <n v="4"/>
    <n v="40"/>
  </r>
  <r>
    <m/>
    <x v="7"/>
    <s v="COMPLETA"/>
    <s v="CAJA 10.0 KG"/>
    <s v="CAJA PASTICA"/>
    <x v="0"/>
    <x v="0"/>
    <n v="1035"/>
    <x v="1"/>
    <d v="2025-05-31T00:00:00"/>
    <x v="1"/>
    <x v="0"/>
    <x v="2"/>
    <n v="12"/>
    <n v="120"/>
  </r>
  <r>
    <m/>
    <x v="7"/>
    <s v="COMPLETA"/>
    <s v="CAJA 10.0 KG"/>
    <s v="CAJA PASTICA"/>
    <x v="0"/>
    <x v="0"/>
    <n v="1069"/>
    <x v="0"/>
    <d v="2025-06-03T00:00:00"/>
    <x v="17"/>
    <x v="0"/>
    <x v="2"/>
    <n v="6"/>
    <n v="60"/>
  </r>
  <r>
    <m/>
    <x v="7"/>
    <s v="COMPLETA"/>
    <s v="CAJA 10.0 KG"/>
    <s v="CAJA PASTICA"/>
    <x v="0"/>
    <x v="0"/>
    <n v="1092"/>
    <x v="0"/>
    <d v="2025-06-05T00:00:00"/>
    <x v="0"/>
    <x v="0"/>
    <x v="2"/>
    <n v="3"/>
    <n v="30"/>
  </r>
  <r>
    <m/>
    <x v="7"/>
    <s v="COMPLETA"/>
    <s v="CAJA 10.0 KG"/>
    <s v="CAJA PASTICA"/>
    <x v="0"/>
    <x v="0"/>
    <n v="1025"/>
    <x v="11"/>
    <d v="2025-05-31T00:00:00"/>
    <x v="18"/>
    <x v="0"/>
    <x v="2"/>
    <n v="8"/>
    <n v="80"/>
  </r>
  <r>
    <m/>
    <x v="7"/>
    <s v="COMPLETA"/>
    <s v="CAJA 10.0 KG"/>
    <s v="CAJA PASTICA"/>
    <x v="0"/>
    <x v="0"/>
    <n v="1024"/>
    <x v="3"/>
    <d v="2025-05-30T00:00:00"/>
    <x v="4"/>
    <x v="0"/>
    <x v="2"/>
    <n v="1"/>
    <n v="10"/>
  </r>
  <r>
    <m/>
    <x v="7"/>
    <s v="COMPLETA"/>
    <s v="CAJA 10.0 KG"/>
    <s v="CAJA PASTICA"/>
    <x v="0"/>
    <x v="0"/>
    <n v="1055"/>
    <x v="12"/>
    <d v="2025-06-02T00:00:00"/>
    <x v="19"/>
    <x v="0"/>
    <x v="2"/>
    <n v="1"/>
    <n v="10"/>
  </r>
  <r>
    <m/>
    <x v="7"/>
    <s v="COMPLETA"/>
    <s v="CAJA 10.0 KG"/>
    <s v="CAJA PASTICA"/>
    <x v="0"/>
    <x v="0"/>
    <n v="1101"/>
    <x v="10"/>
    <d v="2025-06-06T00:00:00"/>
    <x v="15"/>
    <x v="0"/>
    <x v="4"/>
    <n v="2"/>
    <n v="20"/>
  </r>
  <r>
    <m/>
    <x v="7"/>
    <s v="COMPLETA"/>
    <s v="CAJA 10.0 KG"/>
    <s v="CAJA PASTICA"/>
    <x v="0"/>
    <x v="0"/>
    <n v="951"/>
    <x v="4"/>
    <d v="2025-05-26T00:00:00"/>
    <x v="5"/>
    <x v="0"/>
    <x v="4"/>
    <n v="3"/>
    <n v="30"/>
  </r>
  <r>
    <m/>
    <x v="7"/>
    <s v="COMPLETA"/>
    <s v="CAJA 10.0 KG"/>
    <s v="CAJA PASTICA"/>
    <x v="0"/>
    <x v="0"/>
    <n v="994"/>
    <x v="4"/>
    <d v="2025-05-28T00:00:00"/>
    <x v="11"/>
    <x v="0"/>
    <x v="4"/>
    <n v="3"/>
    <n v="30"/>
  </r>
  <r>
    <m/>
    <x v="7"/>
    <s v="COMPLETA"/>
    <s v="CAJA 10.0 KG"/>
    <s v="CAJA PASTICA"/>
    <x v="0"/>
    <x v="0"/>
    <n v="985"/>
    <x v="8"/>
    <d v="2025-05-28T00:00:00"/>
    <x v="12"/>
    <x v="0"/>
    <x v="4"/>
    <n v="1"/>
    <n v="10"/>
  </r>
  <r>
    <m/>
    <x v="7"/>
    <s v="COMPLETA"/>
    <s v="CAJA 10.0 KG"/>
    <s v="CAJA PASTICA"/>
    <x v="0"/>
    <x v="0"/>
    <n v="1072"/>
    <x v="9"/>
    <d v="2025-06-03T00:00:00"/>
    <x v="14"/>
    <x v="0"/>
    <x v="4"/>
    <n v="1"/>
    <n v="10"/>
  </r>
  <r>
    <m/>
    <x v="7"/>
    <s v="COMPLETA"/>
    <s v="CAJA 10.0 KG"/>
    <s v="CAJA PASTICA"/>
    <x v="0"/>
    <x v="0"/>
    <n v="987"/>
    <x v="4"/>
    <d v="2025-05-28T00:00:00"/>
    <x v="9"/>
    <x v="0"/>
    <x v="4"/>
    <n v="2"/>
    <n v="20"/>
  </r>
  <r>
    <m/>
    <x v="7"/>
    <s v="COMPLETA"/>
    <s v="CAJA 10.0 KG"/>
    <s v="CAJA PASTICA"/>
    <x v="0"/>
    <x v="0"/>
    <n v="999"/>
    <x v="7"/>
    <d v="2025-05-29T00:00:00"/>
    <x v="8"/>
    <x v="0"/>
    <x v="4"/>
    <n v="4"/>
    <n v="40"/>
  </r>
  <r>
    <m/>
    <x v="7"/>
    <s v="COMPLETA"/>
    <s v="CAJA 10.0 KG"/>
    <s v="CAJA PASTICA"/>
    <x v="0"/>
    <x v="0"/>
    <n v="1020"/>
    <x v="2"/>
    <d v="2025-05-29T00:00:00"/>
    <x v="3"/>
    <x v="0"/>
    <x v="4"/>
    <n v="1"/>
    <n v="10"/>
  </r>
  <r>
    <m/>
    <x v="7"/>
    <s v="COMPLETA"/>
    <s v="CAJA 10.0 KG"/>
    <s v="CAJA PASTICA"/>
    <x v="0"/>
    <x v="0"/>
    <n v="1035"/>
    <x v="1"/>
    <d v="2025-05-31T00:00:00"/>
    <x v="1"/>
    <x v="0"/>
    <x v="4"/>
    <n v="1"/>
    <n v="10"/>
  </r>
  <r>
    <m/>
    <x v="7"/>
    <s v="COMPLETA"/>
    <s v="CAJA 10.0 KG"/>
    <s v="CAJA PASTICA"/>
    <x v="0"/>
    <x v="0"/>
    <n v="1025"/>
    <x v="11"/>
    <d v="2025-05-31T00:00:00"/>
    <x v="18"/>
    <x v="0"/>
    <x v="3"/>
    <n v="9"/>
    <n v="90"/>
  </r>
  <r>
    <m/>
    <x v="7"/>
    <s v="COMPLETA"/>
    <s v="CAJA 10.0 KG"/>
    <s v="CAJA PASTICA"/>
    <x v="0"/>
    <x v="0"/>
    <n v="994"/>
    <x v="4"/>
    <d v="2025-05-28T00:00:00"/>
    <x v="11"/>
    <x v="0"/>
    <x v="3"/>
    <n v="3"/>
    <n v="30"/>
  </r>
  <r>
    <m/>
    <x v="7"/>
    <s v="COMPLETA"/>
    <s v="CAJA 10.0 KG"/>
    <s v="CAJA PASTICA"/>
    <x v="0"/>
    <x v="0"/>
    <n v="932"/>
    <x v="5"/>
    <d v="2025-05-27T00:00:00"/>
    <x v="6"/>
    <x v="0"/>
    <x v="3"/>
    <n v="1"/>
    <n v="10"/>
  </r>
  <r>
    <m/>
    <x v="7"/>
    <s v="COMPLETA"/>
    <s v="CAJA 10.0 KG"/>
    <s v="CAJA PASTICA"/>
    <x v="0"/>
    <x v="0"/>
    <n v="1020"/>
    <x v="2"/>
    <d v="2025-05-29T00:00:00"/>
    <x v="3"/>
    <x v="0"/>
    <x v="3"/>
    <n v="3"/>
    <n v="30"/>
  </r>
  <r>
    <m/>
    <x v="7"/>
    <s v="COMPLETA"/>
    <s v="CAJA 10.0 KG"/>
    <s v="CAJA PASTICA"/>
    <x v="0"/>
    <x v="0"/>
    <n v="951"/>
    <x v="4"/>
    <d v="2025-05-26T00:00:00"/>
    <x v="5"/>
    <x v="0"/>
    <x v="3"/>
    <n v="5"/>
    <n v="50"/>
  </r>
  <r>
    <m/>
    <x v="7"/>
    <s v="COMPLETA"/>
    <s v="CAJA 10.0 KG"/>
    <s v="CAJA PASTICA"/>
    <x v="0"/>
    <x v="0"/>
    <n v="987"/>
    <x v="4"/>
    <d v="2025-05-28T00:00:00"/>
    <x v="9"/>
    <x v="0"/>
    <x v="3"/>
    <n v="3"/>
    <n v="30"/>
  </r>
  <r>
    <m/>
    <x v="7"/>
    <s v="COMPLETA"/>
    <s v="CAJA 10.0 KG"/>
    <s v="CAJA PASTICA"/>
    <x v="0"/>
    <x v="0"/>
    <n v="1035"/>
    <x v="1"/>
    <d v="2025-05-31T00:00:00"/>
    <x v="1"/>
    <x v="0"/>
    <x v="3"/>
    <n v="3"/>
    <n v="30"/>
  </r>
  <r>
    <m/>
    <x v="7"/>
    <s v="COMPLETA"/>
    <s v="CAJA 10.0 KG"/>
    <s v="CAJA PASTICA"/>
    <x v="0"/>
    <x v="0"/>
    <n v="1072"/>
    <x v="9"/>
    <d v="2025-06-03T00:00:00"/>
    <x v="14"/>
    <x v="0"/>
    <x v="3"/>
    <n v="2"/>
    <n v="20"/>
  </r>
  <r>
    <m/>
    <x v="7"/>
    <s v="COMPLETA"/>
    <s v="CAJA 10.0 KG"/>
    <s v="CAJA PASTICA"/>
    <x v="0"/>
    <x v="0"/>
    <n v="1101"/>
    <x v="10"/>
    <d v="2025-06-06T00:00:00"/>
    <x v="15"/>
    <x v="0"/>
    <x v="3"/>
    <n v="4"/>
    <n v="40"/>
  </r>
  <r>
    <m/>
    <x v="7"/>
    <s v="COMPLETA"/>
    <s v="CAJA 10.0 KG"/>
    <s v="CAJA PASTICA"/>
    <x v="0"/>
    <x v="0"/>
    <n v="1103"/>
    <x v="0"/>
    <d v="2025-06-06T00:00:00"/>
    <x v="26"/>
    <x v="0"/>
    <x v="3"/>
    <n v="1"/>
    <n v="10"/>
  </r>
  <r>
    <m/>
    <x v="8"/>
    <s v="COMPLETA"/>
    <s v="CAJA 10.0 KG"/>
    <s v="CAJA PASTICA"/>
    <x v="0"/>
    <x v="0"/>
    <n v="1070"/>
    <x v="9"/>
    <d v="2025-06-03T00:00:00"/>
    <x v="30"/>
    <x v="0"/>
    <x v="7"/>
    <n v="1"/>
    <n v="10"/>
  </r>
  <r>
    <m/>
    <x v="8"/>
    <s v="COMPLETA"/>
    <s v="CAJA 10.0 KG"/>
    <s v="CAJA PASTICA"/>
    <x v="0"/>
    <x v="0"/>
    <n v="1104"/>
    <x v="7"/>
    <d v="2025-06-06T00:00:00"/>
    <x v="31"/>
    <x v="0"/>
    <x v="9"/>
    <n v="5"/>
    <n v="50"/>
  </r>
  <r>
    <m/>
    <x v="8"/>
    <s v="COMPLETA"/>
    <s v="CAJA 10.0 KG"/>
    <s v="CAJA PASTICA"/>
    <x v="0"/>
    <x v="0"/>
    <n v="1103"/>
    <x v="0"/>
    <d v="2025-06-06T00:00:00"/>
    <x v="26"/>
    <x v="0"/>
    <x v="9"/>
    <n v="6"/>
    <n v="60"/>
  </r>
  <r>
    <m/>
    <x v="8"/>
    <s v="COMPLETA"/>
    <s v="CAJA 10.0 KG"/>
    <s v="CAJA PASTICA"/>
    <x v="0"/>
    <x v="0"/>
    <n v="1105"/>
    <x v="19"/>
    <d v="2025-06-06T00:00:00"/>
    <x v="29"/>
    <x v="0"/>
    <x v="9"/>
    <n v="5"/>
    <n v="50"/>
  </r>
  <r>
    <m/>
    <x v="8"/>
    <s v="COMPLETA"/>
    <s v="CAJA 10.0 KG"/>
    <s v="CAJA PASTICA"/>
    <x v="0"/>
    <x v="0"/>
    <n v="1106"/>
    <x v="20"/>
    <d v="2025-06-06T00:00:00"/>
    <x v="32"/>
    <x v="0"/>
    <x v="9"/>
    <n v="6"/>
    <n v="60"/>
  </r>
  <r>
    <m/>
    <x v="8"/>
    <s v="COMPLETA"/>
    <s v="CAJA 10.0 KG"/>
    <s v="CAJA PASTICA"/>
    <x v="0"/>
    <x v="0"/>
    <n v="994"/>
    <x v="4"/>
    <d v="2025-05-28T00:00:00"/>
    <x v="11"/>
    <x v="0"/>
    <x v="6"/>
    <n v="3"/>
    <n v="30"/>
  </r>
  <r>
    <m/>
    <x v="8"/>
    <s v="COMPLETA"/>
    <s v="CAJA 10.0 KG"/>
    <s v="CAJA PASTICA"/>
    <x v="0"/>
    <x v="0"/>
    <n v="1071"/>
    <x v="9"/>
    <d v="2025-06-03T00:00:00"/>
    <x v="33"/>
    <x v="0"/>
    <x v="6"/>
    <n v="5"/>
    <n v="50"/>
  </r>
  <r>
    <m/>
    <x v="8"/>
    <s v="COMPLETA"/>
    <s v="CAJA 10.0 KG"/>
    <s v="CAJA PASTICA"/>
    <x v="0"/>
    <x v="0"/>
    <n v="1035"/>
    <x v="1"/>
    <d v="2025-05-31T00:00:00"/>
    <x v="1"/>
    <x v="0"/>
    <x v="6"/>
    <n v="9"/>
    <n v="90"/>
  </r>
  <r>
    <m/>
    <x v="8"/>
    <s v="COMPLETA"/>
    <s v="CAJA 10.0 KG"/>
    <s v="CAJA PASTICA"/>
    <x v="0"/>
    <x v="0"/>
    <n v="1025"/>
    <x v="11"/>
    <d v="2025-05-31T00:00:00"/>
    <x v="18"/>
    <x v="0"/>
    <x v="6"/>
    <n v="5"/>
    <n v="50"/>
  </r>
  <r>
    <m/>
    <x v="8"/>
    <s v="COMPLETA"/>
    <s v="CAJA 10.0 KG"/>
    <s v="CAJA PASTICA"/>
    <x v="0"/>
    <x v="0"/>
    <n v="1055"/>
    <x v="12"/>
    <d v="2025-06-02T00:00:00"/>
    <x v="19"/>
    <x v="0"/>
    <x v="6"/>
    <n v="1"/>
    <n v="10"/>
  </r>
  <r>
    <m/>
    <x v="8"/>
    <s v="COMPLETA"/>
    <s v="CAJA 10.0 KG"/>
    <s v="CAJA PASTICA"/>
    <x v="0"/>
    <x v="0"/>
    <n v="1020"/>
    <x v="2"/>
    <d v="2025-05-29T00:00:00"/>
    <x v="3"/>
    <x v="0"/>
    <x v="6"/>
    <n v="3"/>
    <n v="30"/>
  </r>
  <r>
    <m/>
    <x v="8"/>
    <s v="COMPLETA"/>
    <s v="CAJA 10.0 KG"/>
    <s v="CAJA PASTICA"/>
    <x v="0"/>
    <x v="0"/>
    <n v="1036"/>
    <x v="1"/>
    <d v="2025-05-30T00:00:00"/>
    <x v="2"/>
    <x v="0"/>
    <x v="6"/>
    <n v="3"/>
    <n v="30"/>
  </r>
  <r>
    <m/>
    <x v="8"/>
    <s v="COMPLETA"/>
    <s v="CAJA 10.0 KG"/>
    <s v="CAJA PASTICA"/>
    <x v="0"/>
    <x v="0"/>
    <n v="1055"/>
    <x v="12"/>
    <d v="2025-06-02T00:00:00"/>
    <x v="19"/>
    <x v="0"/>
    <x v="6"/>
    <n v="2"/>
    <n v="20"/>
  </r>
  <r>
    <m/>
    <x v="8"/>
    <s v="COMPLETA"/>
    <s v="CAJA 10.0 KG"/>
    <s v="CAJA PASTICA"/>
    <x v="0"/>
    <x v="0"/>
    <n v="1025"/>
    <x v="11"/>
    <d v="2025-05-31T00:00:00"/>
    <x v="18"/>
    <x v="0"/>
    <x v="6"/>
    <n v="11"/>
    <n v="110"/>
  </r>
  <r>
    <m/>
    <x v="8"/>
    <s v="COMPLETA"/>
    <s v="CAJA 10.0 KG"/>
    <s v="CAJA PASTICA"/>
    <x v="0"/>
    <x v="0"/>
    <n v="1035"/>
    <x v="1"/>
    <d v="2025-05-31T00:00:00"/>
    <x v="1"/>
    <x v="0"/>
    <x v="6"/>
    <n v="1"/>
    <n v="10"/>
  </r>
  <r>
    <m/>
    <x v="8"/>
    <s v="COMPLETA"/>
    <s v="CAJA 10.0 KG"/>
    <s v="CAJA PASTICA"/>
    <x v="0"/>
    <x v="0"/>
    <n v="978"/>
    <x v="14"/>
    <d v="2025-05-28T00:00:00"/>
    <x v="21"/>
    <x v="0"/>
    <x v="6"/>
    <n v="4"/>
    <n v="40"/>
  </r>
  <r>
    <m/>
    <x v="8"/>
    <s v="COMPLETA"/>
    <s v="CAJA 10.0 KG"/>
    <s v="CAJA PASTICA"/>
    <x v="0"/>
    <x v="0"/>
    <n v="1103"/>
    <x v="0"/>
    <d v="2025-06-06T00:00:00"/>
    <x v="26"/>
    <x v="0"/>
    <x v="6"/>
    <n v="6"/>
    <n v="60"/>
  </r>
  <r>
    <m/>
    <x v="8"/>
    <s v="COMPLETA"/>
    <s v="CAJA 10.0 KG"/>
    <s v="CAJA PASTICA"/>
    <x v="0"/>
    <x v="0"/>
    <n v="1092"/>
    <x v="0"/>
    <d v="2025-06-05T00:00:00"/>
    <x v="0"/>
    <x v="0"/>
    <x v="6"/>
    <n v="2"/>
    <n v="20"/>
  </r>
  <r>
    <m/>
    <x v="8"/>
    <s v="COMPLETA"/>
    <s v="CAJA 10.0 KG"/>
    <s v="CAJA PASTICA"/>
    <x v="0"/>
    <x v="0"/>
    <n v="1071"/>
    <x v="9"/>
    <d v="2025-06-03T00:00:00"/>
    <x v="33"/>
    <x v="0"/>
    <x v="6"/>
    <n v="2"/>
    <n v="20"/>
  </r>
  <r>
    <m/>
    <x v="8"/>
    <s v="COMPLETA"/>
    <s v="CAJA 10.0 KG"/>
    <s v="CAJA PASTICA"/>
    <x v="0"/>
    <x v="0"/>
    <n v="1103"/>
    <x v="0"/>
    <d v="2025-06-06T00:00:00"/>
    <x v="26"/>
    <x v="0"/>
    <x v="10"/>
    <n v="3"/>
    <n v="30"/>
  </r>
  <r>
    <m/>
    <x v="8"/>
    <s v="COMPLETA"/>
    <s v="CAJA 10.0 KG"/>
    <s v="CAJA PASTICA"/>
    <x v="0"/>
    <x v="0"/>
    <n v="1071"/>
    <x v="9"/>
    <d v="2025-06-03T00:00:00"/>
    <x v="33"/>
    <x v="0"/>
    <x v="10"/>
    <n v="1"/>
    <n v="10"/>
  </r>
  <r>
    <m/>
    <x v="8"/>
    <s v="COMPLETA"/>
    <s v="CAJA 10.0 KG"/>
    <s v="CAJA PASTICA"/>
    <x v="0"/>
    <x v="0"/>
    <n v="1035"/>
    <x v="1"/>
    <d v="2025-05-31T00:00:00"/>
    <x v="1"/>
    <x v="0"/>
    <x v="7"/>
    <n v="2"/>
    <n v="20"/>
  </r>
  <r>
    <m/>
    <x v="8"/>
    <s v="COMPLETA"/>
    <s v="CAJA 10.0 KG"/>
    <s v="CAJA PASTICA"/>
    <x v="0"/>
    <x v="0"/>
    <n v="1025"/>
    <x v="11"/>
    <d v="2025-05-31T00:00:00"/>
    <x v="18"/>
    <x v="0"/>
    <x v="7"/>
    <n v="3"/>
    <n v="30"/>
  </r>
  <r>
    <m/>
    <x v="8"/>
    <s v="COMPLETA"/>
    <s v="CAJA 10.0 KG"/>
    <s v="CAJA PASTICA"/>
    <x v="0"/>
    <x v="0"/>
    <n v="1070"/>
    <x v="9"/>
    <d v="2025-06-03T00:00:00"/>
    <x v="30"/>
    <x v="0"/>
    <x v="7"/>
    <n v="4"/>
    <n v="40"/>
  </r>
  <r>
    <m/>
    <x v="8"/>
    <s v="COMPLETA"/>
    <s v="CAJA 10.0 KG"/>
    <s v="CAJA PASTICA"/>
    <x v="0"/>
    <x v="0"/>
    <n v="994"/>
    <x v="4"/>
    <d v="2025-05-28T00:00:00"/>
    <x v="11"/>
    <x v="0"/>
    <x v="6"/>
    <n v="3"/>
    <n v="30"/>
  </r>
  <r>
    <m/>
    <x v="8"/>
    <s v="COMPLETA"/>
    <s v="CAJA 10.0 KG"/>
    <s v="CAJA PASTICA"/>
    <x v="0"/>
    <x v="0"/>
    <n v="1020"/>
    <x v="2"/>
    <d v="2025-05-29T00:00:00"/>
    <x v="3"/>
    <x v="0"/>
    <x v="6"/>
    <n v="7"/>
    <n v="70"/>
  </r>
  <r>
    <m/>
    <x v="8"/>
    <s v="COMPLETA"/>
    <s v="CAJA 10.0 KG"/>
    <s v="CAJA PASTICA"/>
    <x v="0"/>
    <x v="0"/>
    <n v="951"/>
    <x v="4"/>
    <d v="2025-05-26T00:00:00"/>
    <x v="5"/>
    <x v="0"/>
    <x v="6"/>
    <n v="1"/>
    <n v="10"/>
  </r>
  <r>
    <m/>
    <x v="9"/>
    <s v="COMPLETA"/>
    <s v="CAJA 10.0 KG"/>
    <s v="CAJA PASTICA"/>
    <x v="0"/>
    <x v="0"/>
    <n v="1070"/>
    <x v="9"/>
    <d v="2025-06-03T00:00:00"/>
    <x v="30"/>
    <x v="0"/>
    <x v="7"/>
    <n v="2"/>
    <n v="20"/>
  </r>
  <r>
    <m/>
    <x v="9"/>
    <s v="COMPLETA"/>
    <s v="CAJA 10.0 KG"/>
    <s v="CAJA PASTICA"/>
    <x v="0"/>
    <x v="0"/>
    <n v="1092"/>
    <x v="0"/>
    <d v="2025-06-05T00:00:00"/>
    <x v="0"/>
    <x v="0"/>
    <x v="7"/>
    <n v="1"/>
    <n v="10"/>
  </r>
  <r>
    <m/>
    <x v="9"/>
    <s v="COMPLETA"/>
    <s v="CAJA 10.0 KG"/>
    <s v="CAJA PASTICA"/>
    <x v="0"/>
    <x v="0"/>
    <n v="1035"/>
    <x v="1"/>
    <d v="2025-05-31T00:00:00"/>
    <x v="1"/>
    <x v="0"/>
    <x v="7"/>
    <n v="6"/>
    <n v="60"/>
  </r>
  <r>
    <m/>
    <x v="9"/>
    <s v="COMPLETA"/>
    <s v="CAJA 10.0 KG"/>
    <s v="CAJA PASTICA"/>
    <x v="0"/>
    <x v="0"/>
    <n v="1036"/>
    <x v="1"/>
    <d v="2025-05-30T00:00:00"/>
    <x v="2"/>
    <x v="0"/>
    <x v="7"/>
    <n v="3"/>
    <n v="30"/>
  </r>
  <r>
    <m/>
    <x v="9"/>
    <s v="COMPLETA"/>
    <s v="CAJA 10.0 KG"/>
    <s v="CAJA PASTICA"/>
    <x v="0"/>
    <x v="0"/>
    <n v="1025"/>
    <x v="11"/>
    <d v="2025-05-31T00:00:00"/>
    <x v="18"/>
    <x v="0"/>
    <x v="7"/>
    <n v="4"/>
    <n v="40"/>
  </r>
  <r>
    <m/>
    <x v="9"/>
    <s v="COMPLETA"/>
    <s v="CAJA 10.0 KG"/>
    <s v="CAJA PASTICA"/>
    <x v="0"/>
    <x v="0"/>
    <n v="1071"/>
    <x v="9"/>
    <d v="2025-06-03T00:00:00"/>
    <x v="33"/>
    <x v="0"/>
    <x v="7"/>
    <n v="1"/>
    <n v="10"/>
  </r>
  <r>
    <m/>
    <x v="9"/>
    <s v="COMPLETA"/>
    <s v="CAJA 10.0 KG"/>
    <s v="CAJA PASTICA"/>
    <x v="0"/>
    <x v="0"/>
    <n v="1103"/>
    <x v="0"/>
    <d v="2025-06-06T00:00:00"/>
    <x v="26"/>
    <x v="0"/>
    <x v="7"/>
    <n v="1"/>
    <n v="10"/>
  </r>
  <r>
    <m/>
    <x v="9"/>
    <s v="COMPLETA"/>
    <s v="CAJA 10.0 KG"/>
    <s v="CAJA PASTICA"/>
    <x v="0"/>
    <x v="0"/>
    <n v="978"/>
    <x v="14"/>
    <d v="2025-05-28T00:00:00"/>
    <x v="21"/>
    <x v="0"/>
    <x v="7"/>
    <n v="6"/>
    <n v="60"/>
  </r>
  <r>
    <m/>
    <x v="9"/>
    <s v="COMPLETA"/>
    <s v="CAJA 10.0 KG"/>
    <s v="CAJA PASTICA"/>
    <x v="0"/>
    <x v="0"/>
    <n v="1055"/>
    <x v="12"/>
    <d v="2025-06-02T00:00:00"/>
    <x v="19"/>
    <x v="0"/>
    <x v="7"/>
    <n v="2"/>
    <n v="20"/>
  </r>
  <r>
    <m/>
    <x v="9"/>
    <s v="COMPLETA"/>
    <s v="CAJA 10.0 KG"/>
    <s v="CAJA PASTICA"/>
    <x v="0"/>
    <x v="0"/>
    <n v="932"/>
    <x v="5"/>
    <d v="2025-05-27T00:00:00"/>
    <x v="6"/>
    <x v="0"/>
    <x v="7"/>
    <n v="3"/>
    <n v="30"/>
  </r>
  <r>
    <m/>
    <x v="9"/>
    <s v="COMPLETA"/>
    <s v="CAJA 10.0 KG"/>
    <s v="CAJA PASTICA"/>
    <x v="0"/>
    <x v="0"/>
    <n v="994"/>
    <x v="4"/>
    <d v="2025-05-28T00:00:00"/>
    <x v="11"/>
    <x v="0"/>
    <x v="7"/>
    <n v="5"/>
    <n v="50"/>
  </r>
  <r>
    <m/>
    <x v="9"/>
    <s v="COMPLETA"/>
    <s v="CAJA 10.0 KG"/>
    <s v="CAJA PASTICA"/>
    <x v="0"/>
    <x v="0"/>
    <n v="981"/>
    <x v="15"/>
    <d v="2025-05-28T00:00:00"/>
    <x v="22"/>
    <x v="0"/>
    <x v="7"/>
    <n v="1"/>
    <n v="10"/>
  </r>
  <r>
    <m/>
    <x v="9"/>
    <s v="COMPLETA"/>
    <s v="CAJA 10.0 KG"/>
    <s v="CAJA PASTICA"/>
    <x v="0"/>
    <x v="0"/>
    <n v="1024"/>
    <x v="3"/>
    <d v="2025-05-30T00:00:00"/>
    <x v="4"/>
    <x v="0"/>
    <x v="7"/>
    <n v="1"/>
    <n v="10"/>
  </r>
  <r>
    <m/>
    <x v="9"/>
    <s v="COMPLETA"/>
    <s v="CAJA 10.0 KG"/>
    <s v="CAJA PASTICA"/>
    <x v="0"/>
    <x v="0"/>
    <n v="951"/>
    <x v="4"/>
    <d v="2025-05-26T00:00:00"/>
    <x v="5"/>
    <x v="0"/>
    <x v="7"/>
    <n v="3"/>
    <n v="30"/>
  </r>
  <r>
    <m/>
    <x v="9"/>
    <s v="COMPLETA"/>
    <s v="CAJA 10.0 KG"/>
    <s v="CAJA PASTICA"/>
    <x v="0"/>
    <x v="0"/>
    <n v="1102"/>
    <x v="0"/>
    <d v="2025-06-06T00:00:00"/>
    <x v="16"/>
    <x v="0"/>
    <x v="8"/>
    <n v="2"/>
    <n v="20"/>
  </r>
  <r>
    <m/>
    <x v="9"/>
    <s v="COMPLETA"/>
    <s v="CAJA 10.0 KG"/>
    <s v="CAJA PASTICA"/>
    <x v="0"/>
    <x v="0"/>
    <n v="1106"/>
    <x v="20"/>
    <d v="2025-06-06T00:00:00"/>
    <x v="32"/>
    <x v="0"/>
    <x v="8"/>
    <n v="2"/>
    <n v="20"/>
  </r>
  <r>
    <m/>
    <x v="9"/>
    <s v="COMPLETA"/>
    <s v="CAJA 10.0 KG"/>
    <s v="CAJA PASTICA"/>
    <x v="0"/>
    <x v="0"/>
    <n v="1103"/>
    <x v="0"/>
    <d v="2025-06-06T00:00:00"/>
    <x v="26"/>
    <x v="0"/>
    <x v="8"/>
    <n v="4"/>
    <n v="40"/>
  </r>
  <r>
    <m/>
    <x v="9"/>
    <s v="COMPLETA"/>
    <s v="CAJA 10.0 KG"/>
    <s v="CAJA PASTICA"/>
    <x v="0"/>
    <x v="0"/>
    <n v="1105"/>
    <x v="19"/>
    <d v="2025-06-06T00:00:00"/>
    <x v="29"/>
    <x v="0"/>
    <x v="8"/>
    <n v="2"/>
    <n v="20"/>
  </r>
  <r>
    <m/>
    <x v="9"/>
    <s v="COMPLETA"/>
    <s v="CAJA 10.0 KG"/>
    <s v="CAJA PASTICA"/>
    <x v="0"/>
    <x v="0"/>
    <n v="1020"/>
    <x v="2"/>
    <d v="2025-05-29T00:00:00"/>
    <x v="3"/>
    <x v="0"/>
    <x v="8"/>
    <n v="2"/>
    <n v="20"/>
  </r>
  <r>
    <m/>
    <x v="9"/>
    <s v="COMPLETA"/>
    <s v="CAJA 10.0 KG"/>
    <s v="CAJA PASTICA"/>
    <x v="0"/>
    <x v="0"/>
    <n v="951"/>
    <x v="4"/>
    <d v="2025-05-26T00:00:00"/>
    <x v="5"/>
    <x v="0"/>
    <x v="8"/>
    <n v="1"/>
    <n v="10"/>
  </r>
  <r>
    <m/>
    <x v="9"/>
    <s v="COMPLETA"/>
    <s v="CAJA 10.0 KG"/>
    <s v="CAJA PASTICA"/>
    <x v="0"/>
    <x v="0"/>
    <n v="1020"/>
    <x v="2"/>
    <d v="2025-05-29T00:00:00"/>
    <x v="3"/>
    <x v="0"/>
    <x v="8"/>
    <n v="14"/>
    <n v="140"/>
  </r>
  <r>
    <m/>
    <x v="9"/>
    <s v="COMPLETA"/>
    <s v="CAJA 10.0 KG"/>
    <s v="CAJA PASTICA"/>
    <x v="0"/>
    <x v="0"/>
    <n v="951"/>
    <x v="4"/>
    <d v="2025-05-26T00:00:00"/>
    <x v="5"/>
    <x v="0"/>
    <x v="8"/>
    <n v="1"/>
    <n v="10"/>
  </r>
  <r>
    <m/>
    <x v="9"/>
    <s v="COMPLETA"/>
    <s v="CAJA 10.0 KG"/>
    <s v="CAJA PASTICA"/>
    <x v="0"/>
    <x v="0"/>
    <n v="1102"/>
    <x v="0"/>
    <d v="2025-06-06T00:00:00"/>
    <x v="16"/>
    <x v="0"/>
    <x v="1"/>
    <n v="1"/>
    <n v="10"/>
  </r>
  <r>
    <m/>
    <x v="9"/>
    <s v="COMPLETA"/>
    <s v="CAJA 10.0 KG"/>
    <s v="CAJA PASTICA"/>
    <x v="0"/>
    <x v="0"/>
    <n v="1069"/>
    <x v="0"/>
    <d v="2025-06-03T00:00:00"/>
    <x v="17"/>
    <x v="0"/>
    <x v="1"/>
    <n v="1"/>
    <n v="10"/>
  </r>
  <r>
    <m/>
    <x v="9"/>
    <s v="COMPLETA"/>
    <s v="CAJA 10.0 KG"/>
    <s v="CAJA PASTICA"/>
    <x v="0"/>
    <x v="0"/>
    <n v="1102"/>
    <x v="0"/>
    <d v="2025-06-06T00:00:00"/>
    <x v="16"/>
    <x v="0"/>
    <x v="1"/>
    <n v="1"/>
    <n v="10"/>
  </r>
  <r>
    <m/>
    <x v="9"/>
    <s v="COMPLETA"/>
    <s v="CAJA 10.0 KG"/>
    <s v="CAJA PASTICA"/>
    <x v="0"/>
    <x v="0"/>
    <n v="1092"/>
    <x v="0"/>
    <d v="2025-06-05T00:00:00"/>
    <x v="0"/>
    <x v="0"/>
    <x v="1"/>
    <n v="4"/>
    <n v="40"/>
  </r>
  <r>
    <m/>
    <x v="9"/>
    <s v="COMPLETA"/>
    <s v="CAJA 10.0 KG"/>
    <s v="CAJA PASTICA"/>
    <x v="0"/>
    <x v="0"/>
    <n v="1102"/>
    <x v="0"/>
    <d v="2025-06-06T00:00:00"/>
    <x v="16"/>
    <x v="0"/>
    <x v="1"/>
    <n v="7"/>
    <n v="70"/>
  </r>
  <r>
    <m/>
    <x v="9"/>
    <s v="COMPLETA"/>
    <s v="CAJA 10.0 KG"/>
    <s v="CAJA PASTICA"/>
    <x v="0"/>
    <x v="0"/>
    <n v="1112"/>
    <x v="17"/>
    <d v="2025-06-09T00:00:00"/>
    <x v="25"/>
    <x v="0"/>
    <x v="1"/>
    <n v="2"/>
    <n v="20"/>
  </r>
  <r>
    <m/>
    <x v="9"/>
    <s v="COMPLETA"/>
    <s v="CAJA 10.0 KG"/>
    <s v="CAJA PASTICA"/>
    <x v="0"/>
    <x v="0"/>
    <n v="1035"/>
    <x v="1"/>
    <d v="2025-05-31T00:00:00"/>
    <x v="1"/>
    <x v="0"/>
    <x v="1"/>
    <n v="1"/>
    <n v="10"/>
  </r>
  <r>
    <m/>
    <x v="9"/>
    <s v="COMPLETA"/>
    <s v="CAJA 10.0 KG"/>
    <s v="CAJA PASTICA"/>
    <x v="0"/>
    <x v="0"/>
    <n v="1105"/>
    <x v="19"/>
    <d v="2025-06-06T00:00:00"/>
    <x v="29"/>
    <x v="0"/>
    <x v="8"/>
    <n v="3"/>
    <n v="30"/>
  </r>
  <r>
    <m/>
    <x v="9"/>
    <s v="COMPLETA"/>
    <s v="CAJA 10.0 KG"/>
    <s v="CAJA PASTICA"/>
    <x v="0"/>
    <x v="0"/>
    <n v="1102"/>
    <x v="0"/>
    <d v="2025-06-06T00:00:00"/>
    <x v="16"/>
    <x v="0"/>
    <x v="8"/>
    <n v="1"/>
    <n v="10"/>
  </r>
  <r>
    <m/>
    <x v="9"/>
    <s v="COMPLETA"/>
    <s v="CAJA 10.0 KG"/>
    <s v="CAJA PASTICA"/>
    <x v="0"/>
    <x v="0"/>
    <n v="1104"/>
    <x v="7"/>
    <d v="2025-06-06T00:00:00"/>
    <x v="31"/>
    <x v="0"/>
    <x v="8"/>
    <n v="6"/>
    <n v="60"/>
  </r>
  <r>
    <m/>
    <x v="9"/>
    <s v="COMPLETA"/>
    <s v="CAJA 10.0 KG"/>
    <s v="CAJA PASTICA"/>
    <x v="0"/>
    <x v="0"/>
    <n v="1106"/>
    <x v="20"/>
    <d v="2025-06-06T00:00:00"/>
    <x v="32"/>
    <x v="0"/>
    <x v="8"/>
    <n v="2"/>
    <n v="20"/>
  </r>
  <r>
    <m/>
    <x v="9"/>
    <s v="COMPLETA"/>
    <s v="CAJA 10.0 KG"/>
    <s v="CAJA PASTICA"/>
    <x v="0"/>
    <x v="0"/>
    <n v="1103"/>
    <x v="0"/>
    <d v="2025-06-06T00:00:00"/>
    <x v="26"/>
    <x v="0"/>
    <x v="8"/>
    <n v="3"/>
    <n v="30"/>
  </r>
  <r>
    <m/>
    <x v="9"/>
    <s v="COMPLETA"/>
    <s v="CAJA 10.0 KG"/>
    <s v="CAJA PASTICA"/>
    <x v="0"/>
    <x v="0"/>
    <n v="1070"/>
    <x v="9"/>
    <d v="2025-06-03T00:00:00"/>
    <x v="30"/>
    <x v="0"/>
    <x v="1"/>
    <n v="1"/>
    <n v="10"/>
  </r>
  <r>
    <m/>
    <x v="9"/>
    <s v="COMPLETA"/>
    <s v="CAJA 10.0 KG"/>
    <s v="CAJA PASTICA"/>
    <x v="0"/>
    <x v="0"/>
    <n v="1069"/>
    <x v="0"/>
    <d v="2025-06-03T00:00:00"/>
    <x v="17"/>
    <x v="0"/>
    <x v="1"/>
    <n v="4"/>
    <n v="40"/>
  </r>
  <r>
    <m/>
    <x v="10"/>
    <s v="COMPLETA"/>
    <s v="CAJA 10.0 KG"/>
    <s v="CAJA PASTICA"/>
    <x v="0"/>
    <x v="0"/>
    <n v="1101"/>
    <x v="10"/>
    <d v="2025-06-06T00:00:00"/>
    <x v="15"/>
    <x v="2"/>
    <x v="2"/>
    <n v="48"/>
    <n v="480"/>
  </r>
  <r>
    <m/>
    <x v="10"/>
    <s v="COMPLETA"/>
    <s v="CAJA 10.0 KG"/>
    <s v="CAJA PASTICA"/>
    <x v="0"/>
    <x v="0"/>
    <n v="1102"/>
    <x v="0"/>
    <d v="2025-06-06T00:00:00"/>
    <x v="16"/>
    <x v="2"/>
    <x v="2"/>
    <n v="15"/>
    <n v="150"/>
  </r>
  <r>
    <m/>
    <x v="10"/>
    <s v="COMPLETA"/>
    <s v="CAJA 10.0 KG"/>
    <s v="CAJA PASTICA"/>
    <x v="0"/>
    <x v="0"/>
    <n v="1103"/>
    <x v="0"/>
    <d v="2025-06-06T00:00:00"/>
    <x v="26"/>
    <x v="2"/>
    <x v="2"/>
    <n v="15"/>
    <n v="150"/>
  </r>
  <r>
    <m/>
    <x v="10"/>
    <s v="COMPLETA"/>
    <s v="CAJA 10.0 KG"/>
    <s v="CAJA PASTICA"/>
    <x v="0"/>
    <x v="0"/>
    <n v="1104"/>
    <x v="7"/>
    <d v="2025-06-06T00:00:00"/>
    <x v="31"/>
    <x v="2"/>
    <x v="2"/>
    <n v="13"/>
    <n v="130"/>
  </r>
  <r>
    <m/>
    <x v="10"/>
    <s v="COMPLETA"/>
    <s v="CAJA 10.0 KG"/>
    <s v="CAJA PASTICA"/>
    <x v="0"/>
    <x v="0"/>
    <n v="1112"/>
    <x v="17"/>
    <d v="2025-06-09T00:00:00"/>
    <x v="25"/>
    <x v="2"/>
    <x v="2"/>
    <n v="13"/>
    <n v="130"/>
  </r>
  <r>
    <m/>
    <x v="11"/>
    <s v="COMPLETA"/>
    <s v="CAJA 10.0 KG"/>
    <s v="CAJA PASTICA"/>
    <x v="0"/>
    <x v="0"/>
    <n v="1101"/>
    <x v="10"/>
    <d v="2025-06-06T00:00:00"/>
    <x v="15"/>
    <x v="2"/>
    <x v="4"/>
    <n v="17"/>
    <n v="170"/>
  </r>
  <r>
    <m/>
    <x v="11"/>
    <s v="COMPLETA"/>
    <s v="CAJA 10.0 KG"/>
    <s v="CAJA PASTICA"/>
    <x v="0"/>
    <x v="0"/>
    <n v="1102"/>
    <x v="0"/>
    <d v="2025-06-06T00:00:00"/>
    <x v="16"/>
    <x v="2"/>
    <x v="4"/>
    <n v="5"/>
    <n v="50"/>
  </r>
  <r>
    <m/>
    <x v="11"/>
    <s v="COMPLETA"/>
    <s v="CAJA 10.0 KG"/>
    <s v="CAJA PASTICA"/>
    <x v="0"/>
    <x v="0"/>
    <n v="1103"/>
    <x v="0"/>
    <d v="2025-06-06T00:00:00"/>
    <x v="26"/>
    <x v="2"/>
    <x v="4"/>
    <n v="6"/>
    <n v="60"/>
  </r>
  <r>
    <m/>
    <x v="11"/>
    <s v="COMPLETA"/>
    <s v="CAJA 10.0 KG"/>
    <s v="CAJA PASTICA"/>
    <x v="0"/>
    <x v="0"/>
    <n v="1104"/>
    <x v="7"/>
    <d v="2025-06-06T00:00:00"/>
    <x v="31"/>
    <x v="2"/>
    <x v="4"/>
    <n v="6"/>
    <n v="60"/>
  </r>
  <r>
    <m/>
    <x v="11"/>
    <s v="COMPLETA"/>
    <s v="CAJA 10.0 KG"/>
    <s v="CAJA PASTICA"/>
    <x v="0"/>
    <x v="0"/>
    <n v="1105"/>
    <x v="19"/>
    <d v="2025-06-06T00:00:00"/>
    <x v="29"/>
    <x v="2"/>
    <x v="4"/>
    <n v="1"/>
    <n v="10"/>
  </r>
  <r>
    <m/>
    <x v="11"/>
    <s v="COMPLETA"/>
    <s v="CAJA 10.0 KG"/>
    <s v="CAJA PASTICA"/>
    <x v="0"/>
    <x v="0"/>
    <n v="1106"/>
    <x v="20"/>
    <d v="2025-06-06T00:00:00"/>
    <x v="32"/>
    <x v="2"/>
    <x v="4"/>
    <n v="1"/>
    <n v="10"/>
  </r>
  <r>
    <m/>
    <x v="11"/>
    <s v="COMPLETA"/>
    <s v="CAJA 10.0 KG"/>
    <s v="CAJA PASTICA"/>
    <x v="0"/>
    <x v="0"/>
    <n v="831"/>
    <x v="22"/>
    <d v="2025-05-20T00:00:00"/>
    <x v="37"/>
    <x v="2"/>
    <x v="4"/>
    <n v="3"/>
    <n v="30"/>
  </r>
  <r>
    <m/>
    <x v="11"/>
    <s v="COMPLETA"/>
    <s v="CAJA 10.0 KG"/>
    <s v="CAJA PASTICA"/>
    <x v="0"/>
    <x v="0"/>
    <n v="822"/>
    <x v="22"/>
    <d v="2025-05-20T00:00:00"/>
    <x v="38"/>
    <x v="2"/>
    <x v="4"/>
    <n v="1"/>
    <n v="10"/>
  </r>
  <r>
    <m/>
    <x v="11"/>
    <s v="COMPLETA"/>
    <s v="CAJA 10.0 KG"/>
    <s v="CAJA PASTICA"/>
    <x v="0"/>
    <x v="0"/>
    <n v="1092"/>
    <x v="0"/>
    <d v="2025-06-05T00:00:00"/>
    <x v="0"/>
    <x v="2"/>
    <x v="4"/>
    <n v="39"/>
    <n v="390"/>
  </r>
  <r>
    <m/>
    <x v="11"/>
    <s v="COMPLETA"/>
    <s v="CAJA 10.0 KG"/>
    <s v="CAJA PASTICA"/>
    <x v="0"/>
    <x v="0"/>
    <n v="1112"/>
    <x v="17"/>
    <d v="2025-06-09T00:00:00"/>
    <x v="25"/>
    <x v="2"/>
    <x v="4"/>
    <n v="25"/>
    <n v="250"/>
  </r>
  <r>
    <m/>
    <x v="12"/>
    <s v="COMPLETA"/>
    <s v="CAJA 10.0 KG"/>
    <s v="CAJA PASTICA"/>
    <x v="0"/>
    <x v="0"/>
    <n v="1112"/>
    <x v="17"/>
    <d v="2025-06-09T00:00:00"/>
    <x v="25"/>
    <x v="2"/>
    <x v="0"/>
    <n v="9"/>
    <n v="90"/>
  </r>
  <r>
    <m/>
    <x v="12"/>
    <s v="COMPLETA"/>
    <s v="CAJA 10.0 KG"/>
    <s v="CAJA PASTICA"/>
    <x v="0"/>
    <x v="0"/>
    <n v="1101"/>
    <x v="10"/>
    <d v="2025-06-06T00:00:00"/>
    <x v="15"/>
    <x v="2"/>
    <x v="0"/>
    <n v="5"/>
    <n v="50"/>
  </r>
  <r>
    <m/>
    <x v="12"/>
    <s v="COMPLETA"/>
    <s v="CAJA 10.0 KG"/>
    <s v="CAJA PASTICA"/>
    <x v="0"/>
    <x v="0"/>
    <n v="1102"/>
    <x v="0"/>
    <d v="2025-06-06T00:00:00"/>
    <x v="16"/>
    <x v="2"/>
    <x v="0"/>
    <n v="3"/>
    <n v="30"/>
  </r>
  <r>
    <m/>
    <x v="12"/>
    <s v="COMPLETA"/>
    <s v="CAJA 10.0 KG"/>
    <s v="CAJA PASTICA"/>
    <x v="0"/>
    <x v="0"/>
    <n v="1092"/>
    <x v="0"/>
    <d v="2025-06-05T00:00:00"/>
    <x v="0"/>
    <x v="2"/>
    <x v="0"/>
    <n v="32"/>
    <n v="320"/>
  </r>
  <r>
    <m/>
    <x v="12"/>
    <s v="COMPLETA"/>
    <s v="CAJA 10.0 KG"/>
    <s v="CAJA PASTICA"/>
    <x v="0"/>
    <x v="0"/>
    <n v="1103"/>
    <x v="0"/>
    <d v="2025-06-06T00:00:00"/>
    <x v="26"/>
    <x v="2"/>
    <x v="0"/>
    <n v="3"/>
    <n v="30"/>
  </r>
  <r>
    <m/>
    <x v="12"/>
    <s v="COMPLETA"/>
    <s v="CAJA 10.0 KG"/>
    <s v="CAJA PASTICA"/>
    <x v="0"/>
    <x v="0"/>
    <n v="1101"/>
    <x v="10"/>
    <d v="2025-06-06T00:00:00"/>
    <x v="15"/>
    <x v="2"/>
    <x v="0"/>
    <n v="18"/>
    <n v="180"/>
  </r>
  <r>
    <m/>
    <x v="12"/>
    <s v="COMPLETA"/>
    <s v="CAJA 10.0 KG"/>
    <s v="CAJA PASTICA"/>
    <x v="0"/>
    <x v="0"/>
    <n v="1104"/>
    <x v="7"/>
    <d v="2025-06-06T00:00:00"/>
    <x v="31"/>
    <x v="2"/>
    <x v="0"/>
    <n v="2"/>
    <n v="20"/>
  </r>
  <r>
    <m/>
    <x v="12"/>
    <s v="COMPLETA"/>
    <s v="CAJA 10.0 KG"/>
    <s v="CAJA PASTICA"/>
    <x v="0"/>
    <x v="0"/>
    <n v="1105"/>
    <x v="19"/>
    <d v="2025-06-06T00:00:00"/>
    <x v="29"/>
    <x v="2"/>
    <x v="0"/>
    <n v="1"/>
    <n v="10"/>
  </r>
  <r>
    <m/>
    <x v="12"/>
    <s v="COMPLETA"/>
    <s v="CAJA 10.0 KG"/>
    <s v="CAJA PASTICA"/>
    <x v="0"/>
    <x v="0"/>
    <n v="1106"/>
    <x v="20"/>
    <d v="2025-06-06T00:00:00"/>
    <x v="32"/>
    <x v="2"/>
    <x v="0"/>
    <n v="1"/>
    <n v="10"/>
  </r>
  <r>
    <m/>
    <x v="12"/>
    <s v="COMPLETA"/>
    <s v="CAJA 10.0 KG"/>
    <s v="CAJA PASTICA"/>
    <x v="0"/>
    <x v="0"/>
    <n v="1092"/>
    <x v="0"/>
    <d v="2025-06-05T00:00:00"/>
    <x v="0"/>
    <x v="2"/>
    <x v="0"/>
    <n v="30"/>
    <n v="300"/>
  </r>
  <r>
    <m/>
    <x v="13"/>
    <s v="COMPLETA"/>
    <s v="CAJA 10.0 KG"/>
    <s v="CAJA PASTICA"/>
    <x v="0"/>
    <x v="0"/>
    <n v="977"/>
    <x v="6"/>
    <d v="2025-05-28T00:00:00"/>
    <x v="7"/>
    <x v="2"/>
    <x v="7"/>
    <n v="15"/>
    <n v="150"/>
  </r>
  <r>
    <m/>
    <x v="13"/>
    <s v="COMPLETA"/>
    <s v="CAJA 10.0 KG"/>
    <s v="CAJA PASTICA"/>
    <x v="0"/>
    <x v="0"/>
    <n v="951"/>
    <x v="4"/>
    <d v="2025-05-26T00:00:00"/>
    <x v="5"/>
    <x v="2"/>
    <x v="7"/>
    <n v="7"/>
    <n v="70"/>
  </r>
  <r>
    <m/>
    <x v="13"/>
    <s v="COMPLETA"/>
    <s v="CAJA 10.0 KG"/>
    <s v="CAJA PASTICA"/>
    <x v="0"/>
    <x v="0"/>
    <n v="950"/>
    <x v="16"/>
    <d v="2025-05-26T00:00:00"/>
    <x v="36"/>
    <x v="2"/>
    <x v="7"/>
    <n v="3"/>
    <n v="30"/>
  </r>
  <r>
    <m/>
    <x v="13"/>
    <s v="COMPLETA"/>
    <s v="CAJA 10.0 KG"/>
    <s v="CAJA PASTICA"/>
    <x v="0"/>
    <x v="0"/>
    <n v="940"/>
    <x v="21"/>
    <d v="2025-05-26T00:00:00"/>
    <x v="35"/>
    <x v="2"/>
    <x v="7"/>
    <n v="9"/>
    <n v="90"/>
  </r>
  <r>
    <m/>
    <x v="13"/>
    <s v="COMPLETA"/>
    <s v="CAJA 10.0 KG"/>
    <s v="CAJA PASTICA"/>
    <x v="0"/>
    <x v="0"/>
    <n v="938"/>
    <x v="21"/>
    <d v="2025-05-26T00:00:00"/>
    <x v="39"/>
    <x v="2"/>
    <x v="7"/>
    <n v="2"/>
    <n v="20"/>
  </r>
  <r>
    <m/>
    <x v="13"/>
    <s v="COMPLETA"/>
    <s v="CAJA 10.0 KG"/>
    <s v="CAJA PASTICA"/>
    <x v="0"/>
    <x v="0"/>
    <n v="935"/>
    <x v="0"/>
    <d v="2025-05-26T00:00:00"/>
    <x v="28"/>
    <x v="2"/>
    <x v="7"/>
    <n v="7"/>
    <n v="70"/>
  </r>
  <r>
    <m/>
    <x v="13"/>
    <s v="COMPLETA"/>
    <s v="CAJA 10.0 KG"/>
    <s v="CAJA PASTICA"/>
    <x v="0"/>
    <x v="0"/>
    <n v="930"/>
    <x v="16"/>
    <d v="2025-05-26T00:00:00"/>
    <x v="24"/>
    <x v="2"/>
    <x v="7"/>
    <n v="9"/>
    <n v="90"/>
  </r>
  <r>
    <m/>
    <x v="13"/>
    <s v="COMPLETA"/>
    <s v="CAJA 10.0 KG"/>
    <s v="CAJA PASTICA"/>
    <x v="0"/>
    <x v="0"/>
    <n v="977"/>
    <x v="6"/>
    <d v="2025-05-28T00:00:00"/>
    <x v="7"/>
    <x v="2"/>
    <x v="7"/>
    <n v="10"/>
    <n v="100"/>
  </r>
  <r>
    <m/>
    <x v="13"/>
    <s v="COMPLETA"/>
    <s v="CAJA 10.0 KG"/>
    <s v="CAJA PASTICA"/>
    <x v="0"/>
    <x v="0"/>
    <n v="932"/>
    <x v="5"/>
    <d v="2025-05-27T00:00:00"/>
    <x v="6"/>
    <x v="2"/>
    <x v="7"/>
    <n v="3"/>
    <n v="30"/>
  </r>
  <r>
    <m/>
    <x v="13"/>
    <s v="COMPLETA"/>
    <s v="CAJA 10.0 KG"/>
    <s v="CAJA PASTICA"/>
    <x v="0"/>
    <x v="0"/>
    <n v="951"/>
    <x v="4"/>
    <d v="2025-05-26T00:00:00"/>
    <x v="5"/>
    <x v="2"/>
    <x v="7"/>
    <n v="14"/>
    <n v="140"/>
  </r>
  <r>
    <m/>
    <x v="13"/>
    <s v="COMPLETA"/>
    <s v="CAJA 10.0 KG"/>
    <s v="CAJA PASTICA"/>
    <x v="0"/>
    <x v="0"/>
    <n v="941"/>
    <x v="21"/>
    <d v="2025-05-26T00:00:00"/>
    <x v="34"/>
    <x v="2"/>
    <x v="7"/>
    <n v="5"/>
    <n v="50"/>
  </r>
  <r>
    <m/>
    <x v="13"/>
    <s v="COMPLETA"/>
    <s v="CAJA 10.0 KG"/>
    <s v="CAJA PASTICA"/>
    <x v="0"/>
    <x v="0"/>
    <n v="939"/>
    <x v="18"/>
    <d v="2025-05-26T00:00:00"/>
    <x v="27"/>
    <x v="2"/>
    <x v="7"/>
    <n v="6"/>
    <n v="60"/>
  </r>
  <r>
    <m/>
    <x v="13"/>
    <s v="COMPLETA"/>
    <s v="CAJA 10.0 KG"/>
    <s v="CAJA PASTICA"/>
    <x v="0"/>
    <x v="0"/>
    <n v="935"/>
    <x v="0"/>
    <d v="2025-05-26T00:00:00"/>
    <x v="28"/>
    <x v="2"/>
    <x v="7"/>
    <n v="8"/>
    <n v="80"/>
  </r>
  <r>
    <m/>
    <x v="13"/>
    <s v="COMPLETA"/>
    <s v="CAJA 10.0 KG"/>
    <s v="CAJA PASTICA"/>
    <x v="0"/>
    <x v="0"/>
    <n v="930"/>
    <x v="16"/>
    <d v="2025-05-26T00:00:00"/>
    <x v="24"/>
    <x v="2"/>
    <x v="7"/>
    <n v="6"/>
    <n v="60"/>
  </r>
  <r>
    <m/>
    <x v="14"/>
    <s v="COMPLETA"/>
    <s v="CAJA 10.0 KG"/>
    <s v="CAJA PASTICA"/>
    <x v="0"/>
    <x v="0"/>
    <n v="1092"/>
    <x v="0"/>
    <d v="2025-06-05T00:00:00"/>
    <x v="0"/>
    <x v="2"/>
    <x v="1"/>
    <n v="16"/>
    <n v="160"/>
  </r>
  <r>
    <m/>
    <x v="14"/>
    <s v="COMPLETA"/>
    <s v="CAJA 10.0 KG"/>
    <s v="CAJA PASTICA"/>
    <x v="0"/>
    <x v="0"/>
    <n v="1106"/>
    <x v="20"/>
    <d v="2025-06-06T00:00:00"/>
    <x v="32"/>
    <x v="2"/>
    <x v="1"/>
    <n v="5"/>
    <n v="50"/>
  </r>
  <r>
    <m/>
    <x v="14"/>
    <s v="COMPLETA"/>
    <s v="CAJA 10.0 KG"/>
    <s v="CAJA PASTICA"/>
    <x v="0"/>
    <x v="0"/>
    <n v="1104"/>
    <x v="7"/>
    <d v="2025-06-06T00:00:00"/>
    <x v="31"/>
    <x v="2"/>
    <x v="1"/>
    <n v="7"/>
    <n v="70"/>
  </r>
  <r>
    <m/>
    <x v="14"/>
    <s v="COMPLETA"/>
    <s v="CAJA 10.0 KG"/>
    <s v="CAJA PASTICA"/>
    <x v="0"/>
    <x v="0"/>
    <n v="1103"/>
    <x v="0"/>
    <d v="2025-06-06T00:00:00"/>
    <x v="26"/>
    <x v="2"/>
    <x v="1"/>
    <n v="3"/>
    <n v="30"/>
  </r>
  <r>
    <m/>
    <x v="14"/>
    <s v="COMPLETA"/>
    <s v="CAJA 10.0 KG"/>
    <s v="CAJA PASTICA"/>
    <x v="0"/>
    <x v="0"/>
    <n v="1102"/>
    <x v="0"/>
    <d v="2025-06-06T00:00:00"/>
    <x v="16"/>
    <x v="2"/>
    <x v="1"/>
    <n v="6"/>
    <n v="60"/>
  </r>
  <r>
    <m/>
    <x v="14"/>
    <s v="COMPLETA"/>
    <s v="CAJA 10.0 KG"/>
    <s v="CAJA PASTICA"/>
    <x v="0"/>
    <x v="0"/>
    <n v="1101"/>
    <x v="10"/>
    <d v="2025-06-06T00:00:00"/>
    <x v="15"/>
    <x v="2"/>
    <x v="1"/>
    <n v="15"/>
    <n v="150"/>
  </r>
  <r>
    <m/>
    <x v="14"/>
    <s v="COMPLETA"/>
    <s v="CAJA 10.0 KG"/>
    <s v="CAJA PASTICA"/>
    <x v="0"/>
    <x v="0"/>
    <n v="1092"/>
    <x v="0"/>
    <d v="2025-06-05T00:00:00"/>
    <x v="0"/>
    <x v="2"/>
    <x v="1"/>
    <n v="11"/>
    <n v="110"/>
  </r>
  <r>
    <m/>
    <x v="14"/>
    <s v="COMPLETA"/>
    <s v="CAJA 10.0 KG"/>
    <s v="CAJA PASTICA"/>
    <x v="0"/>
    <x v="0"/>
    <n v="1105"/>
    <x v="19"/>
    <d v="2025-06-06T00:00:00"/>
    <x v="29"/>
    <x v="2"/>
    <x v="1"/>
    <n v="4"/>
    <n v="40"/>
  </r>
  <r>
    <m/>
    <x v="14"/>
    <s v="COMPLETA"/>
    <s v="CAJA 10.0 KG"/>
    <s v="CAJA PASTICA"/>
    <x v="0"/>
    <x v="0"/>
    <n v="1104"/>
    <x v="7"/>
    <d v="2025-06-06T00:00:00"/>
    <x v="31"/>
    <x v="2"/>
    <x v="1"/>
    <n v="7"/>
    <n v="70"/>
  </r>
  <r>
    <m/>
    <x v="14"/>
    <s v="COMPLETA"/>
    <s v="CAJA 10.0 KG"/>
    <s v="CAJA PASTICA"/>
    <x v="0"/>
    <x v="0"/>
    <n v="1103"/>
    <x v="0"/>
    <d v="2025-06-06T00:00:00"/>
    <x v="26"/>
    <x v="2"/>
    <x v="1"/>
    <n v="3"/>
    <n v="30"/>
  </r>
  <r>
    <m/>
    <x v="14"/>
    <s v="COMPLETA"/>
    <s v="CAJA 10.0 KG"/>
    <s v="CAJA PASTICA"/>
    <x v="0"/>
    <x v="0"/>
    <n v="1102"/>
    <x v="0"/>
    <d v="2025-06-06T00:00:00"/>
    <x v="16"/>
    <x v="2"/>
    <x v="1"/>
    <n v="6"/>
    <n v="60"/>
  </r>
  <r>
    <m/>
    <x v="14"/>
    <s v="COMPLETA"/>
    <s v="CAJA 10.0 KG"/>
    <s v="CAJA PASTICA"/>
    <x v="0"/>
    <x v="0"/>
    <n v="1101"/>
    <x v="10"/>
    <d v="2025-06-06T00:00:00"/>
    <x v="15"/>
    <x v="2"/>
    <x v="1"/>
    <n v="19"/>
    <n v="190"/>
  </r>
  <r>
    <m/>
    <x v="14"/>
    <s v="COMPLETA"/>
    <s v="CAJA 10.0 KG"/>
    <s v="CAJA PASTICA"/>
    <x v="0"/>
    <x v="0"/>
    <n v="1055"/>
    <x v="12"/>
    <d v="2025-06-02T00:00:00"/>
    <x v="19"/>
    <x v="2"/>
    <x v="1"/>
    <n v="2"/>
    <n v="20"/>
  </r>
  <r>
    <m/>
    <x v="15"/>
    <s v="COMPLETA"/>
    <s v="CAJA 10.0 KG"/>
    <s v="CAJA PASTICA"/>
    <x v="0"/>
    <x v="0"/>
    <n v="1105"/>
    <x v="19"/>
    <d v="2025-06-06T00:00:00"/>
    <x v="29"/>
    <x v="2"/>
    <x v="6"/>
    <n v="12"/>
    <n v="120"/>
  </r>
  <r>
    <m/>
    <x v="15"/>
    <s v="COMPLETA"/>
    <s v="CAJA 10.0 KG"/>
    <s v="CAJA PASTICA"/>
    <x v="0"/>
    <x v="0"/>
    <n v="1070"/>
    <x v="9"/>
    <d v="2025-06-03T00:00:00"/>
    <x v="30"/>
    <x v="2"/>
    <x v="6"/>
    <n v="4"/>
    <n v="40"/>
  </r>
  <r>
    <m/>
    <x v="15"/>
    <s v="COMPLETA"/>
    <s v="CAJA 10.0 KG"/>
    <s v="CAJA PASTICA"/>
    <x v="0"/>
    <x v="0"/>
    <n v="1069"/>
    <x v="0"/>
    <d v="2025-06-03T00:00:00"/>
    <x v="17"/>
    <x v="2"/>
    <x v="6"/>
    <n v="12"/>
    <n v="120"/>
  </r>
  <r>
    <m/>
    <x v="15"/>
    <s v="COMPLETA"/>
    <s v="CAJA 10.0 KG"/>
    <s v="CAJA PASTICA"/>
    <x v="0"/>
    <x v="0"/>
    <n v="1072"/>
    <x v="9"/>
    <d v="2025-06-03T00:00:00"/>
    <x v="14"/>
    <x v="2"/>
    <x v="6"/>
    <n v="24"/>
    <n v="240"/>
  </r>
  <r>
    <m/>
    <x v="15"/>
    <s v="COMPLETA"/>
    <s v="CAJA 10.0 KG"/>
    <s v="CAJA PASTICA"/>
    <x v="0"/>
    <x v="0"/>
    <n v="1055"/>
    <x v="12"/>
    <d v="2025-06-02T00:00:00"/>
    <x v="19"/>
    <x v="2"/>
    <x v="6"/>
    <n v="6"/>
    <n v="60"/>
  </r>
  <r>
    <m/>
    <x v="15"/>
    <s v="COMPLETA"/>
    <s v="CAJA 10.0 KG"/>
    <s v="CAJA PASTICA"/>
    <x v="0"/>
    <x v="0"/>
    <n v="1071"/>
    <x v="9"/>
    <d v="2025-06-03T00:00:00"/>
    <x v="33"/>
    <x v="2"/>
    <x v="6"/>
    <n v="6"/>
    <n v="60"/>
  </r>
  <r>
    <m/>
    <x v="15"/>
    <s v="COMPLETA"/>
    <s v="CAJA 10.0 KG"/>
    <s v="CAJA PASTICA"/>
    <x v="0"/>
    <x v="0"/>
    <n v="1069"/>
    <x v="0"/>
    <d v="2025-06-03T00:00:00"/>
    <x v="17"/>
    <x v="2"/>
    <x v="6"/>
    <n v="14"/>
    <n v="140"/>
  </r>
  <r>
    <m/>
    <x v="15"/>
    <s v="COMPLETA"/>
    <s v="CAJA 10.0 KG"/>
    <s v="CAJA PASTICA"/>
    <x v="0"/>
    <x v="0"/>
    <n v="1072"/>
    <x v="9"/>
    <d v="2025-06-03T00:00:00"/>
    <x v="14"/>
    <x v="2"/>
    <x v="6"/>
    <n v="26"/>
    <n v="260"/>
  </r>
  <r>
    <m/>
    <x v="16"/>
    <s v="COMPLETA"/>
    <s v="CAJA 10.0 KG"/>
    <s v="CAJA PASTICA"/>
    <x v="0"/>
    <x v="0"/>
    <n v="1092"/>
    <x v="0"/>
    <d v="2025-06-05T00:00:00"/>
    <x v="0"/>
    <x v="2"/>
    <x v="2"/>
    <n v="45"/>
    <n v="450"/>
  </r>
  <r>
    <m/>
    <x v="16"/>
    <s v="COMPLETA"/>
    <s v="CAJA 10.0 KG"/>
    <s v="CAJA PASTICA"/>
    <x v="0"/>
    <x v="0"/>
    <n v="822"/>
    <x v="22"/>
    <d v="2025-05-20T00:00:00"/>
    <x v="38"/>
    <x v="2"/>
    <x v="2"/>
    <n v="7"/>
    <n v="70"/>
  </r>
  <r>
    <m/>
    <x v="16"/>
    <s v="COMPLETA"/>
    <s v="CAJA 10.0 KG"/>
    <s v="CAJA PASTICA"/>
    <x v="0"/>
    <x v="0"/>
    <n v="1092"/>
    <x v="0"/>
    <d v="2025-06-05T00:00:00"/>
    <x v="0"/>
    <x v="2"/>
    <x v="2"/>
    <n v="50"/>
    <n v="500"/>
  </r>
  <r>
    <m/>
    <x v="16"/>
    <s v="COMPLETA"/>
    <s v="CAJA 10.0 KG"/>
    <s v="CAJA PASTICA"/>
    <x v="0"/>
    <x v="0"/>
    <n v="1105"/>
    <x v="19"/>
    <d v="2025-06-06T00:00:00"/>
    <x v="29"/>
    <x v="2"/>
    <x v="2"/>
    <n v="1"/>
    <n v="10"/>
  </r>
  <r>
    <m/>
    <x v="16"/>
    <s v="COMPLETA"/>
    <s v="CAJA 10.0 KG"/>
    <s v="CAJA PASTICA"/>
    <x v="0"/>
    <x v="0"/>
    <n v="1106"/>
    <x v="20"/>
    <d v="2025-06-06T00:00:00"/>
    <x v="32"/>
    <x v="2"/>
    <x v="2"/>
    <n v="1"/>
    <n v="10"/>
  </r>
  <r>
    <m/>
    <x v="17"/>
    <s v="COMPLETA"/>
    <s v="CAJA 10.0 KG"/>
    <s v="CAJA PASTICA"/>
    <x v="0"/>
    <x v="0"/>
    <n v="977"/>
    <x v="6"/>
    <d v="2025-05-28T00:00:00"/>
    <x v="7"/>
    <x v="2"/>
    <x v="6"/>
    <n v="14"/>
    <n v="140"/>
  </r>
  <r>
    <m/>
    <x v="17"/>
    <s v="COMPLETA"/>
    <s v="CAJA 10.0 KG"/>
    <s v="CAJA PASTICA"/>
    <x v="0"/>
    <x v="0"/>
    <n v="951"/>
    <x v="4"/>
    <d v="2025-05-26T00:00:00"/>
    <x v="5"/>
    <x v="2"/>
    <x v="6"/>
    <n v="16"/>
    <n v="160"/>
  </r>
  <r>
    <m/>
    <x v="17"/>
    <s v="COMPLETA"/>
    <s v="CAJA 10.0 KG"/>
    <s v="CAJA PASTICA"/>
    <x v="0"/>
    <x v="0"/>
    <n v="940"/>
    <x v="21"/>
    <d v="2025-05-26T00:00:00"/>
    <x v="35"/>
    <x v="2"/>
    <x v="6"/>
    <n v="4"/>
    <n v="40"/>
  </r>
  <r>
    <m/>
    <x v="17"/>
    <s v="COMPLETA"/>
    <s v="CAJA 10.0 KG"/>
    <s v="CAJA PASTICA"/>
    <x v="0"/>
    <x v="0"/>
    <n v="941"/>
    <x v="21"/>
    <d v="2025-05-26T00:00:00"/>
    <x v="34"/>
    <x v="2"/>
    <x v="6"/>
    <n v="4"/>
    <n v="40"/>
  </r>
  <r>
    <m/>
    <x v="17"/>
    <s v="COMPLETA"/>
    <s v="CAJA 10.0 KG"/>
    <s v="CAJA PASTICA"/>
    <x v="0"/>
    <x v="0"/>
    <n v="935"/>
    <x v="0"/>
    <d v="2025-05-26T00:00:00"/>
    <x v="28"/>
    <x v="2"/>
    <x v="6"/>
    <n v="5"/>
    <n v="50"/>
  </r>
  <r>
    <m/>
    <x v="17"/>
    <s v="COMPLETA"/>
    <s v="CAJA 10.0 KG"/>
    <s v="CAJA PASTICA"/>
    <x v="0"/>
    <x v="0"/>
    <n v="938"/>
    <x v="21"/>
    <d v="2025-05-26T00:00:00"/>
    <x v="39"/>
    <x v="2"/>
    <x v="6"/>
    <n v="3"/>
    <n v="30"/>
  </r>
  <r>
    <m/>
    <x v="17"/>
    <s v="COMPLETA"/>
    <s v="CAJA 10.0 KG"/>
    <s v="CAJA PASTICA"/>
    <x v="0"/>
    <x v="0"/>
    <n v="930"/>
    <x v="16"/>
    <d v="2025-05-26T00:00:00"/>
    <x v="24"/>
    <x v="2"/>
    <x v="6"/>
    <n v="6"/>
    <n v="60"/>
  </r>
  <r>
    <m/>
    <x v="17"/>
    <s v="COMPLETA"/>
    <s v="CAJA 10.0 KG"/>
    <s v="CAJA PASTICA"/>
    <x v="0"/>
    <x v="0"/>
    <n v="977"/>
    <x v="6"/>
    <d v="2025-05-28T00:00:00"/>
    <x v="7"/>
    <x v="2"/>
    <x v="6"/>
    <n v="14"/>
    <n v="140"/>
  </r>
  <r>
    <m/>
    <x v="17"/>
    <s v="COMPLETA"/>
    <s v="CAJA 10.0 KG"/>
    <s v="CAJA PASTICA"/>
    <x v="0"/>
    <x v="0"/>
    <n v="951"/>
    <x v="4"/>
    <d v="2025-05-26T00:00:00"/>
    <x v="5"/>
    <x v="2"/>
    <x v="6"/>
    <n v="17"/>
    <n v="170"/>
  </r>
  <r>
    <m/>
    <x v="17"/>
    <s v="COMPLETA"/>
    <s v="CAJA 10.0 KG"/>
    <s v="CAJA PASTICA"/>
    <x v="0"/>
    <x v="0"/>
    <n v="950"/>
    <x v="16"/>
    <d v="2025-05-26T00:00:00"/>
    <x v="36"/>
    <x v="2"/>
    <x v="6"/>
    <n v="3"/>
    <n v="30"/>
  </r>
  <r>
    <m/>
    <x v="17"/>
    <s v="COMPLETA"/>
    <s v="CAJA 10.0 KG"/>
    <s v="CAJA PASTICA"/>
    <x v="0"/>
    <x v="0"/>
    <n v="939"/>
    <x v="18"/>
    <d v="2025-05-26T00:00:00"/>
    <x v="27"/>
    <x v="2"/>
    <x v="6"/>
    <n v="3"/>
    <n v="30"/>
  </r>
  <r>
    <m/>
    <x v="17"/>
    <s v="COMPLETA"/>
    <s v="CAJA 10.0 KG"/>
    <s v="CAJA PASTICA"/>
    <x v="0"/>
    <x v="0"/>
    <n v="930"/>
    <x v="16"/>
    <d v="2025-05-26T00:00:00"/>
    <x v="24"/>
    <x v="2"/>
    <x v="6"/>
    <n v="6"/>
    <n v="60"/>
  </r>
  <r>
    <m/>
    <x v="17"/>
    <s v="COMPLETA"/>
    <s v="CAJA 10.0 KG"/>
    <s v="CAJA PASTICA"/>
    <x v="0"/>
    <x v="0"/>
    <n v="935"/>
    <x v="0"/>
    <d v="2025-05-26T00:00:00"/>
    <x v="28"/>
    <x v="2"/>
    <x v="6"/>
    <n v="5"/>
    <n v="50"/>
  </r>
  <r>
    <m/>
    <x v="17"/>
    <s v="COMPLETA"/>
    <s v="CAJA 10.0 KG"/>
    <s v="CAJA PASTICA"/>
    <x v="0"/>
    <x v="0"/>
    <n v="940"/>
    <x v="21"/>
    <d v="2025-05-26T00:00:00"/>
    <x v="35"/>
    <x v="2"/>
    <x v="6"/>
    <n v="4"/>
    <n v="40"/>
  </r>
  <r>
    <m/>
    <x v="18"/>
    <s v="COMPLETA"/>
    <s v="CAJA 10.0 KG"/>
    <s v="CAJA PASTICA"/>
    <x v="0"/>
    <x v="0"/>
    <n v="999"/>
    <x v="7"/>
    <d v="2025-05-29T00:00:00"/>
    <x v="8"/>
    <x v="2"/>
    <x v="8"/>
    <n v="10"/>
    <n v="100"/>
  </r>
  <r>
    <m/>
    <x v="18"/>
    <s v="COMPLETA"/>
    <s v="CAJA 10.0 KG"/>
    <s v="CAJA PASTICA"/>
    <x v="0"/>
    <x v="0"/>
    <n v="994"/>
    <x v="4"/>
    <d v="2025-05-28T00:00:00"/>
    <x v="11"/>
    <x v="2"/>
    <x v="8"/>
    <n v="1"/>
    <n v="10"/>
  </r>
  <r>
    <m/>
    <x v="18"/>
    <s v="COMPLETA"/>
    <s v="CAJA 10.0 KG"/>
    <s v="CAJA PASTICA"/>
    <x v="0"/>
    <x v="0"/>
    <n v="940"/>
    <x v="21"/>
    <d v="2025-05-26T00:00:00"/>
    <x v="35"/>
    <x v="2"/>
    <x v="8"/>
    <n v="2"/>
    <n v="20"/>
  </r>
  <r>
    <m/>
    <x v="18"/>
    <s v="COMPLETA"/>
    <s v="CAJA 10.0 KG"/>
    <s v="CAJA PASTICA"/>
    <x v="0"/>
    <x v="0"/>
    <n v="951"/>
    <x v="4"/>
    <d v="2025-05-26T00:00:00"/>
    <x v="5"/>
    <x v="2"/>
    <x v="8"/>
    <n v="6"/>
    <n v="60"/>
  </r>
  <r>
    <m/>
    <x v="18"/>
    <s v="COMPLETA"/>
    <s v="CAJA 10.0 KG"/>
    <s v="CAJA PASTICA"/>
    <x v="0"/>
    <x v="0"/>
    <n v="987"/>
    <x v="4"/>
    <d v="2025-05-28T00:00:00"/>
    <x v="9"/>
    <x v="2"/>
    <x v="8"/>
    <n v="8"/>
    <n v="80"/>
  </r>
  <r>
    <m/>
    <x v="18"/>
    <s v="COMPLETA"/>
    <s v="CAJA 10.0 KG"/>
    <s v="CAJA PASTICA"/>
    <x v="0"/>
    <x v="0"/>
    <n v="939"/>
    <x v="18"/>
    <d v="2025-05-26T00:00:00"/>
    <x v="27"/>
    <x v="2"/>
    <x v="8"/>
    <n v="1"/>
    <n v="10"/>
  </r>
  <r>
    <m/>
    <x v="18"/>
    <s v="COMPLETA"/>
    <s v="CAJA 10.0 KG"/>
    <s v="CAJA PASTICA"/>
    <x v="0"/>
    <x v="0"/>
    <n v="986"/>
    <x v="8"/>
    <d v="2025-05-28T00:00:00"/>
    <x v="10"/>
    <x v="2"/>
    <x v="8"/>
    <n v="2"/>
    <n v="20"/>
  </r>
  <r>
    <m/>
    <x v="18"/>
    <s v="COMPLETA"/>
    <s v="CAJA 10.0 KG"/>
    <s v="CAJA PASTICA"/>
    <x v="0"/>
    <x v="0"/>
    <n v="981"/>
    <x v="15"/>
    <d v="2025-05-28T00:00:00"/>
    <x v="22"/>
    <x v="2"/>
    <x v="8"/>
    <n v="5"/>
    <n v="50"/>
  </r>
  <r>
    <m/>
    <x v="18"/>
    <s v="COMPLETA"/>
    <s v="CAJA 10.0 KG"/>
    <s v="CAJA PASTICA"/>
    <x v="0"/>
    <x v="0"/>
    <n v="978"/>
    <x v="14"/>
    <d v="2025-05-28T00:00:00"/>
    <x v="21"/>
    <x v="2"/>
    <x v="8"/>
    <n v="17"/>
    <n v="170"/>
  </r>
  <r>
    <m/>
    <x v="18"/>
    <s v="COMPLETA"/>
    <s v="CAJA 10.0 KG"/>
    <s v="CAJA PASTICA"/>
    <x v="0"/>
    <x v="0"/>
    <n v="999"/>
    <x v="7"/>
    <d v="2025-05-29T00:00:00"/>
    <x v="8"/>
    <x v="2"/>
    <x v="8"/>
    <n v="13"/>
    <n v="130"/>
  </r>
  <r>
    <m/>
    <x v="18"/>
    <s v="COMPLETA"/>
    <s v="CAJA 10.0 KG"/>
    <s v="CAJA PASTICA"/>
    <x v="0"/>
    <x v="0"/>
    <n v="935"/>
    <x v="0"/>
    <d v="2025-05-26T00:00:00"/>
    <x v="28"/>
    <x v="2"/>
    <x v="8"/>
    <n v="2"/>
    <n v="20"/>
  </r>
  <r>
    <m/>
    <x v="18"/>
    <s v="COMPLETA"/>
    <s v="CAJA 10.0 KG"/>
    <s v="CAJA PASTICA"/>
    <x v="0"/>
    <x v="0"/>
    <n v="930"/>
    <x v="16"/>
    <d v="2025-05-26T00:00:00"/>
    <x v="24"/>
    <x v="2"/>
    <x v="8"/>
    <n v="5"/>
    <n v="50"/>
  </r>
  <r>
    <m/>
    <x v="18"/>
    <s v="COMPLETA"/>
    <s v="CAJA 10.0 KG"/>
    <s v="CAJA PASTICA"/>
    <x v="0"/>
    <x v="0"/>
    <n v="938"/>
    <x v="21"/>
    <d v="2025-05-26T00:00:00"/>
    <x v="39"/>
    <x v="2"/>
    <x v="8"/>
    <n v="1"/>
    <n v="10"/>
  </r>
  <r>
    <m/>
    <x v="18"/>
    <s v="COMPLETA"/>
    <s v="CAJA 10.0 KG"/>
    <s v="CAJA PASTICA"/>
    <x v="0"/>
    <x v="0"/>
    <n v="994"/>
    <x v="4"/>
    <d v="2025-05-28T00:00:00"/>
    <x v="11"/>
    <x v="2"/>
    <x v="8"/>
    <n v="9"/>
    <n v="90"/>
  </r>
  <r>
    <m/>
    <x v="18"/>
    <s v="COMPLETA"/>
    <s v="CAJA 10.0 KG"/>
    <s v="CAJA PASTICA"/>
    <x v="0"/>
    <x v="0"/>
    <n v="987"/>
    <x v="4"/>
    <d v="2025-05-28T00:00:00"/>
    <x v="9"/>
    <x v="2"/>
    <x v="8"/>
    <n v="6"/>
    <n v="60"/>
  </r>
  <r>
    <m/>
    <x v="18"/>
    <s v="COMPLETA"/>
    <s v="CAJA 10.0 KG"/>
    <s v="CAJA PASTICA"/>
    <x v="0"/>
    <x v="0"/>
    <n v="978"/>
    <x v="14"/>
    <d v="2025-05-28T00:00:00"/>
    <x v="21"/>
    <x v="2"/>
    <x v="8"/>
    <n v="16"/>
    <n v="160"/>
  </r>
  <r>
    <m/>
    <x v="19"/>
    <s v="COMPLETA"/>
    <s v="CAJA 10.0 KG"/>
    <s v="CAJA PASTICA"/>
    <x v="0"/>
    <x v="0"/>
    <n v="1020"/>
    <x v="2"/>
    <d v="2025-05-29T00:00:00"/>
    <x v="3"/>
    <x v="2"/>
    <x v="6"/>
    <n v="10"/>
    <n v="100"/>
  </r>
  <r>
    <m/>
    <x v="19"/>
    <s v="COMPLETA"/>
    <s v="CAJA 10.0 KG"/>
    <s v="CAJA PASTICA"/>
    <x v="0"/>
    <x v="0"/>
    <n v="1012"/>
    <x v="13"/>
    <d v="2025-05-29T00:00:00"/>
    <x v="20"/>
    <x v="2"/>
    <x v="6"/>
    <n v="2"/>
    <n v="20"/>
  </r>
  <r>
    <m/>
    <x v="19"/>
    <s v="COMPLETA"/>
    <s v="CAJA 10.0 KG"/>
    <s v="CAJA PASTICA"/>
    <x v="0"/>
    <x v="0"/>
    <n v="1010"/>
    <x v="1"/>
    <d v="2025-05-29T00:00:00"/>
    <x v="13"/>
    <x v="2"/>
    <x v="6"/>
    <n v="7"/>
    <n v="70"/>
  </r>
  <r>
    <m/>
    <x v="19"/>
    <s v="COMPLETA"/>
    <s v="CAJA 10.0 KG"/>
    <s v="CAJA PASTICA"/>
    <x v="0"/>
    <x v="0"/>
    <n v="999"/>
    <x v="7"/>
    <d v="2025-05-29T00:00:00"/>
    <x v="8"/>
    <x v="2"/>
    <x v="6"/>
    <n v="9"/>
    <n v="90"/>
  </r>
  <r>
    <m/>
    <x v="19"/>
    <s v="COMPLETA"/>
    <s v="CAJA 10.0 KG"/>
    <s v="CAJA PASTICA"/>
    <x v="0"/>
    <x v="0"/>
    <n v="994"/>
    <x v="4"/>
    <d v="2025-05-28T00:00:00"/>
    <x v="11"/>
    <x v="2"/>
    <x v="6"/>
    <n v="12"/>
    <n v="120"/>
  </r>
  <r>
    <m/>
    <x v="19"/>
    <s v="COMPLETA"/>
    <s v="CAJA 10.0 KG"/>
    <s v="CAJA PASTICA"/>
    <x v="0"/>
    <x v="0"/>
    <n v="985"/>
    <x v="8"/>
    <d v="2025-05-28T00:00:00"/>
    <x v="12"/>
    <x v="2"/>
    <x v="6"/>
    <n v="2"/>
    <n v="20"/>
  </r>
  <r>
    <m/>
    <x v="19"/>
    <s v="COMPLETA"/>
    <s v="CAJA 10.0 KG"/>
    <s v="CAJA PASTICA"/>
    <x v="0"/>
    <x v="0"/>
    <n v="986"/>
    <x v="8"/>
    <d v="2025-05-28T00:00:00"/>
    <x v="10"/>
    <x v="2"/>
    <x v="6"/>
    <n v="2"/>
    <n v="20"/>
  </r>
  <r>
    <m/>
    <x v="19"/>
    <s v="COMPLETA"/>
    <s v="CAJA 10.0 KG"/>
    <s v="CAJA PASTICA"/>
    <x v="0"/>
    <x v="0"/>
    <n v="978"/>
    <x v="14"/>
    <d v="2025-05-28T00:00:00"/>
    <x v="21"/>
    <x v="2"/>
    <x v="6"/>
    <n v="8"/>
    <n v="80"/>
  </r>
  <r>
    <m/>
    <x v="19"/>
    <s v="COMPLETA"/>
    <s v="CAJA 10.0 KG"/>
    <s v="CAJA PASTICA"/>
    <x v="0"/>
    <x v="0"/>
    <n v="932"/>
    <x v="5"/>
    <d v="2025-05-27T00:00:00"/>
    <x v="6"/>
    <x v="2"/>
    <x v="6"/>
    <n v="3"/>
    <n v="30"/>
  </r>
  <r>
    <m/>
    <x v="19"/>
    <s v="COMPLETA"/>
    <s v="CAJA 10.0 KG"/>
    <s v="CAJA PASTICA"/>
    <x v="0"/>
    <x v="0"/>
    <n v="1020"/>
    <x v="2"/>
    <d v="2025-05-29T00:00:00"/>
    <x v="3"/>
    <x v="2"/>
    <x v="6"/>
    <n v="5"/>
    <n v="50"/>
  </r>
  <r>
    <m/>
    <x v="19"/>
    <s v="COMPLETA"/>
    <s v="CAJA 10.0 KG"/>
    <s v="CAJA PASTICA"/>
    <x v="0"/>
    <x v="0"/>
    <n v="999"/>
    <x v="7"/>
    <d v="2025-05-29T00:00:00"/>
    <x v="8"/>
    <x v="2"/>
    <x v="6"/>
    <n v="10"/>
    <n v="100"/>
  </r>
  <r>
    <m/>
    <x v="19"/>
    <s v="COMPLETA"/>
    <s v="CAJA 10.0 KG"/>
    <s v="CAJA PASTICA"/>
    <x v="0"/>
    <x v="0"/>
    <n v="1012"/>
    <x v="13"/>
    <d v="2025-05-29T00:00:00"/>
    <x v="20"/>
    <x v="2"/>
    <x v="6"/>
    <n v="1"/>
    <n v="10"/>
  </r>
  <r>
    <m/>
    <x v="19"/>
    <s v="COMPLETA"/>
    <s v="CAJA 10.0 KG"/>
    <s v="CAJA PASTICA"/>
    <x v="0"/>
    <x v="0"/>
    <n v="1011"/>
    <x v="2"/>
    <d v="2025-05-29T00:00:00"/>
    <x v="23"/>
    <x v="2"/>
    <x v="6"/>
    <n v="3"/>
    <n v="30"/>
  </r>
  <r>
    <m/>
    <x v="19"/>
    <s v="COMPLETA"/>
    <s v="CAJA 10.0 KG"/>
    <s v="CAJA PASTICA"/>
    <x v="0"/>
    <x v="0"/>
    <n v="1010"/>
    <x v="1"/>
    <d v="2025-05-29T00:00:00"/>
    <x v="13"/>
    <x v="2"/>
    <x v="6"/>
    <n v="9"/>
    <n v="90"/>
  </r>
  <r>
    <m/>
    <x v="19"/>
    <s v="COMPLETA"/>
    <s v="CAJA 10.0 KG"/>
    <s v="CAJA PASTICA"/>
    <x v="0"/>
    <x v="0"/>
    <n v="987"/>
    <x v="4"/>
    <d v="2025-05-28T00:00:00"/>
    <x v="9"/>
    <x v="2"/>
    <x v="6"/>
    <n v="10"/>
    <n v="100"/>
  </r>
  <r>
    <m/>
    <x v="19"/>
    <s v="COMPLETA"/>
    <s v="CAJA 10.0 KG"/>
    <s v="CAJA PASTICA"/>
    <x v="0"/>
    <x v="0"/>
    <n v="978"/>
    <x v="14"/>
    <d v="2025-05-28T00:00:00"/>
    <x v="21"/>
    <x v="2"/>
    <x v="6"/>
    <n v="7"/>
    <n v="70"/>
  </r>
  <r>
    <m/>
    <x v="19"/>
    <s v="COMPLETA"/>
    <s v="CAJA 10.0 KG"/>
    <s v="CAJA PASTICA"/>
    <x v="0"/>
    <x v="0"/>
    <n v="977"/>
    <x v="6"/>
    <d v="2025-05-28T00:00:00"/>
    <x v="7"/>
    <x v="2"/>
    <x v="6"/>
    <n v="1"/>
    <n v="10"/>
  </r>
  <r>
    <m/>
    <x v="19"/>
    <s v="COMPLETA"/>
    <s v="CAJA 10.0 KG"/>
    <s v="CAJA PASTICA"/>
    <x v="0"/>
    <x v="0"/>
    <n v="981"/>
    <x v="15"/>
    <d v="2025-05-28T00:00:00"/>
    <x v="22"/>
    <x v="2"/>
    <x v="6"/>
    <n v="2"/>
    <n v="20"/>
  </r>
  <r>
    <m/>
    <x v="19"/>
    <s v="COMPLETA"/>
    <s v="CAJA 10.0 KG"/>
    <s v="CAJA PASTICA"/>
    <x v="0"/>
    <x v="0"/>
    <n v="994"/>
    <x v="4"/>
    <d v="2025-05-28T00:00:00"/>
    <x v="11"/>
    <x v="2"/>
    <x v="6"/>
    <n v="1"/>
    <n v="10"/>
  </r>
  <r>
    <m/>
    <x v="20"/>
    <s v="COMPLETA"/>
    <s v="CAJA 10.0 KG"/>
    <s v="CAJA PASTICA"/>
    <x v="0"/>
    <x v="0"/>
    <n v="999"/>
    <x v="7"/>
    <d v="2025-05-29T00:00:00"/>
    <x v="8"/>
    <x v="2"/>
    <x v="8"/>
    <n v="10"/>
    <n v="100"/>
  </r>
  <r>
    <m/>
    <x v="20"/>
    <s v="COMPLETA"/>
    <s v="CAJA 10.0 KG"/>
    <s v="CAJA PASTICA"/>
    <x v="0"/>
    <x v="0"/>
    <n v="1010"/>
    <x v="1"/>
    <d v="2025-05-29T00:00:00"/>
    <x v="13"/>
    <x v="2"/>
    <x v="8"/>
    <n v="10"/>
    <n v="100"/>
  </r>
  <r>
    <m/>
    <x v="20"/>
    <s v="COMPLETA"/>
    <s v="CAJA 10.0 KG"/>
    <s v="CAJA PASTICA"/>
    <x v="0"/>
    <x v="0"/>
    <n v="1011"/>
    <x v="2"/>
    <d v="2025-05-29T00:00:00"/>
    <x v="23"/>
    <x v="2"/>
    <x v="8"/>
    <n v="1"/>
    <n v="10"/>
  </r>
  <r>
    <m/>
    <x v="20"/>
    <s v="COMPLETA"/>
    <s v="CAJA 10.0 KG"/>
    <s v="CAJA PASTICA"/>
    <x v="0"/>
    <x v="0"/>
    <n v="1012"/>
    <x v="13"/>
    <d v="2025-05-29T00:00:00"/>
    <x v="20"/>
    <x v="2"/>
    <x v="8"/>
    <n v="3"/>
    <n v="30"/>
  </r>
  <r>
    <m/>
    <x v="20"/>
    <s v="COMPLETA"/>
    <s v="CAJA 10.0 KG"/>
    <s v="CAJA PASTICA"/>
    <x v="0"/>
    <x v="0"/>
    <n v="1020"/>
    <x v="2"/>
    <d v="2025-05-29T00:00:00"/>
    <x v="3"/>
    <x v="2"/>
    <x v="8"/>
    <n v="36"/>
    <n v="360"/>
  </r>
  <r>
    <m/>
    <x v="20"/>
    <s v="COMPLETA"/>
    <s v="CAJA 10.0 KG"/>
    <s v="CAJA PASTICA"/>
    <x v="0"/>
    <x v="0"/>
    <n v="924"/>
    <x v="22"/>
    <d v="2025-05-24T00:00:00"/>
    <x v="40"/>
    <x v="2"/>
    <x v="8"/>
    <n v="2"/>
    <n v="20"/>
  </r>
  <r>
    <m/>
    <x v="20"/>
    <s v="COMPLETA"/>
    <s v="CAJA 10.0 KG"/>
    <s v="CAJA PASTICA"/>
    <x v="0"/>
    <x v="0"/>
    <n v="931"/>
    <x v="23"/>
    <d v="2025-05-24T00:00:00"/>
    <x v="41"/>
    <x v="2"/>
    <x v="8"/>
    <n v="1"/>
    <n v="10"/>
  </r>
  <r>
    <m/>
    <x v="20"/>
    <s v="COMPLETA"/>
    <s v="CAJA 10.0 KG"/>
    <s v="CAJA PASTICA"/>
    <x v="0"/>
    <x v="0"/>
    <n v="1102"/>
    <x v="0"/>
    <d v="2025-06-06T00:00:00"/>
    <x v="16"/>
    <x v="2"/>
    <x v="8"/>
    <n v="2"/>
    <n v="20"/>
  </r>
  <r>
    <m/>
    <x v="20"/>
    <s v="COMPLETA"/>
    <s v="CAJA 10.0 KG"/>
    <s v="CAJA PASTICA"/>
    <x v="0"/>
    <x v="0"/>
    <n v="1103"/>
    <x v="0"/>
    <d v="2025-06-06T00:00:00"/>
    <x v="26"/>
    <x v="2"/>
    <x v="8"/>
    <n v="2"/>
    <n v="20"/>
  </r>
  <r>
    <m/>
    <x v="20"/>
    <s v="COMPLETA"/>
    <s v="CAJA 10.0 KG"/>
    <s v="CAJA PASTICA"/>
    <x v="0"/>
    <x v="0"/>
    <n v="1036"/>
    <x v="1"/>
    <d v="2025-05-30T00:00:00"/>
    <x v="2"/>
    <x v="2"/>
    <x v="7"/>
    <n v="18"/>
    <n v="180"/>
  </r>
  <r>
    <m/>
    <x v="20"/>
    <s v="COMPLETA"/>
    <s v="CAJA 10.0 KG"/>
    <s v="CAJA PASTICA"/>
    <x v="0"/>
    <x v="0"/>
    <n v="1024"/>
    <x v="3"/>
    <d v="2025-05-30T00:00:00"/>
    <x v="4"/>
    <x v="2"/>
    <x v="7"/>
    <n v="16"/>
    <n v="160"/>
  </r>
  <r>
    <m/>
    <x v="20"/>
    <s v="COMPLETA"/>
    <s v="CAJA 10.0 KG"/>
    <s v="CAJA PASTICA"/>
    <x v="0"/>
    <x v="0"/>
    <n v="1055"/>
    <x v="12"/>
    <d v="2025-06-02T00:00:00"/>
    <x v="19"/>
    <x v="2"/>
    <x v="7"/>
    <n v="3"/>
    <n v="30"/>
  </r>
  <r>
    <m/>
    <x v="21"/>
    <s v="COMPLETA"/>
    <s v="CAJA 10.0 KG"/>
    <s v="CAJA PASTICA"/>
    <x v="0"/>
    <x v="0"/>
    <n v="1024"/>
    <x v="3"/>
    <d v="2025-05-30T00:00:00"/>
    <x v="4"/>
    <x v="2"/>
    <x v="6"/>
    <n v="7"/>
    <n v="70"/>
  </r>
  <r>
    <m/>
    <x v="21"/>
    <s v="COMPLETA"/>
    <s v="CAJA 10.0 KG"/>
    <s v="CAJA PASTICA"/>
    <x v="0"/>
    <x v="0"/>
    <n v="1036"/>
    <x v="1"/>
    <d v="2025-05-30T00:00:00"/>
    <x v="2"/>
    <x v="2"/>
    <x v="6"/>
    <n v="27"/>
    <n v="270"/>
  </r>
  <r>
    <m/>
    <x v="21"/>
    <s v="COMPLETA"/>
    <s v="CAJA 10.0 KG"/>
    <s v="CAJA PASTICA"/>
    <x v="0"/>
    <x v="0"/>
    <n v="1104"/>
    <x v="7"/>
    <d v="2025-06-06T00:00:00"/>
    <x v="31"/>
    <x v="2"/>
    <x v="6"/>
    <n v="2"/>
    <n v="20"/>
  </r>
  <r>
    <m/>
    <x v="21"/>
    <s v="COMPLETA"/>
    <s v="CAJA 10.0 KG"/>
    <s v="CAJA PASTICA"/>
    <x v="0"/>
    <x v="0"/>
    <n v="1070"/>
    <x v="9"/>
    <d v="2025-06-03T00:00:00"/>
    <x v="30"/>
    <x v="2"/>
    <x v="6"/>
    <n v="16"/>
    <n v="160"/>
  </r>
  <r>
    <m/>
    <x v="21"/>
    <s v="COMPLETA"/>
    <s v="CAJA 10.0 KG"/>
    <s v="CAJA PASTICA"/>
    <x v="0"/>
    <x v="0"/>
    <n v="1102"/>
    <x v="0"/>
    <d v="2025-06-06T00:00:00"/>
    <x v="16"/>
    <x v="2"/>
    <x v="6"/>
    <n v="1"/>
    <n v="10"/>
  </r>
  <r>
    <m/>
    <x v="21"/>
    <s v="COMPLETA"/>
    <s v="CAJA 10.0 KG"/>
    <s v="CAJA PASTICA"/>
    <x v="0"/>
    <x v="0"/>
    <n v="1103"/>
    <x v="0"/>
    <d v="2025-06-06T00:00:00"/>
    <x v="26"/>
    <x v="2"/>
    <x v="6"/>
    <n v="1"/>
    <n v="10"/>
  </r>
  <r>
    <m/>
    <x v="21"/>
    <s v="COMPLETA"/>
    <s v="CAJA 10.0 KG"/>
    <s v="CAJA PASTICA"/>
    <x v="0"/>
    <x v="0"/>
    <n v="1106"/>
    <x v="20"/>
    <d v="2025-06-06T00:00:00"/>
    <x v="32"/>
    <x v="2"/>
    <x v="6"/>
    <n v="1"/>
    <n v="10"/>
  </r>
  <r>
    <m/>
    <x v="21"/>
    <s v="COMPLETA"/>
    <s v="CAJA 10.0 KG"/>
    <s v="CAJA PASTICA"/>
    <x v="0"/>
    <x v="0"/>
    <n v="1112"/>
    <x v="17"/>
    <d v="2025-06-09T00:00:00"/>
    <x v="25"/>
    <x v="2"/>
    <x v="6"/>
    <n v="1"/>
    <n v="10"/>
  </r>
  <r>
    <m/>
    <x v="21"/>
    <s v="COMPLETA"/>
    <s v="CAJA 10.0 KG"/>
    <s v="CAJA PASTICA"/>
    <x v="0"/>
    <x v="0"/>
    <n v="1101"/>
    <x v="10"/>
    <d v="2025-06-06T00:00:00"/>
    <x v="15"/>
    <x v="2"/>
    <x v="10"/>
    <n v="12"/>
    <n v="120"/>
  </r>
  <r>
    <m/>
    <x v="21"/>
    <s v="COMPLETA"/>
    <s v="CAJA 10.0 KG"/>
    <s v="CAJA PASTICA"/>
    <x v="0"/>
    <x v="0"/>
    <n v="1102"/>
    <x v="0"/>
    <d v="2025-06-06T00:00:00"/>
    <x v="16"/>
    <x v="2"/>
    <x v="10"/>
    <n v="8"/>
    <n v="80"/>
  </r>
  <r>
    <m/>
    <x v="21"/>
    <s v="COMPLETA"/>
    <s v="CAJA 10.0 KG"/>
    <s v="CAJA PASTICA"/>
    <x v="0"/>
    <x v="0"/>
    <n v="1103"/>
    <x v="0"/>
    <d v="2025-06-06T00:00:00"/>
    <x v="26"/>
    <x v="2"/>
    <x v="10"/>
    <n v="9"/>
    <n v="90"/>
  </r>
  <r>
    <m/>
    <x v="21"/>
    <s v="COMPLETA"/>
    <s v="CAJA 10.0 KG"/>
    <s v="CAJA PASTICA"/>
    <x v="0"/>
    <x v="0"/>
    <n v="1104"/>
    <x v="7"/>
    <d v="2025-06-06T00:00:00"/>
    <x v="31"/>
    <x v="2"/>
    <x v="10"/>
    <n v="5"/>
    <n v="50"/>
  </r>
  <r>
    <m/>
    <x v="21"/>
    <s v="COMPLETA"/>
    <s v="CAJA 10.0 KG"/>
    <s v="CAJA PASTICA"/>
    <x v="0"/>
    <x v="0"/>
    <n v="1105"/>
    <x v="19"/>
    <d v="2025-06-06T00:00:00"/>
    <x v="29"/>
    <x v="2"/>
    <x v="10"/>
    <n v="4"/>
    <n v="40"/>
  </r>
  <r>
    <m/>
    <x v="21"/>
    <s v="COMPLETA"/>
    <s v="CAJA 10.0 KG"/>
    <s v="CAJA PASTICA"/>
    <x v="0"/>
    <x v="0"/>
    <n v="1106"/>
    <x v="20"/>
    <d v="2025-06-06T00:00:00"/>
    <x v="32"/>
    <x v="2"/>
    <x v="10"/>
    <n v="3"/>
    <n v="30"/>
  </r>
  <r>
    <m/>
    <x v="21"/>
    <s v="COMPLETA"/>
    <s v="CAJA 10.0 KG"/>
    <s v="CAJA PASTICA"/>
    <x v="0"/>
    <x v="0"/>
    <n v="1121"/>
    <x v="24"/>
    <d v="1899-12-30T00:00:00"/>
    <x v="42"/>
    <x v="2"/>
    <x v="10"/>
    <n v="1"/>
    <n v="10"/>
  </r>
  <r>
    <m/>
    <x v="21"/>
    <s v="COMPLETA"/>
    <s v="CAJA 10.0 KG"/>
    <s v="CAJA PASTICA"/>
    <x v="0"/>
    <x v="0"/>
    <n v="1123"/>
    <x v="25"/>
    <d v="1899-12-30T00:00:00"/>
    <x v="43"/>
    <x v="2"/>
    <x v="10"/>
    <n v="6"/>
    <n v="60"/>
  </r>
  <r>
    <m/>
    <x v="22"/>
    <s v="COMPLETA"/>
    <s v="CAJA 10.0 KG"/>
    <s v="CAJA PASTICA"/>
    <x v="0"/>
    <x v="0"/>
    <n v="1101"/>
    <x v="10"/>
    <d v="2025-06-06T00:00:00"/>
    <x v="15"/>
    <x v="2"/>
    <x v="3"/>
    <n v="15"/>
    <n v="150"/>
  </r>
  <r>
    <m/>
    <x v="22"/>
    <s v="COMPLETA"/>
    <s v="CAJA 10.0 KG"/>
    <s v="CAJA PASTICA"/>
    <x v="0"/>
    <x v="0"/>
    <n v="1102"/>
    <x v="0"/>
    <d v="2025-06-06T00:00:00"/>
    <x v="16"/>
    <x v="2"/>
    <x v="3"/>
    <n v="4"/>
    <n v="40"/>
  </r>
  <r>
    <m/>
    <x v="22"/>
    <s v="COMPLETA"/>
    <s v="CAJA 10.0 KG"/>
    <s v="CAJA PASTICA"/>
    <x v="0"/>
    <x v="0"/>
    <n v="1103"/>
    <x v="0"/>
    <d v="2025-06-06T00:00:00"/>
    <x v="26"/>
    <x v="2"/>
    <x v="3"/>
    <n v="7"/>
    <n v="70"/>
  </r>
  <r>
    <m/>
    <x v="22"/>
    <s v="COMPLETA"/>
    <s v="CAJA 10.0 KG"/>
    <s v="CAJA PASTICA"/>
    <x v="0"/>
    <x v="0"/>
    <n v="1104"/>
    <x v="7"/>
    <d v="2025-06-06T00:00:00"/>
    <x v="31"/>
    <x v="2"/>
    <x v="3"/>
    <n v="6"/>
    <n v="60"/>
  </r>
  <r>
    <m/>
    <x v="22"/>
    <s v="COMPLETA"/>
    <s v="CAJA 10.0 KG"/>
    <s v="CAJA PASTICA"/>
    <x v="0"/>
    <x v="0"/>
    <n v="1105"/>
    <x v="19"/>
    <d v="2025-06-06T00:00:00"/>
    <x v="29"/>
    <x v="2"/>
    <x v="3"/>
    <n v="2"/>
    <n v="20"/>
  </r>
  <r>
    <m/>
    <x v="22"/>
    <s v="COMPLETA"/>
    <s v="CAJA 10.0 KG"/>
    <s v="CAJA PASTICA"/>
    <x v="0"/>
    <x v="0"/>
    <n v="1106"/>
    <x v="20"/>
    <d v="2025-06-06T00:00:00"/>
    <x v="32"/>
    <x v="2"/>
    <x v="3"/>
    <n v="2"/>
    <n v="20"/>
  </r>
  <r>
    <m/>
    <x v="22"/>
    <s v="COMPLETA"/>
    <s v="CAJA 10.0 KG"/>
    <s v="CAJA PASTICA"/>
    <x v="0"/>
    <x v="0"/>
    <n v="1092"/>
    <x v="0"/>
    <d v="2025-06-05T00:00:00"/>
    <x v="0"/>
    <x v="2"/>
    <x v="3"/>
    <n v="13"/>
    <n v="130"/>
  </r>
  <r>
    <m/>
    <x v="22"/>
    <s v="COMPLETA"/>
    <s v="CAJA 10.0 KG"/>
    <s v="CAJA PASTICA"/>
    <x v="0"/>
    <x v="0"/>
    <n v="1112"/>
    <x v="17"/>
    <d v="2025-06-09T00:00:00"/>
    <x v="25"/>
    <x v="2"/>
    <x v="3"/>
    <n v="5"/>
    <n v="50"/>
  </r>
  <r>
    <m/>
    <x v="22"/>
    <s v="COMPLETA"/>
    <s v="CAJA 10.0 KG"/>
    <s v="CAJA PASTICA"/>
    <x v="0"/>
    <x v="0"/>
    <n v="1112"/>
    <x v="17"/>
    <d v="2025-06-09T00:00:00"/>
    <x v="25"/>
    <x v="2"/>
    <x v="4"/>
    <n v="2"/>
    <n v="20"/>
  </r>
  <r>
    <m/>
    <x v="22"/>
    <s v="COMPLETA"/>
    <s v="CAJA 10.0 KG"/>
    <s v="CAJA PASTICA"/>
    <x v="0"/>
    <x v="0"/>
    <n v="1124"/>
    <x v="26"/>
    <d v="1899-12-30T00:00:00"/>
    <x v="44"/>
    <x v="2"/>
    <x v="4"/>
    <n v="2"/>
    <n v="20"/>
  </r>
  <r>
    <m/>
    <x v="22"/>
    <s v="COMPLETA"/>
    <s v="CAJA 10.0 KG"/>
    <s v="CAJA PASTICA"/>
    <x v="0"/>
    <x v="0"/>
    <n v="1121"/>
    <x v="24"/>
    <d v="1899-12-30T00:00:00"/>
    <x v="42"/>
    <x v="2"/>
    <x v="3"/>
    <n v="6"/>
    <n v="60"/>
  </r>
  <r>
    <m/>
    <x v="22"/>
    <s v="COMPLETA"/>
    <s v="CAJA 10.0 KG"/>
    <s v="CAJA PASTICA"/>
    <x v="0"/>
    <x v="0"/>
    <n v="1123"/>
    <x v="25"/>
    <d v="1899-12-30T00:00:00"/>
    <x v="43"/>
    <x v="2"/>
    <x v="3"/>
    <n v="33"/>
    <n v="330"/>
  </r>
  <r>
    <m/>
    <x v="22"/>
    <s v="COMPLETA"/>
    <s v="CAJA 10.0 KG"/>
    <s v="CAJA PASTICA"/>
    <x v="0"/>
    <x v="0"/>
    <n v="1124"/>
    <x v="26"/>
    <d v="1899-12-30T00:00:00"/>
    <x v="44"/>
    <x v="2"/>
    <x v="3"/>
    <n v="7"/>
    <n v="70"/>
  </r>
  <r>
    <m/>
    <x v="23"/>
    <s v="COMPLETA"/>
    <s v="CAJA 10.0 KG"/>
    <s v="CAJA PASTICA"/>
    <x v="0"/>
    <x v="0"/>
    <n v="932"/>
    <x v="5"/>
    <d v="2025-05-27T00:00:00"/>
    <x v="6"/>
    <x v="2"/>
    <x v="1"/>
    <n v="7"/>
    <n v="70"/>
  </r>
  <r>
    <m/>
    <x v="23"/>
    <s v="COMPLETA"/>
    <s v="CAJA 10.0 KG"/>
    <s v="CAJA PASTICA"/>
    <x v="0"/>
    <x v="0"/>
    <n v="924"/>
    <x v="22"/>
    <d v="2025-05-24T00:00:00"/>
    <x v="40"/>
    <x v="2"/>
    <x v="1"/>
    <n v="15"/>
    <n v="150"/>
  </r>
  <r>
    <m/>
    <x v="23"/>
    <s v="COMPLETA"/>
    <s v="CAJA 10.0 KG"/>
    <s v="CAJA PASTICA"/>
    <x v="0"/>
    <x v="0"/>
    <n v="1092"/>
    <x v="0"/>
    <d v="2025-06-05T00:00:00"/>
    <x v="0"/>
    <x v="2"/>
    <x v="1"/>
    <n v="20"/>
    <n v="200"/>
  </r>
  <r>
    <m/>
    <x v="23"/>
    <s v="COMPLETA"/>
    <s v="CAJA 10.0 KG"/>
    <s v="CAJA PASTICA"/>
    <x v="0"/>
    <x v="0"/>
    <n v="1070"/>
    <x v="9"/>
    <d v="2025-06-03T00:00:00"/>
    <x v="30"/>
    <x v="2"/>
    <x v="1"/>
    <n v="4"/>
    <n v="40"/>
  </r>
  <r>
    <m/>
    <x v="23"/>
    <s v="COMPLETA"/>
    <s v="CAJA 10.0 KG"/>
    <s v="CAJA PASTICA"/>
    <x v="0"/>
    <x v="0"/>
    <n v="1112"/>
    <x v="17"/>
    <d v="2025-06-09T00:00:00"/>
    <x v="25"/>
    <x v="2"/>
    <x v="1"/>
    <n v="21"/>
    <n v="210"/>
  </r>
  <r>
    <m/>
    <x v="23"/>
    <s v="COMPLETA"/>
    <s v="CAJA 10.0 KG"/>
    <s v="CAJA PASTICA"/>
    <x v="0"/>
    <x v="0"/>
    <n v="931"/>
    <x v="23"/>
    <d v="2025-05-24T00:00:00"/>
    <x v="41"/>
    <x v="2"/>
    <x v="1"/>
    <n v="19"/>
    <n v="190"/>
  </r>
  <r>
    <m/>
    <x v="23"/>
    <s v="COMPLETA"/>
    <s v="CAJA 10.0 KG"/>
    <s v="CAJA PASTICA"/>
    <x v="0"/>
    <x v="0"/>
    <n v="1124"/>
    <x v="26"/>
    <d v="1899-12-30T00:00:00"/>
    <x v="44"/>
    <x v="2"/>
    <x v="1"/>
    <n v="12"/>
    <n v="120"/>
  </r>
  <r>
    <m/>
    <x v="23"/>
    <s v="COMPLETA"/>
    <s v="CAJA 10.0 KG"/>
    <s v="CAJA PASTICA"/>
    <x v="0"/>
    <x v="0"/>
    <n v="1112"/>
    <x v="17"/>
    <d v="2025-06-09T00:00:00"/>
    <x v="25"/>
    <x v="2"/>
    <x v="2"/>
    <n v="6"/>
    <n v="6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  <r>
    <m/>
    <x v="24"/>
    <m/>
    <m/>
    <m/>
    <x v="1"/>
    <x v="1"/>
    <m/>
    <x v="27"/>
    <e v="#N/A"/>
    <x v="45"/>
    <x v="3"/>
    <x v="11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21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N36" firstHeaderRow="1" firstDataRow="2" firstDataCol="1"/>
  <pivotFields count="15">
    <pivotField showAll="0"/>
    <pivotField axis="axisRow" showAll="0">
      <items count="50">
        <item m="1" x="39"/>
        <item m="1" x="29"/>
        <item m="1" x="41"/>
        <item m="1" x="47"/>
        <item m="1" x="26"/>
        <item m="1" x="30"/>
        <item m="1" x="35"/>
        <item m="1" x="42"/>
        <item m="1" x="44"/>
        <item m="1" x="45"/>
        <item m="1" x="46"/>
        <item m="1" x="48"/>
        <item m="1" x="25"/>
        <item m="1" x="27"/>
        <item m="1" x="28"/>
        <item m="1" x="31"/>
        <item m="1" x="32"/>
        <item m="1" x="33"/>
        <item m="1" x="34"/>
        <item m="1" x="36"/>
        <item m="1" x="37"/>
        <item m="1" x="38"/>
        <item m="1" x="40"/>
        <item m="1" x="4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m="1" x="4"/>
        <item x="0"/>
        <item x="3"/>
        <item x="1"/>
        <item t="default"/>
      </items>
    </pivotField>
    <pivotField axis="axisCol" showAll="0">
      <items count="39">
        <item m="1" x="37"/>
        <item m="1" x="30"/>
        <item m="1" x="32"/>
        <item m="1" x="33"/>
        <item m="1" x="34"/>
        <item m="1" x="35"/>
        <item x="5"/>
        <item x="3"/>
        <item x="4"/>
        <item m="1" x="31"/>
        <item x="0"/>
        <item x="2"/>
        <item m="1" x="12"/>
        <item x="1"/>
        <item x="8"/>
        <item x="7"/>
        <item x="9"/>
        <item x="6"/>
        <item x="10"/>
        <item m="1" x="28"/>
        <item m="1" x="23"/>
        <item m="1" x="27"/>
        <item m="1" x="22"/>
        <item m="1" x="36"/>
        <item m="1" x="29"/>
        <item m="1" x="20"/>
        <item m="1" x="25"/>
        <item m="1" x="21"/>
        <item m="1" x="26"/>
        <item m="1" x="24"/>
        <item m="1" x="17"/>
        <item m="1" x="16"/>
        <item m="1" x="18"/>
        <item m="1" x="19"/>
        <item x="11"/>
        <item m="1" x="13"/>
        <item m="1" x="14"/>
        <item m="1" x="15"/>
        <item t="default"/>
      </items>
    </pivotField>
    <pivotField dataField="1" showAll="0"/>
    <pivotField showAll="0"/>
  </pivotFields>
  <rowFields count="3">
    <field x="6"/>
    <field x="11"/>
    <field x="1"/>
  </rowFields>
  <rowItems count="32">
    <i>
      <x v="3"/>
    </i>
    <i r="1">
      <x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1">
      <x v="2"/>
    </i>
    <i r="2">
      <x v="25"/>
    </i>
    <i r="2">
      <x v="26"/>
    </i>
    <i r="2">
      <x v="27"/>
    </i>
    <i r="2">
      <x v="31"/>
    </i>
    <i r="2">
      <x v="32"/>
    </i>
    <i r="2">
      <x v="33"/>
    </i>
    <i r="2">
      <x v="34"/>
    </i>
    <i r="1">
      <x v="4"/>
    </i>
    <i r="2">
      <x v="28"/>
    </i>
    <i r="2">
      <x v="29"/>
    </i>
    <i r="2">
      <x v="30"/>
    </i>
    <i>
      <x v="13"/>
    </i>
    <i r="1">
      <x v="3"/>
    </i>
    <i r="2">
      <x v="24"/>
    </i>
    <i t="grand">
      <x/>
    </i>
  </rowItems>
  <colFields count="1">
    <field x="12"/>
  </colFields>
  <colItems count="13">
    <i>
      <x v="6"/>
    </i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34"/>
    </i>
    <i t="grand">
      <x/>
    </i>
  </colItems>
  <dataFields count="1">
    <dataField name="Suma de CANTIDAD - Cajas" fld="13" baseField="0" baseItem="0"/>
  </dataFields>
  <formats count="2">
    <format dxfId="580">
      <pivotArea grandRow="1" grandCol="1" outline="0" collapsedLevelsAreSubtotals="1" fieldPosition="0"/>
    </format>
    <format dxfId="579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214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356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9">
        <item m="1" x="39"/>
        <item m="1" x="29"/>
        <item m="1" x="41"/>
        <item m="1" x="47"/>
        <item m="1" x="26"/>
        <item m="1" x="30"/>
        <item m="1" x="35"/>
        <item m="1" x="42"/>
        <item m="1" x="44"/>
        <item m="1" x="45"/>
        <item m="1" x="46"/>
        <item m="1" x="43"/>
        <item m="1" x="40"/>
        <item m="1" x="48"/>
        <item m="1" x="25"/>
        <item m="1" x="27"/>
        <item m="1" x="28"/>
        <item m="1" x="31"/>
        <item m="1" x="32"/>
        <item m="1" x="33"/>
        <item m="1" x="34"/>
        <item m="1" x="36"/>
        <item m="1" x="37"/>
        <item m="1" x="38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9">
        <item m="1" x="28"/>
        <item x="16"/>
        <item x="22"/>
        <item x="21"/>
        <item x="9"/>
        <item x="23"/>
        <item x="2"/>
        <item x="24"/>
        <item x="3"/>
        <item x="8"/>
        <item x="4"/>
        <item x="18"/>
        <item x="0"/>
        <item x="5"/>
        <item x="20"/>
        <item x="27"/>
        <item x="6"/>
        <item x="15"/>
        <item x="10"/>
        <item x="7"/>
        <item x="19"/>
        <item x="17"/>
        <item x="1"/>
        <item x="11"/>
        <item x="12"/>
        <item x="13"/>
        <item x="14"/>
        <item x="25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4">
        <item m="1" x="53"/>
        <item m="1" x="46"/>
        <item m="1" x="48"/>
        <item m="1" x="52"/>
        <item m="1" x="49"/>
        <item m="1" x="47"/>
        <item m="1" x="50"/>
        <item m="1" x="51"/>
        <item x="37"/>
        <item x="38"/>
        <item x="41"/>
        <item x="40"/>
        <item x="5"/>
        <item x="27"/>
        <item x="35"/>
        <item x="34"/>
        <item x="36"/>
        <item x="24"/>
        <item x="28"/>
        <item x="39"/>
        <item x="6"/>
        <item x="45"/>
        <item x="7"/>
        <item x="21"/>
        <item x="22"/>
        <item x="12"/>
        <item x="10"/>
        <item x="9"/>
        <item x="11"/>
        <item x="14"/>
        <item x="17"/>
        <item x="30"/>
        <item x="33"/>
        <item x="0"/>
        <item x="15"/>
        <item x="16"/>
        <item x="26"/>
        <item x="31"/>
        <item x="29"/>
        <item x="32"/>
        <item x="25"/>
        <item x="1"/>
        <item x="2"/>
        <item x="4"/>
        <item x="8"/>
        <item x="3"/>
        <item x="13"/>
        <item x="18"/>
        <item x="19"/>
        <item x="20"/>
        <item x="23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2"/>
        <item m="1" x="4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">
        <item m="1" x="30"/>
        <item m="1" x="32"/>
        <item m="1" x="33"/>
        <item m="1" x="34"/>
        <item x="5"/>
        <item m="1" x="35"/>
        <item x="3"/>
        <item m="1" x="31"/>
        <item x="0"/>
        <item x="2"/>
        <item m="1" x="12"/>
        <item x="7"/>
        <item x="4"/>
        <item x="1"/>
        <item x="8"/>
        <item x="10"/>
        <item x="6"/>
        <item x="9"/>
        <item m="1" x="37"/>
        <item m="1" x="29"/>
        <item m="1" x="27"/>
        <item m="1" x="25"/>
        <item m="1" x="26"/>
        <item m="1" x="36"/>
        <item m="1" x="20"/>
        <item m="1" x="22"/>
        <item m="1" x="23"/>
        <item m="1" x="28"/>
        <item m="1" x="21"/>
        <item m="1" x="24"/>
        <item m="1" x="18"/>
        <item m="1" x="16"/>
        <item m="1" x="19"/>
        <item m="1" x="17"/>
        <item x="11"/>
        <item m="1" x="13"/>
        <item m="1" x="14"/>
        <item m="1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348">
    <i>
      <x v="1"/>
      <x v="1"/>
      <x v="16"/>
      <x/>
      <x v="11"/>
    </i>
    <i r="4">
      <x v="16"/>
    </i>
    <i r="3">
      <x v="4"/>
      <x v="9"/>
    </i>
    <i r="2">
      <x v="17"/>
      <x/>
      <x v="11"/>
    </i>
    <i r="4">
      <x v="14"/>
    </i>
    <i r="4">
      <x v="16"/>
    </i>
    <i r="3">
      <x v="4"/>
      <x v="6"/>
    </i>
    <i r="4">
      <x v="8"/>
    </i>
    <i r="4">
      <x v="9"/>
    </i>
    <i r="4">
      <x v="12"/>
    </i>
    <i r="1">
      <x v="2"/>
      <x v="8"/>
      <x/>
      <x v="12"/>
    </i>
    <i r="2">
      <x v="9"/>
      <x/>
      <x v="9"/>
    </i>
    <i r="4">
      <x v="12"/>
    </i>
    <i r="2">
      <x v="11"/>
      <x/>
      <x v="13"/>
    </i>
    <i r="4">
      <x v="14"/>
    </i>
    <i r="1">
      <x v="3"/>
      <x v="14"/>
      <x/>
      <x v="11"/>
    </i>
    <i r="4">
      <x v="14"/>
    </i>
    <i r="4">
      <x v="16"/>
    </i>
    <i r="3">
      <x v="4"/>
      <x v="9"/>
    </i>
    <i r="2">
      <x v="15"/>
      <x/>
      <x v="11"/>
    </i>
    <i r="4">
      <x v="16"/>
    </i>
    <i r="3">
      <x v="4"/>
      <x v="9"/>
    </i>
    <i r="2">
      <x v="19"/>
      <x/>
      <x v="11"/>
    </i>
    <i r="4">
      <x v="14"/>
    </i>
    <i r="4">
      <x v="16"/>
    </i>
    <i r="1">
      <x v="4"/>
      <x v="29"/>
      <x/>
      <x v="16"/>
    </i>
    <i r="3">
      <x v="2"/>
      <x v="4"/>
    </i>
    <i r="4">
      <x v="6"/>
    </i>
    <i r="4">
      <x v="8"/>
    </i>
    <i r="4">
      <x v="9"/>
    </i>
    <i r="4">
      <x v="12"/>
    </i>
    <i r="3">
      <x v="4"/>
      <x v="4"/>
    </i>
    <i r="4">
      <x v="6"/>
    </i>
    <i r="4">
      <x v="8"/>
    </i>
    <i r="4">
      <x v="9"/>
    </i>
    <i r="4">
      <x v="12"/>
    </i>
    <i r="4">
      <x v="13"/>
    </i>
    <i r="4">
      <x v="16"/>
    </i>
    <i r="2">
      <x v="31"/>
      <x/>
      <x v="13"/>
    </i>
    <i r="4">
      <x v="16"/>
    </i>
    <i r="3">
      <x v="2"/>
      <x v="11"/>
    </i>
    <i r="4">
      <x v="13"/>
    </i>
    <i r="3">
      <x v="4"/>
      <x v="11"/>
    </i>
    <i r="4">
      <x v="16"/>
    </i>
    <i r="2">
      <x v="32"/>
      <x/>
      <x v="16"/>
    </i>
    <i r="3">
      <x v="2"/>
      <x v="11"/>
    </i>
    <i r="4">
      <x v="15"/>
    </i>
    <i r="4">
      <x v="16"/>
    </i>
    <i r="3">
      <x v="4"/>
      <x v="16"/>
    </i>
    <i r="1">
      <x v="5"/>
      <x v="10"/>
      <x/>
      <x v="13"/>
    </i>
    <i r="4">
      <x v="14"/>
    </i>
    <i r="1">
      <x v="6"/>
      <x v="45"/>
      <x/>
      <x v="14"/>
    </i>
    <i r="4">
      <x v="16"/>
    </i>
    <i r="3">
      <x v="2"/>
      <x v="4"/>
    </i>
    <i r="4">
      <x v="6"/>
    </i>
    <i r="4">
      <x v="8"/>
    </i>
    <i r="4">
      <x v="9"/>
    </i>
    <i r="4">
      <x v="12"/>
    </i>
    <i r="4">
      <x v="13"/>
    </i>
    <i r="4">
      <x v="14"/>
    </i>
    <i r="4">
      <x v="16"/>
    </i>
    <i r="3">
      <x v="4"/>
      <x v="6"/>
    </i>
    <i r="4">
      <x v="8"/>
    </i>
    <i r="4">
      <x v="9"/>
    </i>
    <i r="4">
      <x v="11"/>
    </i>
    <i r="4">
      <x v="12"/>
    </i>
    <i r="4">
      <x v="13"/>
    </i>
    <i r="4">
      <x v="14"/>
    </i>
    <i r="2">
      <x v="50"/>
      <x/>
      <x v="14"/>
    </i>
    <i r="4">
      <x v="16"/>
    </i>
    <i r="3">
      <x v="2"/>
      <x v="9"/>
    </i>
    <i r="1">
      <x v="7"/>
      <x v="51"/>
      <x/>
      <x v="6"/>
    </i>
    <i r="4">
      <x v="15"/>
    </i>
    <i r="1">
      <x v="8"/>
      <x v="43"/>
      <x/>
      <x v="11"/>
    </i>
    <i r="4">
      <x v="16"/>
    </i>
    <i r="3">
      <x v="2"/>
      <x v="8"/>
    </i>
    <i r="4">
      <x v="9"/>
    </i>
    <i r="4">
      <x v="11"/>
    </i>
    <i r="4">
      <x v="12"/>
    </i>
    <i r="1">
      <x v="9"/>
      <x v="25"/>
      <x/>
      <x v="16"/>
    </i>
    <i r="3">
      <x v="2"/>
      <x v="4"/>
    </i>
    <i r="4">
      <x v="6"/>
    </i>
    <i r="4">
      <x v="8"/>
    </i>
    <i r="4">
      <x v="12"/>
    </i>
    <i r="2">
      <x v="26"/>
      <x/>
      <x v="14"/>
    </i>
    <i r="4">
      <x v="16"/>
    </i>
    <i r="3">
      <x v="2"/>
      <x v="6"/>
    </i>
    <i r="4">
      <x v="8"/>
    </i>
    <i r="4">
      <x v="12"/>
    </i>
    <i r="1">
      <x v="10"/>
      <x v="12"/>
      <x/>
      <x v="11"/>
    </i>
    <i r="4">
      <x v="14"/>
    </i>
    <i r="4">
      <x v="16"/>
    </i>
    <i r="3">
      <x v="2"/>
      <x v="6"/>
    </i>
    <i r="4">
      <x v="8"/>
    </i>
    <i r="4">
      <x v="9"/>
    </i>
    <i r="4">
      <x v="11"/>
    </i>
    <i r="4">
      <x v="12"/>
    </i>
    <i r="4">
      <x v="13"/>
    </i>
    <i r="4">
      <x v="14"/>
    </i>
    <i r="4">
      <x v="16"/>
    </i>
    <i r="3">
      <x v="4"/>
      <x v="6"/>
    </i>
    <i r="4">
      <x v="8"/>
    </i>
    <i r="4">
      <x v="9"/>
    </i>
    <i r="4">
      <x v="11"/>
    </i>
    <i r="4">
      <x v="13"/>
    </i>
    <i r="4">
      <x v="14"/>
    </i>
    <i r="4">
      <x v="16"/>
    </i>
    <i r="2">
      <x v="27"/>
      <x/>
      <x v="14"/>
    </i>
    <i r="4">
      <x v="16"/>
    </i>
    <i r="3">
      <x v="2"/>
      <x v="6"/>
    </i>
    <i r="4">
      <x v="8"/>
    </i>
    <i r="4">
      <x v="9"/>
    </i>
    <i r="4">
      <x v="12"/>
    </i>
    <i r="3">
      <x v="4"/>
      <x v="9"/>
    </i>
    <i r="4">
      <x v="13"/>
    </i>
    <i r="2">
      <x v="28"/>
      <x/>
      <x v="14"/>
    </i>
    <i r="4">
      <x v="16"/>
    </i>
    <i r="3">
      <x v="2"/>
      <x v="6"/>
    </i>
    <i r="4">
      <x v="8"/>
    </i>
    <i r="4">
      <x v="9"/>
    </i>
    <i r="4">
      <x v="11"/>
    </i>
    <i r="4">
      <x v="12"/>
    </i>
    <i r="4">
      <x v="13"/>
    </i>
    <i r="4">
      <x v="16"/>
    </i>
    <i r="3">
      <x v="4"/>
      <x v="9"/>
    </i>
    <i r="4">
      <x v="11"/>
    </i>
    <i r="4">
      <x v="13"/>
    </i>
    <i r="4">
      <x v="16"/>
    </i>
    <i r="1">
      <x v="11"/>
      <x v="13"/>
      <x/>
      <x v="11"/>
    </i>
    <i r="4">
      <x v="14"/>
    </i>
    <i r="4">
      <x v="16"/>
    </i>
    <i r="3">
      <x v="4"/>
      <x v="8"/>
    </i>
    <i r="1">
      <x v="12"/>
      <x v="18"/>
      <x/>
      <x v="11"/>
    </i>
    <i r="4">
      <x v="14"/>
    </i>
    <i r="4">
      <x v="16"/>
    </i>
    <i r="3">
      <x v="4"/>
      <x v="8"/>
    </i>
    <i r="4">
      <x v="9"/>
    </i>
    <i r="2">
      <x v="30"/>
      <x/>
      <x v="16"/>
    </i>
    <i r="3">
      <x v="2"/>
      <x v="9"/>
    </i>
    <i r="4">
      <x v="13"/>
    </i>
    <i r="3">
      <x v="4"/>
      <x v="11"/>
    </i>
    <i r="4">
      <x v="13"/>
    </i>
    <i r="2">
      <x v="33"/>
      <x/>
      <x v="6"/>
    </i>
    <i r="4">
      <x v="8"/>
    </i>
    <i r="4">
      <x v="9"/>
    </i>
    <i r="4">
      <x v="12"/>
    </i>
    <i r="4">
      <x v="13"/>
    </i>
    <i r="3">
      <x v="2"/>
      <x v="6"/>
    </i>
    <i r="4">
      <x v="8"/>
    </i>
    <i r="4">
      <x v="9"/>
    </i>
    <i r="4">
      <x v="11"/>
    </i>
    <i r="4">
      <x v="12"/>
    </i>
    <i r="4">
      <x v="13"/>
    </i>
    <i r="4">
      <x v="16"/>
    </i>
    <i r="3">
      <x v="4"/>
      <x v="6"/>
    </i>
    <i r="4">
      <x v="8"/>
    </i>
    <i r="4">
      <x v="9"/>
    </i>
    <i r="4">
      <x v="11"/>
    </i>
    <i r="4">
      <x v="12"/>
    </i>
    <i r="4">
      <x v="13"/>
    </i>
    <i r="4">
      <x v="16"/>
    </i>
    <i r="2">
      <x v="35"/>
      <x/>
      <x v="6"/>
    </i>
    <i r="4">
      <x v="8"/>
    </i>
    <i r="4">
      <x v="9"/>
    </i>
    <i r="4">
      <x v="12"/>
    </i>
    <i r="4">
      <x v="13"/>
    </i>
    <i r="4">
      <x v="14"/>
    </i>
    <i r="4">
      <x v="15"/>
    </i>
    <i r="4">
      <x v="16"/>
    </i>
    <i r="3">
      <x v="2"/>
      <x v="8"/>
    </i>
    <i r="4">
      <x v="9"/>
    </i>
    <i r="4">
      <x v="13"/>
    </i>
    <i r="4">
      <x v="14"/>
    </i>
    <i r="3">
      <x v="4"/>
      <x v="6"/>
    </i>
    <i r="4">
      <x v="8"/>
    </i>
    <i r="4">
      <x v="12"/>
    </i>
    <i r="2">
      <x v="36"/>
      <x/>
      <x v="6"/>
    </i>
    <i r="4">
      <x v="8"/>
    </i>
    <i r="4">
      <x v="9"/>
    </i>
    <i r="4">
      <x v="12"/>
    </i>
    <i r="4">
      <x v="13"/>
    </i>
    <i r="4">
      <x v="14"/>
    </i>
    <i r="4">
      <x v="15"/>
    </i>
    <i r="4">
      <x v="16"/>
    </i>
    <i r="3">
      <x v="2"/>
      <x v="6"/>
    </i>
    <i r="4">
      <x v="11"/>
    </i>
    <i r="4">
      <x v="14"/>
    </i>
    <i r="4">
      <x v="15"/>
    </i>
    <i r="4">
      <x v="16"/>
    </i>
    <i r="4">
      <x v="17"/>
    </i>
    <i r="3">
      <x v="4"/>
      <x v="9"/>
    </i>
    <i r="4">
      <x v="13"/>
    </i>
    <i r="1">
      <x v="13"/>
      <x v="20"/>
      <x/>
      <x v="11"/>
    </i>
    <i r="4">
      <x v="13"/>
    </i>
    <i r="4">
      <x v="16"/>
    </i>
    <i r="3">
      <x v="2"/>
      <x v="6"/>
    </i>
    <i r="4">
      <x v="8"/>
    </i>
    <i r="4">
      <x v="9"/>
    </i>
    <i r="4">
      <x v="11"/>
    </i>
    <i r="4">
      <x v="12"/>
    </i>
    <i r="4">
      <x v="13"/>
    </i>
    <i r="3">
      <x v="4"/>
      <x v="9"/>
    </i>
    <i r="1">
      <x v="14"/>
      <x v="39"/>
      <x/>
      <x v="6"/>
    </i>
    <i r="4">
      <x v="8"/>
    </i>
    <i r="4">
      <x v="9"/>
    </i>
    <i r="4">
      <x v="12"/>
    </i>
    <i r="4">
      <x v="13"/>
    </i>
    <i r="4">
      <x v="15"/>
    </i>
    <i r="4">
      <x v="16"/>
    </i>
    <i r="3">
      <x v="2"/>
      <x v="14"/>
    </i>
    <i r="4">
      <x v="17"/>
    </i>
    <i r="3">
      <x v="4"/>
      <x v="17"/>
    </i>
    <i r="1">
      <x v="16"/>
      <x v="22"/>
      <x/>
      <x v="11"/>
    </i>
    <i r="4">
      <x v="16"/>
    </i>
    <i r="3">
      <x v="2"/>
      <x v="8"/>
    </i>
    <i r="4">
      <x v="9"/>
    </i>
    <i r="4">
      <x v="12"/>
    </i>
    <i r="4">
      <x v="13"/>
    </i>
    <i r="3">
      <x v="4"/>
      <x v="6"/>
    </i>
    <i r="4">
      <x v="8"/>
    </i>
    <i r="4">
      <x v="12"/>
    </i>
    <i r="1">
      <x v="17"/>
      <x v="24"/>
      <x/>
      <x v="14"/>
    </i>
    <i r="4">
      <x v="16"/>
    </i>
    <i r="3">
      <x v="2"/>
      <x v="11"/>
    </i>
    <i r="4">
      <x v="13"/>
    </i>
    <i r="3">
      <x v="4"/>
      <x v="9"/>
    </i>
    <i r="4">
      <x v="12"/>
    </i>
    <i r="1">
      <x v="18"/>
      <x v="34"/>
      <x/>
      <x v="6"/>
    </i>
    <i r="4">
      <x v="8"/>
    </i>
    <i r="4">
      <x v="9"/>
    </i>
    <i r="4">
      <x v="12"/>
    </i>
    <i r="4">
      <x v="13"/>
    </i>
    <i r="4">
      <x v="15"/>
    </i>
    <i r="3">
      <x v="2"/>
      <x v="6"/>
    </i>
    <i r="4">
      <x v="8"/>
    </i>
    <i r="4">
      <x v="12"/>
    </i>
    <i r="3">
      <x v="4"/>
      <x v="6"/>
    </i>
    <i r="4">
      <x v="8"/>
    </i>
    <i r="4">
      <x v="9"/>
    </i>
    <i r="4">
      <x v="12"/>
    </i>
    <i r="1">
      <x v="19"/>
      <x v="37"/>
      <x/>
      <x v="6"/>
    </i>
    <i r="4">
      <x v="8"/>
    </i>
    <i r="4">
      <x v="9"/>
    </i>
    <i r="4">
      <x v="12"/>
    </i>
    <i r="4">
      <x v="13"/>
    </i>
    <i r="4">
      <x v="15"/>
    </i>
    <i r="4">
      <x v="16"/>
    </i>
    <i r="3">
      <x v="2"/>
      <x v="14"/>
    </i>
    <i r="4">
      <x v="17"/>
    </i>
    <i r="3">
      <x v="4"/>
      <x v="14"/>
    </i>
    <i r="4">
      <x v="16"/>
    </i>
    <i r="2">
      <x v="44"/>
      <x/>
      <x v="14"/>
    </i>
    <i r="4">
      <x v="16"/>
    </i>
    <i r="3">
      <x v="2"/>
      <x v="6"/>
    </i>
    <i r="4">
      <x v="8"/>
    </i>
    <i r="4">
      <x v="12"/>
    </i>
    <i r="3">
      <x v="4"/>
      <x v="9"/>
    </i>
    <i r="4">
      <x v="13"/>
    </i>
    <i r="1">
      <x v="20"/>
      <x v="38"/>
      <x/>
      <x v="6"/>
    </i>
    <i r="4">
      <x v="8"/>
    </i>
    <i r="4">
      <x v="9"/>
    </i>
    <i r="4">
      <x v="12"/>
    </i>
    <i r="4">
      <x v="13"/>
    </i>
    <i r="4">
      <x v="15"/>
    </i>
    <i r="4">
      <x v="16"/>
    </i>
    <i r="3">
      <x v="2"/>
      <x v="14"/>
    </i>
    <i r="4">
      <x v="17"/>
    </i>
    <i r="3">
      <x v="4"/>
      <x v="12"/>
    </i>
    <i r="1">
      <x v="21"/>
      <x v="40"/>
      <x/>
      <x v="6"/>
    </i>
    <i r="4">
      <x v="8"/>
    </i>
    <i r="4">
      <x v="9"/>
    </i>
    <i r="4">
      <x v="12"/>
    </i>
    <i r="4">
      <x v="13"/>
    </i>
    <i r="4">
      <x v="16"/>
    </i>
    <i r="3">
      <x v="2"/>
      <x v="8"/>
    </i>
    <i r="4">
      <x v="12"/>
    </i>
    <i r="4">
      <x v="13"/>
    </i>
    <i r="3">
      <x v="4"/>
      <x v="8"/>
    </i>
    <i r="4">
      <x v="9"/>
    </i>
    <i r="4">
      <x v="13"/>
    </i>
    <i r="1">
      <x v="22"/>
      <x v="41"/>
      <x v="2"/>
      <x v="6"/>
    </i>
    <i r="4">
      <x v="8"/>
    </i>
    <i r="4">
      <x v="9"/>
    </i>
    <i r="4">
      <x v="11"/>
    </i>
    <i r="4">
      <x v="12"/>
    </i>
    <i r="4">
      <x v="13"/>
    </i>
    <i r="4">
      <x v="16"/>
    </i>
    <i r="3">
      <x v="4"/>
      <x v="6"/>
    </i>
    <i r="4">
      <x v="9"/>
    </i>
    <i r="4">
      <x v="12"/>
    </i>
    <i r="4">
      <x v="13"/>
    </i>
    <i r="2">
      <x v="42"/>
      <x/>
      <x v="11"/>
    </i>
    <i r="4">
      <x v="16"/>
    </i>
    <i r="3">
      <x v="2"/>
      <x v="8"/>
    </i>
    <i r="4">
      <x v="9"/>
    </i>
    <i r="4">
      <x v="11"/>
    </i>
    <i r="4">
      <x v="12"/>
    </i>
    <i r="4">
      <x v="13"/>
    </i>
    <i r="4">
      <x v="16"/>
    </i>
    <i r="2">
      <x v="46"/>
      <x/>
      <x v="14"/>
    </i>
    <i r="4">
      <x v="16"/>
    </i>
    <i r="3">
      <x v="2"/>
      <x v="8"/>
    </i>
    <i r="4">
      <x v="9"/>
    </i>
    <i r="3">
      <x v="4"/>
      <x v="6"/>
    </i>
    <i r="1">
      <x v="23"/>
      <x v="47"/>
      <x v="2"/>
      <x v="6"/>
    </i>
    <i r="4">
      <x v="9"/>
    </i>
    <i r="4">
      <x v="11"/>
    </i>
    <i r="4">
      <x v="13"/>
    </i>
    <i r="4">
      <x v="16"/>
    </i>
    <i r="3">
      <x v="4"/>
      <x v="6"/>
    </i>
    <i r="4">
      <x v="8"/>
    </i>
    <i r="4">
      <x v="9"/>
    </i>
    <i r="4">
      <x v="11"/>
    </i>
    <i r="4">
      <x v="12"/>
    </i>
    <i r="4">
      <x v="13"/>
    </i>
    <i r="4">
      <x v="16"/>
    </i>
    <i r="1">
      <x v="24"/>
      <x v="48"/>
      <x/>
      <x v="11"/>
    </i>
    <i r="4">
      <x v="13"/>
    </i>
    <i r="4">
      <x v="16"/>
    </i>
    <i r="3">
      <x v="2"/>
      <x v="9"/>
    </i>
    <i r="4">
      <x v="11"/>
    </i>
    <i r="4">
      <x v="12"/>
    </i>
    <i r="4">
      <x v="13"/>
    </i>
    <i r="4">
      <x v="16"/>
    </i>
    <i r="3">
      <x v="4"/>
      <x v="9"/>
    </i>
    <i r="4">
      <x v="13"/>
    </i>
    <i r="4">
      <x v="16"/>
    </i>
    <i r="1">
      <x v="25"/>
      <x v="49"/>
      <x/>
      <x v="14"/>
    </i>
    <i r="4">
      <x v="16"/>
    </i>
    <i r="3">
      <x v="2"/>
      <x v="9"/>
    </i>
    <i r="4">
      <x v="13"/>
    </i>
    <i r="3">
      <x v="4"/>
      <x v="8"/>
    </i>
    <i r="4">
      <x v="12"/>
    </i>
    <i r="1">
      <x v="26"/>
      <x v="23"/>
      <x/>
      <x v="14"/>
    </i>
    <i r="4">
      <x v="16"/>
    </i>
    <i r="3">
      <x v="2"/>
      <x v="11"/>
    </i>
    <i r="4">
      <x v="13"/>
    </i>
    <i r="4">
      <x v="16"/>
    </i>
    <i r="3">
      <x v="4"/>
      <x v="6"/>
    </i>
    <i r="4">
      <x v="8"/>
    </i>
    <i r="4">
      <x v="12"/>
    </i>
    <i r="1">
      <x v="27"/>
      <x v="52"/>
      <x/>
      <x v="6"/>
    </i>
    <i r="4">
      <x v="15"/>
    </i>
    <i r="1">
      <x v="28"/>
      <x v="53"/>
      <x/>
      <x v="6"/>
    </i>
    <i r="4">
      <x v="12"/>
    </i>
    <i r="4">
      <x v="13"/>
    </i>
    <i>
      <x v="2"/>
      <x v="15"/>
      <x v="21"/>
      <x v="3"/>
      <x v="34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557">
    <format dxfId="556">
      <pivotArea type="all" dataOnly="0" outline="0" fieldPosition="0"/>
    </format>
    <format dxfId="555">
      <pivotArea outline="0" collapsedLevelsAreSubtotals="1" fieldPosition="0"/>
    </format>
    <format dxfId="554">
      <pivotArea field="5" type="button" dataOnly="0" labelOnly="1" outline="0"/>
    </format>
    <format dxfId="553">
      <pivotArea field="6" type="button" dataOnly="0" labelOnly="1" outline="0" axis="axisRow" fieldPosition="0"/>
    </format>
    <format dxfId="552">
      <pivotArea field="11" type="button" dataOnly="0" labelOnly="1" outline="0" axis="axisRow" fieldPosition="3"/>
    </format>
    <format dxfId="551">
      <pivotArea field="8" type="button" dataOnly="0" labelOnly="1" outline="0" axis="axisRow" fieldPosition="1"/>
    </format>
    <format dxfId="550">
      <pivotArea field="10" type="button" dataOnly="0" labelOnly="1" outline="0" axis="axisRow" fieldPosition="2"/>
    </format>
    <format dxfId="549">
      <pivotArea dataOnly="0" labelOnly="1" outline="0" axis="axisValues" fieldPosition="0"/>
    </format>
    <format dxfId="548">
      <pivotArea dataOnly="0" labelOnly="1" grandRow="1" outline="0" fieldPosition="0"/>
    </format>
    <format dxfId="547">
      <pivotArea dataOnly="0" labelOnly="1" outline="0" axis="axisValues" fieldPosition="0"/>
    </format>
    <format dxfId="546">
      <pivotArea grandRow="1" outline="0" collapsedLevelsAreSubtotals="1" fieldPosition="0"/>
    </format>
    <format dxfId="545">
      <pivotArea dataOnly="0" labelOnly="1" grandRow="1" outline="0" offset="C256:IV256" fieldPosition="0"/>
    </format>
    <format dxfId="544">
      <pivotArea field="8" type="button" dataOnly="0" labelOnly="1" outline="0" axis="axisRow" fieldPosition="1"/>
    </format>
    <format dxfId="543">
      <pivotArea dataOnly="0" labelOnly="1" outline="0" axis="axisValues" fieldPosition="0"/>
    </format>
    <format dxfId="542">
      <pivotArea dataOnly="0" labelOnly="1" outline="0" axis="axisValues" fieldPosition="0"/>
    </format>
    <format dxfId="541">
      <pivotArea grandRow="1" outline="0" collapsedLevelsAreSubtotals="1" fieldPosition="0"/>
    </format>
    <format dxfId="540">
      <pivotArea dataOnly="0" labelOnly="1" grandRow="1" outline="0" fieldPosition="0"/>
    </format>
    <format dxfId="539">
      <pivotArea outline="0" collapsedLevelsAreSubtotals="1" fieldPosition="0"/>
    </format>
    <format dxfId="538">
      <pivotArea dataOnly="0" labelOnly="1" grandRow="1" outline="0" fieldPosition="0"/>
    </format>
    <format dxfId="537">
      <pivotArea outline="0" collapsedLevelsAreSubtotals="1" fieldPosition="0"/>
    </format>
    <format dxfId="536">
      <pivotArea dataOnly="0" labelOnly="1" grandRow="1" outline="0" fieldPosition="0"/>
    </format>
    <format dxfId="535">
      <pivotArea type="all" dataOnly="0" outline="0" fieldPosition="0"/>
    </format>
    <format dxfId="534">
      <pivotArea outline="0" collapsedLevelsAreSubtotals="1" fieldPosition="0"/>
    </format>
    <format dxfId="533">
      <pivotArea field="5" type="button" dataOnly="0" labelOnly="1" outline="0"/>
    </format>
    <format dxfId="532">
      <pivotArea field="6" type="button" dataOnly="0" labelOnly="1" outline="0" axis="axisRow" fieldPosition="0"/>
    </format>
    <format dxfId="531">
      <pivotArea field="11" type="button" dataOnly="0" labelOnly="1" outline="0" axis="axisRow" fieldPosition="3"/>
    </format>
    <format dxfId="530">
      <pivotArea field="10" type="button" dataOnly="0" labelOnly="1" outline="0" axis="axisRow" fieldPosition="2"/>
    </format>
    <format dxfId="529">
      <pivotArea field="8" type="button" dataOnly="0" labelOnly="1" outline="0" axis="axisRow" fieldPosition="1"/>
    </format>
    <format dxfId="528">
      <pivotArea dataOnly="0" labelOnly="1" outline="0" axis="axisValues" fieldPosition="0"/>
    </format>
    <format dxfId="527">
      <pivotArea dataOnly="0" labelOnly="1" grandRow="1" outline="0" fieldPosition="0"/>
    </format>
    <format dxfId="526">
      <pivotArea dataOnly="0" labelOnly="1" outline="0" axis="axisValues" fieldPosition="0"/>
    </format>
    <format dxfId="525">
      <pivotArea field="5" type="button" dataOnly="0" labelOnly="1" outline="0"/>
    </format>
    <format dxfId="524">
      <pivotArea field="6" type="button" dataOnly="0" labelOnly="1" outline="0" axis="axisRow" fieldPosition="0"/>
    </format>
    <format dxfId="523">
      <pivotArea field="11" type="button" dataOnly="0" labelOnly="1" outline="0" axis="axisRow" fieldPosition="3"/>
    </format>
    <format dxfId="522">
      <pivotArea field="10" type="button" dataOnly="0" labelOnly="1" outline="0" axis="axisRow" fieldPosition="2"/>
    </format>
    <format dxfId="521">
      <pivotArea field="8" type="button" dataOnly="0" labelOnly="1" outline="0" axis="axisRow" fieldPosition="1"/>
    </format>
    <format dxfId="520">
      <pivotArea dataOnly="0" labelOnly="1" outline="0" axis="axisValues" fieldPosition="0"/>
    </format>
    <format dxfId="519">
      <pivotArea dataOnly="0" labelOnly="1" outline="0" axis="axisValues" fieldPosition="0"/>
    </format>
    <format dxfId="518">
      <pivotArea outline="0" collapsedLevelsAreSubtotals="1" fieldPosition="0"/>
    </format>
    <format dxfId="517">
      <pivotArea dataOnly="0" labelOnly="1" outline="0" axis="axisValues" fieldPosition="0"/>
    </format>
    <format dxfId="516">
      <pivotArea dataOnly="0" labelOnly="1" outline="0" axis="axisValues" fieldPosition="0"/>
    </format>
    <format dxfId="515">
      <pivotArea outline="0" collapsedLevelsAreSubtotals="1" fieldPosition="0"/>
    </format>
    <format dxfId="514">
      <pivotArea dataOnly="0" labelOnly="1" outline="0" axis="axisValues" fieldPosition="0"/>
    </format>
    <format dxfId="513">
      <pivotArea dataOnly="0" labelOnly="1" outline="0" axis="axisValues" fieldPosition="0"/>
    </format>
    <format dxfId="512">
      <pivotArea field="8" type="button" dataOnly="0" labelOnly="1" outline="0" axis="axisRow" fieldPosition="1"/>
    </format>
    <format dxfId="511">
      <pivotArea dataOnly="0" labelOnly="1" grandRow="1" outline="0" fieldPosition="0"/>
    </format>
    <format dxfId="510">
      <pivotArea field="8" type="button" dataOnly="0" labelOnly="1" outline="0" axis="axisRow" fieldPosition="1"/>
    </format>
    <format dxfId="509">
      <pivotArea dataOnly="0" labelOnly="1" grandRow="1" outline="0" fieldPosition="0"/>
    </format>
    <format dxfId="508">
      <pivotArea field="6" type="button" dataOnly="0" labelOnly="1" outline="0" axis="axisRow" fieldPosition="0"/>
    </format>
    <format dxfId="507">
      <pivotArea field="8" type="button" dataOnly="0" labelOnly="1" outline="0" axis="axisRow" fieldPosition="1"/>
    </format>
    <format dxfId="506">
      <pivotArea field="10" type="button" dataOnly="0" labelOnly="1" outline="0" axis="axisRow" fieldPosition="2"/>
    </format>
    <format dxfId="505">
      <pivotArea field="11" type="button" dataOnly="0" labelOnly="1" outline="0" axis="axisRow" fieldPosition="3"/>
    </format>
    <format dxfId="504">
      <pivotArea field="12" type="button" dataOnly="0" labelOnly="1" outline="0" axis="axisRow" fieldPosition="4"/>
    </format>
    <format dxfId="503">
      <pivotArea dataOnly="0" labelOnly="1" outline="0" axis="axisValues" fieldPosition="0"/>
    </format>
    <format dxfId="502">
      <pivotArea dataOnly="0" labelOnly="1" outline="0" axis="axisValues" fieldPosition="0"/>
    </format>
    <format dxfId="501">
      <pivotArea dataOnly="0" labelOnly="1" outline="0" fieldPosition="0">
        <references count="1">
          <reference field="6" count="0"/>
        </references>
      </pivotArea>
    </format>
    <format dxfId="500">
      <pivotArea dataOnly="0" labelOnly="1" outline="0" fieldPosition="0">
        <references count="1">
          <reference field="6" count="0"/>
        </references>
      </pivotArea>
    </format>
    <format dxfId="499">
      <pivotArea dataOnly="0" labelOnly="1" outline="0" fieldPosition="0">
        <references count="1">
          <reference field="6" count="0"/>
        </references>
      </pivotArea>
    </format>
    <format dxfId="498">
      <pivotArea dataOnly="0" labelOnly="1" outline="0" fieldPosition="0">
        <references count="1">
          <reference field="6" count="0"/>
        </references>
      </pivotArea>
    </format>
    <format dxfId="497">
      <pivotArea dataOnly="0" labelOnly="1" outline="0" fieldPosition="0">
        <references count="1">
          <reference field="6" count="0"/>
        </references>
      </pivotArea>
    </format>
    <format dxfId="496">
      <pivotArea dataOnly="0" labelOnly="1" outline="0" fieldPosition="0">
        <references count="1">
          <reference field="6" count="0"/>
        </references>
      </pivotArea>
    </format>
    <format dxfId="495">
      <pivotArea dataOnly="0" labelOnly="1" outline="0" fieldPosition="0">
        <references count="1">
          <reference field="6" count="0"/>
        </references>
      </pivotArea>
    </format>
    <format dxfId="494">
      <pivotArea dataOnly="0" labelOnly="1" outline="0" fieldPosition="0">
        <references count="1">
          <reference field="6" count="0"/>
        </references>
      </pivotArea>
    </format>
    <format dxfId="493">
      <pivotArea field="6" type="button" dataOnly="0" labelOnly="1" outline="0" axis="axisRow" fieldPosition="0"/>
    </format>
    <format dxfId="492">
      <pivotArea field="8" type="button" dataOnly="0" labelOnly="1" outline="0" axis="axisRow" fieldPosition="1"/>
    </format>
    <format dxfId="491">
      <pivotArea field="10" type="button" dataOnly="0" labelOnly="1" outline="0" axis="axisRow" fieldPosition="2"/>
    </format>
    <format dxfId="490">
      <pivotArea field="11" type="button" dataOnly="0" labelOnly="1" outline="0" axis="axisRow" fieldPosition="3"/>
    </format>
    <format dxfId="489">
      <pivotArea field="12" type="button" dataOnly="0" labelOnly="1" outline="0" axis="axisRow" fieldPosition="4"/>
    </format>
    <format dxfId="488">
      <pivotArea dataOnly="0" labelOnly="1" outline="0" axis="axisValues" fieldPosition="0"/>
    </format>
    <format dxfId="487">
      <pivotArea dataOnly="0" labelOnly="1" outline="0" axis="axisValues" fieldPosition="0"/>
    </format>
    <format dxfId="486">
      <pivotArea grandRow="1" outline="0" collapsedLevelsAreSubtotals="1" fieldPosition="0"/>
    </format>
    <format dxfId="485">
      <pivotArea dataOnly="0" labelOnly="1" grandRow="1" outline="0" fieldPosition="0"/>
    </format>
    <format dxfId="484">
      <pivotArea dataOnly="0" labelOnly="1" outline="0" fieldPosition="0">
        <references count="1">
          <reference field="6" count="0"/>
        </references>
      </pivotArea>
    </format>
    <format dxfId="483">
      <pivotArea dataOnly="0" labelOnly="1" outline="0" fieldPosition="0">
        <references count="1">
          <reference field="6" count="0"/>
        </references>
      </pivotArea>
    </format>
    <format dxfId="482">
      <pivotArea dataOnly="0" labelOnly="1" outline="0" fieldPosition="0">
        <references count="1">
          <reference field="6" count="0"/>
        </references>
      </pivotArea>
    </format>
    <format dxfId="481">
      <pivotArea dataOnly="0" labelOnly="1" outline="0" fieldPosition="0">
        <references count="1">
          <reference field="6" count="0"/>
        </references>
      </pivotArea>
    </format>
    <format dxfId="480">
      <pivotArea dataOnly="0" labelOnly="1" outline="0" fieldPosition="0">
        <references count="1">
          <reference field="6" count="0"/>
        </references>
      </pivotArea>
    </format>
    <format dxfId="479">
      <pivotArea dataOnly="0" grandRow="1" outline="0" fieldPosition="0"/>
    </format>
    <format dxfId="478">
      <pivotArea grandRow="1" outline="0" collapsedLevelsAreSubtotals="1" fieldPosition="0"/>
    </format>
    <format dxfId="477">
      <pivotArea dataOnly="0" labelOnly="1" grandRow="1" outline="0" fieldPosition="0"/>
    </format>
    <format dxfId="476">
      <pivotArea grandRow="1" outline="0" collapsedLevelsAreSubtotals="1" fieldPosition="0"/>
    </format>
    <format dxfId="475">
      <pivotArea dataOnly="0" labelOnly="1" outline="0" fieldPosition="0">
        <references count="1">
          <reference field="6" count="0"/>
        </references>
      </pivotArea>
    </format>
    <format dxfId="474">
      <pivotArea dataOnly="0" labelOnly="1" outline="0" fieldPosition="0">
        <references count="1">
          <reference field="6" count="0"/>
        </references>
      </pivotArea>
    </format>
    <format dxfId="473">
      <pivotArea dataOnly="0" labelOnly="1" grandRow="1" outline="0" fieldPosition="0"/>
    </format>
    <format dxfId="472">
      <pivotArea dataOnly="0" labelOnly="1" outline="0" fieldPosition="0">
        <references count="1">
          <reference field="6" count="0"/>
        </references>
      </pivotArea>
    </format>
    <format dxfId="471">
      <pivotArea dataOnly="0" labelOnly="1" outline="0" fieldPosition="0">
        <references count="1">
          <reference field="6" count="0"/>
        </references>
      </pivotArea>
    </format>
    <format dxfId="4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8">
      <pivotArea dataOnly="0" labelOnly="1" outline="0" fieldPosition="0">
        <references count="1">
          <reference field="6" count="0"/>
        </references>
      </pivotArea>
    </format>
    <format dxfId="4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6">
      <pivotArea dataOnly="0" labelOnly="1" outline="0" fieldPosition="0">
        <references count="1">
          <reference field="6" count="0"/>
        </references>
      </pivotArea>
    </format>
    <format dxfId="4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4">
      <pivotArea dataOnly="0" labelOnly="1" outline="0" fieldPosition="0">
        <references count="1">
          <reference field="6" count="0"/>
        </references>
      </pivotArea>
    </format>
    <format dxfId="46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0">
      <pivotArea dataOnly="0" labelOnly="1" outline="0" fieldPosition="0">
        <references count="1">
          <reference field="6" count="0"/>
        </references>
      </pivotArea>
    </format>
    <format dxfId="4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8">
      <pivotArea dataOnly="0" labelOnly="1" outline="0" fieldPosition="0">
        <references count="1">
          <reference field="6" count="0"/>
        </references>
      </pivotArea>
    </format>
    <format dxfId="4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6">
      <pivotArea dataOnly="0" labelOnly="1" outline="0" fieldPosition="0">
        <references count="1">
          <reference field="6" count="0"/>
        </references>
      </pivotArea>
    </format>
    <format dxfId="4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53">
      <pivotArea dataOnly="0" labelOnly="1" outline="0" fieldPosition="0">
        <references count="1">
          <reference field="6" count="0"/>
        </references>
      </pivotArea>
    </format>
    <format dxfId="45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5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49">
      <pivotArea dataOnly="0" labelOnly="1" outline="0" fieldPosition="0">
        <references count="1">
          <reference field="6" count="0"/>
        </references>
      </pivotArea>
    </format>
    <format dxfId="44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4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45">
      <pivotArea dataOnly="0" labelOnly="1" outline="0" fieldPosition="0">
        <references count="1">
          <reference field="6" count="0"/>
        </references>
      </pivotArea>
    </format>
    <format dxfId="44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4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41">
      <pivotArea dataOnly="0" labelOnly="1" outline="0" fieldPosition="0">
        <references count="1">
          <reference field="6" count="0"/>
        </references>
      </pivotArea>
    </format>
    <format dxfId="4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9">
      <pivotArea dataOnly="0" labelOnly="1" outline="0" fieldPosition="0">
        <references count="1">
          <reference field="6" count="0"/>
        </references>
      </pivotArea>
    </format>
    <format dxfId="43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7">
      <pivotArea dataOnly="0" labelOnly="1" outline="0" fieldPosition="0">
        <references count="1">
          <reference field="6" count="0"/>
        </references>
      </pivotArea>
    </format>
    <format dxfId="43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5">
      <pivotArea dataOnly="0" labelOnly="1" outline="0" fieldPosition="0">
        <references count="1">
          <reference field="6" count="0"/>
        </references>
      </pivotArea>
    </format>
    <format dxfId="4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3">
      <pivotArea dataOnly="0" labelOnly="1" outline="0" fieldPosition="0">
        <references count="1">
          <reference field="6" count="0"/>
        </references>
      </pivotArea>
    </format>
    <format dxfId="4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1">
      <pivotArea dataOnly="0" labelOnly="1" outline="0" fieldPosition="0">
        <references count="1">
          <reference field="6" count="0"/>
        </references>
      </pivotArea>
    </format>
    <format dxfId="4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9">
      <pivotArea dataOnly="0" labelOnly="1" outline="0" fieldPosition="0">
        <references count="1">
          <reference field="6" count="0"/>
        </references>
      </pivotArea>
    </format>
    <format dxfId="4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7">
      <pivotArea dataOnly="0" labelOnly="1" outline="0" fieldPosition="0">
        <references count="1">
          <reference field="6" count="0"/>
        </references>
      </pivotArea>
    </format>
    <format dxfId="42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5">
      <pivotArea dataOnly="0" labelOnly="1" outline="0" fieldPosition="0">
        <references count="1">
          <reference field="6" count="0"/>
        </references>
      </pivotArea>
    </format>
    <format dxfId="4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3">
      <pivotArea dataOnly="0" labelOnly="1" outline="0" fieldPosition="0">
        <references count="1">
          <reference field="6" count="0"/>
        </references>
      </pivotArea>
    </format>
    <format dxfId="4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20">
      <pivotArea dataOnly="0" labelOnly="1" outline="0" fieldPosition="0">
        <references count="1">
          <reference field="6" count="0"/>
        </references>
      </pivotArea>
    </format>
    <format dxfId="4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16">
      <pivotArea dataOnly="0" labelOnly="1" outline="0" fieldPosition="0">
        <references count="1">
          <reference field="6" count="0"/>
        </references>
      </pivotArea>
    </format>
    <format dxfId="4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1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12">
      <pivotArea dataOnly="0" labelOnly="1" outline="0" fieldPosition="0">
        <references count="1">
          <reference field="6" count="0"/>
        </references>
      </pivotArea>
    </format>
    <format dxfId="4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8">
      <pivotArea dataOnly="0" labelOnly="1" outline="0" fieldPosition="0">
        <references count="1">
          <reference field="6" count="0"/>
        </references>
      </pivotArea>
    </format>
    <format dxfId="4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04">
      <pivotArea dataOnly="0" labelOnly="1" outline="0" fieldPosition="0">
        <references count="1">
          <reference field="6" count="0"/>
        </references>
      </pivotArea>
    </format>
    <format dxfId="40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01">
      <pivotArea dataOnly="0" labelOnly="1" outline="0" fieldPosition="0">
        <references count="1">
          <reference field="6" count="0"/>
        </references>
      </pivotArea>
    </format>
    <format dxfId="40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9">
      <pivotArea dataOnly="0" labelOnly="1" outline="0" fieldPosition="0">
        <references count="1">
          <reference field="6" count="0"/>
        </references>
      </pivotArea>
    </format>
    <format dxfId="3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7">
      <pivotArea dataOnly="0" labelOnly="1" outline="0" fieldPosition="0">
        <references count="1">
          <reference field="6" count="0"/>
        </references>
      </pivotArea>
    </format>
    <format dxfId="3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5">
      <pivotArea dataOnly="0" labelOnly="1" outline="0" fieldPosition="0">
        <references count="1">
          <reference field="6" count="0"/>
        </references>
      </pivotArea>
    </format>
    <format dxfId="39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3">
      <pivotArea dataOnly="0" labelOnly="1" outline="0" fieldPosition="0">
        <references count="1">
          <reference field="6" count="0"/>
        </references>
      </pivotArea>
    </format>
    <format dxfId="3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1">
      <pivotArea dataOnly="0" labelOnly="1" outline="0" fieldPosition="0">
        <references count="1">
          <reference field="6" count="0"/>
        </references>
      </pivotArea>
    </format>
    <format dxfId="3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9">
      <pivotArea dataOnly="0" labelOnly="1" outline="0" fieldPosition="0">
        <references count="1">
          <reference field="6" count="0"/>
        </references>
      </pivotArea>
    </format>
    <format dxfId="3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7">
      <pivotArea dataOnly="0" labelOnly="1" outline="0" fieldPosition="0">
        <references count="1">
          <reference field="6" count="0"/>
        </references>
      </pivotArea>
    </format>
    <format dxfId="3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5">
      <pivotArea dataOnly="0" labelOnly="1" outline="0" fieldPosition="0">
        <references count="1">
          <reference field="6" count="0"/>
        </references>
      </pivotArea>
    </format>
    <format dxfId="3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3">
      <pivotArea dataOnly="0" labelOnly="1" outline="0" fieldPosition="0">
        <references count="1">
          <reference field="6" count="0"/>
        </references>
      </pivotArea>
    </format>
    <format dxfId="38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1">
      <pivotArea dataOnly="0" labelOnly="1" outline="0" fieldPosition="0">
        <references count="1">
          <reference field="6" count="0"/>
        </references>
      </pivotArea>
    </format>
    <format dxfId="3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9">
      <pivotArea dataOnly="0" labelOnly="1" outline="0" fieldPosition="0">
        <references count="1">
          <reference field="6" count="0"/>
        </references>
      </pivotArea>
    </format>
    <format dxfId="3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7">
      <pivotArea dataOnly="0" labelOnly="1" outline="0" fieldPosition="0">
        <references count="1">
          <reference field="6" count="0"/>
        </references>
      </pivotArea>
    </format>
    <format dxfId="37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5">
      <pivotArea dataOnly="0" labelOnly="1" outline="0" fieldPosition="0">
        <references count="1">
          <reference field="6" count="0"/>
        </references>
      </pivotArea>
    </format>
    <format dxfId="3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3">
      <pivotArea dataOnly="0" labelOnly="1" outline="0" fieldPosition="0">
        <references count="1">
          <reference field="6" count="0"/>
        </references>
      </pivotArea>
    </format>
    <format dxfId="37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1">
      <pivotArea dataOnly="0" labelOnly="1" outline="0" fieldPosition="0">
        <references count="1">
          <reference field="6" count="0"/>
        </references>
      </pivotArea>
    </format>
    <format dxfId="3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9">
      <pivotArea dataOnly="0" labelOnly="1" outline="0" fieldPosition="0">
        <references count="1">
          <reference field="6" count="0"/>
        </references>
      </pivotArea>
    </format>
    <format dxfId="3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7">
      <pivotArea dataOnly="0" labelOnly="1" outline="0" fieldPosition="0">
        <references count="1">
          <reference field="6" count="0"/>
        </references>
      </pivotArea>
    </format>
    <format dxfId="3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5">
      <pivotArea dataOnly="0" labelOnly="1" outline="0" fieldPosition="0">
        <references count="1">
          <reference field="6" count="0"/>
        </references>
      </pivotArea>
    </format>
    <format dxfId="36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62">
      <pivotArea dataOnly="0" labelOnly="1" outline="0" fieldPosition="0">
        <references count="1">
          <reference field="6" count="0"/>
        </references>
      </pivotArea>
    </format>
    <format dxfId="3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58">
      <pivotArea dataOnly="0" labelOnly="1" outline="0" fieldPosition="0">
        <references count="1">
          <reference field="6" count="0"/>
        </references>
      </pivotArea>
    </format>
    <format dxfId="3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54">
      <pivotArea dataOnly="0" labelOnly="1" outline="0" fieldPosition="0">
        <references count="1">
          <reference field="6" count="0"/>
        </references>
      </pivotArea>
    </format>
    <format dxfId="3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50">
      <pivotArea dataOnly="0" labelOnly="1" outline="0" fieldPosition="0">
        <references count="1">
          <reference field="6" count="0"/>
        </references>
      </pivotArea>
    </format>
    <format dxfId="3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6">
      <pivotArea dataOnly="0" labelOnly="1" outline="0" fieldPosition="0">
        <references count="1">
          <reference field="6" count="0"/>
        </references>
      </pivotArea>
    </format>
    <format dxfId="3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42">
      <pivotArea dataOnly="0" labelOnly="1" outline="0" fieldPosition="0">
        <references count="1">
          <reference field="6" count="0"/>
        </references>
      </pivotArea>
    </format>
    <format dxfId="3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38">
      <pivotArea dataOnly="0" labelOnly="1" outline="0" fieldPosition="0">
        <references count="1">
          <reference field="6" count="0"/>
        </references>
      </pivotArea>
    </format>
    <format dxfId="3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5">
      <pivotArea dataOnly="0" labelOnly="1" outline="0" fieldPosition="0">
        <references count="1">
          <reference field="6" count="0"/>
        </references>
      </pivotArea>
    </format>
    <format dxfId="3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">
      <pivotArea dataOnly="0" labelOnly="1" outline="0" fieldPosition="0">
        <references count="1">
          <reference field="6" count="0"/>
        </references>
      </pivotArea>
    </format>
    <format dxfId="3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1">
      <pivotArea dataOnly="0" labelOnly="1" outline="0" fieldPosition="0">
        <references count="1">
          <reference field="6" count="0"/>
        </references>
      </pivotArea>
    </format>
    <format dxfId="3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9">
      <pivotArea dataOnly="0" labelOnly="1" outline="0" fieldPosition="0">
        <references count="1">
          <reference field="6" count="0"/>
        </references>
      </pivotArea>
    </format>
    <format dxfId="3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6">
      <pivotArea dataOnly="0" labelOnly="1" outline="0" fieldPosition="0">
        <references count="1">
          <reference field="6" count="0"/>
        </references>
      </pivotArea>
    </format>
    <format dxfId="3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3">
      <pivotArea dataOnly="0" labelOnly="1" outline="0" fieldPosition="0">
        <references count="1">
          <reference field="6" count="0"/>
        </references>
      </pivotArea>
    </format>
    <format dxfId="3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0">
      <pivotArea dataOnly="0" labelOnly="1" outline="0" fieldPosition="0">
        <references count="1">
          <reference field="6" count="0"/>
        </references>
      </pivotArea>
    </format>
    <format dxfId="3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7">
      <pivotArea dataOnly="0" labelOnly="1" outline="0" fieldPosition="0">
        <references count="1">
          <reference field="6" count="0"/>
        </references>
      </pivotArea>
    </format>
    <format dxfId="3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4">
      <pivotArea dataOnly="0" labelOnly="1" outline="0" fieldPosition="0">
        <references count="1">
          <reference field="6" count="0"/>
        </references>
      </pivotArea>
    </format>
    <format dxfId="3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1">
      <pivotArea dataOnly="0" labelOnly="1" outline="0" fieldPosition="0">
        <references count="1">
          <reference field="6" count="0"/>
        </references>
      </pivotArea>
    </format>
    <format dxfId="3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8">
      <pivotArea dataOnly="0" labelOnly="1" outline="0" fieldPosition="0">
        <references count="1">
          <reference field="6" count="0"/>
        </references>
      </pivotArea>
    </format>
    <format dxfId="3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5">
      <pivotArea dataOnly="0" labelOnly="1" outline="0" fieldPosition="0">
        <references count="1">
          <reference field="6" count="0"/>
        </references>
      </pivotArea>
    </format>
    <format dxfId="3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2">
      <pivotArea dataOnly="0" labelOnly="1" outline="0" fieldPosition="0">
        <references count="1">
          <reference field="6" count="0"/>
        </references>
      </pivotArea>
    </format>
    <format dxfId="3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9">
      <pivotArea dataOnly="0" labelOnly="1" outline="0" fieldPosition="0">
        <references count="1">
          <reference field="6" count="0"/>
        </references>
      </pivotArea>
    </format>
    <format dxfId="2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6">
      <pivotArea dataOnly="0" labelOnly="1" outline="0" fieldPosition="0">
        <references count="1">
          <reference field="6" count="0"/>
        </references>
      </pivotArea>
    </format>
    <format dxfId="2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3">
      <pivotArea dataOnly="0" labelOnly="1" outline="0" fieldPosition="0">
        <references count="1">
          <reference field="6" count="0"/>
        </references>
      </pivotArea>
    </format>
    <format dxfId="2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0">
      <pivotArea dataOnly="0" labelOnly="1" outline="0" fieldPosition="0">
        <references count="1">
          <reference field="6" count="0"/>
        </references>
      </pivotArea>
    </format>
    <format dxfId="2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7">
      <pivotArea dataOnly="0" labelOnly="1" outline="0" fieldPosition="0">
        <references count="1">
          <reference field="6" count="0"/>
        </references>
      </pivotArea>
    </format>
    <format dxfId="2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4">
      <pivotArea dataOnly="0" labelOnly="1" outline="0" fieldPosition="0">
        <references count="1">
          <reference field="6" count="0"/>
        </references>
      </pivotArea>
    </format>
    <format dxfId="2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1">
      <pivotArea dataOnly="0" labelOnly="1" outline="0" fieldPosition="0">
        <references count="1">
          <reference field="6" count="0"/>
        </references>
      </pivotArea>
    </format>
    <format dxfId="2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8">
      <pivotArea dataOnly="0" labelOnly="1" outline="0" fieldPosition="0">
        <references count="1">
          <reference field="6" count="0"/>
        </references>
      </pivotArea>
    </format>
    <format dxfId="2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5">
      <pivotArea dataOnly="0" labelOnly="1" outline="0" fieldPosition="0">
        <references count="1">
          <reference field="6" count="0"/>
        </references>
      </pivotArea>
    </format>
    <format dxfId="2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2">
      <pivotArea dataOnly="0" labelOnly="1" outline="0" fieldPosition="0">
        <references count="1">
          <reference field="6" count="0"/>
        </references>
      </pivotArea>
    </format>
    <format dxfId="27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9">
      <pivotArea dataOnly="0" labelOnly="1" outline="0" fieldPosition="0">
        <references count="1">
          <reference field="6" count="0"/>
        </references>
      </pivotArea>
    </format>
    <format dxfId="26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6">
      <pivotArea dataOnly="0" labelOnly="1" outline="0" fieldPosition="0">
        <references count="1">
          <reference field="6" count="0"/>
        </references>
      </pivotArea>
    </format>
    <format dxfId="2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3">
      <pivotArea dataOnly="0" labelOnly="1" outline="0" fieldPosition="0">
        <references count="1">
          <reference field="6" count="0"/>
        </references>
      </pivotArea>
    </format>
    <format dxfId="2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60">
      <pivotArea dataOnly="0" labelOnly="1" outline="0" fieldPosition="0">
        <references count="1">
          <reference field="6" count="0"/>
        </references>
      </pivotArea>
    </format>
    <format dxfId="2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7">
      <pivotArea dataOnly="0" labelOnly="1" outline="0" fieldPosition="0">
        <references count="1">
          <reference field="6" count="0"/>
        </references>
      </pivotArea>
    </format>
    <format dxfId="25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4">
      <pivotArea dataOnly="0" labelOnly="1" outline="0" fieldPosition="0">
        <references count="1">
          <reference field="6" count="0"/>
        </references>
      </pivotArea>
    </format>
    <format dxfId="2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1">
      <pivotArea dataOnly="0" labelOnly="1" outline="0" fieldPosition="0">
        <references count="1">
          <reference field="6" count="0"/>
        </references>
      </pivotArea>
    </format>
    <format dxfId="250">
      <pivotArea dataOnly="0" labelOnly="1" outline="0" fieldPosition="0">
        <references count="1">
          <reference field="6" count="0"/>
        </references>
      </pivotArea>
    </format>
    <format dxfId="249">
      <pivotArea dataOnly="0" labelOnly="1" outline="0" fieldPosition="0">
        <references count="1">
          <reference field="6" count="0"/>
        </references>
      </pivotArea>
    </format>
    <format dxfId="248">
      <pivotArea dataOnly="0" labelOnly="1" outline="0" fieldPosition="0">
        <references count="1">
          <reference field="6" count="0"/>
        </references>
      </pivotArea>
    </format>
    <format dxfId="247">
      <pivotArea dataOnly="0" labelOnly="1" outline="0" fieldPosition="0">
        <references count="1">
          <reference field="6" count="0"/>
        </references>
      </pivotArea>
    </format>
    <format dxfId="246">
      <pivotArea dataOnly="0" labelOnly="1" outline="0" fieldPosition="0">
        <references count="1">
          <reference field="6" count="0"/>
        </references>
      </pivotArea>
    </format>
    <format dxfId="245">
      <pivotArea dataOnly="0" labelOnly="1" outline="0" fieldPosition="0">
        <references count="1">
          <reference field="6" count="0"/>
        </references>
      </pivotArea>
    </format>
    <format dxfId="244">
      <pivotArea dataOnly="0" labelOnly="1" outline="0" fieldPosition="0">
        <references count="1">
          <reference field="6" count="0"/>
        </references>
      </pivotArea>
    </format>
    <format dxfId="243">
      <pivotArea dataOnly="0" labelOnly="1" outline="0" fieldPosition="0">
        <references count="1">
          <reference field="6" count="0"/>
        </references>
      </pivotArea>
    </format>
    <format dxfId="242">
      <pivotArea dataOnly="0" labelOnly="1" outline="0" fieldPosition="0">
        <references count="1">
          <reference field="6" count="0"/>
        </references>
      </pivotArea>
    </format>
    <format dxfId="241">
      <pivotArea dataOnly="0" labelOnly="1" outline="0" fieldPosition="0">
        <references count="1">
          <reference field="6" count="0"/>
        </references>
      </pivotArea>
    </format>
    <format dxfId="240">
      <pivotArea dataOnly="0" labelOnly="1" outline="0" fieldPosition="0">
        <references count="1">
          <reference field="6" count="0"/>
        </references>
      </pivotArea>
    </format>
    <format dxfId="239">
      <pivotArea dataOnly="0" labelOnly="1" outline="0" fieldPosition="0">
        <references count="1">
          <reference field="6" count="0"/>
        </references>
      </pivotArea>
    </format>
    <format dxfId="238">
      <pivotArea dataOnly="0" labelOnly="1" outline="0" fieldPosition="0">
        <references count="1">
          <reference field="6" count="0"/>
        </references>
      </pivotArea>
    </format>
    <format dxfId="237">
      <pivotArea dataOnly="0" labelOnly="1" outline="0" fieldPosition="0">
        <references count="1">
          <reference field="6" count="0"/>
        </references>
      </pivotArea>
    </format>
    <format dxfId="236">
      <pivotArea dataOnly="0" labelOnly="1" outline="0" fieldPosition="0">
        <references count="1">
          <reference field="6" count="0"/>
        </references>
      </pivotArea>
    </format>
    <format dxfId="235">
      <pivotArea dataOnly="0" labelOnly="1" outline="0" fieldPosition="0">
        <references count="1">
          <reference field="6" count="0"/>
        </references>
      </pivotArea>
    </format>
    <format dxfId="23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33">
      <pivotArea dataOnly="0" labelOnly="1" outline="0" fieldPosition="0">
        <references count="1">
          <reference field="6" count="0"/>
        </references>
      </pivotArea>
    </format>
    <format dxfId="2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3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29">
      <pivotArea dataOnly="0" labelOnly="1" outline="0" fieldPosition="0">
        <references count="1">
          <reference field="6" count="0"/>
        </references>
      </pivotArea>
    </format>
    <format dxfId="2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2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2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25">
      <pivotArea dataOnly="0" labelOnly="1" outline="0" fieldPosition="0">
        <references count="1">
          <reference field="6" count="0"/>
        </references>
      </pivotArea>
    </format>
    <format dxfId="2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2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2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21">
      <pivotArea dataOnly="0" labelOnly="1" outline="0" fieldPosition="0">
        <references count="1">
          <reference field="6" count="0"/>
        </references>
      </pivotArea>
    </format>
    <format dxfId="22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1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17">
      <pivotArea dataOnly="0" labelOnly="1" outline="0" fieldPosition="0">
        <references count="1">
          <reference field="6" count="0"/>
        </references>
      </pivotArea>
    </format>
    <format dxfId="2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14">
      <pivotArea dataOnly="0" labelOnly="1" outline="0" fieldPosition="0">
        <references count="1">
          <reference field="6" count="0"/>
        </references>
      </pivotArea>
    </format>
    <format dxfId="2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2">
      <pivotArea dataOnly="0" labelOnly="1" outline="0" fieldPosition="0">
        <references count="1">
          <reference field="6" count="0"/>
        </references>
      </pivotArea>
    </format>
    <format dxfId="2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0">
      <pivotArea dataOnly="0" labelOnly="1" outline="0" fieldPosition="0">
        <references count="1">
          <reference field="6" count="0"/>
        </references>
      </pivotArea>
    </format>
    <format dxfId="2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8">
      <pivotArea dataOnly="0" labelOnly="1" outline="0" fieldPosition="0">
        <references count="1">
          <reference field="6" count="0"/>
        </references>
      </pivotArea>
    </format>
    <format dxfId="2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6">
      <pivotArea dataOnly="0" labelOnly="1" grandRow="1" outline="0" fieldPosition="0"/>
    </format>
    <format dxfId="205">
      <pivotArea field="6" type="button" dataOnly="0" labelOnly="1" outline="0" axis="axisRow" fieldPosition="0"/>
    </format>
    <format dxfId="204">
      <pivotArea field="8" type="button" dataOnly="0" labelOnly="1" outline="0" axis="axisRow" fieldPosition="1"/>
    </format>
    <format dxfId="203">
      <pivotArea field="10" type="button" dataOnly="0" labelOnly="1" outline="0" axis="axisRow" fieldPosition="2"/>
    </format>
    <format dxfId="202">
      <pivotArea field="11" type="button" dataOnly="0" labelOnly="1" outline="0" axis="axisRow" fieldPosition="3"/>
    </format>
    <format dxfId="201">
      <pivotArea field="12" type="button" dataOnly="0" labelOnly="1" outline="0" axis="axisRow" fieldPosition="4"/>
    </format>
    <format dxfId="200">
      <pivotArea dataOnly="0" labelOnly="1" outline="0" axis="axisValues" fieldPosition="0"/>
    </format>
    <format dxfId="199">
      <pivotArea dataOnly="0" labelOnly="1" outline="0" axis="axisValues" fieldPosition="0"/>
    </format>
    <format dxfId="19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97">
      <pivotArea dataOnly="0" labelOnly="1" outline="0" fieldPosition="0">
        <references count="1">
          <reference field="6" count="0"/>
        </references>
      </pivotArea>
    </format>
    <format dxfId="19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9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9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93">
      <pivotArea dataOnly="0" labelOnly="1" outline="0" fieldPosition="0">
        <references count="1">
          <reference field="6" count="0"/>
        </references>
      </pivotArea>
    </format>
    <format dxfId="1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9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189">
      <pivotArea dataOnly="0" labelOnly="1" outline="0" fieldPosition="0">
        <references count="1">
          <reference field="6" count="0"/>
        </references>
      </pivotArea>
    </format>
    <format dxfId="1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8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186">
      <pivotArea dataOnly="0" labelOnly="1" outline="0" fieldPosition="0">
        <references count="1">
          <reference field="6" count="0"/>
        </references>
      </pivotArea>
    </format>
    <format dxfId="1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184">
      <pivotArea dataOnly="0" labelOnly="1" outline="0" fieldPosition="0">
        <references count="1">
          <reference field="6" count="0"/>
        </references>
      </pivotArea>
    </format>
    <format dxfId="183">
      <pivotArea dataOnly="0" labelOnly="1" outline="0" fieldPosition="0">
        <references count="1">
          <reference field="6" count="0"/>
        </references>
      </pivotArea>
    </format>
    <format dxfId="182">
      <pivotArea dataOnly="0" labelOnly="1" outline="0" fieldPosition="0">
        <references count="1">
          <reference field="6" count="0"/>
        </references>
      </pivotArea>
    </format>
    <format dxfId="181">
      <pivotArea field="6" type="button" dataOnly="0" labelOnly="1" outline="0" axis="axisRow" fieldPosition="0"/>
    </format>
    <format dxfId="180">
      <pivotArea field="8" type="button" dataOnly="0" labelOnly="1" outline="0" axis="axisRow" fieldPosition="1"/>
    </format>
    <format dxfId="179">
      <pivotArea field="10" type="button" dataOnly="0" labelOnly="1" outline="0" axis="axisRow" fieldPosition="2"/>
    </format>
    <format dxfId="178">
      <pivotArea field="11" type="button" dataOnly="0" labelOnly="1" outline="0" axis="axisRow" fieldPosition="3"/>
    </format>
    <format dxfId="177">
      <pivotArea field="12" type="button" dataOnly="0" labelOnly="1" outline="0" axis="axisRow" fieldPosition="4"/>
    </format>
    <format dxfId="176">
      <pivotArea dataOnly="0" labelOnly="1" outline="0" axis="axisValues" fieldPosition="0"/>
    </format>
    <format dxfId="175">
      <pivotArea dataOnly="0" labelOnly="1" outline="0" axis="axisValues" fieldPosition="0"/>
    </format>
    <format dxfId="174">
      <pivotArea dataOnly="0" labelOnly="1" grandRow="1" outline="0" fieldPosition="0"/>
    </format>
    <format dxfId="173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2">
      <pivotArea outline="0" collapsedLevelsAreSubtotals="1" fieldPosition="0"/>
    </format>
    <format dxfId="171">
      <pivotArea dataOnly="0" labelOnly="1" grandRow="1" outline="0" fieldPosition="0"/>
    </format>
    <format dxfId="170">
      <pivotArea dataOnly="0" outline="0" fieldPosition="0">
        <references count="1">
          <reference field="6" count="0"/>
        </references>
      </pivotArea>
    </format>
    <format dxfId="169">
      <pivotArea dataOnly="0" outline="0" fieldPosition="0">
        <references count="1">
          <reference field="6" count="0"/>
        </references>
      </pivotArea>
    </format>
    <format dxfId="168">
      <pivotArea field="6" type="button" dataOnly="0" labelOnly="1" outline="0" axis="axisRow" fieldPosition="0"/>
    </format>
    <format dxfId="167">
      <pivotArea field="8" type="button" dataOnly="0" labelOnly="1" outline="0" axis="axisRow" fieldPosition="1"/>
    </format>
    <format dxfId="166">
      <pivotArea field="10" type="button" dataOnly="0" labelOnly="1" outline="0" axis="axisRow" fieldPosition="2"/>
    </format>
    <format dxfId="165">
      <pivotArea field="11" type="button" dataOnly="0" labelOnly="1" outline="0" axis="axisRow" fieldPosition="3"/>
    </format>
    <format dxfId="164">
      <pivotArea field="12" type="button" dataOnly="0" labelOnly="1" outline="0" axis="axisRow" fieldPosition="4"/>
    </format>
    <format dxfId="163">
      <pivotArea dataOnly="0" labelOnly="1" outline="0" axis="axisValues" fieldPosition="0"/>
    </format>
    <format dxfId="162">
      <pivotArea dataOnly="0" labelOnly="1" outline="0" axis="axisValues" fieldPosition="0"/>
    </format>
    <format dxfId="161">
      <pivotArea dataOnly="0" labelOnly="1" grandRow="1" outline="0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6" type="button" dataOnly="0" labelOnly="1" outline="0" axis="axisRow" fieldPosition="0"/>
    </format>
    <format dxfId="157">
      <pivotArea field="8" type="button" dataOnly="0" labelOnly="1" outline="0" axis="axisRow" fieldPosition="1"/>
    </format>
    <format dxfId="156">
      <pivotArea field="10" type="button" dataOnly="0" labelOnly="1" outline="0" axis="axisRow" fieldPosition="2"/>
    </format>
    <format dxfId="155">
      <pivotArea field="11" type="button" dataOnly="0" labelOnly="1" outline="0" axis="axisRow" fieldPosition="3"/>
    </format>
    <format dxfId="154">
      <pivotArea field="12" type="button" dataOnly="0" labelOnly="1" outline="0" axis="axisRow" fieldPosition="4"/>
    </format>
    <format dxfId="153">
      <pivotArea dataOnly="0" labelOnly="1" outline="0" axis="axisValues" fieldPosition="0"/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150">
      <pivotArea field="8" type="button" dataOnly="0" labelOnly="1" outline="0" axis="axisRow" fieldPosition="1"/>
    </format>
    <format dxfId="149">
      <pivotArea field="11" type="button" dataOnly="0" labelOnly="1" outline="0" axis="axisRow" fieldPosition="3"/>
    </format>
    <format dxfId="148">
      <pivotArea field="12" type="button" dataOnly="0" labelOnly="1" outline="0" axis="axisRow" fieldPosition="4"/>
    </format>
    <format dxfId="147">
      <pivotArea dataOnly="0" grandRow="1" outline="0" axis="axisRow" fieldPosition="0"/>
    </format>
    <format dxfId="146">
      <pivotArea field="8" type="button" dataOnly="0" labelOnly="1" outline="0" axis="axisRow" fieldPosition="1"/>
    </format>
    <format dxfId="145">
      <pivotArea field="11" type="button" dataOnly="0" labelOnly="1" outline="0" axis="axisRow" fieldPosition="3"/>
    </format>
    <format dxfId="144">
      <pivotArea field="12" type="button" dataOnly="0" labelOnly="1" outline="0" axis="axisRow" fieldPosition="4"/>
    </format>
    <format dxfId="143">
      <pivotArea dataOnly="0" labelOnly="1" outline="0" fieldPosition="0">
        <references count="1">
          <reference field="1" count="0"/>
        </references>
      </pivotArea>
    </format>
    <format dxfId="142">
      <pivotArea field="8" type="button" dataOnly="0" labelOnly="1" outline="0" axis="axisRow" fieldPosition="1"/>
    </format>
    <format dxfId="141">
      <pivotArea field="11" type="button" dataOnly="0" labelOnly="1" outline="0" axis="axisRow" fieldPosition="3"/>
    </format>
    <format dxfId="140">
      <pivotArea field="12" type="button" dataOnly="0" labelOnly="1" outline="0" axis="axisRow" fieldPosition="4"/>
    </format>
    <format dxfId="139">
      <pivotArea field="11" type="button" dataOnly="0" labelOnly="1" outline="0" axis="axisRow" fieldPosition="3"/>
    </format>
    <format dxfId="138">
      <pivotArea field="12" type="button" dataOnly="0" labelOnly="1" outline="0" axis="axisRow" fieldPosition="4"/>
    </format>
    <format dxfId="137">
      <pivotArea field="11" type="button" dataOnly="0" labelOnly="1" outline="0" axis="axisRow" fieldPosition="3"/>
    </format>
    <format dxfId="136">
      <pivotArea field="12" type="button" dataOnly="0" labelOnly="1" outline="0" axis="axisRow" fieldPosition="4"/>
    </format>
    <format dxfId="135">
      <pivotArea field="11" type="button" dataOnly="0" labelOnly="1" outline="0" axis="axisRow" fieldPosition="3"/>
    </format>
    <format dxfId="134">
      <pivotArea field="12" type="button" dataOnly="0" labelOnly="1" outline="0" axis="axisRow" fieldPosition="4"/>
    </format>
    <format dxfId="133">
      <pivotArea field="11" type="button" dataOnly="0" labelOnly="1" outline="0" axis="axisRow" fieldPosition="3"/>
    </format>
    <format dxfId="132">
      <pivotArea field="12" type="button" dataOnly="0" labelOnly="1" outline="0" axis="axisRow" fieldPosition="4"/>
    </format>
    <format dxfId="131">
      <pivotArea dataOnly="0" labelOnly="1" outline="0" axis="axisValues" fieldPosition="0"/>
    </format>
    <format dxfId="130">
      <pivotArea grandRow="1" outline="0" collapsedLevelsAreSubtotals="1" fieldPosition="0"/>
    </format>
    <format dxfId="129">
      <pivotArea dataOnly="0" labelOnly="1" grandRow="1" outline="0" fieldPosition="0"/>
    </format>
    <format dxfId="128">
      <pivotArea grandRow="1" outline="0" collapsedLevelsAreSubtotals="1" fieldPosition="0"/>
    </format>
    <format dxfId="127">
      <pivotArea outline="0" collapsedLevelsAreSubtotals="1" fieldPosition="0"/>
    </format>
    <format dxfId="126">
      <pivotArea field="11" type="button" dataOnly="0" labelOnly="1" outline="0" axis="axisRow" fieldPosition="3"/>
    </format>
    <format dxfId="125">
      <pivotArea field="12" type="button" dataOnly="0" labelOnly="1" outline="0" axis="axisRow" fieldPosition="4"/>
    </format>
    <format dxfId="124">
      <pivotArea dataOnly="0" labelOnly="1" outline="0" axis="axisValues" fieldPosition="0"/>
    </format>
    <format dxfId="123">
      <pivotArea dataOnly="0" labelOnly="1" outline="0" fieldPosition="0">
        <references count="1">
          <reference field="11" count="0"/>
        </references>
      </pivotArea>
    </format>
    <format dxfId="122">
      <pivotArea dataOnly="0" grandRow="1" outline="0" fieldPosition="0"/>
    </format>
    <format dxfId="121">
      <pivotArea field="6" type="button" dataOnly="0" labelOnly="1" outline="0" axis="axisRow" fieldPosition="0"/>
    </format>
    <format dxfId="120">
      <pivotArea field="8" type="button" dataOnly="0" labelOnly="1" outline="0" axis="axisRow" fieldPosition="1"/>
    </format>
    <format dxfId="119">
      <pivotArea field="10" type="button" dataOnly="0" labelOnly="1" outline="0" axis="axisRow" fieldPosition="2"/>
    </format>
    <format dxfId="118">
      <pivotArea field="11" type="button" dataOnly="0" labelOnly="1" outline="0" axis="axisRow" fieldPosition="3"/>
    </format>
    <format dxfId="117">
      <pivotArea field="12" type="button" dataOnly="0" labelOnly="1" outline="0" axis="axisRow" fieldPosition="4"/>
    </format>
    <format dxfId="116">
      <pivotArea dataOnly="0" labelOnly="1" outline="0" axis="axisValues" fieldPosition="0"/>
    </format>
    <format dxfId="115">
      <pivotArea field="12" type="button" dataOnly="0" labelOnly="1" outline="0" axis="axisRow" fieldPosition="4"/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12" count="0"/>
        </references>
      </pivotArea>
    </format>
    <format dxfId="112">
      <pivotArea field="10" type="button" dataOnly="0" labelOnly="1" outline="0" axis="axisRow" fieldPosition="2"/>
    </format>
    <format dxfId="111">
      <pivotArea field="8" type="button" dataOnly="0" labelOnly="1" outline="0" axis="axisRow" fieldPosition="1"/>
    </format>
    <format dxfId="110">
      <pivotArea field="6" type="button" dataOnly="0" labelOnly="1" outline="0" axis="axisRow" fieldPosition="0"/>
    </format>
    <format dxfId="109">
      <pivotArea type="all" dataOnly="0" outline="0" fieldPosition="0"/>
    </format>
    <format dxfId="108">
      <pivotArea field="6" type="button" dataOnly="0" labelOnly="1" outline="0" axis="axisRow" fieldPosition="0"/>
    </format>
    <format dxfId="107">
      <pivotArea field="8" type="button" dataOnly="0" labelOnly="1" outline="0" axis="axisRow" fieldPosition="1"/>
    </format>
    <format dxfId="106">
      <pivotArea field="10" type="button" dataOnly="0" labelOnly="1" outline="0" axis="axisRow" fieldPosition="2"/>
    </format>
    <format dxfId="105">
      <pivotArea field="11" type="button" dataOnly="0" labelOnly="1" outline="0" axis="axisRow" fieldPosition="3"/>
    </format>
    <format dxfId="104">
      <pivotArea field="12" type="button" dataOnly="0" labelOnly="1" outline="0" axis="axisRow" fieldPosition="4"/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01">
      <pivotArea field="6" type="button" dataOnly="0" labelOnly="1" outline="0" axis="axisRow" fieldPosition="0"/>
    </format>
    <format dxfId="100">
      <pivotArea field="8" type="button" dataOnly="0" labelOnly="1" outline="0" axis="axisRow" fieldPosition="1"/>
    </format>
    <format dxfId="99">
      <pivotArea field="10" type="button" dataOnly="0" labelOnly="1" outline="0" axis="axisRow" fieldPosition="2"/>
    </format>
    <format dxfId="98">
      <pivotArea field="11" type="button" dataOnly="0" labelOnly="1" outline="0" axis="axisRow" fieldPosition="3"/>
    </format>
    <format dxfId="97">
      <pivotArea field="12" type="button" dataOnly="0" labelOnly="1" outline="0" axis="axisRow" fieldPosition="4"/>
    </format>
    <format dxfId="96">
      <pivotArea dataOnly="0" labelOnly="1" outline="0" axis="axisValues" fieldPosition="0"/>
    </format>
    <format dxfId="95">
      <pivotArea dataOnly="0" labelOnly="1" grandRow="1" outline="0" fieldPosition="0"/>
    </format>
    <format dxfId="94">
      <pivotArea dataOnly="0" labelOnly="1" grandRow="1" outline="0" fieldPosition="0"/>
    </format>
    <format dxfId="93">
      <pivotArea field="6" type="button" dataOnly="0" labelOnly="1" outline="0" axis="axisRow" fieldPosition="0"/>
    </format>
    <format dxfId="92">
      <pivotArea field="8" type="button" dataOnly="0" labelOnly="1" outline="0" axis="axisRow" fieldPosition="1"/>
    </format>
    <format dxfId="91">
      <pivotArea field="10" type="button" dataOnly="0" labelOnly="1" outline="0" axis="axisRow" fieldPosition="2"/>
    </format>
    <format dxfId="90">
      <pivotArea field="11" type="button" dataOnly="0" labelOnly="1" outline="0" axis="axisRow" fieldPosition="3"/>
    </format>
    <format dxfId="89">
      <pivotArea field="12" type="button" dataOnly="0" labelOnly="1" outline="0" axis="axisRow" fieldPosition="4"/>
    </format>
    <format dxfId="88">
      <pivotArea dataOnly="0" labelOnly="1" outline="0" axis="axisValues" fieldPosition="0"/>
    </format>
    <format dxfId="87">
      <pivotArea outline="0" collapsedLevelsAreSubtotals="1" fieldPosition="0"/>
    </format>
    <format dxfId="86">
      <pivotArea dataOnly="0" labelOnly="1" outline="0" fieldPosition="0">
        <references count="1">
          <reference field="10" count="0"/>
        </references>
      </pivotArea>
    </format>
    <format dxfId="85">
      <pivotArea field="6" type="button" dataOnly="0" labelOnly="1" outline="0" axis="axisRow" fieldPosition="0"/>
    </format>
    <format dxfId="84">
      <pivotArea field="8" type="button" dataOnly="0" labelOnly="1" outline="0" axis="axisRow" fieldPosition="1"/>
    </format>
    <format dxfId="83">
      <pivotArea field="10" type="button" dataOnly="0" labelOnly="1" outline="0" axis="axisRow" fieldPosition="2"/>
    </format>
    <format dxfId="82">
      <pivotArea field="11" type="button" dataOnly="0" labelOnly="1" outline="0" axis="axisRow" fieldPosition="3"/>
    </format>
    <format dxfId="81">
      <pivotArea field="10" type="button" dataOnly="0" labelOnly="1" outline="0" axis="axisRow" fieldPosition="2"/>
    </format>
    <format dxfId="80">
      <pivotArea field="10" type="button" dataOnly="0" labelOnly="1" outline="0" axis="axisRow" fieldPosition="2"/>
    </format>
    <format dxfId="79">
      <pivotArea field="8" type="button" dataOnly="0" labelOnly="1" outline="0" axis="axisRow" fieldPosition="1"/>
    </format>
    <format dxfId="78">
      <pivotArea field="8" type="button" dataOnly="0" labelOnly="1" outline="0" axis="axisRow" fieldPosition="1"/>
    </format>
    <format dxfId="77">
      <pivotArea field="6" type="button" dataOnly="0" labelOnly="1" outline="0" axis="axisRow" fieldPosition="0"/>
    </format>
    <format dxfId="76">
      <pivotArea field="6" type="button" dataOnly="0" labelOnly="1" outline="0" axis="axisRow" fieldPosition="0"/>
    </format>
    <format dxfId="75">
      <pivotArea field="6" type="button" dataOnly="0" labelOnly="1" outline="0" axis="axisRow" fieldPosition="0"/>
    </format>
    <format dxfId="74">
      <pivotArea field="8" type="button" dataOnly="0" labelOnly="1" outline="0" axis="axisRow" fieldPosition="1"/>
    </format>
    <format dxfId="73">
      <pivotArea field="10" type="button" dataOnly="0" labelOnly="1" outline="0" axis="axisRow" fieldPosition="2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field="11" type="button" dataOnly="0" labelOnly="1" outline="0" axis="axisRow" fieldPosition="3"/>
    </format>
    <format dxfId="69">
      <pivotArea field="12" type="button" dataOnly="0" labelOnly="1" outline="0" axis="axisRow" fieldPosition="4"/>
    </format>
    <format dxfId="68">
      <pivotArea dataOnly="0" labelOnly="1" outline="0" axis="axisValues" fieldPosition="0"/>
    </format>
    <format dxfId="6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field="6" type="button" dataOnly="0" labelOnly="1" outline="0" axis="axisRow" fieldPosition="0"/>
    </format>
    <format dxfId="63">
      <pivotArea field="8" type="button" dataOnly="0" labelOnly="1" outline="0" axis="axisRow" fieldPosition="1"/>
    </format>
    <format dxfId="62">
      <pivotArea field="10" type="button" dataOnly="0" labelOnly="1" outline="0" axis="axisRow" fieldPosition="2"/>
    </format>
    <format dxfId="61">
      <pivotArea field="11" type="button" dataOnly="0" labelOnly="1" outline="0" axis="axisRow" fieldPosition="3"/>
    </format>
    <format dxfId="60">
      <pivotArea field="12" type="button" dataOnly="0" labelOnly="1" outline="0" axis="axisRow" fieldPosition="4"/>
    </format>
    <format dxfId="59">
      <pivotArea dataOnly="0" labelOnly="1" outline="0" axis="axisValues" fieldPosition="0"/>
    </format>
    <format dxfId="58">
      <pivotArea dataOnly="0" labelOnly="1" outline="0" fieldPosition="0">
        <references count="1">
          <reference field="6" count="0"/>
        </references>
      </pivotArea>
    </format>
    <format dxfId="57">
      <pivotArea dataOnly="0" grandRow="1" outline="0" axis="axisRow" fieldPosition="0"/>
    </format>
    <format dxfId="56">
      <pivotArea field="6" type="button" dataOnly="0" labelOnly="1" outline="0" axis="axisRow" fieldPosition="0"/>
    </format>
    <format dxfId="55">
      <pivotArea field="8" type="button" dataOnly="0" labelOnly="1" outline="0" axis="axisRow" fieldPosition="1"/>
    </format>
    <format dxfId="54">
      <pivotArea field="10" type="button" dataOnly="0" labelOnly="1" outline="0" axis="axisRow" fieldPosition="2"/>
    </format>
    <format dxfId="53">
      <pivotArea field="11" type="button" dataOnly="0" labelOnly="1" outline="0" axis="axisRow" fieldPosition="3"/>
    </format>
    <format dxfId="52">
      <pivotArea field="12" type="button" dataOnly="0" labelOnly="1" outline="0" axis="axisRow" fieldPosition="4"/>
    </format>
    <format dxfId="51">
      <pivotArea dataOnly="0" labelOnly="1" outline="0" axis="axisValues" fieldPosition="0"/>
    </format>
    <format dxfId="50">
      <pivotArea grandRow="1" outline="0" collapsedLevelsAreSubtotals="1" fieldPosition="0"/>
    </format>
    <format dxfId="49">
      <pivotArea dataOnly="0" labelOnly="1" outline="0" fieldPosition="0">
        <references count="1">
          <reference field="6" count="1">
            <x v="12"/>
          </reference>
        </references>
      </pivotArea>
    </format>
    <format dxfId="48">
      <pivotArea dataOnly="0" labelOnly="1" outline="0" fieldPosition="0">
        <references count="1">
          <reference field="6" count="1">
            <x v="5"/>
          </reference>
        </references>
      </pivotArea>
    </format>
    <format dxfId="47">
      <pivotArea grandRow="1" outline="0" collapsedLevelsAreSubtotals="1" fieldPosition="0"/>
    </format>
    <format dxfId="46">
      <pivotArea field="6" type="button" dataOnly="0" labelOnly="1" outline="0" axis="axisRow" fieldPosition="0"/>
    </format>
    <format dxfId="45">
      <pivotArea field="8" type="button" dataOnly="0" labelOnly="1" outline="0" axis="axisRow" fieldPosition="1"/>
    </format>
    <format dxfId="44">
      <pivotArea field="10" type="button" dataOnly="0" labelOnly="1" outline="0" axis="axisRow" fieldPosition="2"/>
    </format>
    <format dxfId="43">
      <pivotArea field="11" type="button" dataOnly="0" labelOnly="1" outline="0" axis="axisRow" fieldPosition="3"/>
    </format>
    <format dxfId="42">
      <pivotArea field="12" type="button" dataOnly="0" labelOnly="1" outline="0" axis="axisRow" fieldPosition="4"/>
    </format>
    <format dxfId="41">
      <pivotArea dataOnly="0" labelOnly="1" outline="0" axis="axisValues" fieldPosition="0"/>
    </format>
    <format dxfId="40">
      <pivotArea dataOnly="0" outline="0" fieldPosition="0">
        <references count="1">
          <reference field="12" count="1">
            <x v="12"/>
          </reference>
        </references>
      </pivotArea>
    </format>
    <format dxfId="39">
      <pivotArea dataOnly="0" outline="0" fieldPosition="0">
        <references count="1">
          <reference field="12" count="1">
            <x v="6"/>
          </reference>
        </references>
      </pivotArea>
    </format>
    <format dxfId="38">
      <pivotArea dataOnly="0" labelOnly="1" outline="0" fieldPosition="0">
        <references count="1">
          <reference field="6" count="1">
            <x v="1"/>
          </reference>
        </references>
      </pivotArea>
    </format>
    <format dxfId="37">
      <pivotArea field="6" type="button" dataOnly="0" labelOnly="1" outline="0" axis="axisRow" fieldPosition="0"/>
    </format>
    <format dxfId="36">
      <pivotArea field="8" type="button" dataOnly="0" labelOnly="1" outline="0" axis="axisRow" fieldPosition="1"/>
    </format>
    <format dxfId="35">
      <pivotArea field="10" type="button" dataOnly="0" labelOnly="1" outline="0" axis="axisRow" fieldPosition="2"/>
    </format>
    <format dxfId="34">
      <pivotArea field="11" type="button" dataOnly="0" labelOnly="1" outline="0" axis="axisRow" fieldPosition="3"/>
    </format>
    <format dxfId="33">
      <pivotArea field="12" type="button" dataOnly="0" labelOnly="1" outline="0" axis="axisRow" fieldPosition="4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outline="0" fieldPosition="0">
        <references count="5">
          <reference field="6" count="1" selected="0">
            <x v="1"/>
          </reference>
          <reference field="8" count="4" selected="0">
            <x v="1"/>
            <x v="2"/>
            <x v="3"/>
            <x v="4"/>
          </reference>
          <reference field="10" count="2" selected="0">
            <x v="8"/>
            <x v="9"/>
          </reference>
          <reference field="11" count="1" selected="0">
            <x v="0"/>
          </reference>
          <reference field="12" count="4" selected="0">
            <x v="11"/>
            <x v="15"/>
            <x v="16"/>
            <x v="17"/>
          </reference>
        </references>
      </pivotArea>
    </format>
    <format dxfId="2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2">
            <x v="8"/>
            <x v="9"/>
          </reference>
        </references>
      </pivotArea>
    </format>
    <format dxfId="27">
      <pivotArea dataOnly="0" labelOnly="1" outline="0" fieldPosition="0">
        <references count="2">
          <reference field="6" count="1" selected="0">
            <x v="1"/>
          </reference>
          <reference field="8" count="4">
            <x v="1"/>
            <x v="2"/>
            <x v="3"/>
            <x v="4"/>
          </reference>
        </references>
      </pivotArea>
    </format>
    <format dxfId="26">
      <pivotArea dataOnly="0" labelOnly="1" outline="0" fieldPosition="0">
        <references count="2">
          <reference field="6" count="1" selected="0">
            <x v="1"/>
          </reference>
          <reference field="8" count="5">
            <x v="1"/>
            <x v="2"/>
            <x v="5"/>
            <x v="6"/>
            <x v="7"/>
          </reference>
        </references>
      </pivotArea>
    </format>
    <format dxfId="2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11"/>
          </reference>
        </references>
      </pivotArea>
    </format>
    <format dxfId="24">
      <pivotArea dataOnly="0" labelOnly="1" outline="0" fieldPosition="0">
        <references count="2">
          <reference field="6" count="1" selected="0">
            <x v="1"/>
          </reference>
          <reference field="8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8"/>
          </reference>
        </references>
      </pivotArea>
    </format>
    <format dxfId="22">
      <pivotArea dataOnly="0" labelOnly="1" outline="0" fieldPosition="0">
        <references count="2">
          <reference field="6" count="1" selected="0">
            <x v="1"/>
          </reference>
          <reference field="8" count="5">
            <x v="2"/>
            <x v="6"/>
            <x v="7"/>
            <x v="8"/>
            <x v="9"/>
          </reference>
        </references>
      </pivotArea>
    </format>
    <format dxfId="21">
      <pivotArea outline="0" fieldPosition="0">
        <references count="5">
          <reference field="6" count="1" selected="0">
            <x v="1"/>
          </reference>
          <reference field="8" count="5" selected="0">
            <x v="1"/>
            <x v="3"/>
            <x v="10"/>
            <x v="11"/>
            <x v="12"/>
          </reference>
          <reference field="10" count="8" selected="0">
            <x v="12"/>
            <x v="13"/>
            <x v="14"/>
            <x v="15"/>
            <x v="16"/>
            <x v="17"/>
            <x v="18"/>
            <x v="19"/>
          </reference>
          <reference field="11" count="1" selected="0">
            <x v="2"/>
          </reference>
          <reference field="12" count="9" selected="0">
            <x v="4"/>
            <x v="6"/>
            <x v="8"/>
            <x v="9"/>
            <x v="11"/>
            <x v="12"/>
            <x v="13"/>
            <x v="14"/>
            <x v="16"/>
          </reference>
        </references>
      </pivotArea>
    </format>
    <format dxfId="20">
      <pivotArea dataOnly="0" labelOnly="1" outline="0" fieldPosition="0">
        <references count="2">
          <reference field="6" count="1" selected="0">
            <x v="1"/>
          </reference>
          <reference field="8" count="5">
            <x v="1"/>
            <x v="3"/>
            <x v="10"/>
            <x v="11"/>
            <x v="12"/>
          </reference>
        </references>
      </pivotArea>
    </format>
    <format dxfId="1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2">
            <x v="16"/>
            <x v="17"/>
          </reference>
        </references>
      </pivotArea>
    </format>
    <format dxfId="1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3">
            <x v="14"/>
            <x v="15"/>
            <x v="19"/>
          </reference>
        </references>
      </pivotArea>
    </format>
    <format dxfId="1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0"/>
          </reference>
          <reference field="10" count="1">
            <x v="12"/>
          </reference>
        </references>
      </pivotArea>
    </format>
    <format dxfId="16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1"/>
          </reference>
          <reference field="10" count="1">
            <x v="13"/>
          </reference>
        </references>
      </pivotArea>
    </format>
    <format dxfId="1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2"/>
          </reference>
          <reference field="10" count="1">
            <x v="18"/>
          </reference>
        </references>
      </pivotArea>
    </format>
    <format dxfId="14">
      <pivotArea outline="0" fieldPosition="0">
        <references count="5">
          <reference field="6" count="1" selected="0">
            <x v="1"/>
          </reference>
          <reference field="8" count="8" selected="0">
            <x v="1"/>
            <x v="2"/>
            <x v="5"/>
            <x v="7"/>
            <x v="9"/>
            <x v="12"/>
            <x v="13"/>
            <x v="14"/>
          </reference>
          <reference field="10" count="3" selected="0">
            <x v="10"/>
            <x v="11"/>
            <x v="20"/>
          </reference>
          <reference field="11" count="2" selected="0">
            <x v="0"/>
            <x v="2"/>
          </reference>
          <reference field="12" count="11" selected="0">
            <x v="4"/>
            <x v="6"/>
            <x v="8"/>
            <x v="9"/>
            <x v="11"/>
            <x v="12"/>
            <x v="13"/>
            <x v="14"/>
            <x v="15"/>
            <x v="16"/>
            <x v="17"/>
          </reference>
        </references>
      </pivotArea>
    </format>
    <format dxfId="13">
      <pivotArea dataOnly="0" labelOnly="1" outline="0" fieldPosition="0">
        <references count="2">
          <reference field="6" count="1" selected="0">
            <x v="1"/>
          </reference>
          <reference field="8" count="8">
            <x v="1"/>
            <x v="2"/>
            <x v="5"/>
            <x v="7"/>
            <x v="9"/>
            <x v="12"/>
            <x v="13"/>
            <x v="14"/>
          </reference>
        </references>
      </pivotArea>
    </format>
    <format dxfId="1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11"/>
          </reference>
        </references>
      </pivotArea>
    </format>
    <format dxfId="1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10"/>
          </reference>
        </references>
      </pivotArea>
    </format>
    <format dxfId="1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3"/>
          </reference>
          <reference field="10" count="1">
            <x v="20"/>
          </reference>
        </references>
      </pivotArea>
    </format>
    <format dxfId="9">
      <pivotArea outline="0" fieldPosition="0">
        <references count="5">
          <reference field="6" count="0" selected="0"/>
          <reference field="8" count="3" selected="0">
            <x v="2"/>
            <x v="3"/>
            <x v="4"/>
          </reference>
          <reference field="10" count="2" selected="0">
            <x v="8"/>
            <x v="9"/>
          </reference>
          <reference field="11" count="1" selected="0">
            <x v="0"/>
          </reference>
          <reference field="12" count="4" selected="0">
            <x v="11"/>
            <x v="15"/>
            <x v="16"/>
            <x v="17"/>
          </reference>
        </references>
      </pivotArea>
    </format>
    <format dxfId="8">
      <pivotArea outline="0" fieldPosition="0">
        <references count="5">
          <reference field="6" count="0" selected="0"/>
          <reference field="8" count="5" selected="0">
            <x v="1"/>
            <x v="2"/>
            <x v="5"/>
            <x v="6"/>
            <x v="7"/>
          </reference>
          <reference field="10" count="2" selected="0">
            <x v="10"/>
            <x v="11"/>
          </reference>
          <reference field="11" count="1" selected="0">
            <x v="0"/>
          </reference>
          <reference field="12" count="1" selected="0">
            <x v="17"/>
          </reference>
        </references>
      </pivotArea>
    </format>
    <format dxfId="7">
      <pivotArea outline="0" fieldPosition="0">
        <references count="5">
          <reference field="6" count="0" selected="0"/>
          <reference field="8" count="4" selected="0">
            <x v="1"/>
            <x v="2"/>
            <x v="3"/>
            <x v="4"/>
          </reference>
          <reference field="10" count="1" selected="0">
            <x v="8"/>
          </reference>
          <reference field="11" count="1" selected="0">
            <x v="0"/>
          </reference>
          <reference field="12" count="3" selected="0">
            <x v="11"/>
            <x v="13"/>
            <x v="14"/>
          </reference>
        </references>
      </pivotArea>
    </format>
    <format dxfId="6">
      <pivotArea outline="0" fieldPosition="0">
        <references count="5">
          <reference field="6" count="0" selected="0"/>
          <reference field="8" count="7" selected="0">
            <x v="1"/>
            <x v="2"/>
            <x v="3"/>
            <x v="5"/>
            <x v="6"/>
            <x v="7"/>
            <x v="8"/>
          </reference>
          <reference field="10" count="4" selected="0">
            <x v="8"/>
            <x v="9"/>
            <x v="10"/>
            <x v="11"/>
          </reference>
          <reference field="11" count="1" selected="0">
            <x v="0"/>
          </reference>
          <reference field="12" count="2" selected="0">
            <x v="11"/>
            <x v="17"/>
          </reference>
        </references>
      </pivotArea>
    </format>
    <format dxfId="5">
      <pivotArea outline="0" fieldPosition="0">
        <references count="5">
          <reference field="6" count="0" selected="0"/>
          <reference field="8" count="8" selected="0">
            <x v="1"/>
            <x v="2"/>
            <x v="3"/>
            <x v="5"/>
            <x v="6"/>
            <x v="7"/>
            <x v="8"/>
            <x v="9"/>
          </reference>
          <reference field="10" count="4" selected="0">
            <x v="8"/>
            <x v="9"/>
            <x v="10"/>
            <x v="11"/>
          </reference>
          <reference field="11" count="1" selected="0">
            <x v="0"/>
          </reference>
          <reference field="12" count="2" selected="0">
            <x v="15"/>
            <x v="16"/>
          </reference>
        </references>
      </pivotArea>
    </format>
    <format dxfId="4">
      <pivotArea outline="0" fieldPosition="0">
        <references count="5">
          <reference field="6" count="0" selected="0"/>
          <reference field="8" count="3" selected="0">
            <x v="2"/>
            <x v="7"/>
            <x v="9"/>
          </reference>
          <reference field="10" count="1" selected="0">
            <x v="9"/>
          </reference>
          <reference field="11" count="1" selected="0">
            <x v="2"/>
          </reference>
          <reference field="12" count="11" selected="0">
            <x v="4"/>
            <x v="6"/>
            <x v="8"/>
            <x v="9"/>
            <x v="10"/>
            <x v="11"/>
            <x v="12"/>
            <x v="13"/>
            <x v="14"/>
            <x v="16"/>
            <x v="17"/>
          </reference>
        </references>
      </pivotArea>
    </format>
    <format dxfId="3">
      <pivotArea dataOnly="0" labelOnly="1" outline="0" fieldPosition="0">
        <references count="1">
          <reference field="11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12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39" s="1" nd="1"/>
        <i x="29" s="1" nd="1"/>
        <i x="41" s="1" nd="1"/>
        <i x="47" s="1" nd="1"/>
        <i x="26" s="1" nd="1"/>
        <i x="30" s="1" nd="1"/>
        <i x="35" s="1" nd="1"/>
        <i x="42" s="1" nd="1"/>
        <i x="44" s="1" nd="1"/>
        <i x="45" s="1" nd="1"/>
        <i x="46" s="1" nd="1"/>
        <i x="48" s="1" nd="1"/>
        <i x="25" s="1" nd="1"/>
        <i x="27" s="1" nd="1"/>
        <i x="28" s="1" nd="1"/>
        <i x="31" s="1" nd="1"/>
        <i x="32" s="1" nd="1"/>
        <i x="33" s="1" nd="1"/>
        <i x="34" s="1" nd="1"/>
        <i x="36" s="1" nd="1"/>
        <i x="37" s="1" nd="1"/>
        <i x="38" s="1" nd="1"/>
        <i x="40" s="1" nd="1"/>
        <i x="43" s="1" nd="1"/>
        <i x="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startItem="9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352" totalsRowShown="0" headerRowDxfId="578" dataDxfId="577" tableBorderDxfId="576">
  <autoFilter ref="A2:O352" xr:uid="{5F61268C-72D5-460E-8A5E-73574A3A5F16}"/>
  <sortState xmlns:xlrd2="http://schemas.microsoft.com/office/spreadsheetml/2017/richdata2" ref="A3:O352">
    <sortCondition ref="B2:B352"/>
  </sortState>
  <tableColumns count="15">
    <tableColumn id="1" xr3:uid="{00000000-0010-0000-0000-000001000000}" name="PL" dataDxfId="575"/>
    <tableColumn id="2" xr3:uid="{00000000-0010-0000-0000-000002000000}" name="NUMERO DE PALLET" dataDxfId="574"/>
    <tableColumn id="3" xr3:uid="{00000000-0010-0000-0000-000003000000}" name="TIPO DE PALETA" dataDxfId="573"/>
    <tableColumn id="4" xr3:uid="{00000000-0010-0000-0000-000004000000}" name="PRESENTACION" dataDxfId="572"/>
    <tableColumn id="5" xr3:uid="{00000000-0010-0000-0000-000005000000}" name="EMBALAJE" dataDxfId="571"/>
    <tableColumn id="6" xr3:uid="{00000000-0010-0000-0000-000006000000}" name="MARCA DE CAJA" dataDxfId="570"/>
    <tableColumn id="7" xr3:uid="{00000000-0010-0000-0000-000007000000}" name="VARIEDAD" dataDxfId="569"/>
    <tableColumn id="8" xr3:uid="{00000000-0010-0000-0000-000008000000}" name="LOTE" dataDxfId="568"/>
    <tableColumn id="9" xr3:uid="{00000000-0010-0000-0000-000009000000}" name="CÓDIGO DEL LUGAR DE PRODUCCIÓN" dataDxfId="567" totalsRowDxfId="566">
      <calculatedColumnFormula>VLOOKUP(TABdata[[#This Row],[LOTE]],MP!$A$4:$L$217,3,FALSE)</calculatedColumnFormula>
    </tableColumn>
    <tableColumn id="10" xr3:uid="{00000000-0010-0000-0000-00000A000000}" name="FECHA DE PRODUCCIÓN" dataDxfId="565" totalsRowDxfId="564">
      <calculatedColumnFormula>VLOOKUP(TABdata[[#This Row],[LOTE]],MP!A:L,5,FALSE)</calculatedColumnFormula>
    </tableColumn>
    <tableColumn id="11" xr3:uid="{00000000-0010-0000-0000-00000B000000}" name="TRAZABILIDAD" dataDxfId="563" totalsRowDxfId="562">
      <calculatedColumnFormula>VLOOKUP(TABdata[[#This Row],[LOTE]],MP!$A$4:$O$687,6,FALSE)</calculatedColumnFormula>
    </tableColumn>
    <tableColumn id="12" xr3:uid="{00000000-0010-0000-0000-00000C000000}" name="CAT" dataDxfId="561"/>
    <tableColumn id="13" xr3:uid="{00000000-0010-0000-0000-00000D000000}" name="CALIBRE" dataDxfId="560"/>
    <tableColumn id="14" xr3:uid="{00000000-0010-0000-0000-00000E000000}" name="CANTIDAD - Cajas" dataDxfId="559"/>
    <tableColumn id="15" xr3:uid="{B7626767-DCCF-41B0-AEC9-6B1027184BD4}" name="CANTIDAD  - KG" dataDxfId="558" totalsRowDxfId="557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36"/>
  <sheetViews>
    <sheetView workbookViewId="0">
      <selection activeCell="B12" sqref="B12"/>
    </sheetView>
  </sheetViews>
  <sheetFormatPr baseColWidth="10" defaultRowHeight="15" x14ac:dyDescent="0.25"/>
  <cols>
    <col min="1" max="1" width="24.7109375" bestFit="1" customWidth="1"/>
    <col min="2" max="2" width="22.42578125" bestFit="1" customWidth="1"/>
    <col min="3" max="9" width="4" bestFit="1" customWidth="1"/>
    <col min="10" max="10" width="3" bestFit="1" customWidth="1"/>
    <col min="11" max="11" width="4" bestFit="1" customWidth="1"/>
    <col min="12" max="12" width="3" bestFit="1" customWidth="1"/>
    <col min="13" max="13" width="11" bestFit="1" customWidth="1"/>
    <col min="14" max="14" width="12.5703125" bestFit="1" customWidth="1"/>
    <col min="15" max="15" width="2" bestFit="1" customWidth="1"/>
    <col min="16" max="17" width="3" bestFit="1" customWidth="1"/>
    <col min="18" max="18" width="12.5703125" bestFit="1" customWidth="1"/>
    <col min="19" max="19" width="4.85546875" bestFit="1" customWidth="1"/>
    <col min="20" max="20" width="3" bestFit="1" customWidth="1"/>
    <col min="21" max="21" width="7.85546875" bestFit="1" customWidth="1"/>
    <col min="22" max="22" width="4.85546875" bestFit="1" customWidth="1"/>
    <col min="23" max="23" width="3" bestFit="1" customWidth="1"/>
    <col min="24" max="24" width="7.85546875" bestFit="1" customWidth="1"/>
    <col min="25" max="25" width="4.85546875" bestFit="1" customWidth="1"/>
    <col min="26" max="26" width="4" bestFit="1" customWidth="1"/>
    <col min="27" max="27" width="7.85546875" bestFit="1" customWidth="1"/>
    <col min="28" max="28" width="4.85546875" bestFit="1" customWidth="1"/>
    <col min="29" max="29" width="3" bestFit="1" customWidth="1"/>
    <col min="30" max="30" width="7.85546875" bestFit="1" customWidth="1"/>
    <col min="31" max="31" width="4.85546875" bestFit="1" customWidth="1"/>
    <col min="32" max="32" width="3" bestFit="1" customWidth="1"/>
    <col min="33" max="33" width="7.85546875" bestFit="1" customWidth="1"/>
    <col min="34" max="34" width="12.85546875" bestFit="1" customWidth="1"/>
    <col min="35" max="35" width="15.85546875" bestFit="1" customWidth="1"/>
    <col min="36" max="36" width="12.5703125" bestFit="1" customWidth="1"/>
  </cols>
  <sheetData>
    <row r="3" spans="1:14" x14ac:dyDescent="0.25">
      <c r="A3" s="48" t="s">
        <v>49</v>
      </c>
      <c r="B3" s="48" t="s">
        <v>48</v>
      </c>
    </row>
    <row r="4" spans="1:14" x14ac:dyDescent="0.25">
      <c r="A4" s="48" t="s">
        <v>47</v>
      </c>
      <c r="B4">
        <v>10</v>
      </c>
      <c r="C4">
        <v>12</v>
      </c>
      <c r="D4">
        <v>14</v>
      </c>
      <c r="E4">
        <v>16</v>
      </c>
      <c r="F4">
        <v>18</v>
      </c>
      <c r="G4">
        <v>22</v>
      </c>
      <c r="H4">
        <v>24</v>
      </c>
      <c r="I4">
        <v>26</v>
      </c>
      <c r="J4">
        <v>28</v>
      </c>
      <c r="K4">
        <v>30</v>
      </c>
      <c r="L4">
        <v>32</v>
      </c>
      <c r="M4" t="s">
        <v>122</v>
      </c>
      <c r="N4" t="s">
        <v>8</v>
      </c>
    </row>
    <row r="5" spans="1:14" x14ac:dyDescent="0.25">
      <c r="A5" s="1" t="s">
        <v>50</v>
      </c>
      <c r="B5">
        <v>4</v>
      </c>
      <c r="C5">
        <v>182</v>
      </c>
      <c r="D5">
        <v>211</v>
      </c>
      <c r="E5">
        <v>246</v>
      </c>
      <c r="F5">
        <v>461</v>
      </c>
      <c r="G5">
        <v>407</v>
      </c>
      <c r="H5">
        <v>220</v>
      </c>
      <c r="I5">
        <v>218</v>
      </c>
      <c r="J5">
        <v>25</v>
      </c>
      <c r="K5">
        <v>470</v>
      </c>
      <c r="L5">
        <v>52</v>
      </c>
      <c r="N5">
        <v>2496</v>
      </c>
    </row>
    <row r="6" spans="1:14" x14ac:dyDescent="0.25">
      <c r="A6" s="49">
        <v>1</v>
      </c>
      <c r="C6">
        <v>100</v>
      </c>
      <c r="D6">
        <v>108</v>
      </c>
      <c r="E6">
        <v>104</v>
      </c>
      <c r="F6">
        <v>214</v>
      </c>
      <c r="G6">
        <v>202</v>
      </c>
      <c r="H6">
        <v>171</v>
      </c>
      <c r="I6">
        <v>141</v>
      </c>
      <c r="K6">
        <v>368</v>
      </c>
      <c r="L6">
        <v>48</v>
      </c>
      <c r="N6">
        <v>1456</v>
      </c>
    </row>
    <row r="7" spans="1:14" x14ac:dyDescent="0.25">
      <c r="A7" s="65" t="s">
        <v>140</v>
      </c>
      <c r="F7">
        <v>104</v>
      </c>
      <c r="N7">
        <v>104</v>
      </c>
    </row>
    <row r="8" spans="1:14" x14ac:dyDescent="0.25">
      <c r="A8" s="65" t="s">
        <v>141</v>
      </c>
      <c r="D8">
        <v>104</v>
      </c>
      <c r="N8">
        <v>104</v>
      </c>
    </row>
    <row r="9" spans="1:14" ht="17.25" x14ac:dyDescent="0.3">
      <c r="A9" s="65" t="s">
        <v>142</v>
      </c>
      <c r="E9">
        <v>104</v>
      </c>
      <c r="N9">
        <v>104</v>
      </c>
    </row>
    <row r="10" spans="1:14" x14ac:dyDescent="0.25">
      <c r="A10" s="65" t="s">
        <v>143</v>
      </c>
      <c r="I10">
        <v>104</v>
      </c>
      <c r="N10">
        <v>104</v>
      </c>
    </row>
    <row r="11" spans="1:14" x14ac:dyDescent="0.25">
      <c r="A11" s="65" t="s">
        <v>144</v>
      </c>
      <c r="G11">
        <v>104</v>
      </c>
      <c r="N11">
        <v>104</v>
      </c>
    </row>
    <row r="12" spans="1:14" x14ac:dyDescent="0.25">
      <c r="A12" s="65" t="s">
        <v>145</v>
      </c>
      <c r="K12">
        <v>104</v>
      </c>
      <c r="N12">
        <v>104</v>
      </c>
    </row>
    <row r="13" spans="1:14" x14ac:dyDescent="0.25">
      <c r="A13" s="65" t="s">
        <v>146</v>
      </c>
      <c r="F13">
        <v>104</v>
      </c>
      <c r="N13">
        <v>104</v>
      </c>
    </row>
    <row r="14" spans="1:14" x14ac:dyDescent="0.25">
      <c r="A14" s="65" t="s">
        <v>147</v>
      </c>
      <c r="K14">
        <v>104</v>
      </c>
      <c r="N14">
        <v>104</v>
      </c>
    </row>
    <row r="15" spans="1:14" x14ac:dyDescent="0.25">
      <c r="A15" s="65" t="s">
        <v>148</v>
      </c>
      <c r="H15">
        <v>104</v>
      </c>
      <c r="N15">
        <v>104</v>
      </c>
    </row>
    <row r="16" spans="1:14" x14ac:dyDescent="0.25">
      <c r="A16" s="65" t="s">
        <v>149</v>
      </c>
      <c r="K16">
        <v>104</v>
      </c>
      <c r="N16">
        <v>104</v>
      </c>
    </row>
    <row r="17" spans="1:14" x14ac:dyDescent="0.25">
      <c r="A17" s="65" t="s">
        <v>412</v>
      </c>
      <c r="H17">
        <v>67</v>
      </c>
      <c r="I17">
        <v>37</v>
      </c>
      <c r="N17">
        <v>104</v>
      </c>
    </row>
    <row r="18" spans="1:14" x14ac:dyDescent="0.25">
      <c r="A18" s="65" t="s">
        <v>413</v>
      </c>
      <c r="K18">
        <v>56</v>
      </c>
      <c r="L18">
        <v>48</v>
      </c>
      <c r="N18">
        <v>104</v>
      </c>
    </row>
    <row r="19" spans="1:14" x14ac:dyDescent="0.25">
      <c r="A19" s="65" t="s">
        <v>414</v>
      </c>
      <c r="C19">
        <v>100</v>
      </c>
      <c r="D19">
        <v>4</v>
      </c>
      <c r="N19">
        <v>104</v>
      </c>
    </row>
    <row r="20" spans="1:14" x14ac:dyDescent="0.25">
      <c r="A20" s="65" t="s">
        <v>421</v>
      </c>
      <c r="F20">
        <v>6</v>
      </c>
      <c r="G20">
        <v>98</v>
      </c>
      <c r="N20">
        <v>104</v>
      </c>
    </row>
    <row r="21" spans="1:14" x14ac:dyDescent="0.25">
      <c r="A21" s="49" t="s">
        <v>52</v>
      </c>
      <c r="B21">
        <v>3</v>
      </c>
      <c r="C21">
        <v>57</v>
      </c>
      <c r="D21">
        <v>73</v>
      </c>
      <c r="E21">
        <v>111</v>
      </c>
      <c r="F21">
        <v>172</v>
      </c>
      <c r="G21">
        <v>126</v>
      </c>
      <c r="H21">
        <v>43</v>
      </c>
      <c r="I21">
        <v>49</v>
      </c>
      <c r="J21">
        <v>22</v>
      </c>
      <c r="K21">
        <v>68</v>
      </c>
      <c r="L21">
        <v>4</v>
      </c>
      <c r="N21">
        <v>728</v>
      </c>
    </row>
    <row r="22" spans="1:14" x14ac:dyDescent="0.25">
      <c r="A22" s="65" t="s">
        <v>130</v>
      </c>
      <c r="E22">
        <v>104</v>
      </c>
      <c r="N22">
        <v>104</v>
      </c>
    </row>
    <row r="23" spans="1:14" x14ac:dyDescent="0.25">
      <c r="A23" s="65" t="s">
        <v>131</v>
      </c>
      <c r="G23">
        <v>104</v>
      </c>
      <c r="N23">
        <v>104</v>
      </c>
    </row>
    <row r="24" spans="1:14" x14ac:dyDescent="0.25">
      <c r="A24" s="65" t="s">
        <v>132</v>
      </c>
      <c r="F24">
        <v>104</v>
      </c>
      <c r="N24">
        <v>104</v>
      </c>
    </row>
    <row r="25" spans="1:14" x14ac:dyDescent="0.25">
      <c r="A25" s="65" t="s">
        <v>136</v>
      </c>
      <c r="B25">
        <v>3</v>
      </c>
      <c r="C25">
        <v>23</v>
      </c>
      <c r="D25">
        <v>42</v>
      </c>
      <c r="E25">
        <v>7</v>
      </c>
      <c r="F25">
        <v>29</v>
      </c>
      <c r="N25">
        <v>104</v>
      </c>
    </row>
    <row r="26" spans="1:14" x14ac:dyDescent="0.25">
      <c r="A26" s="65" t="s">
        <v>137</v>
      </c>
      <c r="C26">
        <v>34</v>
      </c>
      <c r="D26">
        <v>31</v>
      </c>
      <c r="F26">
        <v>39</v>
      </c>
      <c r="N26">
        <v>104</v>
      </c>
    </row>
    <row r="27" spans="1:14" x14ac:dyDescent="0.25">
      <c r="A27" s="65" t="s">
        <v>138</v>
      </c>
      <c r="I27">
        <v>10</v>
      </c>
      <c r="J27">
        <v>22</v>
      </c>
      <c r="K27">
        <v>68</v>
      </c>
      <c r="L27">
        <v>4</v>
      </c>
      <c r="N27">
        <v>104</v>
      </c>
    </row>
    <row r="28" spans="1:14" x14ac:dyDescent="0.25">
      <c r="A28" s="65" t="s">
        <v>139</v>
      </c>
      <c r="G28">
        <v>22</v>
      </c>
      <c r="H28">
        <v>43</v>
      </c>
      <c r="I28">
        <v>39</v>
      </c>
      <c r="N28">
        <v>104</v>
      </c>
    </row>
    <row r="29" spans="1:14" x14ac:dyDescent="0.25">
      <c r="A29" s="49" t="s">
        <v>94</v>
      </c>
      <c r="B29">
        <v>1</v>
      </c>
      <c r="C29">
        <v>25</v>
      </c>
      <c r="D29">
        <v>30</v>
      </c>
      <c r="E29">
        <v>31</v>
      </c>
      <c r="F29">
        <v>75</v>
      </c>
      <c r="G29">
        <v>79</v>
      </c>
      <c r="H29">
        <v>6</v>
      </c>
      <c r="I29">
        <v>28</v>
      </c>
      <c r="J29">
        <v>3</v>
      </c>
      <c r="K29">
        <v>34</v>
      </c>
      <c r="N29">
        <v>312</v>
      </c>
    </row>
    <row r="30" spans="1:14" x14ac:dyDescent="0.25">
      <c r="A30" s="65" t="s">
        <v>133</v>
      </c>
      <c r="B30">
        <v>1</v>
      </c>
      <c r="C30">
        <v>25</v>
      </c>
      <c r="D30">
        <v>30</v>
      </c>
      <c r="E30">
        <v>31</v>
      </c>
      <c r="F30">
        <v>17</v>
      </c>
      <c r="N30">
        <v>104</v>
      </c>
    </row>
    <row r="31" spans="1:14" x14ac:dyDescent="0.25">
      <c r="A31" s="65" t="s">
        <v>134</v>
      </c>
      <c r="F31">
        <v>22</v>
      </c>
      <c r="G31">
        <v>13</v>
      </c>
      <c r="H31">
        <v>4</v>
      </c>
      <c r="I31">
        <v>28</v>
      </c>
      <c r="J31">
        <v>3</v>
      </c>
      <c r="K31">
        <v>34</v>
      </c>
      <c r="N31">
        <v>104</v>
      </c>
    </row>
    <row r="32" spans="1:14" x14ac:dyDescent="0.25">
      <c r="A32" s="65" t="s">
        <v>135</v>
      </c>
      <c r="F32">
        <v>36</v>
      </c>
      <c r="G32">
        <v>66</v>
      </c>
      <c r="H32">
        <v>2</v>
      </c>
      <c r="N32">
        <v>104</v>
      </c>
    </row>
    <row r="33" spans="1:26" x14ac:dyDescent="0.25">
      <c r="A33" s="1" t="s">
        <v>122</v>
      </c>
      <c r="X33">
        <v>2257</v>
      </c>
      <c r="Z33">
        <v>392</v>
      </c>
    </row>
    <row r="34" spans="1:26" x14ac:dyDescent="0.25">
      <c r="A34" s="49" t="s">
        <v>122</v>
      </c>
    </row>
    <row r="35" spans="1:26" x14ac:dyDescent="0.25">
      <c r="A35" s="65" t="s">
        <v>122</v>
      </c>
    </row>
    <row r="36" spans="1:26" ht="17.25" x14ac:dyDescent="0.3">
      <c r="A36" s="1" t="s">
        <v>8</v>
      </c>
      <c r="B36">
        <v>4</v>
      </c>
      <c r="C36">
        <v>182</v>
      </c>
      <c r="D36">
        <v>211</v>
      </c>
      <c r="E36">
        <v>246</v>
      </c>
      <c r="F36">
        <v>461</v>
      </c>
      <c r="G36">
        <v>407</v>
      </c>
      <c r="H36">
        <v>220</v>
      </c>
      <c r="I36">
        <v>218</v>
      </c>
      <c r="J36">
        <v>25</v>
      </c>
      <c r="K36">
        <v>470</v>
      </c>
      <c r="L36">
        <v>52</v>
      </c>
      <c r="N36" s="95">
        <v>2496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693"/>
  <sheetViews>
    <sheetView showGridLines="0" topLeftCell="A34" zoomScale="85" zoomScaleNormal="85" zoomScaleSheetLayoutView="55" workbookViewId="0">
      <selection activeCell="C52" sqref="C52"/>
    </sheetView>
  </sheetViews>
  <sheetFormatPr baseColWidth="10" defaultColWidth="14.42578125" defaultRowHeight="15" x14ac:dyDescent="0.25"/>
  <cols>
    <col min="1" max="1" width="7" customWidth="1"/>
    <col min="2" max="2" width="27.42578125" customWidth="1"/>
    <col min="3" max="3" width="23.28515625" customWidth="1"/>
    <col min="4" max="4" width="13.7109375" customWidth="1"/>
    <col min="5" max="5" width="15.28515625" customWidth="1"/>
    <col min="6" max="6" width="23.140625" customWidth="1"/>
    <col min="7" max="7" width="16.42578125" customWidth="1"/>
    <col min="8" max="8" width="41.28515625" customWidth="1"/>
    <col min="9" max="9" width="8.42578125" customWidth="1"/>
    <col min="10" max="10" width="19.140625" customWidth="1"/>
    <col min="11" max="11" width="14.28515625" customWidth="1"/>
    <col min="12" max="12" width="27" customWidth="1"/>
    <col min="13" max="13" width="11.42578125" customWidth="1"/>
    <col min="14" max="14" width="2.28515625" customWidth="1"/>
    <col min="15" max="15" width="19.140625" customWidth="1"/>
    <col min="16" max="19" width="11.42578125" customWidth="1"/>
    <col min="20" max="26" width="10.7109375" customWidth="1"/>
  </cols>
  <sheetData>
    <row r="1" spans="1:25" ht="14.25" customHeight="1" x14ac:dyDescent="0.25">
      <c r="A1" s="16" t="s">
        <v>16</v>
      </c>
      <c r="B1" s="17" t="s">
        <v>21</v>
      </c>
      <c r="C1" s="18" t="s">
        <v>42</v>
      </c>
      <c r="H1" s="16" t="s">
        <v>16</v>
      </c>
      <c r="I1" s="19" t="s">
        <v>21</v>
      </c>
      <c r="J1" s="17" t="s">
        <v>42</v>
      </c>
      <c r="M1" s="20"/>
    </row>
    <row r="2" spans="1:25" ht="14.25" customHeight="1" x14ac:dyDescent="0.25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">
      <c r="C3" s="15"/>
      <c r="G3" s="14"/>
      <c r="I3" s="108" t="s">
        <v>25</v>
      </c>
      <c r="J3" s="109"/>
      <c r="K3" s="109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25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25">
      <c r="A5" s="52">
        <v>131</v>
      </c>
      <c r="B5" s="30" t="s">
        <v>51</v>
      </c>
      <c r="C5" s="93" t="s">
        <v>151</v>
      </c>
      <c r="D5" s="30" t="s">
        <v>45</v>
      </c>
      <c r="E5" s="31">
        <v>45736</v>
      </c>
      <c r="F5" s="30" t="s">
        <v>152</v>
      </c>
      <c r="G5" s="34" t="s">
        <v>153</v>
      </c>
      <c r="H5" s="90" t="s">
        <v>154</v>
      </c>
      <c r="I5" s="14">
        <v>302</v>
      </c>
      <c r="J5" s="33"/>
      <c r="K5" s="32"/>
      <c r="M5" s="20"/>
    </row>
    <row r="6" spans="1:25" ht="14.25" customHeight="1" x14ac:dyDescent="0.25">
      <c r="A6" s="52">
        <v>132</v>
      </c>
      <c r="B6" s="30" t="s">
        <v>51</v>
      </c>
      <c r="C6" s="93" t="s">
        <v>151</v>
      </c>
      <c r="D6" s="30" t="s">
        <v>45</v>
      </c>
      <c r="E6" s="31">
        <v>45736</v>
      </c>
      <c r="F6" s="30" t="s">
        <v>155</v>
      </c>
      <c r="G6" s="34" t="s">
        <v>156</v>
      </c>
      <c r="H6" s="90" t="s">
        <v>154</v>
      </c>
      <c r="I6" s="14">
        <v>80</v>
      </c>
      <c r="J6" s="33"/>
      <c r="K6" s="32"/>
      <c r="M6" s="20"/>
    </row>
    <row r="7" spans="1:25" ht="14.25" customHeight="1" x14ac:dyDescent="0.25">
      <c r="A7" s="52">
        <v>148</v>
      </c>
      <c r="B7" s="30" t="s">
        <v>51</v>
      </c>
      <c r="C7" s="93" t="s">
        <v>157</v>
      </c>
      <c r="D7" s="30" t="s">
        <v>45</v>
      </c>
      <c r="E7" s="31">
        <v>45738</v>
      </c>
      <c r="F7" s="30" t="s">
        <v>158</v>
      </c>
      <c r="G7" s="34" t="s">
        <v>159</v>
      </c>
      <c r="H7" s="90" t="s">
        <v>160</v>
      </c>
      <c r="I7" s="14">
        <v>420</v>
      </c>
      <c r="J7" s="33">
        <v>8820.5</v>
      </c>
      <c r="K7" s="32"/>
      <c r="M7" s="20"/>
    </row>
    <row r="8" spans="1:25" ht="14.25" customHeight="1" x14ac:dyDescent="0.25">
      <c r="A8" s="52">
        <v>152</v>
      </c>
      <c r="B8" s="30" t="s">
        <v>51</v>
      </c>
      <c r="C8" s="93" t="s">
        <v>161</v>
      </c>
      <c r="D8" s="30" t="s">
        <v>45</v>
      </c>
      <c r="E8" s="31">
        <v>45738</v>
      </c>
      <c r="F8" s="30" t="s">
        <v>162</v>
      </c>
      <c r="G8" s="34" t="s">
        <v>163</v>
      </c>
      <c r="H8" s="90" t="s">
        <v>164</v>
      </c>
      <c r="I8" s="14">
        <v>411</v>
      </c>
      <c r="J8" s="33">
        <v>7769.8</v>
      </c>
      <c r="K8" s="32"/>
      <c r="M8" s="20"/>
    </row>
    <row r="9" spans="1:25" ht="14.25" customHeight="1" x14ac:dyDescent="0.25">
      <c r="A9" s="52">
        <v>161</v>
      </c>
      <c r="B9" s="30" t="s">
        <v>51</v>
      </c>
      <c r="C9" s="93" t="s">
        <v>151</v>
      </c>
      <c r="D9" s="30" t="s">
        <v>45</v>
      </c>
      <c r="E9" s="31">
        <v>45738</v>
      </c>
      <c r="F9" s="30" t="s">
        <v>165</v>
      </c>
      <c r="G9" s="34" t="s">
        <v>166</v>
      </c>
      <c r="H9" s="90" t="s">
        <v>167</v>
      </c>
      <c r="I9" s="14">
        <v>85</v>
      </c>
      <c r="J9" s="33">
        <v>1619.5</v>
      </c>
      <c r="K9" s="32"/>
      <c r="M9" s="20"/>
    </row>
    <row r="10" spans="1:25" ht="14.25" customHeight="1" x14ac:dyDescent="0.25">
      <c r="A10" s="52">
        <v>162</v>
      </c>
      <c r="B10" s="30" t="s">
        <v>51</v>
      </c>
      <c r="C10" s="93" t="s">
        <v>157</v>
      </c>
      <c r="D10" s="30" t="s">
        <v>45</v>
      </c>
      <c r="E10" s="31">
        <v>45738</v>
      </c>
      <c r="F10" s="30" t="s">
        <v>168</v>
      </c>
      <c r="G10" s="34" t="s">
        <v>169</v>
      </c>
      <c r="H10" s="90" t="s">
        <v>170</v>
      </c>
      <c r="I10" s="14">
        <v>410</v>
      </c>
      <c r="J10" s="33">
        <v>8283</v>
      </c>
      <c r="K10" s="32"/>
      <c r="M10" s="20"/>
    </row>
    <row r="11" spans="1:25" ht="14.25" customHeight="1" x14ac:dyDescent="0.25">
      <c r="A11" s="52">
        <v>170</v>
      </c>
      <c r="B11" s="30" t="s">
        <v>51</v>
      </c>
      <c r="C11" s="93" t="s">
        <v>171</v>
      </c>
      <c r="D11" s="30" t="s">
        <v>45</v>
      </c>
      <c r="E11" s="31">
        <v>45740</v>
      </c>
      <c r="F11" s="30" t="s">
        <v>172</v>
      </c>
      <c r="G11" s="34" t="s">
        <v>173</v>
      </c>
      <c r="H11" s="90" t="s">
        <v>174</v>
      </c>
      <c r="I11" s="14">
        <v>200</v>
      </c>
      <c r="J11" s="33">
        <v>3892.5</v>
      </c>
      <c r="K11" s="32"/>
      <c r="M11" s="20"/>
    </row>
    <row r="12" spans="1:25" ht="14.25" customHeight="1" x14ac:dyDescent="0.25">
      <c r="A12" s="52">
        <v>190</v>
      </c>
      <c r="B12" s="30" t="s">
        <v>51</v>
      </c>
      <c r="C12" s="93" t="s">
        <v>171</v>
      </c>
      <c r="D12" s="30" t="s">
        <v>45</v>
      </c>
      <c r="E12" s="31">
        <v>45743</v>
      </c>
      <c r="F12" s="30" t="s">
        <v>175</v>
      </c>
      <c r="G12" s="34" t="s">
        <v>176</v>
      </c>
      <c r="H12" s="90" t="s">
        <v>174</v>
      </c>
      <c r="I12" s="14">
        <v>10</v>
      </c>
      <c r="J12" s="33">
        <v>192.5</v>
      </c>
      <c r="K12" s="32"/>
      <c r="M12" s="20"/>
    </row>
    <row r="13" spans="1:25" ht="14.25" customHeight="1" x14ac:dyDescent="0.25">
      <c r="A13" s="52">
        <v>191</v>
      </c>
      <c r="B13" s="30" t="s">
        <v>51</v>
      </c>
      <c r="C13" s="93" t="s">
        <v>171</v>
      </c>
      <c r="D13" s="30" t="s">
        <v>45</v>
      </c>
      <c r="E13" s="31">
        <v>45743</v>
      </c>
      <c r="F13" s="30" t="s">
        <v>177</v>
      </c>
      <c r="G13" s="34" t="s">
        <v>178</v>
      </c>
      <c r="H13" s="90" t="s">
        <v>174</v>
      </c>
      <c r="I13" s="14">
        <v>75</v>
      </c>
      <c r="J13" s="33">
        <v>1458.5</v>
      </c>
      <c r="K13" s="32"/>
      <c r="M13" s="20"/>
    </row>
    <row r="14" spans="1:25" ht="14.25" customHeight="1" x14ac:dyDescent="0.25">
      <c r="A14" s="52">
        <v>210</v>
      </c>
      <c r="B14" s="30" t="s">
        <v>51</v>
      </c>
      <c r="C14" s="93" t="s">
        <v>179</v>
      </c>
      <c r="D14" s="30" t="s">
        <v>45</v>
      </c>
      <c r="E14" s="31">
        <v>45745</v>
      </c>
      <c r="F14" s="30" t="s">
        <v>180</v>
      </c>
      <c r="G14" s="34" t="s">
        <v>181</v>
      </c>
      <c r="H14" s="90" t="s">
        <v>174</v>
      </c>
      <c r="I14" s="14">
        <v>100</v>
      </c>
      <c r="J14" s="33">
        <v>1915.8</v>
      </c>
      <c r="K14" s="32"/>
      <c r="M14" s="20"/>
    </row>
    <row r="15" spans="1:25" ht="14.25" customHeight="1" x14ac:dyDescent="0.25">
      <c r="A15" s="52">
        <v>290</v>
      </c>
      <c r="B15" s="30" t="s">
        <v>51</v>
      </c>
      <c r="C15" s="93" t="s">
        <v>182</v>
      </c>
      <c r="D15" s="30" t="s">
        <v>45</v>
      </c>
      <c r="E15" s="31">
        <v>45751</v>
      </c>
      <c r="F15" s="30" t="s">
        <v>183</v>
      </c>
      <c r="G15" s="34" t="s">
        <v>184</v>
      </c>
      <c r="H15" s="91" t="s">
        <v>185</v>
      </c>
      <c r="I15">
        <v>23</v>
      </c>
      <c r="J15">
        <v>495</v>
      </c>
      <c r="K15" s="32"/>
      <c r="M15" s="20"/>
    </row>
    <row r="16" spans="1:25" ht="14.25" customHeight="1" x14ac:dyDescent="0.25">
      <c r="A16" s="52">
        <v>291</v>
      </c>
      <c r="B16" s="30" t="s">
        <v>51</v>
      </c>
      <c r="C16" s="93" t="s">
        <v>182</v>
      </c>
      <c r="D16" s="30" t="s">
        <v>45</v>
      </c>
      <c r="E16" s="31">
        <v>45751</v>
      </c>
      <c r="F16" s="30" t="s">
        <v>186</v>
      </c>
      <c r="G16" s="34" t="s">
        <v>187</v>
      </c>
      <c r="H16" s="91" t="s">
        <v>185</v>
      </c>
      <c r="I16">
        <v>210</v>
      </c>
      <c r="J16">
        <v>4307.8999999999996</v>
      </c>
      <c r="K16" s="32"/>
      <c r="M16" s="20"/>
    </row>
    <row r="17" spans="1:13" ht="14.25" customHeight="1" x14ac:dyDescent="0.25">
      <c r="A17" s="52">
        <v>349</v>
      </c>
      <c r="B17" s="30" t="s">
        <v>51</v>
      </c>
      <c r="C17" s="93" t="s">
        <v>188</v>
      </c>
      <c r="D17" s="30" t="s">
        <v>45</v>
      </c>
      <c r="E17" s="31">
        <v>45756</v>
      </c>
      <c r="F17" s="30" t="s">
        <v>189</v>
      </c>
      <c r="G17" s="34" t="s">
        <v>190</v>
      </c>
      <c r="H17" s="91" t="s">
        <v>191</v>
      </c>
      <c r="I17">
        <v>191</v>
      </c>
      <c r="J17">
        <v>4038.5</v>
      </c>
      <c r="K17" s="32"/>
      <c r="M17" s="20"/>
    </row>
    <row r="18" spans="1:13" ht="14.25" customHeight="1" x14ac:dyDescent="0.25">
      <c r="A18" s="52">
        <v>354</v>
      </c>
      <c r="B18" s="30" t="s">
        <v>51</v>
      </c>
      <c r="C18" s="93" t="s">
        <v>192</v>
      </c>
      <c r="D18" s="30" t="s">
        <v>45</v>
      </c>
      <c r="E18" s="31">
        <v>45757</v>
      </c>
      <c r="F18" s="30" t="s">
        <v>193</v>
      </c>
      <c r="G18" s="34" t="s">
        <v>194</v>
      </c>
      <c r="H18" s="91" t="s">
        <v>185</v>
      </c>
      <c r="I18">
        <v>286</v>
      </c>
      <c r="J18">
        <v>5659.3</v>
      </c>
      <c r="K18" s="32"/>
      <c r="M18" s="20"/>
    </row>
    <row r="19" spans="1:13" ht="14.25" customHeight="1" x14ac:dyDescent="0.25">
      <c r="A19" s="52">
        <v>355</v>
      </c>
      <c r="B19" s="30" t="s">
        <v>51</v>
      </c>
      <c r="C19" s="93" t="s">
        <v>188</v>
      </c>
      <c r="D19" s="30" t="s">
        <v>45</v>
      </c>
      <c r="E19" s="31">
        <v>45757</v>
      </c>
      <c r="F19" s="30" t="s">
        <v>195</v>
      </c>
      <c r="G19" s="34" t="s">
        <v>196</v>
      </c>
      <c r="H19" s="91" t="s">
        <v>191</v>
      </c>
      <c r="I19">
        <v>47</v>
      </c>
      <c r="J19">
        <v>1032</v>
      </c>
      <c r="K19" s="32"/>
      <c r="M19" s="20"/>
    </row>
    <row r="20" spans="1:13" ht="14.25" customHeight="1" x14ac:dyDescent="0.25">
      <c r="A20" s="52">
        <v>373</v>
      </c>
      <c r="B20" s="30" t="s">
        <v>51</v>
      </c>
      <c r="C20" s="93" t="s">
        <v>192</v>
      </c>
      <c r="D20" s="30" t="s">
        <v>45</v>
      </c>
      <c r="E20" s="31">
        <v>45759</v>
      </c>
      <c r="F20" s="30" t="s">
        <v>197</v>
      </c>
      <c r="G20" s="34" t="s">
        <v>198</v>
      </c>
      <c r="H20" s="91" t="s">
        <v>185</v>
      </c>
      <c r="I20">
        <v>385</v>
      </c>
      <c r="J20">
        <v>8351.5</v>
      </c>
      <c r="K20" s="32"/>
      <c r="M20" s="20"/>
    </row>
    <row r="21" spans="1:13" ht="14.25" customHeight="1" x14ac:dyDescent="0.25">
      <c r="A21" s="52">
        <v>378</v>
      </c>
      <c r="B21" s="30" t="s">
        <v>51</v>
      </c>
      <c r="C21" s="93" t="s">
        <v>192</v>
      </c>
      <c r="D21" s="30" t="s">
        <v>45</v>
      </c>
      <c r="E21" s="31">
        <v>45759</v>
      </c>
      <c r="F21" s="30" t="s">
        <v>199</v>
      </c>
      <c r="G21" s="34" t="s">
        <v>200</v>
      </c>
      <c r="H21" s="91" t="s">
        <v>185</v>
      </c>
      <c r="I21">
        <v>117</v>
      </c>
      <c r="J21">
        <v>2528.5</v>
      </c>
      <c r="K21" s="32"/>
      <c r="M21" s="20"/>
    </row>
    <row r="22" spans="1:13" ht="14.25" customHeight="1" x14ac:dyDescent="0.25">
      <c r="A22" s="52">
        <v>403</v>
      </c>
      <c r="B22" s="30" t="s">
        <v>51</v>
      </c>
      <c r="C22" s="93" t="s">
        <v>201</v>
      </c>
      <c r="D22" s="30" t="s">
        <v>45</v>
      </c>
      <c r="E22" s="31">
        <v>45761</v>
      </c>
      <c r="F22" s="30" t="s">
        <v>202</v>
      </c>
      <c r="G22" s="34" t="s">
        <v>203</v>
      </c>
      <c r="H22" s="91" t="s">
        <v>204</v>
      </c>
      <c r="I22">
        <v>41</v>
      </c>
      <c r="J22">
        <v>862</v>
      </c>
      <c r="K22" s="32"/>
      <c r="M22" s="20"/>
    </row>
    <row r="23" spans="1:13" ht="14.25" customHeight="1" x14ac:dyDescent="0.25">
      <c r="A23" s="52">
        <v>404</v>
      </c>
      <c r="B23" s="30" t="s">
        <v>51</v>
      </c>
      <c r="C23" s="93" t="s">
        <v>201</v>
      </c>
      <c r="D23" s="30" t="s">
        <v>45</v>
      </c>
      <c r="E23" s="31">
        <v>45761</v>
      </c>
      <c r="F23" s="30" t="s">
        <v>205</v>
      </c>
      <c r="G23" s="34" t="s">
        <v>206</v>
      </c>
      <c r="H23" s="91" t="s">
        <v>204</v>
      </c>
      <c r="I23">
        <v>122</v>
      </c>
      <c r="J23">
        <v>25745</v>
      </c>
      <c r="K23" s="32"/>
      <c r="M23" s="20"/>
    </row>
    <row r="24" spans="1:13" ht="14.25" customHeight="1" x14ac:dyDescent="0.25">
      <c r="A24" s="52">
        <v>439</v>
      </c>
      <c r="B24" s="30" t="s">
        <v>51</v>
      </c>
      <c r="C24" s="93" t="s">
        <v>207</v>
      </c>
      <c r="D24" s="30" t="s">
        <v>45</v>
      </c>
      <c r="E24" s="31">
        <v>45771</v>
      </c>
      <c r="F24" s="30" t="s">
        <v>208</v>
      </c>
      <c r="G24" s="34" t="s">
        <v>209</v>
      </c>
      <c r="H24" s="91" t="s">
        <v>210</v>
      </c>
      <c r="I24">
        <v>147</v>
      </c>
      <c r="J24">
        <v>3040</v>
      </c>
      <c r="K24" s="32"/>
      <c r="M24" s="20"/>
    </row>
    <row r="25" spans="1:13" ht="14.25" customHeight="1" x14ac:dyDescent="0.25">
      <c r="A25" s="52">
        <v>440</v>
      </c>
      <c r="B25" s="30" t="s">
        <v>51</v>
      </c>
      <c r="C25" s="94" t="s">
        <v>56</v>
      </c>
      <c r="D25" s="30" t="s">
        <v>45</v>
      </c>
      <c r="E25" s="31">
        <v>45771</v>
      </c>
      <c r="F25" s="30" t="s">
        <v>211</v>
      </c>
      <c r="G25" s="34" t="s">
        <v>212</v>
      </c>
      <c r="H25" s="91" t="s">
        <v>57</v>
      </c>
      <c r="I25">
        <v>204</v>
      </c>
      <c r="J25">
        <v>4465</v>
      </c>
      <c r="K25" s="32"/>
      <c r="M25" s="20"/>
    </row>
    <row r="26" spans="1:13" ht="14.25" customHeight="1" x14ac:dyDescent="0.25">
      <c r="A26" s="52">
        <v>457</v>
      </c>
      <c r="B26" s="30" t="s">
        <v>51</v>
      </c>
      <c r="C26" s="94" t="s">
        <v>56</v>
      </c>
      <c r="D26" s="30" t="s">
        <v>45</v>
      </c>
      <c r="E26" s="31">
        <v>45772</v>
      </c>
      <c r="F26" s="30" t="s">
        <v>213</v>
      </c>
      <c r="G26" s="34" t="s">
        <v>214</v>
      </c>
      <c r="H26" s="91" t="s">
        <v>57</v>
      </c>
      <c r="I26">
        <v>275</v>
      </c>
      <c r="J26">
        <v>6046.5</v>
      </c>
      <c r="K26" s="32"/>
      <c r="M26" s="20"/>
    </row>
    <row r="27" spans="1:13" ht="14.25" customHeight="1" x14ac:dyDescent="0.25">
      <c r="A27" s="52">
        <v>471</v>
      </c>
      <c r="B27" s="30" t="s">
        <v>51</v>
      </c>
      <c r="C27" s="94" t="s">
        <v>56</v>
      </c>
      <c r="D27" s="30" t="s">
        <v>45</v>
      </c>
      <c r="E27" s="31">
        <v>45773</v>
      </c>
      <c r="F27" s="30" t="s">
        <v>215</v>
      </c>
      <c r="G27" s="34" t="s">
        <v>216</v>
      </c>
      <c r="H27" s="91" t="s">
        <v>57</v>
      </c>
      <c r="I27">
        <v>28</v>
      </c>
      <c r="J27">
        <v>593.6</v>
      </c>
      <c r="K27" s="32"/>
      <c r="M27" s="20"/>
    </row>
    <row r="28" spans="1:13" ht="14.25" customHeight="1" x14ac:dyDescent="0.25">
      <c r="A28" s="52">
        <v>472</v>
      </c>
      <c r="B28" s="30" t="s">
        <v>51</v>
      </c>
      <c r="C28" s="93" t="s">
        <v>217</v>
      </c>
      <c r="D28" s="30" t="s">
        <v>45</v>
      </c>
      <c r="E28" s="92">
        <v>45773</v>
      </c>
      <c r="F28" s="30" t="s">
        <v>218</v>
      </c>
      <c r="G28" s="34" t="s">
        <v>219</v>
      </c>
      <c r="H28" s="91" t="s">
        <v>220</v>
      </c>
      <c r="I28">
        <v>322</v>
      </c>
      <c r="J28">
        <v>6926</v>
      </c>
      <c r="K28" s="32"/>
      <c r="M28" s="20"/>
    </row>
    <row r="29" spans="1:13" ht="14.25" customHeight="1" x14ac:dyDescent="0.25">
      <c r="A29" s="52">
        <v>478</v>
      </c>
      <c r="B29" s="30" t="s">
        <v>51</v>
      </c>
      <c r="C29" s="94" t="s">
        <v>56</v>
      </c>
      <c r="D29" s="30" t="s">
        <v>45</v>
      </c>
      <c r="E29" s="31">
        <v>45773</v>
      </c>
      <c r="F29" s="30" t="s">
        <v>221</v>
      </c>
      <c r="G29" s="34" t="s">
        <v>222</v>
      </c>
      <c r="H29" s="91" t="s">
        <v>57</v>
      </c>
      <c r="I29">
        <v>18</v>
      </c>
      <c r="J29">
        <v>371</v>
      </c>
      <c r="K29" s="32"/>
      <c r="M29" s="20"/>
    </row>
    <row r="30" spans="1:13" ht="14.25" customHeight="1" x14ac:dyDescent="0.25">
      <c r="A30" s="52">
        <v>479</v>
      </c>
      <c r="B30" s="30" t="s">
        <v>51</v>
      </c>
      <c r="C30" s="94" t="s">
        <v>217</v>
      </c>
      <c r="D30" s="30" t="s">
        <v>45</v>
      </c>
      <c r="E30" s="31">
        <v>45773</v>
      </c>
      <c r="F30" s="30" t="s">
        <v>223</v>
      </c>
      <c r="G30" s="34" t="s">
        <v>224</v>
      </c>
      <c r="H30" s="91" t="s">
        <v>220</v>
      </c>
      <c r="I30">
        <v>162</v>
      </c>
      <c r="J30">
        <v>3477.5</v>
      </c>
      <c r="K30" s="32"/>
      <c r="M30" s="20"/>
    </row>
    <row r="31" spans="1:13" ht="14.25" customHeight="1" x14ac:dyDescent="0.25">
      <c r="A31" s="52">
        <v>483</v>
      </c>
      <c r="B31" s="30" t="s">
        <v>51</v>
      </c>
      <c r="C31" s="93" t="s">
        <v>217</v>
      </c>
      <c r="D31" s="30" t="s">
        <v>45</v>
      </c>
      <c r="E31" s="92">
        <v>45773</v>
      </c>
      <c r="F31" s="30" t="s">
        <v>225</v>
      </c>
      <c r="G31" s="34" t="s">
        <v>226</v>
      </c>
      <c r="H31" s="91" t="s">
        <v>220</v>
      </c>
      <c r="I31">
        <v>192</v>
      </c>
      <c r="J31">
        <v>4289.5</v>
      </c>
      <c r="K31" s="32"/>
      <c r="M31" s="20"/>
    </row>
    <row r="32" spans="1:13" ht="14.25" customHeight="1" x14ac:dyDescent="0.25">
      <c r="A32" s="52">
        <v>497</v>
      </c>
      <c r="B32" s="30" t="s">
        <v>51</v>
      </c>
      <c r="C32" s="93" t="s">
        <v>58</v>
      </c>
      <c r="D32" s="30" t="s">
        <v>45</v>
      </c>
      <c r="E32" s="92">
        <v>45776</v>
      </c>
      <c r="F32" s="30" t="s">
        <v>227</v>
      </c>
      <c r="G32" s="34" t="s">
        <v>228</v>
      </c>
      <c r="H32" s="91" t="s">
        <v>229</v>
      </c>
      <c r="I32">
        <v>413</v>
      </c>
      <c r="J32">
        <v>9191.5</v>
      </c>
      <c r="K32" s="32"/>
      <c r="M32" s="20"/>
    </row>
    <row r="33" spans="1:13" ht="14.25" customHeight="1" x14ac:dyDescent="0.25">
      <c r="A33" s="52">
        <v>508</v>
      </c>
      <c r="B33" s="30" t="s">
        <v>51</v>
      </c>
      <c r="C33" s="93" t="s">
        <v>58</v>
      </c>
      <c r="D33" s="30" t="s">
        <v>45</v>
      </c>
      <c r="E33" s="92">
        <v>45777</v>
      </c>
      <c r="F33" s="30" t="s">
        <v>230</v>
      </c>
      <c r="G33" s="34" t="s">
        <v>231</v>
      </c>
      <c r="H33" s="91" t="s">
        <v>229</v>
      </c>
      <c r="I33">
        <v>12</v>
      </c>
      <c r="J33">
        <v>5734.5</v>
      </c>
      <c r="K33" s="32"/>
      <c r="M33" s="20"/>
    </row>
    <row r="34" spans="1:13" ht="14.25" customHeight="1" x14ac:dyDescent="0.25">
      <c r="A34" s="52">
        <v>517</v>
      </c>
      <c r="B34" s="30" t="s">
        <v>51</v>
      </c>
      <c r="C34" s="93" t="s">
        <v>232</v>
      </c>
      <c r="D34" s="30" t="s">
        <v>45</v>
      </c>
      <c r="E34" s="92">
        <v>45777</v>
      </c>
      <c r="F34" s="30" t="s">
        <v>233</v>
      </c>
      <c r="G34" s="34" t="s">
        <v>234</v>
      </c>
      <c r="H34" s="91" t="s">
        <v>235</v>
      </c>
      <c r="I34">
        <v>415</v>
      </c>
      <c r="J34">
        <v>9126.9</v>
      </c>
      <c r="K34" s="32"/>
      <c r="M34" s="20"/>
    </row>
    <row r="35" spans="1:13" ht="14.25" customHeight="1" x14ac:dyDescent="0.25">
      <c r="A35" s="52">
        <v>518</v>
      </c>
      <c r="B35" s="30" t="s">
        <v>51</v>
      </c>
      <c r="C35" s="93" t="s">
        <v>58</v>
      </c>
      <c r="D35" s="30" t="s">
        <v>45</v>
      </c>
      <c r="E35" s="92">
        <v>45777</v>
      </c>
      <c r="F35" s="30" t="s">
        <v>236</v>
      </c>
      <c r="G35" s="34" t="s">
        <v>237</v>
      </c>
      <c r="H35" s="91" t="s">
        <v>229</v>
      </c>
      <c r="I35">
        <v>6</v>
      </c>
      <c r="J35">
        <v>2967</v>
      </c>
      <c r="K35" s="32"/>
      <c r="M35" s="20"/>
    </row>
    <row r="36" spans="1:13" ht="14.25" customHeight="1" x14ac:dyDescent="0.25">
      <c r="A36" s="52">
        <v>529</v>
      </c>
      <c r="B36" s="30" t="s">
        <v>51</v>
      </c>
      <c r="C36" s="93" t="s">
        <v>207</v>
      </c>
      <c r="D36" s="30" t="s">
        <v>45</v>
      </c>
      <c r="E36" s="92">
        <v>45780</v>
      </c>
      <c r="F36" t="s">
        <v>238</v>
      </c>
      <c r="G36" s="34" t="s">
        <v>239</v>
      </c>
      <c r="H36" s="91" t="s">
        <v>210</v>
      </c>
      <c r="I36">
        <v>42</v>
      </c>
      <c r="J36">
        <v>960</v>
      </c>
      <c r="K36" s="32"/>
      <c r="M36" s="20"/>
    </row>
    <row r="37" spans="1:13" ht="14.25" customHeight="1" x14ac:dyDescent="0.25">
      <c r="A37" s="52">
        <v>530</v>
      </c>
      <c r="B37" s="30" t="s">
        <v>51</v>
      </c>
      <c r="C37" s="93" t="s">
        <v>58</v>
      </c>
      <c r="D37" s="30" t="s">
        <v>45</v>
      </c>
      <c r="E37" s="3">
        <v>45780</v>
      </c>
      <c r="F37" t="s">
        <v>240</v>
      </c>
      <c r="G37" s="34" t="s">
        <v>241</v>
      </c>
      <c r="H37" s="91" t="s">
        <v>229</v>
      </c>
      <c r="I37">
        <v>73</v>
      </c>
      <c r="J37">
        <v>1648</v>
      </c>
      <c r="K37" s="32"/>
      <c r="M37" s="20"/>
    </row>
    <row r="38" spans="1:13" ht="14.25" customHeight="1" x14ac:dyDescent="0.25">
      <c r="A38" s="52">
        <v>531</v>
      </c>
      <c r="B38" s="30" t="s">
        <v>51</v>
      </c>
      <c r="C38" s="93" t="s">
        <v>242</v>
      </c>
      <c r="D38" s="30" t="s">
        <v>45</v>
      </c>
      <c r="E38" s="3">
        <v>45780</v>
      </c>
      <c r="F38" t="s">
        <v>243</v>
      </c>
      <c r="G38" s="34" t="s">
        <v>244</v>
      </c>
      <c r="H38" s="91" t="s">
        <v>245</v>
      </c>
      <c r="I38">
        <v>99</v>
      </c>
      <c r="J38">
        <v>2177</v>
      </c>
      <c r="K38" s="32"/>
      <c r="M38" s="20"/>
    </row>
    <row r="39" spans="1:13" ht="14.25" customHeight="1" x14ac:dyDescent="0.25">
      <c r="A39" s="52">
        <v>532</v>
      </c>
      <c r="B39" s="30" t="s">
        <v>51</v>
      </c>
      <c r="C39" s="93" t="s">
        <v>182</v>
      </c>
      <c r="D39" s="30" t="s">
        <v>45</v>
      </c>
      <c r="E39" s="3">
        <v>45780</v>
      </c>
      <c r="F39" t="s">
        <v>246</v>
      </c>
      <c r="G39" s="34" t="s">
        <v>247</v>
      </c>
      <c r="H39" s="91" t="s">
        <v>60</v>
      </c>
      <c r="I39">
        <v>50</v>
      </c>
      <c r="J39">
        <v>1125.5</v>
      </c>
      <c r="M39" s="20"/>
    </row>
    <row r="40" spans="1:13" ht="14.25" customHeight="1" x14ac:dyDescent="0.25">
      <c r="A40" s="52">
        <v>544</v>
      </c>
      <c r="B40" s="30" t="s">
        <v>51</v>
      </c>
      <c r="C40" s="93" t="s">
        <v>58</v>
      </c>
      <c r="D40" s="30" t="s">
        <v>45</v>
      </c>
      <c r="E40" s="3">
        <v>45782</v>
      </c>
      <c r="F40" t="s">
        <v>248</v>
      </c>
      <c r="G40" s="34" t="s">
        <v>249</v>
      </c>
      <c r="H40" s="91" t="s">
        <v>229</v>
      </c>
      <c r="I40">
        <v>422</v>
      </c>
      <c r="J40">
        <v>9473.5</v>
      </c>
      <c r="M40" s="20"/>
    </row>
    <row r="41" spans="1:13" ht="14.25" customHeight="1" x14ac:dyDescent="0.25">
      <c r="A41" s="52">
        <v>568</v>
      </c>
      <c r="B41" s="30" t="s">
        <v>51</v>
      </c>
      <c r="C41" s="93" t="s">
        <v>58</v>
      </c>
      <c r="D41" s="30" t="s">
        <v>45</v>
      </c>
      <c r="E41" s="3">
        <v>45783</v>
      </c>
      <c r="F41" t="s">
        <v>250</v>
      </c>
      <c r="G41" s="34" t="s">
        <v>251</v>
      </c>
      <c r="H41" s="91" t="s">
        <v>229</v>
      </c>
      <c r="I41">
        <v>285</v>
      </c>
      <c r="J41">
        <v>6493.5</v>
      </c>
      <c r="M41" s="20"/>
    </row>
    <row r="42" spans="1:13" ht="14.25" customHeight="1" x14ac:dyDescent="0.25">
      <c r="A42" s="52">
        <v>578</v>
      </c>
      <c r="B42" s="30" t="s">
        <v>51</v>
      </c>
      <c r="C42" s="93" t="s">
        <v>59</v>
      </c>
      <c r="D42" s="30" t="s">
        <v>45</v>
      </c>
      <c r="E42" s="3">
        <v>45783</v>
      </c>
      <c r="F42" t="s">
        <v>252</v>
      </c>
      <c r="G42" s="34" t="s">
        <v>253</v>
      </c>
      <c r="H42" s="91" t="s">
        <v>254</v>
      </c>
      <c r="I42">
        <v>206</v>
      </c>
      <c r="J42">
        <v>4586.2</v>
      </c>
      <c r="M42" s="20"/>
    </row>
    <row r="43" spans="1:13" ht="14.25" customHeight="1" x14ac:dyDescent="0.25">
      <c r="A43" s="52">
        <v>580</v>
      </c>
      <c r="B43" s="30" t="s">
        <v>51</v>
      </c>
      <c r="C43" s="93" t="s">
        <v>255</v>
      </c>
      <c r="D43" s="30" t="s">
        <v>45</v>
      </c>
      <c r="E43" s="92">
        <v>45783</v>
      </c>
      <c r="F43" t="s">
        <v>256</v>
      </c>
      <c r="G43" s="34"/>
      <c r="H43" s="91" t="s">
        <v>257</v>
      </c>
      <c r="I43">
        <v>437</v>
      </c>
      <c r="J43">
        <v>9904.5</v>
      </c>
      <c r="M43" s="20"/>
    </row>
    <row r="44" spans="1:13" ht="14.25" customHeight="1" x14ac:dyDescent="0.25">
      <c r="A44" s="52">
        <v>581</v>
      </c>
      <c r="B44" s="30" t="s">
        <v>51</v>
      </c>
      <c r="C44" s="93" t="s">
        <v>255</v>
      </c>
      <c r="D44" t="s">
        <v>45</v>
      </c>
      <c r="E44">
        <v>45783</v>
      </c>
      <c r="F44" t="s">
        <v>258</v>
      </c>
      <c r="G44" s="34"/>
      <c r="H44" s="91" t="s">
        <v>257</v>
      </c>
      <c r="I44">
        <v>353</v>
      </c>
      <c r="J44">
        <v>8022.95</v>
      </c>
      <c r="M44" s="20"/>
    </row>
    <row r="45" spans="1:13" ht="14.25" customHeight="1" x14ac:dyDescent="0.25">
      <c r="A45" s="52">
        <v>593</v>
      </c>
      <c r="B45" s="30" t="s">
        <v>51</v>
      </c>
      <c r="C45" s="93" t="s">
        <v>259</v>
      </c>
      <c r="D45" t="s">
        <v>45</v>
      </c>
      <c r="E45">
        <v>45785</v>
      </c>
      <c r="F45" t="s">
        <v>260</v>
      </c>
      <c r="G45" s="34" t="s">
        <v>261</v>
      </c>
      <c r="H45" s="91" t="s">
        <v>262</v>
      </c>
      <c r="I45">
        <v>490</v>
      </c>
      <c r="J45">
        <v>10886.5</v>
      </c>
      <c r="M45" s="20"/>
    </row>
    <row r="46" spans="1:13" ht="14.25" customHeight="1" x14ac:dyDescent="0.25">
      <c r="A46" s="52">
        <v>594</v>
      </c>
      <c r="B46" s="30" t="s">
        <v>51</v>
      </c>
      <c r="C46" s="93" t="s">
        <v>259</v>
      </c>
      <c r="D46" t="s">
        <v>45</v>
      </c>
      <c r="E46">
        <v>45785</v>
      </c>
      <c r="F46" t="s">
        <v>263</v>
      </c>
      <c r="G46" s="34" t="s">
        <v>264</v>
      </c>
      <c r="H46" s="91" t="s">
        <v>262</v>
      </c>
      <c r="I46">
        <v>110</v>
      </c>
      <c r="J46">
        <v>2461</v>
      </c>
      <c r="M46" s="20"/>
    </row>
    <row r="47" spans="1:13" ht="14.25" customHeight="1" x14ac:dyDescent="0.25">
      <c r="A47" s="52">
        <v>595</v>
      </c>
      <c r="B47" s="30" t="s">
        <v>51</v>
      </c>
      <c r="C47" s="93" t="s">
        <v>255</v>
      </c>
      <c r="D47" t="s">
        <v>45</v>
      </c>
      <c r="E47">
        <v>45785</v>
      </c>
      <c r="F47" t="s">
        <v>265</v>
      </c>
      <c r="G47" s="34" t="s">
        <v>266</v>
      </c>
      <c r="H47" s="91" t="s">
        <v>257</v>
      </c>
      <c r="I47">
        <v>412</v>
      </c>
      <c r="J47">
        <v>9333.1</v>
      </c>
      <c r="M47" s="20"/>
    </row>
    <row r="48" spans="1:13" ht="14.25" customHeight="1" x14ac:dyDescent="0.25">
      <c r="A48" s="52">
        <v>606</v>
      </c>
      <c r="B48" s="30" t="s">
        <v>51</v>
      </c>
      <c r="C48" s="93" t="s">
        <v>255</v>
      </c>
      <c r="D48" t="s">
        <v>45</v>
      </c>
      <c r="E48">
        <v>45786</v>
      </c>
      <c r="F48" t="s">
        <v>267</v>
      </c>
      <c r="G48" s="34" t="s">
        <v>268</v>
      </c>
      <c r="H48" s="91" t="s">
        <v>257</v>
      </c>
      <c r="I48">
        <v>115</v>
      </c>
      <c r="J48">
        <v>2540.5</v>
      </c>
      <c r="M48" s="20"/>
    </row>
    <row r="49" spans="1:13" ht="14.25" customHeight="1" x14ac:dyDescent="0.25">
      <c r="A49" s="52">
        <v>607</v>
      </c>
      <c r="B49" s="30" t="s">
        <v>51</v>
      </c>
      <c r="C49" s="93" t="s">
        <v>259</v>
      </c>
      <c r="D49" t="s">
        <v>45</v>
      </c>
      <c r="E49">
        <v>45786</v>
      </c>
      <c r="F49" t="s">
        <v>269</v>
      </c>
      <c r="G49" s="34" t="s">
        <v>270</v>
      </c>
      <c r="H49" s="91" t="s">
        <v>262</v>
      </c>
      <c r="I49">
        <v>182</v>
      </c>
      <c r="J49">
        <v>3959.5</v>
      </c>
      <c r="M49" s="20"/>
    </row>
    <row r="50" spans="1:13" ht="14.25" customHeight="1" x14ac:dyDescent="0.25">
      <c r="A50" s="52">
        <v>620</v>
      </c>
      <c r="B50" s="30" t="s">
        <v>51</v>
      </c>
      <c r="C50" s="93" t="s">
        <v>271</v>
      </c>
      <c r="D50" t="s">
        <v>45</v>
      </c>
      <c r="E50">
        <v>45786</v>
      </c>
      <c r="F50" t="s">
        <v>272</v>
      </c>
      <c r="G50" s="34" t="s">
        <v>273</v>
      </c>
      <c r="H50" s="91" t="s">
        <v>274</v>
      </c>
      <c r="I50">
        <v>390</v>
      </c>
      <c r="J50">
        <v>6942.7</v>
      </c>
      <c r="M50" s="20"/>
    </row>
    <row r="51" spans="1:13" ht="14.25" customHeight="1" x14ac:dyDescent="0.25">
      <c r="A51" s="52">
        <v>621</v>
      </c>
      <c r="B51" s="30" t="s">
        <v>51</v>
      </c>
      <c r="C51" s="93" t="s">
        <v>58</v>
      </c>
      <c r="D51" t="s">
        <v>45</v>
      </c>
      <c r="E51">
        <v>45786</v>
      </c>
      <c r="F51" t="s">
        <v>275</v>
      </c>
      <c r="G51" s="34" t="s">
        <v>276</v>
      </c>
      <c r="H51" s="91" t="s">
        <v>229</v>
      </c>
      <c r="I51">
        <v>7</v>
      </c>
      <c r="J51">
        <v>3158.5</v>
      </c>
      <c r="M51" s="20"/>
    </row>
    <row r="52" spans="1:13" ht="14.25" customHeight="1" x14ac:dyDescent="0.25">
      <c r="A52" s="52">
        <v>629</v>
      </c>
      <c r="B52" s="30" t="s">
        <v>51</v>
      </c>
      <c r="C52" s="93" t="s">
        <v>271</v>
      </c>
      <c r="D52" t="s">
        <v>45</v>
      </c>
      <c r="E52">
        <v>45789</v>
      </c>
      <c r="F52" t="s">
        <v>277</v>
      </c>
      <c r="G52" s="34" t="s">
        <v>278</v>
      </c>
      <c r="H52" s="91" t="s">
        <v>279</v>
      </c>
      <c r="I52">
        <v>354</v>
      </c>
      <c r="J52">
        <v>8452.2999999999993</v>
      </c>
      <c r="M52" s="20"/>
    </row>
    <row r="53" spans="1:13" ht="14.25" customHeight="1" x14ac:dyDescent="0.25">
      <c r="A53" s="52">
        <v>633</v>
      </c>
      <c r="B53" s="30" t="s">
        <v>51</v>
      </c>
      <c r="C53" s="93" t="s">
        <v>62</v>
      </c>
      <c r="D53" t="s">
        <v>45</v>
      </c>
      <c r="E53">
        <v>45789</v>
      </c>
      <c r="F53" t="s">
        <v>280</v>
      </c>
      <c r="G53" s="34" t="s">
        <v>281</v>
      </c>
      <c r="H53" s="91" t="s">
        <v>63</v>
      </c>
      <c r="I53">
        <v>444</v>
      </c>
      <c r="J53">
        <v>9846</v>
      </c>
      <c r="M53" s="20"/>
    </row>
    <row r="54" spans="1:13" ht="14.25" customHeight="1" x14ac:dyDescent="0.25">
      <c r="A54" s="52">
        <v>660</v>
      </c>
      <c r="B54" s="30" t="s">
        <v>51</v>
      </c>
      <c r="C54" s="93" t="s">
        <v>62</v>
      </c>
      <c r="D54" t="s">
        <v>45</v>
      </c>
      <c r="E54">
        <v>45790</v>
      </c>
      <c r="F54" t="s">
        <v>282</v>
      </c>
      <c r="G54" s="34" t="s">
        <v>283</v>
      </c>
      <c r="H54" s="91" t="s">
        <v>63</v>
      </c>
      <c r="I54">
        <v>120</v>
      </c>
      <c r="J54">
        <v>2255.6</v>
      </c>
      <c r="M54" s="20"/>
    </row>
    <row r="55" spans="1:13" ht="14.25" customHeight="1" x14ac:dyDescent="0.25">
      <c r="A55" s="52">
        <v>661</v>
      </c>
      <c r="B55" s="30" t="s">
        <v>51</v>
      </c>
      <c r="C55" s="93" t="s">
        <v>259</v>
      </c>
      <c r="D55" t="s">
        <v>45</v>
      </c>
      <c r="E55">
        <v>45790</v>
      </c>
      <c r="F55" t="s">
        <v>284</v>
      </c>
      <c r="G55" s="34" t="s">
        <v>285</v>
      </c>
      <c r="H55" s="91" t="s">
        <v>262</v>
      </c>
      <c r="I55">
        <v>300</v>
      </c>
      <c r="J55">
        <v>6874.3</v>
      </c>
      <c r="M55" s="20"/>
    </row>
    <row r="56" spans="1:13" ht="14.25" customHeight="1" x14ac:dyDescent="0.25">
      <c r="A56" s="52">
        <v>666</v>
      </c>
      <c r="B56" s="30" t="s">
        <v>51</v>
      </c>
      <c r="C56" s="93" t="s">
        <v>62</v>
      </c>
      <c r="D56" t="s">
        <v>45</v>
      </c>
      <c r="E56">
        <v>45790</v>
      </c>
      <c r="F56" t="s">
        <v>286</v>
      </c>
      <c r="G56" s="34" t="s">
        <v>287</v>
      </c>
      <c r="H56" s="91" t="s">
        <v>63</v>
      </c>
      <c r="I56">
        <v>340</v>
      </c>
      <c r="J56">
        <v>6317.9</v>
      </c>
      <c r="M56" s="20"/>
    </row>
    <row r="57" spans="1:13" ht="14.25" customHeight="1" x14ac:dyDescent="0.25">
      <c r="A57" s="52">
        <v>685</v>
      </c>
      <c r="B57" s="30" t="s">
        <v>51</v>
      </c>
      <c r="C57" s="93" t="s">
        <v>65</v>
      </c>
      <c r="D57" t="s">
        <v>45</v>
      </c>
      <c r="E57">
        <v>45791</v>
      </c>
      <c r="F57" t="s">
        <v>288</v>
      </c>
      <c r="G57" s="34" t="s">
        <v>289</v>
      </c>
      <c r="H57" s="91" t="s">
        <v>290</v>
      </c>
      <c r="I57">
        <v>279</v>
      </c>
      <c r="J57">
        <v>6457.6</v>
      </c>
      <c r="M57" s="20"/>
    </row>
    <row r="58" spans="1:13" ht="14.25" customHeight="1" x14ac:dyDescent="0.25">
      <c r="A58" s="52">
        <v>686</v>
      </c>
      <c r="B58" s="30" t="s">
        <v>51</v>
      </c>
      <c r="C58" s="93" t="s">
        <v>62</v>
      </c>
      <c r="D58" t="s">
        <v>45</v>
      </c>
      <c r="E58">
        <v>45791</v>
      </c>
      <c r="F58" t="s">
        <v>291</v>
      </c>
      <c r="G58" s="34" t="s">
        <v>292</v>
      </c>
      <c r="H58" s="91" t="s">
        <v>63</v>
      </c>
      <c r="I58">
        <v>87</v>
      </c>
      <c r="J58">
        <v>1959.5</v>
      </c>
      <c r="M58" s="20"/>
    </row>
    <row r="59" spans="1:13" ht="14.25" customHeight="1" x14ac:dyDescent="0.25">
      <c r="A59" s="52">
        <v>687</v>
      </c>
      <c r="B59" s="30" t="s">
        <v>51</v>
      </c>
      <c r="C59" s="93" t="s">
        <v>293</v>
      </c>
      <c r="D59" t="s">
        <v>45</v>
      </c>
      <c r="E59">
        <v>45791</v>
      </c>
      <c r="F59" t="s">
        <v>294</v>
      </c>
      <c r="G59" s="34" t="s">
        <v>295</v>
      </c>
      <c r="H59" s="91" t="s">
        <v>296</v>
      </c>
      <c r="I59">
        <v>126</v>
      </c>
      <c r="J59">
        <v>2757.6</v>
      </c>
      <c r="M59" s="20"/>
    </row>
    <row r="60" spans="1:13" ht="14.25" customHeight="1" x14ac:dyDescent="0.25">
      <c r="A60" s="52">
        <v>688</v>
      </c>
      <c r="B60" s="30" t="s">
        <v>51</v>
      </c>
      <c r="C60" s="93" t="s">
        <v>62</v>
      </c>
      <c r="D60" t="s">
        <v>45</v>
      </c>
      <c r="E60">
        <v>45791</v>
      </c>
      <c r="F60" t="s">
        <v>297</v>
      </c>
      <c r="G60" s="34" t="s">
        <v>298</v>
      </c>
      <c r="H60" s="91" t="s">
        <v>63</v>
      </c>
      <c r="I60">
        <v>82</v>
      </c>
      <c r="J60">
        <v>1905</v>
      </c>
      <c r="M60" s="20"/>
    </row>
    <row r="61" spans="1:13" ht="14.25" customHeight="1" x14ac:dyDescent="0.25">
      <c r="A61" s="52">
        <v>696</v>
      </c>
      <c r="B61" s="30" t="s">
        <v>51</v>
      </c>
      <c r="C61" s="93" t="s">
        <v>232</v>
      </c>
      <c r="D61" t="s">
        <v>45</v>
      </c>
      <c r="E61">
        <v>45792</v>
      </c>
      <c r="F61" t="s">
        <v>299</v>
      </c>
      <c r="G61" s="34" t="s">
        <v>300</v>
      </c>
      <c r="H61" s="91" t="s">
        <v>235</v>
      </c>
      <c r="I61">
        <v>493</v>
      </c>
      <c r="M61" s="20"/>
    </row>
    <row r="62" spans="1:13" ht="14.25" customHeight="1" x14ac:dyDescent="0.25">
      <c r="A62" s="52">
        <v>698</v>
      </c>
      <c r="B62" s="30" t="s">
        <v>51</v>
      </c>
      <c r="C62" s="93" t="s">
        <v>59</v>
      </c>
      <c r="D62" t="s">
        <v>45</v>
      </c>
      <c r="E62">
        <v>45792</v>
      </c>
      <c r="F62" t="s">
        <v>301</v>
      </c>
      <c r="G62" s="34" t="s">
        <v>302</v>
      </c>
      <c r="H62" s="91" t="s">
        <v>254</v>
      </c>
      <c r="I62">
        <v>299</v>
      </c>
      <c r="M62" s="20"/>
    </row>
    <row r="63" spans="1:13" ht="14.25" customHeight="1" x14ac:dyDescent="0.25">
      <c r="A63" s="52">
        <v>699</v>
      </c>
      <c r="B63" s="30" t="s">
        <v>51</v>
      </c>
      <c r="C63" s="93" t="s">
        <v>65</v>
      </c>
      <c r="D63" t="s">
        <v>45</v>
      </c>
      <c r="E63">
        <v>45792</v>
      </c>
      <c r="F63" t="s">
        <v>303</v>
      </c>
      <c r="G63" s="34" t="s">
        <v>304</v>
      </c>
      <c r="H63" s="91" t="s">
        <v>290</v>
      </c>
      <c r="I63">
        <v>121</v>
      </c>
      <c r="M63" s="20"/>
    </row>
    <row r="64" spans="1:13" ht="14.25" customHeight="1" x14ac:dyDescent="0.25">
      <c r="A64" s="52">
        <v>709</v>
      </c>
      <c r="B64" s="30" t="s">
        <v>51</v>
      </c>
      <c r="C64" s="93" t="s">
        <v>305</v>
      </c>
      <c r="D64" t="s">
        <v>45</v>
      </c>
      <c r="E64">
        <v>45792</v>
      </c>
      <c r="F64" t="s">
        <v>306</v>
      </c>
      <c r="G64" s="34" t="s">
        <v>307</v>
      </c>
      <c r="H64" s="91" t="s">
        <v>308</v>
      </c>
      <c r="I64">
        <v>588</v>
      </c>
      <c r="J64">
        <v>13111.5</v>
      </c>
      <c r="M64" s="20"/>
    </row>
    <row r="65" spans="1:13" ht="14.25" customHeight="1" x14ac:dyDescent="0.25">
      <c r="A65" s="52">
        <v>713</v>
      </c>
      <c r="B65" s="30" t="s">
        <v>51</v>
      </c>
      <c r="C65" s="93" t="s">
        <v>305</v>
      </c>
      <c r="D65" t="s">
        <v>45</v>
      </c>
      <c r="E65">
        <v>45793</v>
      </c>
      <c r="F65" t="s">
        <v>309</v>
      </c>
      <c r="G65" s="34"/>
      <c r="H65" s="91" t="s">
        <v>308</v>
      </c>
      <c r="M65" s="20"/>
    </row>
    <row r="66" spans="1:13" ht="14.25" customHeight="1" x14ac:dyDescent="0.25">
      <c r="A66" s="52">
        <v>714</v>
      </c>
      <c r="B66" s="30" t="s">
        <v>51</v>
      </c>
      <c r="C66" s="93" t="s">
        <v>232</v>
      </c>
      <c r="D66" t="s">
        <v>45</v>
      </c>
      <c r="E66">
        <v>45792</v>
      </c>
      <c r="F66" t="s">
        <v>310</v>
      </c>
      <c r="G66" s="34" t="s">
        <v>311</v>
      </c>
      <c r="H66" s="91" t="s">
        <v>235</v>
      </c>
      <c r="I66">
        <v>420</v>
      </c>
      <c r="J66">
        <v>7835.1</v>
      </c>
      <c r="M66" s="20"/>
    </row>
    <row r="67" spans="1:13" ht="14.25" customHeight="1" x14ac:dyDescent="0.25">
      <c r="A67" s="52">
        <v>715</v>
      </c>
      <c r="B67" s="30" t="s">
        <v>51</v>
      </c>
      <c r="C67" s="93" t="s">
        <v>293</v>
      </c>
      <c r="D67" t="s">
        <v>45</v>
      </c>
      <c r="E67">
        <v>45793</v>
      </c>
      <c r="F67" t="s">
        <v>312</v>
      </c>
      <c r="G67" s="34"/>
      <c r="H67" s="91" t="s">
        <v>296</v>
      </c>
      <c r="M67" s="20"/>
    </row>
    <row r="68" spans="1:13" ht="14.25" customHeight="1" x14ac:dyDescent="0.25">
      <c r="A68" s="52">
        <v>731</v>
      </c>
      <c r="B68" s="30" t="s">
        <v>51</v>
      </c>
      <c r="C68" s="93" t="s">
        <v>59</v>
      </c>
      <c r="D68" t="s">
        <v>45</v>
      </c>
      <c r="E68">
        <v>45794</v>
      </c>
      <c r="F68" t="s">
        <v>313</v>
      </c>
      <c r="G68" s="34"/>
      <c r="H68" s="91" t="s">
        <v>314</v>
      </c>
      <c r="M68" s="20"/>
    </row>
    <row r="69" spans="1:13" ht="14.25" customHeight="1" x14ac:dyDescent="0.25">
      <c r="A69" s="52">
        <v>732</v>
      </c>
      <c r="B69" s="30" t="s">
        <v>51</v>
      </c>
      <c r="C69" s="93" t="s">
        <v>315</v>
      </c>
      <c r="D69" t="s">
        <v>45</v>
      </c>
      <c r="E69">
        <v>45793</v>
      </c>
      <c r="F69" t="s">
        <v>316</v>
      </c>
      <c r="G69" s="34"/>
      <c r="H69" s="91" t="s">
        <v>317</v>
      </c>
      <c r="M69" s="20"/>
    </row>
    <row r="70" spans="1:13" ht="14.25" customHeight="1" x14ac:dyDescent="0.25">
      <c r="A70" s="52">
        <v>740</v>
      </c>
      <c r="B70" s="30" t="s">
        <v>51</v>
      </c>
      <c r="C70" s="93" t="s">
        <v>59</v>
      </c>
      <c r="D70" t="s">
        <v>45</v>
      </c>
      <c r="E70">
        <v>45794</v>
      </c>
      <c r="F70" t="s">
        <v>318</v>
      </c>
      <c r="G70" s="34"/>
      <c r="H70" s="91" t="s">
        <v>314</v>
      </c>
      <c r="M70" s="20"/>
    </row>
    <row r="71" spans="1:13" ht="14.25" customHeight="1" x14ac:dyDescent="0.25">
      <c r="A71" s="52">
        <v>747</v>
      </c>
      <c r="B71" s="30" t="s">
        <v>51</v>
      </c>
      <c r="C71" s="93" t="s">
        <v>293</v>
      </c>
      <c r="D71" t="s">
        <v>45</v>
      </c>
      <c r="E71">
        <v>45794</v>
      </c>
      <c r="F71" t="s">
        <v>319</v>
      </c>
      <c r="G71" s="34"/>
      <c r="H71" s="91" t="s">
        <v>296</v>
      </c>
      <c r="M71" s="20"/>
    </row>
    <row r="72" spans="1:13" ht="14.25" customHeight="1" x14ac:dyDescent="0.25">
      <c r="A72" s="52">
        <v>769</v>
      </c>
      <c r="B72" s="30" t="s">
        <v>51</v>
      </c>
      <c r="C72" s="93" t="s">
        <v>74</v>
      </c>
      <c r="D72" t="s">
        <v>45</v>
      </c>
      <c r="E72">
        <v>45796</v>
      </c>
      <c r="F72" t="s">
        <v>320</v>
      </c>
      <c r="G72" s="34"/>
      <c r="H72" s="91" t="s">
        <v>82</v>
      </c>
      <c r="M72" s="20"/>
    </row>
    <row r="73" spans="1:13" ht="14.25" customHeight="1" x14ac:dyDescent="0.25">
      <c r="A73" s="52">
        <v>770</v>
      </c>
      <c r="B73" s="30" t="s">
        <v>51</v>
      </c>
      <c r="C73" s="93" t="s">
        <v>321</v>
      </c>
      <c r="D73" t="s">
        <v>45</v>
      </c>
      <c r="E73">
        <v>45796</v>
      </c>
      <c r="F73" t="s">
        <v>322</v>
      </c>
      <c r="G73" s="34"/>
      <c r="H73" s="91" t="s">
        <v>323</v>
      </c>
      <c r="M73" s="20"/>
    </row>
    <row r="74" spans="1:13" ht="14.25" customHeight="1" x14ac:dyDescent="0.25">
      <c r="A74" s="52">
        <v>771</v>
      </c>
      <c r="B74" s="30" t="s">
        <v>51</v>
      </c>
      <c r="C74" s="93" t="s">
        <v>321</v>
      </c>
      <c r="D74" t="s">
        <v>45</v>
      </c>
      <c r="E74">
        <v>45796</v>
      </c>
      <c r="F74" t="s">
        <v>324</v>
      </c>
      <c r="G74" s="34"/>
      <c r="H74" s="91" t="s">
        <v>323</v>
      </c>
      <c r="M74" s="20"/>
    </row>
    <row r="75" spans="1:13" ht="14.25" customHeight="1" x14ac:dyDescent="0.25">
      <c r="A75" s="52">
        <v>779</v>
      </c>
      <c r="B75" s="30" t="s">
        <v>51</v>
      </c>
      <c r="C75" s="93" t="s">
        <v>66</v>
      </c>
      <c r="D75" t="s">
        <v>45</v>
      </c>
      <c r="E75">
        <v>45796</v>
      </c>
      <c r="F75" t="s">
        <v>325</v>
      </c>
      <c r="G75" s="34"/>
      <c r="H75" s="91" t="s">
        <v>67</v>
      </c>
      <c r="M75" s="20"/>
    </row>
    <row r="76" spans="1:13" ht="14.25" customHeight="1" x14ac:dyDescent="0.25">
      <c r="A76" s="52">
        <v>780</v>
      </c>
      <c r="B76" s="30" t="s">
        <v>51</v>
      </c>
      <c r="C76" s="93" t="s">
        <v>66</v>
      </c>
      <c r="D76" t="s">
        <v>45</v>
      </c>
      <c r="E76">
        <v>45796</v>
      </c>
      <c r="F76" t="s">
        <v>326</v>
      </c>
      <c r="G76" s="34"/>
      <c r="H76" s="91" t="s">
        <v>67</v>
      </c>
      <c r="M76" s="20"/>
    </row>
    <row r="77" spans="1:13" ht="14.25" customHeight="1" x14ac:dyDescent="0.25">
      <c r="A77" s="52">
        <v>783</v>
      </c>
      <c r="B77" s="30" t="s">
        <v>51</v>
      </c>
      <c r="C77" s="93"/>
      <c r="D77" t="s">
        <v>45</v>
      </c>
      <c r="G77" s="34"/>
      <c r="H77" s="91"/>
      <c r="M77" s="20"/>
    </row>
    <row r="78" spans="1:13" ht="14.25" customHeight="1" x14ac:dyDescent="0.25">
      <c r="A78" s="52">
        <v>822</v>
      </c>
      <c r="B78" s="30" t="s">
        <v>51</v>
      </c>
      <c r="C78" s="93" t="s">
        <v>327</v>
      </c>
      <c r="D78" t="s">
        <v>45</v>
      </c>
      <c r="E78">
        <v>45797</v>
      </c>
      <c r="F78" t="s">
        <v>328</v>
      </c>
      <c r="G78" s="34"/>
      <c r="H78" s="91" t="s">
        <v>329</v>
      </c>
      <c r="M78" s="20"/>
    </row>
    <row r="79" spans="1:13" ht="14.25" customHeight="1" x14ac:dyDescent="0.25">
      <c r="A79" s="52">
        <v>831</v>
      </c>
      <c r="B79" s="30" t="s">
        <v>51</v>
      </c>
      <c r="C79" s="93" t="s">
        <v>327</v>
      </c>
      <c r="D79" t="s">
        <v>45</v>
      </c>
      <c r="E79">
        <v>45797</v>
      </c>
      <c r="F79" t="s">
        <v>330</v>
      </c>
      <c r="G79" s="34"/>
      <c r="H79" s="91" t="s">
        <v>329</v>
      </c>
      <c r="M79" s="20"/>
    </row>
    <row r="80" spans="1:13" ht="14.25" customHeight="1" x14ac:dyDescent="0.25">
      <c r="A80" s="52">
        <v>844</v>
      </c>
      <c r="B80" s="30" t="s">
        <v>51</v>
      </c>
      <c r="C80" s="93" t="s">
        <v>331</v>
      </c>
      <c r="D80" t="s">
        <v>45</v>
      </c>
      <c r="E80">
        <v>45798</v>
      </c>
      <c r="F80" t="s">
        <v>332</v>
      </c>
      <c r="G80" s="34"/>
      <c r="H80" s="91" t="s">
        <v>68</v>
      </c>
      <c r="M80" s="20"/>
    </row>
    <row r="81" spans="1:13" ht="14.25" customHeight="1" x14ac:dyDescent="0.25">
      <c r="A81" s="52">
        <v>845</v>
      </c>
      <c r="B81" s="30" t="s">
        <v>51</v>
      </c>
      <c r="C81" s="93" t="s">
        <v>333</v>
      </c>
      <c r="D81" t="s">
        <v>45</v>
      </c>
      <c r="E81">
        <v>45798</v>
      </c>
      <c r="F81" t="s">
        <v>334</v>
      </c>
      <c r="G81" s="34"/>
      <c r="H81" s="91"/>
      <c r="M81" s="20"/>
    </row>
    <row r="82" spans="1:13" ht="14.25" customHeight="1" x14ac:dyDescent="0.25">
      <c r="A82" s="52">
        <v>846</v>
      </c>
      <c r="B82" s="30" t="s">
        <v>51</v>
      </c>
      <c r="C82" s="93" t="s">
        <v>335</v>
      </c>
      <c r="D82" t="s">
        <v>45</v>
      </c>
      <c r="E82">
        <v>45798</v>
      </c>
      <c r="F82" t="s">
        <v>336</v>
      </c>
      <c r="G82" s="34"/>
      <c r="H82" s="91" t="s">
        <v>337</v>
      </c>
      <c r="M82" s="20"/>
    </row>
    <row r="83" spans="1:13" ht="14.25" customHeight="1" x14ac:dyDescent="0.25">
      <c r="A83" s="52">
        <v>856</v>
      </c>
      <c r="B83" s="30" t="s">
        <v>51</v>
      </c>
      <c r="C83" s="93" t="s">
        <v>69</v>
      </c>
      <c r="D83" t="s">
        <v>45</v>
      </c>
      <c r="E83">
        <v>45798</v>
      </c>
      <c r="F83" t="s">
        <v>338</v>
      </c>
      <c r="G83" s="34" t="s">
        <v>339</v>
      </c>
      <c r="H83" s="91" t="s">
        <v>340</v>
      </c>
      <c r="I83">
        <v>108</v>
      </c>
      <c r="J83">
        <v>2371.1</v>
      </c>
      <c r="M83" s="20"/>
    </row>
    <row r="84" spans="1:13" ht="14.25" customHeight="1" x14ac:dyDescent="0.25">
      <c r="A84" s="52">
        <v>857</v>
      </c>
      <c r="B84" s="30" t="s">
        <v>51</v>
      </c>
      <c r="C84" s="93" t="s">
        <v>341</v>
      </c>
      <c r="D84" t="s">
        <v>45</v>
      </c>
      <c r="E84">
        <v>45798</v>
      </c>
      <c r="F84" t="s">
        <v>342</v>
      </c>
      <c r="G84" s="34" t="s">
        <v>343</v>
      </c>
      <c r="H84" s="91" t="s">
        <v>344</v>
      </c>
      <c r="I84">
        <v>73</v>
      </c>
      <c r="J84">
        <v>1376.65</v>
      </c>
      <c r="M84" s="20"/>
    </row>
    <row r="85" spans="1:13" ht="14.25" customHeight="1" x14ac:dyDescent="0.25">
      <c r="A85" s="52">
        <v>858</v>
      </c>
      <c r="B85" s="30" t="s">
        <v>51</v>
      </c>
      <c r="C85" s="93" t="s">
        <v>327</v>
      </c>
      <c r="D85" t="s">
        <v>45</v>
      </c>
      <c r="E85">
        <v>45799</v>
      </c>
      <c r="F85" t="s">
        <v>345</v>
      </c>
      <c r="G85" s="34" t="s">
        <v>346</v>
      </c>
      <c r="H85" s="91" t="s">
        <v>329</v>
      </c>
      <c r="I85">
        <v>6</v>
      </c>
      <c r="J85">
        <v>3254.1</v>
      </c>
      <c r="M85" s="20"/>
    </row>
    <row r="86" spans="1:13" ht="14.25" customHeight="1" x14ac:dyDescent="0.25">
      <c r="A86" s="52">
        <v>861</v>
      </c>
      <c r="B86" s="30" t="s">
        <v>51</v>
      </c>
      <c r="C86" s="93" t="s">
        <v>335</v>
      </c>
      <c r="D86" t="s">
        <v>45</v>
      </c>
      <c r="E86">
        <v>45799</v>
      </c>
      <c r="F86" t="s">
        <v>347</v>
      </c>
      <c r="G86" s="34" t="s">
        <v>348</v>
      </c>
      <c r="H86" s="91" t="s">
        <v>337</v>
      </c>
      <c r="I86">
        <v>122</v>
      </c>
      <c r="J86">
        <v>2443.6</v>
      </c>
      <c r="M86" s="20"/>
    </row>
    <row r="87" spans="1:13" ht="14.25" customHeight="1" x14ac:dyDescent="0.25">
      <c r="A87" s="52">
        <v>862</v>
      </c>
      <c r="B87" s="30" t="s">
        <v>51</v>
      </c>
      <c r="C87" s="93" t="s">
        <v>349</v>
      </c>
      <c r="D87" t="s">
        <v>45</v>
      </c>
      <c r="E87">
        <v>45798</v>
      </c>
      <c r="F87" t="s">
        <v>350</v>
      </c>
      <c r="G87" s="34"/>
      <c r="H87" s="91" t="s">
        <v>351</v>
      </c>
      <c r="M87" s="20"/>
    </row>
    <row r="88" spans="1:13" ht="14.25" customHeight="1" x14ac:dyDescent="0.25">
      <c r="A88" s="52">
        <v>876</v>
      </c>
      <c r="B88" s="30" t="s">
        <v>51</v>
      </c>
      <c r="C88" s="93" t="s">
        <v>331</v>
      </c>
      <c r="D88" t="s">
        <v>45</v>
      </c>
      <c r="E88">
        <v>45799</v>
      </c>
      <c r="F88" t="s">
        <v>352</v>
      </c>
      <c r="G88" s="34" t="s">
        <v>353</v>
      </c>
      <c r="H88" s="91" t="s">
        <v>68</v>
      </c>
      <c r="I88">
        <v>233</v>
      </c>
      <c r="J88">
        <v>4393.5</v>
      </c>
      <c r="M88" s="20"/>
    </row>
    <row r="89" spans="1:13" ht="14.25" customHeight="1" x14ac:dyDescent="0.25">
      <c r="A89" s="52">
        <v>877</v>
      </c>
      <c r="B89" s="30" t="s">
        <v>51</v>
      </c>
      <c r="C89" s="93" t="s">
        <v>349</v>
      </c>
      <c r="D89" t="s">
        <v>45</v>
      </c>
      <c r="E89">
        <v>45799</v>
      </c>
      <c r="F89" t="s">
        <v>354</v>
      </c>
      <c r="G89" s="34" t="s">
        <v>355</v>
      </c>
      <c r="H89" s="91" t="s">
        <v>356</v>
      </c>
      <c r="I89">
        <v>224</v>
      </c>
      <c r="J89">
        <v>5569.3</v>
      </c>
      <c r="M89" s="20"/>
    </row>
    <row r="90" spans="1:13" ht="14.25" customHeight="1" x14ac:dyDescent="0.25">
      <c r="A90" s="52">
        <v>884</v>
      </c>
      <c r="B90" s="30" t="s">
        <v>51</v>
      </c>
      <c r="C90" s="93" t="s">
        <v>58</v>
      </c>
      <c r="D90" t="s">
        <v>45</v>
      </c>
      <c r="E90">
        <v>45800</v>
      </c>
      <c r="F90" t="s">
        <v>357</v>
      </c>
      <c r="G90" s="34" t="s">
        <v>358</v>
      </c>
      <c r="H90" s="91" t="s">
        <v>229</v>
      </c>
      <c r="I90">
        <v>8</v>
      </c>
      <c r="J90">
        <v>172</v>
      </c>
      <c r="M90" s="20"/>
    </row>
    <row r="91" spans="1:13" ht="14.25" customHeight="1" x14ac:dyDescent="0.25">
      <c r="A91" s="52">
        <v>885</v>
      </c>
      <c r="B91" s="30" t="s">
        <v>51</v>
      </c>
      <c r="C91" s="93" t="s">
        <v>58</v>
      </c>
      <c r="D91" t="s">
        <v>45</v>
      </c>
      <c r="E91">
        <v>45799</v>
      </c>
      <c r="F91" t="s">
        <v>359</v>
      </c>
      <c r="G91" s="34" t="s">
        <v>360</v>
      </c>
      <c r="H91" s="91" t="s">
        <v>229</v>
      </c>
      <c r="I91">
        <v>143</v>
      </c>
      <c r="J91">
        <v>3279</v>
      </c>
      <c r="M91" s="20"/>
    </row>
    <row r="92" spans="1:13" ht="14.25" customHeight="1" x14ac:dyDescent="0.25">
      <c r="A92" s="52">
        <v>886</v>
      </c>
      <c r="B92" s="30" t="s">
        <v>51</v>
      </c>
      <c r="C92" s="93" t="s">
        <v>58</v>
      </c>
      <c r="D92" t="s">
        <v>45</v>
      </c>
      <c r="E92">
        <v>45799</v>
      </c>
      <c r="F92" t="s">
        <v>361</v>
      </c>
      <c r="G92" s="34" t="s">
        <v>362</v>
      </c>
      <c r="H92" s="91" t="s">
        <v>229</v>
      </c>
      <c r="I92">
        <v>232</v>
      </c>
      <c r="J92">
        <v>5282</v>
      </c>
      <c r="M92" s="20"/>
    </row>
    <row r="93" spans="1:13" ht="14.25" customHeight="1" x14ac:dyDescent="0.25">
      <c r="A93" s="52">
        <v>889</v>
      </c>
      <c r="B93" s="30" t="s">
        <v>51</v>
      </c>
      <c r="C93" s="93" t="s">
        <v>335</v>
      </c>
      <c r="D93" t="s">
        <v>45</v>
      </c>
      <c r="E93">
        <v>45799</v>
      </c>
      <c r="F93" t="s">
        <v>363</v>
      </c>
      <c r="G93" s="34" t="s">
        <v>364</v>
      </c>
      <c r="H93" s="91" t="s">
        <v>337</v>
      </c>
      <c r="I93">
        <v>150</v>
      </c>
      <c r="J93">
        <v>3096.5</v>
      </c>
      <c r="M93" s="20"/>
    </row>
    <row r="94" spans="1:13" ht="14.25" customHeight="1" x14ac:dyDescent="0.25">
      <c r="A94" s="52">
        <v>924</v>
      </c>
      <c r="B94" s="30" t="s">
        <v>51</v>
      </c>
      <c r="C94" s="93" t="s">
        <v>327</v>
      </c>
      <c r="D94" t="s">
        <v>45</v>
      </c>
      <c r="E94">
        <v>45801</v>
      </c>
      <c r="F94" t="s">
        <v>365</v>
      </c>
      <c r="G94" s="34" t="s">
        <v>366</v>
      </c>
      <c r="H94" s="91" t="s">
        <v>329</v>
      </c>
      <c r="I94">
        <v>136</v>
      </c>
      <c r="J94">
        <v>2562.5</v>
      </c>
      <c r="M94" s="20"/>
    </row>
    <row r="95" spans="1:13" ht="14.25" customHeight="1" x14ac:dyDescent="0.25">
      <c r="A95" s="52">
        <v>927</v>
      </c>
      <c r="B95" s="30" t="s">
        <v>51</v>
      </c>
      <c r="C95" s="93" t="s">
        <v>367</v>
      </c>
      <c r="D95" t="s">
        <v>45</v>
      </c>
      <c r="E95">
        <v>45801</v>
      </c>
      <c r="F95" t="s">
        <v>368</v>
      </c>
      <c r="G95" s="34" t="s">
        <v>369</v>
      </c>
      <c r="H95" s="91" t="s">
        <v>370</v>
      </c>
      <c r="I95">
        <v>35</v>
      </c>
      <c r="J95">
        <v>645</v>
      </c>
      <c r="M95" s="20"/>
    </row>
    <row r="96" spans="1:13" ht="14.25" customHeight="1" x14ac:dyDescent="0.25">
      <c r="A96" s="52">
        <v>928</v>
      </c>
      <c r="B96" s="30" t="s">
        <v>51</v>
      </c>
      <c r="C96" s="93" t="s">
        <v>66</v>
      </c>
      <c r="D96" t="s">
        <v>45</v>
      </c>
      <c r="E96">
        <v>45801</v>
      </c>
      <c r="F96" t="s">
        <v>371</v>
      </c>
      <c r="G96" s="34" t="s">
        <v>372</v>
      </c>
      <c r="H96" s="91" t="s">
        <v>67</v>
      </c>
      <c r="I96">
        <v>24</v>
      </c>
      <c r="J96">
        <v>476</v>
      </c>
      <c r="M96" s="20"/>
    </row>
    <row r="97" spans="1:13" ht="14.25" customHeight="1" x14ac:dyDescent="0.25">
      <c r="A97" s="52">
        <v>930</v>
      </c>
      <c r="B97" s="30" t="s">
        <v>51</v>
      </c>
      <c r="C97" s="93" t="s">
        <v>66</v>
      </c>
      <c r="D97" t="s">
        <v>45</v>
      </c>
      <c r="E97">
        <v>45803</v>
      </c>
      <c r="F97" t="s">
        <v>70</v>
      </c>
      <c r="G97" s="34" t="s">
        <v>91</v>
      </c>
      <c r="H97" s="91" t="s">
        <v>67</v>
      </c>
      <c r="I97">
        <v>254</v>
      </c>
      <c r="J97">
        <v>4846.5</v>
      </c>
      <c r="M97" s="20"/>
    </row>
    <row r="98" spans="1:13" ht="14.25" customHeight="1" x14ac:dyDescent="0.25">
      <c r="A98" s="52">
        <v>931</v>
      </c>
      <c r="B98" s="30" t="s">
        <v>51</v>
      </c>
      <c r="C98" s="93" t="s">
        <v>373</v>
      </c>
      <c r="D98" t="s">
        <v>45</v>
      </c>
      <c r="E98">
        <v>45801</v>
      </c>
      <c r="F98" t="s">
        <v>374</v>
      </c>
      <c r="G98" s="34" t="s">
        <v>375</v>
      </c>
      <c r="H98" s="91" t="s">
        <v>376</v>
      </c>
      <c r="I98">
        <v>284</v>
      </c>
      <c r="J98">
        <v>6414.6</v>
      </c>
      <c r="M98" s="20"/>
    </row>
    <row r="99" spans="1:13" ht="14.25" customHeight="1" x14ac:dyDescent="0.25">
      <c r="A99" s="52">
        <v>932</v>
      </c>
      <c r="B99" s="30" t="s">
        <v>51</v>
      </c>
      <c r="C99" s="93" t="s">
        <v>71</v>
      </c>
      <c r="D99" t="s">
        <v>45</v>
      </c>
      <c r="E99">
        <v>45804</v>
      </c>
      <c r="F99" t="s">
        <v>72</v>
      </c>
      <c r="G99" s="34" t="s">
        <v>90</v>
      </c>
      <c r="H99" s="91" t="s">
        <v>92</v>
      </c>
      <c r="I99">
        <v>84</v>
      </c>
      <c r="J99">
        <v>1863.3</v>
      </c>
      <c r="M99" s="20"/>
    </row>
    <row r="100" spans="1:13" ht="14.25" customHeight="1" x14ac:dyDescent="0.25">
      <c r="A100" s="52">
        <v>934</v>
      </c>
      <c r="B100" s="3" t="s">
        <v>51</v>
      </c>
      <c r="C100" s="93" t="s">
        <v>327</v>
      </c>
      <c r="D100" t="s">
        <v>45</v>
      </c>
      <c r="E100">
        <v>45801</v>
      </c>
      <c r="F100" t="s">
        <v>377</v>
      </c>
      <c r="G100" s="34" t="s">
        <v>378</v>
      </c>
      <c r="H100" s="91" t="s">
        <v>329</v>
      </c>
      <c r="I100">
        <v>77</v>
      </c>
      <c r="J100">
        <v>1796</v>
      </c>
      <c r="M100" s="20"/>
    </row>
    <row r="101" spans="1:13" ht="14.25" customHeight="1" x14ac:dyDescent="0.25">
      <c r="A101" s="52">
        <v>935</v>
      </c>
      <c r="B101" s="3" t="s">
        <v>51</v>
      </c>
      <c r="C101" s="93" t="s">
        <v>62</v>
      </c>
      <c r="D101" t="s">
        <v>45</v>
      </c>
      <c r="E101">
        <v>45803</v>
      </c>
      <c r="F101" t="s">
        <v>73</v>
      </c>
      <c r="G101" s="34" t="s">
        <v>89</v>
      </c>
      <c r="H101" s="91" t="s">
        <v>63</v>
      </c>
      <c r="I101">
        <v>99</v>
      </c>
      <c r="J101">
        <v>2163</v>
      </c>
      <c r="M101" s="20"/>
    </row>
    <row r="102" spans="1:13" ht="14.25" customHeight="1" x14ac:dyDescent="0.25">
      <c r="A102" s="52">
        <v>938</v>
      </c>
      <c r="B102" s="3" t="s">
        <v>51</v>
      </c>
      <c r="C102" s="93" t="s">
        <v>74</v>
      </c>
      <c r="D102" t="s">
        <v>45</v>
      </c>
      <c r="E102">
        <v>45803</v>
      </c>
      <c r="F102" t="s">
        <v>379</v>
      </c>
      <c r="G102" s="34" t="s">
        <v>380</v>
      </c>
      <c r="H102" s="91" t="s">
        <v>82</v>
      </c>
      <c r="I102">
        <v>24</v>
      </c>
      <c r="J102">
        <v>521</v>
      </c>
      <c r="M102" s="20"/>
    </row>
    <row r="103" spans="1:13" ht="14.25" customHeight="1" x14ac:dyDescent="0.25">
      <c r="A103" s="52">
        <v>939</v>
      </c>
      <c r="B103" s="3" t="s">
        <v>51</v>
      </c>
      <c r="C103" s="93" t="s">
        <v>75</v>
      </c>
      <c r="D103" t="s">
        <v>45</v>
      </c>
      <c r="E103">
        <v>45803</v>
      </c>
      <c r="F103" t="s">
        <v>76</v>
      </c>
      <c r="G103" s="34" t="s">
        <v>88</v>
      </c>
      <c r="H103" s="91" t="s">
        <v>93</v>
      </c>
      <c r="I103">
        <v>77</v>
      </c>
      <c r="J103">
        <v>1709.9</v>
      </c>
      <c r="M103" s="20"/>
    </row>
    <row r="104" spans="1:13" ht="14.25" customHeight="1" x14ac:dyDescent="0.25">
      <c r="A104" s="52">
        <v>940</v>
      </c>
      <c r="B104" s="3" t="s">
        <v>51</v>
      </c>
      <c r="C104" s="93" t="s">
        <v>74</v>
      </c>
      <c r="D104" t="s">
        <v>45</v>
      </c>
      <c r="E104">
        <v>45803</v>
      </c>
      <c r="F104" t="s">
        <v>77</v>
      </c>
      <c r="G104" s="34" t="s">
        <v>87</v>
      </c>
      <c r="H104" s="91" t="s">
        <v>82</v>
      </c>
      <c r="I104">
        <v>40</v>
      </c>
      <c r="J104">
        <v>894.9</v>
      </c>
      <c r="M104" s="20"/>
    </row>
    <row r="105" spans="1:13" ht="14.25" customHeight="1" x14ac:dyDescent="0.25">
      <c r="A105" s="52">
        <v>941</v>
      </c>
      <c r="B105" s="3" t="s">
        <v>51</v>
      </c>
      <c r="C105" s="93" t="s">
        <v>74</v>
      </c>
      <c r="D105" t="s">
        <v>45</v>
      </c>
      <c r="E105">
        <v>45803</v>
      </c>
      <c r="F105" t="s">
        <v>78</v>
      </c>
      <c r="G105" s="34" t="s">
        <v>86</v>
      </c>
      <c r="H105" s="91" t="s">
        <v>82</v>
      </c>
      <c r="I105">
        <v>47</v>
      </c>
      <c r="J105">
        <v>1045.7</v>
      </c>
      <c r="M105" s="20"/>
    </row>
    <row r="106" spans="1:13" ht="14.25" customHeight="1" x14ac:dyDescent="0.25">
      <c r="A106" s="52">
        <v>950</v>
      </c>
      <c r="B106" s="3" t="s">
        <v>51</v>
      </c>
      <c r="C106" s="93" t="s">
        <v>66</v>
      </c>
      <c r="D106" t="s">
        <v>45</v>
      </c>
      <c r="E106">
        <v>45803</v>
      </c>
      <c r="F106" t="s">
        <v>79</v>
      </c>
      <c r="G106" s="34" t="s">
        <v>85</v>
      </c>
      <c r="H106" s="91" t="s">
        <v>67</v>
      </c>
      <c r="I106">
        <v>36</v>
      </c>
      <c r="J106">
        <v>769</v>
      </c>
      <c r="M106" s="20"/>
    </row>
    <row r="107" spans="1:13" ht="14.25" customHeight="1" x14ac:dyDescent="0.25">
      <c r="A107" s="52">
        <v>951</v>
      </c>
      <c r="B107" s="3" t="s">
        <v>51</v>
      </c>
      <c r="C107" s="93" t="s">
        <v>80</v>
      </c>
      <c r="D107" t="s">
        <v>45</v>
      </c>
      <c r="E107">
        <v>45803</v>
      </c>
      <c r="F107" t="s">
        <v>81</v>
      </c>
      <c r="G107" s="34" t="s">
        <v>83</v>
      </c>
      <c r="H107" s="91" t="s">
        <v>84</v>
      </c>
      <c r="I107">
        <v>338</v>
      </c>
      <c r="J107">
        <v>7368</v>
      </c>
      <c r="M107" s="20"/>
    </row>
    <row r="108" spans="1:13" ht="14.25" customHeight="1" x14ac:dyDescent="0.25">
      <c r="A108" s="52">
        <v>977</v>
      </c>
      <c r="B108" s="3" t="s">
        <v>51</v>
      </c>
      <c r="C108" s="93" t="s">
        <v>100</v>
      </c>
      <c r="D108" t="s">
        <v>45</v>
      </c>
      <c r="E108">
        <v>45805</v>
      </c>
      <c r="F108" t="s">
        <v>101</v>
      </c>
      <c r="G108" s="34" t="s">
        <v>381</v>
      </c>
      <c r="H108" s="91" t="s">
        <v>382</v>
      </c>
      <c r="I108">
        <v>199</v>
      </c>
      <c r="J108">
        <v>4389.3</v>
      </c>
      <c r="M108" s="20"/>
    </row>
    <row r="109" spans="1:13" ht="14.25" customHeight="1" x14ac:dyDescent="0.25">
      <c r="A109" s="52">
        <v>978</v>
      </c>
      <c r="B109" s="3" t="s">
        <v>51</v>
      </c>
      <c r="C109" s="93" t="s">
        <v>123</v>
      </c>
      <c r="D109" t="s">
        <v>45</v>
      </c>
      <c r="E109">
        <v>45805</v>
      </c>
      <c r="F109" t="s">
        <v>102</v>
      </c>
      <c r="G109" s="34" t="s">
        <v>383</v>
      </c>
      <c r="H109" s="91" t="s">
        <v>384</v>
      </c>
      <c r="I109">
        <v>160</v>
      </c>
      <c r="J109">
        <v>3542.2</v>
      </c>
      <c r="M109" s="20"/>
    </row>
    <row r="110" spans="1:13" ht="14.25" customHeight="1" x14ac:dyDescent="0.25">
      <c r="A110" s="52">
        <v>981</v>
      </c>
      <c r="B110" s="3" t="s">
        <v>51</v>
      </c>
      <c r="C110" s="93" t="s">
        <v>103</v>
      </c>
      <c r="D110" t="s">
        <v>45</v>
      </c>
      <c r="E110">
        <v>45805</v>
      </c>
      <c r="F110" t="s">
        <v>104</v>
      </c>
      <c r="G110" s="34" t="s">
        <v>385</v>
      </c>
      <c r="H110" s="91"/>
      <c r="I110">
        <v>62</v>
      </c>
      <c r="J110">
        <v>1416</v>
      </c>
      <c r="M110" s="20"/>
    </row>
    <row r="111" spans="1:13" ht="14.25" customHeight="1" x14ac:dyDescent="0.25">
      <c r="A111" s="52">
        <v>984</v>
      </c>
      <c r="B111" s="3" t="s">
        <v>51</v>
      </c>
      <c r="C111" s="93" t="s">
        <v>66</v>
      </c>
      <c r="D111" t="s">
        <v>45</v>
      </c>
      <c r="E111">
        <v>45805</v>
      </c>
      <c r="F111" t="s">
        <v>386</v>
      </c>
      <c r="G111" s="34" t="s">
        <v>387</v>
      </c>
      <c r="H111" s="91" t="s">
        <v>67</v>
      </c>
      <c r="I111">
        <v>19</v>
      </c>
      <c r="J111">
        <v>416</v>
      </c>
      <c r="M111" s="20"/>
    </row>
    <row r="112" spans="1:13" ht="14.25" customHeight="1" x14ac:dyDescent="0.25">
      <c r="A112" s="52">
        <v>985</v>
      </c>
      <c r="B112" s="3" t="s">
        <v>51</v>
      </c>
      <c r="C112" s="93" t="s">
        <v>58</v>
      </c>
      <c r="D112" t="s">
        <v>45</v>
      </c>
      <c r="E112">
        <v>45805</v>
      </c>
      <c r="F112" t="s">
        <v>105</v>
      </c>
      <c r="G112" s="34" t="s">
        <v>388</v>
      </c>
      <c r="H112" s="91" t="s">
        <v>229</v>
      </c>
      <c r="I112">
        <v>57</v>
      </c>
      <c r="J112">
        <v>1291</v>
      </c>
      <c r="M112" s="20"/>
    </row>
    <row r="113" spans="1:13" ht="14.25" customHeight="1" x14ac:dyDescent="0.25">
      <c r="A113" s="52">
        <v>986</v>
      </c>
      <c r="B113" s="3" t="s">
        <v>51</v>
      </c>
      <c r="C113" s="93" t="s">
        <v>58</v>
      </c>
      <c r="D113" t="s">
        <v>45</v>
      </c>
      <c r="E113">
        <v>45805</v>
      </c>
      <c r="F113" t="s">
        <v>106</v>
      </c>
      <c r="G113" s="34" t="s">
        <v>389</v>
      </c>
      <c r="H113" s="91" t="s">
        <v>229</v>
      </c>
      <c r="I113">
        <v>56</v>
      </c>
      <c r="J113">
        <v>1225.5</v>
      </c>
      <c r="M113" s="20"/>
    </row>
    <row r="114" spans="1:13" ht="14.25" customHeight="1" x14ac:dyDescent="0.25">
      <c r="A114" s="52">
        <v>987</v>
      </c>
      <c r="B114" s="3" t="s">
        <v>51</v>
      </c>
      <c r="C114" s="93" t="s">
        <v>80</v>
      </c>
      <c r="D114" t="s">
        <v>45</v>
      </c>
      <c r="E114">
        <v>45805</v>
      </c>
      <c r="F114" t="s">
        <v>107</v>
      </c>
      <c r="G114" s="34" t="s">
        <v>390</v>
      </c>
      <c r="H114" s="91" t="s">
        <v>84</v>
      </c>
      <c r="I114">
        <v>203</v>
      </c>
      <c r="J114">
        <v>4522.5</v>
      </c>
      <c r="M114" s="20"/>
    </row>
    <row r="115" spans="1:13" ht="14.25" customHeight="1" x14ac:dyDescent="0.25">
      <c r="A115" s="52">
        <v>994</v>
      </c>
      <c r="B115" s="3" t="s">
        <v>51</v>
      </c>
      <c r="C115" s="93" t="s">
        <v>80</v>
      </c>
      <c r="D115" t="s">
        <v>45</v>
      </c>
      <c r="E115">
        <v>45805</v>
      </c>
      <c r="F115" t="s">
        <v>108</v>
      </c>
      <c r="G115" s="34" t="s">
        <v>391</v>
      </c>
      <c r="H115" s="91" t="s">
        <v>84</v>
      </c>
      <c r="I115">
        <v>134</v>
      </c>
      <c r="J115">
        <v>2973.5</v>
      </c>
      <c r="M115" s="20"/>
    </row>
    <row r="116" spans="1:13" ht="14.25" customHeight="1" x14ac:dyDescent="0.25">
      <c r="A116" s="52">
        <v>1009</v>
      </c>
      <c r="B116" s="3" t="s">
        <v>51</v>
      </c>
      <c r="C116" s="93" t="s">
        <v>293</v>
      </c>
      <c r="D116" t="s">
        <v>45</v>
      </c>
      <c r="E116">
        <v>45805</v>
      </c>
      <c r="F116" t="s">
        <v>392</v>
      </c>
      <c r="G116" s="34"/>
      <c r="H116" s="91" t="s">
        <v>296</v>
      </c>
      <c r="M116" s="20"/>
    </row>
    <row r="117" spans="1:13" ht="14.25" customHeight="1" x14ac:dyDescent="0.25">
      <c r="A117" s="52">
        <v>999</v>
      </c>
      <c r="B117" s="3" t="s">
        <v>51</v>
      </c>
      <c r="C117" s="93" t="s">
        <v>113</v>
      </c>
      <c r="D117" t="s">
        <v>45</v>
      </c>
      <c r="E117">
        <v>45806</v>
      </c>
      <c r="F117" t="s">
        <v>116</v>
      </c>
      <c r="G117" s="34" t="s">
        <v>393</v>
      </c>
      <c r="H117" s="91" t="s">
        <v>394</v>
      </c>
      <c r="I117">
        <v>244</v>
      </c>
      <c r="J117">
        <v>4583</v>
      </c>
      <c r="K117">
        <v>18.782786885245901</v>
      </c>
      <c r="M117" s="20"/>
    </row>
    <row r="118" spans="1:13" ht="14.25" customHeight="1" x14ac:dyDescent="0.25">
      <c r="A118" s="52">
        <v>1010</v>
      </c>
      <c r="B118" s="3" t="s">
        <v>51</v>
      </c>
      <c r="C118" s="93" t="s">
        <v>117</v>
      </c>
      <c r="D118" t="s">
        <v>45</v>
      </c>
      <c r="E118">
        <v>45806</v>
      </c>
      <c r="F118" t="s">
        <v>118</v>
      </c>
      <c r="G118" s="34" t="s">
        <v>395</v>
      </c>
      <c r="H118" s="91" t="s">
        <v>396</v>
      </c>
      <c r="I118">
        <v>197</v>
      </c>
      <c r="J118">
        <v>4523.8</v>
      </c>
      <c r="K118">
        <v>22.963451776649748</v>
      </c>
      <c r="M118" s="20"/>
    </row>
    <row r="119" spans="1:13" ht="14.25" customHeight="1" x14ac:dyDescent="0.25">
      <c r="A119" s="52">
        <v>1011</v>
      </c>
      <c r="B119" s="3" t="s">
        <v>51</v>
      </c>
      <c r="C119" s="93" t="s">
        <v>331</v>
      </c>
      <c r="D119" t="s">
        <v>45</v>
      </c>
      <c r="E119">
        <v>45806</v>
      </c>
      <c r="F119" t="s">
        <v>125</v>
      </c>
      <c r="G119" s="34" t="s">
        <v>397</v>
      </c>
      <c r="H119" s="91" t="s">
        <v>68</v>
      </c>
      <c r="I119">
        <v>11</v>
      </c>
      <c r="J119">
        <v>257.89999999999998</v>
      </c>
      <c r="K119">
        <v>23.445454545454542</v>
      </c>
      <c r="M119" s="20"/>
    </row>
    <row r="120" spans="1:13" ht="14.25" customHeight="1" x14ac:dyDescent="0.25">
      <c r="A120" s="52">
        <v>1012</v>
      </c>
      <c r="B120" s="3" t="s">
        <v>51</v>
      </c>
      <c r="C120" s="93" t="s">
        <v>124</v>
      </c>
      <c r="D120" t="s">
        <v>45</v>
      </c>
      <c r="E120">
        <v>45806</v>
      </c>
      <c r="F120" t="s">
        <v>126</v>
      </c>
      <c r="G120" s="34" t="s">
        <v>398</v>
      </c>
      <c r="H120" s="91" t="s">
        <v>399</v>
      </c>
      <c r="I120">
        <v>191</v>
      </c>
      <c r="J120">
        <v>4377</v>
      </c>
      <c r="K120">
        <v>22.916230366492147</v>
      </c>
      <c r="M120" s="20"/>
    </row>
    <row r="121" spans="1:13" ht="14.25" customHeight="1" x14ac:dyDescent="0.25">
      <c r="A121" s="52">
        <v>1020</v>
      </c>
      <c r="B121" s="3" t="s">
        <v>51</v>
      </c>
      <c r="C121" s="93" t="s">
        <v>331</v>
      </c>
      <c r="D121" t="s">
        <v>45</v>
      </c>
      <c r="E121">
        <v>45806</v>
      </c>
      <c r="F121" t="s">
        <v>400</v>
      </c>
      <c r="G121" s="34" t="s">
        <v>401</v>
      </c>
      <c r="H121" s="91" t="s">
        <v>68</v>
      </c>
      <c r="I121">
        <v>274</v>
      </c>
      <c r="J121">
        <v>3987</v>
      </c>
      <c r="K121">
        <v>14.551094890510949</v>
      </c>
      <c r="M121" s="20"/>
    </row>
    <row r="122" spans="1:13" ht="14.25" customHeight="1" x14ac:dyDescent="0.25">
      <c r="A122" s="52">
        <v>1024</v>
      </c>
      <c r="B122" s="3" t="s">
        <v>51</v>
      </c>
      <c r="C122" s="93" t="s">
        <v>69</v>
      </c>
      <c r="D122" t="s">
        <v>45</v>
      </c>
      <c r="E122">
        <v>45807</v>
      </c>
      <c r="F122" t="s">
        <v>119</v>
      </c>
      <c r="G122" s="34" t="s">
        <v>402</v>
      </c>
      <c r="H122" s="91" t="s">
        <v>340</v>
      </c>
      <c r="I122">
        <v>96</v>
      </c>
      <c r="J122">
        <v>1876</v>
      </c>
      <c r="K122">
        <v>19.541666666666668</v>
      </c>
      <c r="M122" s="20"/>
    </row>
    <row r="123" spans="1:13" ht="14.25" customHeight="1" x14ac:dyDescent="0.25">
      <c r="A123" s="52">
        <v>1036</v>
      </c>
      <c r="B123" s="3" t="s">
        <v>51</v>
      </c>
      <c r="C123" s="93" t="s">
        <v>117</v>
      </c>
      <c r="D123" t="s">
        <v>45</v>
      </c>
      <c r="E123">
        <v>45807</v>
      </c>
      <c r="F123" t="s">
        <v>120</v>
      </c>
      <c r="G123" s="34" t="s">
        <v>403</v>
      </c>
      <c r="H123" s="91" t="s">
        <v>396</v>
      </c>
      <c r="I123">
        <v>109</v>
      </c>
      <c r="J123">
        <v>2497.3000000000002</v>
      </c>
      <c r="K123">
        <v>22.911009174311928</v>
      </c>
      <c r="M123" s="20"/>
    </row>
    <row r="124" spans="1:13" ht="14.25" customHeight="1" x14ac:dyDescent="0.25">
      <c r="A124" s="52">
        <v>1025</v>
      </c>
      <c r="B124" s="3" t="s">
        <v>51</v>
      </c>
      <c r="C124" s="93" t="s">
        <v>127</v>
      </c>
      <c r="D124" t="s">
        <v>45</v>
      </c>
      <c r="E124">
        <v>45808</v>
      </c>
      <c r="F124" t="s">
        <v>128</v>
      </c>
      <c r="G124" s="34" t="s">
        <v>404</v>
      </c>
      <c r="H124" s="91" t="s">
        <v>405</v>
      </c>
      <c r="I124">
        <v>100</v>
      </c>
      <c r="J124">
        <v>2275</v>
      </c>
      <c r="M124" s="20"/>
    </row>
    <row r="125" spans="1:13" ht="14.25" customHeight="1" x14ac:dyDescent="0.25">
      <c r="A125" s="52">
        <v>1035</v>
      </c>
      <c r="B125" s="3" t="s">
        <v>51</v>
      </c>
      <c r="C125" s="93" t="s">
        <v>117</v>
      </c>
      <c r="D125" t="s">
        <v>45</v>
      </c>
      <c r="E125">
        <v>45808</v>
      </c>
      <c r="F125" t="s">
        <v>121</v>
      </c>
      <c r="G125" s="34" t="s">
        <v>406</v>
      </c>
      <c r="H125" s="91" t="s">
        <v>396</v>
      </c>
      <c r="I125">
        <v>253</v>
      </c>
      <c r="J125">
        <v>5749.5</v>
      </c>
      <c r="K125">
        <v>22.725296442687746</v>
      </c>
      <c r="M125" s="20"/>
    </row>
    <row r="126" spans="1:13" ht="14.25" customHeight="1" x14ac:dyDescent="0.25">
      <c r="A126" s="52">
        <v>1055</v>
      </c>
      <c r="B126" s="3" t="s">
        <v>51</v>
      </c>
      <c r="C126" s="93" t="s">
        <v>56</v>
      </c>
      <c r="D126" t="s">
        <v>45</v>
      </c>
      <c r="E126">
        <v>45810</v>
      </c>
      <c r="F126" t="s">
        <v>129</v>
      </c>
      <c r="G126" s="34" t="s">
        <v>407</v>
      </c>
      <c r="H126" s="91" t="s">
        <v>57</v>
      </c>
      <c r="I126">
        <v>100</v>
      </c>
      <c r="J126">
        <v>2275</v>
      </c>
      <c r="K126">
        <v>22.75</v>
      </c>
      <c r="M126" s="20"/>
    </row>
    <row r="127" spans="1:13" ht="14.25" customHeight="1" x14ac:dyDescent="0.25">
      <c r="A127" s="52">
        <v>1069</v>
      </c>
      <c r="B127" s="3" t="s">
        <v>51</v>
      </c>
      <c r="C127" s="93" t="s">
        <v>62</v>
      </c>
      <c r="D127" t="s">
        <v>45</v>
      </c>
      <c r="E127">
        <v>45811</v>
      </c>
      <c r="F127" t="s">
        <v>95</v>
      </c>
      <c r="G127" s="34"/>
      <c r="H127" s="91" t="s">
        <v>63</v>
      </c>
      <c r="K127" t="e">
        <v>#DIV/0!</v>
      </c>
      <c r="M127" s="20"/>
    </row>
    <row r="128" spans="1:13" ht="14.25" customHeight="1" x14ac:dyDescent="0.25">
      <c r="A128" s="52">
        <v>1070</v>
      </c>
      <c r="B128" s="3" t="s">
        <v>51</v>
      </c>
      <c r="C128" s="93" t="s">
        <v>59</v>
      </c>
      <c r="D128" t="s">
        <v>45</v>
      </c>
      <c r="E128">
        <v>45811</v>
      </c>
      <c r="F128" t="s">
        <v>96</v>
      </c>
      <c r="G128" s="34"/>
      <c r="H128" s="91" t="s">
        <v>408</v>
      </c>
      <c r="K128" t="e">
        <v>#DIV/0!</v>
      </c>
      <c r="M128" s="20"/>
    </row>
    <row r="129" spans="1:13" ht="14.25" customHeight="1" x14ac:dyDescent="0.25">
      <c r="A129" s="52">
        <v>1071</v>
      </c>
      <c r="B129" s="3" t="s">
        <v>51</v>
      </c>
      <c r="C129" s="93" t="s">
        <v>59</v>
      </c>
      <c r="D129" t="s">
        <v>45</v>
      </c>
      <c r="E129">
        <v>45811</v>
      </c>
      <c r="F129" t="s">
        <v>97</v>
      </c>
      <c r="G129" s="34"/>
      <c r="H129" s="91" t="s">
        <v>408</v>
      </c>
      <c r="K129" t="e">
        <v>#DIV/0!</v>
      </c>
      <c r="M129" s="20"/>
    </row>
    <row r="130" spans="1:13" ht="14.25" customHeight="1" x14ac:dyDescent="0.25">
      <c r="A130" s="52">
        <v>1072</v>
      </c>
      <c r="B130" s="3" t="s">
        <v>51</v>
      </c>
      <c r="C130" s="93" t="s">
        <v>59</v>
      </c>
      <c r="D130" t="s">
        <v>45</v>
      </c>
      <c r="E130">
        <v>45811</v>
      </c>
      <c r="F130" t="s">
        <v>98</v>
      </c>
      <c r="G130" s="34"/>
      <c r="H130" s="91" t="s">
        <v>408</v>
      </c>
      <c r="K130">
        <v>7439.5</v>
      </c>
      <c r="M130" s="20"/>
    </row>
    <row r="131" spans="1:13" ht="14.25" customHeight="1" x14ac:dyDescent="0.25">
      <c r="A131" s="52">
        <v>1092</v>
      </c>
      <c r="B131" s="3" t="s">
        <v>51</v>
      </c>
      <c r="C131" s="93" t="s">
        <v>62</v>
      </c>
      <c r="D131" t="s">
        <v>45</v>
      </c>
      <c r="E131">
        <v>45813</v>
      </c>
      <c r="F131" t="s">
        <v>99</v>
      </c>
      <c r="G131" s="34"/>
      <c r="H131" s="91"/>
      <c r="K131" t="e">
        <v>#DIV/0!</v>
      </c>
      <c r="M131" s="20"/>
    </row>
    <row r="132" spans="1:13" ht="14.25" customHeight="1" x14ac:dyDescent="0.25">
      <c r="A132" s="52">
        <v>1101</v>
      </c>
      <c r="B132" s="3" t="s">
        <v>51</v>
      </c>
      <c r="C132" s="93" t="s">
        <v>109</v>
      </c>
      <c r="D132" t="s">
        <v>45</v>
      </c>
      <c r="E132">
        <v>45814</v>
      </c>
      <c r="F132" t="s">
        <v>110</v>
      </c>
      <c r="G132" s="34"/>
      <c r="H132" s="91"/>
      <c r="K132" t="e">
        <v>#DIV/0!</v>
      </c>
      <c r="M132" s="20"/>
    </row>
    <row r="133" spans="1:13" ht="14.25" customHeight="1" x14ac:dyDescent="0.25">
      <c r="A133" s="52">
        <v>1102</v>
      </c>
      <c r="B133" s="3" t="s">
        <v>51</v>
      </c>
      <c r="C133" s="93" t="s">
        <v>62</v>
      </c>
      <c r="D133" t="s">
        <v>45</v>
      </c>
      <c r="E133">
        <v>45814</v>
      </c>
      <c r="F133" t="s">
        <v>111</v>
      </c>
      <c r="G133" s="34"/>
      <c r="H133" s="91"/>
      <c r="K133" t="e">
        <v>#DIV/0!</v>
      </c>
      <c r="M133" s="20"/>
    </row>
    <row r="134" spans="1:13" ht="14.25" customHeight="1" x14ac:dyDescent="0.25">
      <c r="A134" s="52">
        <v>1103</v>
      </c>
      <c r="B134" s="3" t="s">
        <v>51</v>
      </c>
      <c r="C134" s="93" t="s">
        <v>62</v>
      </c>
      <c r="D134" t="s">
        <v>45</v>
      </c>
      <c r="E134">
        <v>45814</v>
      </c>
      <c r="F134" t="s">
        <v>112</v>
      </c>
      <c r="G134" s="34"/>
      <c r="H134" s="91"/>
      <c r="M134" s="20"/>
    </row>
    <row r="135" spans="1:13" ht="14.25" customHeight="1" x14ac:dyDescent="0.25">
      <c r="A135" s="52">
        <v>1104</v>
      </c>
      <c r="B135" s="3" t="s">
        <v>51</v>
      </c>
      <c r="C135" s="93" t="s">
        <v>113</v>
      </c>
      <c r="D135" t="s">
        <v>45</v>
      </c>
      <c r="E135">
        <v>45814</v>
      </c>
      <c r="F135" t="s">
        <v>409</v>
      </c>
      <c r="G135" s="34"/>
      <c r="H135" s="91"/>
      <c r="M135" s="20"/>
    </row>
    <row r="136" spans="1:13" ht="14.25" customHeight="1" x14ac:dyDescent="0.25">
      <c r="A136" s="52">
        <v>1105</v>
      </c>
      <c r="B136" s="3" t="s">
        <v>51</v>
      </c>
      <c r="C136" s="93" t="s">
        <v>259</v>
      </c>
      <c r="D136" t="s">
        <v>45</v>
      </c>
      <c r="E136">
        <v>45814</v>
      </c>
      <c r="F136" t="s">
        <v>410</v>
      </c>
      <c r="G136" s="34"/>
      <c r="H136" s="91"/>
      <c r="M136" s="20"/>
    </row>
    <row r="137" spans="1:13" ht="14.25" customHeight="1" x14ac:dyDescent="0.25">
      <c r="A137" s="52">
        <v>1106</v>
      </c>
      <c r="B137" s="3" t="s">
        <v>51</v>
      </c>
      <c r="C137" s="93" t="s">
        <v>65</v>
      </c>
      <c r="D137" t="s">
        <v>45</v>
      </c>
      <c r="E137">
        <v>45814</v>
      </c>
      <c r="F137" t="s">
        <v>411</v>
      </c>
      <c r="G137" s="34"/>
      <c r="H137" s="91"/>
      <c r="M137" s="20"/>
    </row>
    <row r="138" spans="1:13" ht="14.25" customHeight="1" x14ac:dyDescent="0.25">
      <c r="A138" s="52">
        <v>1112</v>
      </c>
      <c r="B138" s="3" t="s">
        <v>51</v>
      </c>
      <c r="C138" s="93" t="s">
        <v>114</v>
      </c>
      <c r="D138" t="s">
        <v>45</v>
      </c>
      <c r="E138">
        <v>45817</v>
      </c>
      <c r="F138" t="s">
        <v>115</v>
      </c>
      <c r="G138" s="34" t="s">
        <v>150</v>
      </c>
      <c r="H138" s="91" t="s">
        <v>60</v>
      </c>
      <c r="I138">
        <v>88</v>
      </c>
      <c r="J138">
        <v>1976.5</v>
      </c>
      <c r="M138" s="20"/>
    </row>
    <row r="139" spans="1:13" ht="14.25" customHeight="1" x14ac:dyDescent="0.25">
      <c r="A139" s="52">
        <v>1121</v>
      </c>
      <c r="B139" s="3" t="s">
        <v>51</v>
      </c>
      <c r="C139" s="93" t="s">
        <v>335</v>
      </c>
      <c r="D139" t="s">
        <v>45</v>
      </c>
      <c r="E139" s="112">
        <v>45819</v>
      </c>
      <c r="F139" t="s">
        <v>415</v>
      </c>
      <c r="G139" s="34"/>
      <c r="H139" s="91"/>
      <c r="M139" s="20"/>
    </row>
    <row r="140" spans="1:13" ht="14.25" customHeight="1" x14ac:dyDescent="0.25">
      <c r="A140" s="52">
        <v>1123</v>
      </c>
      <c r="B140" s="3" t="s">
        <v>51</v>
      </c>
      <c r="C140" s="93" t="s">
        <v>418</v>
      </c>
      <c r="D140" t="s">
        <v>45</v>
      </c>
      <c r="E140" s="112">
        <v>45819</v>
      </c>
      <c r="F140" t="s">
        <v>416</v>
      </c>
      <c r="G140" s="34"/>
      <c r="H140" s="91"/>
      <c r="M140" s="20"/>
    </row>
    <row r="141" spans="1:13" ht="14.25" customHeight="1" x14ac:dyDescent="0.25">
      <c r="A141" s="52">
        <v>1124</v>
      </c>
      <c r="B141" s="3" t="s">
        <v>51</v>
      </c>
      <c r="C141" s="93" t="s">
        <v>192</v>
      </c>
      <c r="D141" t="s">
        <v>45</v>
      </c>
      <c r="E141" s="112">
        <v>45819</v>
      </c>
      <c r="F141" t="s">
        <v>417</v>
      </c>
      <c r="G141" s="34"/>
      <c r="H141" s="91"/>
      <c r="M141" s="20"/>
    </row>
    <row r="142" spans="1:13" ht="14.25" customHeight="1" x14ac:dyDescent="0.25">
      <c r="A142" s="52"/>
      <c r="B142" s="3"/>
      <c r="C142" s="93"/>
      <c r="G142" s="34"/>
      <c r="H142" s="91"/>
      <c r="M142" s="20"/>
    </row>
    <row r="143" spans="1:13" ht="14.25" customHeight="1" x14ac:dyDescent="0.25">
      <c r="A143" s="52"/>
      <c r="B143" s="3"/>
      <c r="C143" s="93"/>
      <c r="G143" s="34"/>
      <c r="H143" s="91"/>
      <c r="M143" s="20"/>
    </row>
    <row r="144" spans="1:13" ht="14.25" customHeight="1" x14ac:dyDescent="0.25">
      <c r="A144" s="52"/>
      <c r="B144" s="3"/>
      <c r="C144" s="93"/>
      <c r="G144" s="34"/>
      <c r="H144" s="91"/>
      <c r="M144" s="20"/>
    </row>
    <row r="145" spans="1:13" ht="14.25" customHeight="1" x14ac:dyDescent="0.25">
      <c r="A145" s="52"/>
      <c r="B145" s="3"/>
      <c r="C145" s="93"/>
      <c r="G145" s="34"/>
      <c r="H145" s="91"/>
      <c r="M145" s="20"/>
    </row>
    <row r="146" spans="1:13" ht="14.25" customHeight="1" x14ac:dyDescent="0.25">
      <c r="A146" s="52"/>
      <c r="B146" s="3"/>
      <c r="C146" s="93"/>
      <c r="G146" s="34"/>
      <c r="H146" s="91"/>
      <c r="M146" s="20"/>
    </row>
    <row r="147" spans="1:13" ht="14.25" customHeight="1" x14ac:dyDescent="0.25">
      <c r="A147" s="52"/>
      <c r="B147" s="3"/>
      <c r="C147" s="93"/>
      <c r="G147" s="34"/>
      <c r="H147" s="91"/>
      <c r="M147" s="20"/>
    </row>
    <row r="148" spans="1:13" ht="14.25" customHeight="1" x14ac:dyDescent="0.25">
      <c r="A148" s="52"/>
      <c r="B148" s="3"/>
      <c r="C148" s="93"/>
      <c r="G148" s="34"/>
      <c r="H148" s="91"/>
      <c r="M148" s="20"/>
    </row>
    <row r="149" spans="1:13" ht="14.25" customHeight="1" x14ac:dyDescent="0.25">
      <c r="A149" s="52"/>
      <c r="B149" s="3"/>
      <c r="C149" s="93"/>
      <c r="G149" s="34"/>
      <c r="H149" s="91"/>
      <c r="M149" s="20"/>
    </row>
    <row r="150" spans="1:13" ht="14.25" customHeight="1" x14ac:dyDescent="0.25">
      <c r="A150" s="52"/>
      <c r="B150" s="3"/>
      <c r="C150" s="93"/>
      <c r="G150" s="34"/>
      <c r="H150" s="91"/>
      <c r="M150" s="20"/>
    </row>
    <row r="151" spans="1:13" ht="14.25" customHeight="1" x14ac:dyDescent="0.25">
      <c r="A151" s="52"/>
      <c r="B151" s="3"/>
      <c r="C151" s="93"/>
      <c r="G151" s="34"/>
      <c r="H151" s="91"/>
      <c r="M151" s="20"/>
    </row>
    <row r="152" spans="1:13" ht="14.25" customHeight="1" x14ac:dyDescent="0.25">
      <c r="A152" s="52"/>
      <c r="B152" s="3"/>
      <c r="C152" s="93"/>
      <c r="G152" s="34"/>
      <c r="H152" s="91"/>
      <c r="M152" s="20"/>
    </row>
    <row r="153" spans="1:13" ht="14.25" customHeight="1" x14ac:dyDescent="0.25">
      <c r="A153" s="52"/>
      <c r="B153" s="3"/>
      <c r="C153" s="93"/>
      <c r="G153" s="34"/>
      <c r="H153" s="91"/>
      <c r="M153" s="20"/>
    </row>
    <row r="154" spans="1:13" ht="14.25" customHeight="1" x14ac:dyDescent="0.25">
      <c r="A154" s="52"/>
      <c r="B154" s="3"/>
      <c r="C154" s="93"/>
      <c r="G154" s="34"/>
      <c r="H154" s="91"/>
      <c r="M154" s="20"/>
    </row>
    <row r="155" spans="1:13" ht="14.25" customHeight="1" x14ac:dyDescent="0.25">
      <c r="A155" s="52"/>
      <c r="B155" s="3"/>
      <c r="C155" s="93"/>
      <c r="G155" s="34"/>
      <c r="H155" s="91"/>
      <c r="M155" s="20"/>
    </row>
    <row r="156" spans="1:13" ht="14.25" customHeight="1" x14ac:dyDescent="0.25">
      <c r="A156" s="52"/>
      <c r="B156" s="3"/>
      <c r="C156" s="93"/>
      <c r="G156" s="34"/>
      <c r="H156" s="91"/>
      <c r="M156" s="20"/>
    </row>
    <row r="157" spans="1:13" ht="14.25" customHeight="1" x14ac:dyDescent="0.25">
      <c r="A157" s="52"/>
      <c r="B157" s="3"/>
      <c r="C157" s="93"/>
      <c r="G157" s="34"/>
      <c r="H157" s="91"/>
      <c r="M157" s="20"/>
    </row>
    <row r="158" spans="1:13" ht="14.25" customHeight="1" x14ac:dyDescent="0.25">
      <c r="A158" s="52"/>
      <c r="B158" s="3"/>
      <c r="C158" s="93"/>
      <c r="G158" s="34"/>
      <c r="H158" s="91"/>
      <c r="M158" s="20"/>
    </row>
    <row r="159" spans="1:13" ht="14.25" customHeight="1" x14ac:dyDescent="0.25">
      <c r="A159" s="52"/>
      <c r="B159" s="3"/>
      <c r="C159" s="93"/>
      <c r="G159" s="34"/>
      <c r="H159" s="91"/>
      <c r="M159" s="20"/>
    </row>
    <row r="160" spans="1:13" ht="14.25" customHeight="1" x14ac:dyDescent="0.25">
      <c r="A160" s="52"/>
      <c r="B160" s="3"/>
      <c r="C160" s="93"/>
      <c r="G160" s="34"/>
      <c r="H160" s="91"/>
      <c r="M160" s="20"/>
    </row>
    <row r="161" spans="1:13" ht="14.25" customHeight="1" x14ac:dyDescent="0.25">
      <c r="A161" s="52"/>
      <c r="B161" s="3"/>
      <c r="C161" s="93"/>
      <c r="G161" s="34"/>
      <c r="H161" s="91"/>
      <c r="M161" s="20"/>
    </row>
    <row r="162" spans="1:13" ht="14.25" customHeight="1" x14ac:dyDescent="0.25">
      <c r="A162" s="52"/>
      <c r="B162" s="3"/>
      <c r="C162" s="93"/>
      <c r="G162" s="34"/>
      <c r="H162" s="91"/>
      <c r="M162" s="20"/>
    </row>
    <row r="163" spans="1:13" ht="14.25" customHeight="1" x14ac:dyDescent="0.25">
      <c r="A163" s="52"/>
      <c r="B163" s="3"/>
      <c r="C163" s="93"/>
      <c r="G163" s="34"/>
      <c r="H163" s="91"/>
      <c r="M163" s="20"/>
    </row>
    <row r="164" spans="1:13" ht="14.25" customHeight="1" x14ac:dyDescent="0.25">
      <c r="A164" s="52"/>
      <c r="B164" s="3"/>
      <c r="C164" s="93"/>
      <c r="G164" s="34"/>
      <c r="H164" s="91"/>
      <c r="M164" s="20"/>
    </row>
    <row r="165" spans="1:13" ht="14.25" customHeight="1" x14ac:dyDescent="0.25">
      <c r="A165" s="52"/>
      <c r="B165" s="3"/>
      <c r="C165" s="93"/>
      <c r="G165" s="34"/>
      <c r="H165" s="91"/>
      <c r="M165" s="20"/>
    </row>
    <row r="166" spans="1:13" ht="14.25" customHeight="1" x14ac:dyDescent="0.25">
      <c r="A166" s="52"/>
      <c r="B166" s="3"/>
      <c r="C166" s="93"/>
      <c r="G166" s="34"/>
      <c r="H166" s="91"/>
      <c r="M166" s="20"/>
    </row>
    <row r="167" spans="1:13" ht="14.25" customHeight="1" x14ac:dyDescent="0.25">
      <c r="A167" s="52"/>
      <c r="B167" s="3"/>
      <c r="C167" s="93"/>
      <c r="G167" s="34"/>
      <c r="H167" s="91"/>
      <c r="M167" s="20"/>
    </row>
    <row r="168" spans="1:13" ht="14.25" customHeight="1" x14ac:dyDescent="0.25">
      <c r="A168" s="52"/>
      <c r="B168" s="3"/>
      <c r="C168" s="93"/>
      <c r="G168" s="34"/>
      <c r="H168" s="91"/>
      <c r="M168" s="20"/>
    </row>
    <row r="169" spans="1:13" ht="14.25" customHeight="1" x14ac:dyDescent="0.25">
      <c r="A169" s="52"/>
      <c r="B169" s="3"/>
      <c r="C169" s="93"/>
      <c r="G169" s="34"/>
      <c r="H169" s="91"/>
      <c r="M169" s="20"/>
    </row>
    <row r="170" spans="1:13" ht="14.25" customHeight="1" x14ac:dyDescent="0.25">
      <c r="A170" s="52"/>
      <c r="B170" s="3"/>
      <c r="C170" s="93"/>
      <c r="G170" s="34"/>
      <c r="H170" s="91"/>
      <c r="M170" s="20"/>
    </row>
    <row r="171" spans="1:13" ht="14.25" customHeight="1" x14ac:dyDescent="0.25">
      <c r="A171" s="52"/>
      <c r="B171" s="3"/>
      <c r="C171" s="93"/>
      <c r="G171" s="34"/>
      <c r="H171" s="91"/>
      <c r="M171" s="20"/>
    </row>
    <row r="172" spans="1:13" ht="14.25" customHeight="1" x14ac:dyDescent="0.25">
      <c r="A172" s="52"/>
      <c r="B172" s="3"/>
      <c r="C172" s="93"/>
      <c r="G172" s="34"/>
      <c r="H172" s="91"/>
      <c r="M172" s="20"/>
    </row>
    <row r="173" spans="1:13" ht="14.25" customHeight="1" x14ac:dyDescent="0.25">
      <c r="A173" s="52"/>
      <c r="B173" s="3"/>
      <c r="C173" s="93"/>
      <c r="G173" s="34"/>
      <c r="H173" s="91"/>
      <c r="M173" s="20"/>
    </row>
    <row r="174" spans="1:13" ht="14.25" customHeight="1" x14ac:dyDescent="0.25">
      <c r="A174" s="52"/>
      <c r="B174" s="3"/>
      <c r="C174" s="93"/>
      <c r="G174" s="34"/>
      <c r="H174" s="91"/>
      <c r="M174" s="20"/>
    </row>
    <row r="175" spans="1:13" ht="14.25" customHeight="1" x14ac:dyDescent="0.25">
      <c r="A175" s="52"/>
      <c r="B175" s="3"/>
      <c r="C175" s="93"/>
      <c r="G175" s="34"/>
      <c r="H175" s="91"/>
      <c r="M175" s="20"/>
    </row>
    <row r="176" spans="1:13" ht="14.25" customHeight="1" x14ac:dyDescent="0.25">
      <c r="A176" s="52"/>
      <c r="B176" s="3"/>
      <c r="C176" s="93"/>
      <c r="G176" s="34"/>
      <c r="H176" s="91"/>
      <c r="M176" s="20"/>
    </row>
    <row r="177" spans="1:13" ht="14.25" customHeight="1" x14ac:dyDescent="0.25">
      <c r="A177" s="52"/>
      <c r="B177" s="3"/>
      <c r="C177" s="93"/>
      <c r="G177" s="34"/>
      <c r="H177" s="91"/>
      <c r="M177" s="20"/>
    </row>
    <row r="178" spans="1:13" ht="14.25" customHeight="1" x14ac:dyDescent="0.25">
      <c r="A178" s="52"/>
      <c r="B178" s="3"/>
      <c r="C178" s="93"/>
      <c r="G178" s="34"/>
      <c r="H178" s="91"/>
      <c r="M178" s="20"/>
    </row>
    <row r="179" spans="1:13" ht="14.25" customHeight="1" x14ac:dyDescent="0.25">
      <c r="A179" s="52"/>
      <c r="B179" s="3"/>
      <c r="C179" s="93"/>
      <c r="G179" s="34"/>
      <c r="H179" s="91"/>
      <c r="M179" s="20"/>
    </row>
    <row r="180" spans="1:13" ht="14.25" customHeight="1" x14ac:dyDescent="0.25">
      <c r="A180" s="52"/>
      <c r="B180" s="3"/>
      <c r="C180" s="93"/>
      <c r="G180" s="34"/>
      <c r="H180" s="91"/>
      <c r="M180" s="20"/>
    </row>
    <row r="181" spans="1:13" ht="14.25" customHeight="1" x14ac:dyDescent="0.25">
      <c r="A181" s="52"/>
      <c r="B181" s="3"/>
      <c r="C181" s="93"/>
      <c r="G181" s="34"/>
      <c r="H181" s="91"/>
      <c r="M181" s="20"/>
    </row>
    <row r="182" spans="1:13" ht="14.25" customHeight="1" x14ac:dyDescent="0.25">
      <c r="A182" s="52"/>
      <c r="B182" s="3"/>
      <c r="C182" s="93"/>
      <c r="G182" s="34"/>
      <c r="H182" s="91"/>
      <c r="M182" s="20"/>
    </row>
    <row r="183" spans="1:13" ht="14.25" customHeight="1" x14ac:dyDescent="0.25">
      <c r="A183" s="52"/>
      <c r="B183" s="3"/>
      <c r="C183" s="93"/>
      <c r="G183" s="34"/>
      <c r="H183" s="91"/>
      <c r="M183" s="20"/>
    </row>
    <row r="184" spans="1:13" ht="14.25" customHeight="1" x14ac:dyDescent="0.25">
      <c r="A184" s="52"/>
      <c r="B184" s="3"/>
      <c r="C184" s="93"/>
      <c r="G184" s="34"/>
      <c r="H184" s="91"/>
      <c r="M184" s="20"/>
    </row>
    <row r="185" spans="1:13" ht="14.25" customHeight="1" x14ac:dyDescent="0.25">
      <c r="A185" s="52"/>
      <c r="B185" s="3"/>
      <c r="C185" s="93"/>
      <c r="G185" s="34"/>
      <c r="H185" s="91"/>
      <c r="M185" s="20"/>
    </row>
    <row r="186" spans="1:13" ht="14.25" customHeight="1" x14ac:dyDescent="0.25">
      <c r="A186" s="52"/>
      <c r="B186" s="3"/>
      <c r="C186" s="93"/>
      <c r="G186" s="34"/>
      <c r="H186" s="91"/>
      <c r="M186" s="20"/>
    </row>
    <row r="187" spans="1:13" ht="14.25" customHeight="1" x14ac:dyDescent="0.25">
      <c r="A187" s="52"/>
      <c r="B187" s="3"/>
      <c r="C187" s="93"/>
      <c r="G187" s="34"/>
      <c r="H187" s="91"/>
      <c r="M187" s="20"/>
    </row>
    <row r="188" spans="1:13" ht="14.25" customHeight="1" x14ac:dyDescent="0.25">
      <c r="A188" s="52"/>
      <c r="B188" s="3"/>
      <c r="C188" s="93"/>
      <c r="G188" s="34"/>
      <c r="H188" s="91"/>
      <c r="M188" s="20"/>
    </row>
    <row r="189" spans="1:13" ht="14.25" customHeight="1" x14ac:dyDescent="0.25">
      <c r="A189" s="52"/>
      <c r="B189" s="3"/>
      <c r="C189" s="93"/>
      <c r="G189" s="34"/>
      <c r="H189" s="91"/>
      <c r="M189" s="20"/>
    </row>
    <row r="190" spans="1:13" ht="14.25" customHeight="1" x14ac:dyDescent="0.25">
      <c r="A190" s="52"/>
      <c r="B190" s="3"/>
      <c r="C190" s="93"/>
      <c r="G190" s="34"/>
      <c r="H190" s="91"/>
      <c r="M190" s="20"/>
    </row>
    <row r="191" spans="1:13" ht="14.25" customHeight="1" x14ac:dyDescent="0.25">
      <c r="A191" s="52"/>
      <c r="B191" s="3"/>
      <c r="C191" s="93"/>
      <c r="G191" s="34"/>
      <c r="H191" s="91"/>
      <c r="M191" s="20"/>
    </row>
    <row r="192" spans="1:13" ht="14.25" customHeight="1" x14ac:dyDescent="0.25">
      <c r="A192" s="52"/>
      <c r="B192" s="3"/>
      <c r="C192" s="93"/>
      <c r="G192" s="34"/>
      <c r="H192" s="91"/>
      <c r="M192" s="20"/>
    </row>
    <row r="193" spans="1:13" ht="14.25" customHeight="1" x14ac:dyDescent="0.25">
      <c r="A193" s="52"/>
      <c r="B193" s="3"/>
      <c r="C193" s="93"/>
      <c r="G193" s="34"/>
      <c r="H193" s="91"/>
      <c r="M193" s="20"/>
    </row>
    <row r="194" spans="1:13" ht="14.25" customHeight="1" x14ac:dyDescent="0.25">
      <c r="A194" s="52"/>
      <c r="B194" s="3"/>
      <c r="C194" s="93"/>
      <c r="G194" s="34"/>
      <c r="H194" s="91"/>
      <c r="M194" s="20"/>
    </row>
    <row r="195" spans="1:13" ht="14.25" customHeight="1" x14ac:dyDescent="0.25">
      <c r="A195" s="52"/>
      <c r="B195" s="3"/>
      <c r="C195" s="93"/>
      <c r="G195" s="34"/>
      <c r="H195" s="91"/>
      <c r="M195" s="20"/>
    </row>
    <row r="196" spans="1:13" ht="14.25" customHeight="1" x14ac:dyDescent="0.25">
      <c r="A196" s="52"/>
      <c r="B196" s="3"/>
      <c r="C196" s="93"/>
      <c r="G196" s="34"/>
      <c r="H196" s="91"/>
      <c r="M196" s="20"/>
    </row>
    <row r="197" spans="1:13" ht="14.25" customHeight="1" x14ac:dyDescent="0.25">
      <c r="A197" s="52"/>
      <c r="B197" s="3"/>
      <c r="C197" s="93"/>
      <c r="G197" s="34"/>
      <c r="H197" s="91"/>
      <c r="M197" s="20"/>
    </row>
    <row r="198" spans="1:13" ht="14.25" customHeight="1" x14ac:dyDescent="0.25">
      <c r="A198" s="52"/>
      <c r="B198" s="3"/>
      <c r="C198" s="93"/>
      <c r="G198" s="34"/>
      <c r="H198" s="91"/>
      <c r="M198" s="20"/>
    </row>
    <row r="199" spans="1:13" ht="14.25" customHeight="1" x14ac:dyDescent="0.25">
      <c r="A199" s="52"/>
      <c r="B199" s="3"/>
      <c r="C199" s="93"/>
      <c r="G199" s="34"/>
      <c r="H199" s="91"/>
      <c r="M199" s="20"/>
    </row>
    <row r="200" spans="1:13" ht="14.25" customHeight="1" x14ac:dyDescent="0.25">
      <c r="A200" s="52"/>
      <c r="B200" s="3"/>
      <c r="C200" s="93"/>
      <c r="G200" s="34"/>
      <c r="H200" s="91"/>
      <c r="M200" s="20"/>
    </row>
    <row r="201" spans="1:13" ht="14.25" customHeight="1" x14ac:dyDescent="0.25">
      <c r="A201" s="52"/>
      <c r="B201" s="3"/>
      <c r="C201" s="93"/>
      <c r="G201" s="34"/>
      <c r="H201" s="91"/>
      <c r="M201" s="20"/>
    </row>
    <row r="202" spans="1:13" ht="14.25" customHeight="1" x14ac:dyDescent="0.25">
      <c r="A202" s="52"/>
      <c r="B202" s="3"/>
      <c r="C202" s="93"/>
      <c r="G202" s="34"/>
      <c r="H202" s="91"/>
      <c r="M202" s="20"/>
    </row>
    <row r="203" spans="1:13" ht="14.25" customHeight="1" x14ac:dyDescent="0.25">
      <c r="A203" s="52"/>
      <c r="B203" s="3"/>
      <c r="C203" s="93"/>
      <c r="G203" s="34"/>
      <c r="H203" s="91"/>
      <c r="M203" s="20"/>
    </row>
    <row r="204" spans="1:13" ht="14.25" customHeight="1" x14ac:dyDescent="0.25">
      <c r="A204" s="52"/>
      <c r="B204" s="3"/>
      <c r="C204" s="93"/>
      <c r="G204" s="34"/>
      <c r="H204" s="91"/>
      <c r="M204" s="20"/>
    </row>
    <row r="205" spans="1:13" ht="14.25" customHeight="1" x14ac:dyDescent="0.25">
      <c r="A205" s="52"/>
      <c r="B205" s="3"/>
      <c r="C205" s="93"/>
      <c r="G205" s="34"/>
      <c r="H205" s="91"/>
      <c r="M205" s="20"/>
    </row>
    <row r="206" spans="1:13" ht="14.25" customHeight="1" x14ac:dyDescent="0.25">
      <c r="A206" s="52"/>
      <c r="B206" s="3"/>
      <c r="C206" s="93"/>
      <c r="G206" s="34"/>
      <c r="H206" s="91"/>
      <c r="M206" s="20"/>
    </row>
    <row r="207" spans="1:13" ht="14.25" customHeight="1" x14ac:dyDescent="0.25">
      <c r="A207" s="52"/>
      <c r="B207" s="3"/>
      <c r="C207" s="93"/>
      <c r="G207" s="34"/>
      <c r="H207" s="91"/>
      <c r="M207" s="20"/>
    </row>
    <row r="208" spans="1:13" ht="14.25" customHeight="1" x14ac:dyDescent="0.25">
      <c r="A208" s="52"/>
      <c r="B208" s="3"/>
      <c r="C208" s="93"/>
      <c r="G208" s="34"/>
      <c r="H208" s="91"/>
      <c r="M208" s="20"/>
    </row>
    <row r="209" spans="1:13" ht="14.25" customHeight="1" x14ac:dyDescent="0.25">
      <c r="A209" s="52"/>
      <c r="B209" s="3"/>
      <c r="C209" s="93"/>
      <c r="G209" s="34"/>
      <c r="H209" s="91"/>
      <c r="M209" s="20"/>
    </row>
    <row r="210" spans="1:13" ht="14.25" customHeight="1" x14ac:dyDescent="0.25">
      <c r="A210" s="52"/>
      <c r="B210" s="3"/>
      <c r="C210" s="93"/>
      <c r="G210" s="34"/>
      <c r="H210" s="91"/>
      <c r="M210" s="20"/>
    </row>
    <row r="211" spans="1:13" ht="14.25" customHeight="1" x14ac:dyDescent="0.25">
      <c r="A211" s="52"/>
      <c r="B211" s="3"/>
      <c r="C211" s="93"/>
      <c r="G211" s="34"/>
      <c r="H211" s="91"/>
      <c r="M211" s="20"/>
    </row>
    <row r="212" spans="1:13" ht="14.25" customHeight="1" x14ac:dyDescent="0.25">
      <c r="A212" s="52"/>
      <c r="B212" s="3"/>
      <c r="C212" s="93"/>
      <c r="G212" s="34"/>
      <c r="H212" s="91"/>
      <c r="M212" s="20"/>
    </row>
    <row r="213" spans="1:13" ht="14.25" customHeight="1" x14ac:dyDescent="0.25">
      <c r="A213" s="52"/>
      <c r="B213" s="3"/>
      <c r="C213" s="93"/>
      <c r="G213" s="34"/>
      <c r="H213" s="91"/>
      <c r="M213" s="20"/>
    </row>
    <row r="214" spans="1:13" ht="14.25" customHeight="1" x14ac:dyDescent="0.25">
      <c r="A214" s="52"/>
      <c r="B214" s="3"/>
      <c r="C214" s="93"/>
      <c r="G214" s="34"/>
      <c r="H214" s="91"/>
      <c r="M214" s="20"/>
    </row>
    <row r="215" spans="1:13" ht="14.25" customHeight="1" x14ac:dyDescent="0.25">
      <c r="A215" s="52"/>
      <c r="B215" s="3"/>
      <c r="C215" s="93"/>
      <c r="G215" s="34"/>
      <c r="H215" s="91"/>
      <c r="M215" s="20"/>
    </row>
    <row r="216" spans="1:13" ht="14.25" customHeight="1" x14ac:dyDescent="0.25">
      <c r="A216" s="52"/>
      <c r="B216" s="3"/>
      <c r="C216" s="93"/>
      <c r="G216" s="34"/>
      <c r="H216" s="91"/>
      <c r="M216" s="20"/>
    </row>
    <row r="217" spans="1:13" ht="14.25" customHeight="1" x14ac:dyDescent="0.25">
      <c r="A217" s="52"/>
      <c r="B217" s="3"/>
      <c r="C217" s="93"/>
      <c r="G217" s="34"/>
      <c r="H217" s="91"/>
      <c r="M217" s="20"/>
    </row>
    <row r="218" spans="1:13" ht="14.25" customHeight="1" x14ac:dyDescent="0.25">
      <c r="A218" s="52"/>
      <c r="B218" s="3"/>
      <c r="C218" s="93"/>
      <c r="G218" s="34"/>
      <c r="H218" s="91"/>
      <c r="M218" s="20"/>
    </row>
    <row r="219" spans="1:13" ht="14.25" customHeight="1" x14ac:dyDescent="0.25">
      <c r="A219" s="52"/>
      <c r="B219" s="3"/>
      <c r="C219" s="93"/>
      <c r="G219" s="34"/>
      <c r="H219" s="91"/>
      <c r="M219" s="20"/>
    </row>
    <row r="220" spans="1:13" ht="14.25" customHeight="1" x14ac:dyDescent="0.25">
      <c r="A220" s="52"/>
      <c r="B220" s="3"/>
      <c r="C220" s="93"/>
      <c r="G220" s="34"/>
      <c r="H220" s="91"/>
      <c r="M220" s="20"/>
    </row>
    <row r="221" spans="1:13" ht="14.25" customHeight="1" x14ac:dyDescent="0.25">
      <c r="A221" s="52"/>
      <c r="B221" s="3"/>
      <c r="C221" s="93"/>
      <c r="G221" s="34"/>
      <c r="H221" s="91"/>
      <c r="M221" s="20"/>
    </row>
    <row r="222" spans="1:13" ht="14.25" customHeight="1" x14ac:dyDescent="0.25">
      <c r="A222" s="52"/>
      <c r="B222" s="3"/>
      <c r="C222" s="93"/>
      <c r="G222" s="34"/>
      <c r="H222" s="91"/>
      <c r="M222" s="20"/>
    </row>
    <row r="223" spans="1:13" ht="14.25" customHeight="1" x14ac:dyDescent="0.25">
      <c r="A223" s="52"/>
      <c r="B223" s="3"/>
      <c r="C223" s="93"/>
      <c r="G223" s="34"/>
      <c r="H223" s="91"/>
      <c r="M223" s="20"/>
    </row>
    <row r="224" spans="1:13" ht="14.25" customHeight="1" x14ac:dyDescent="0.25">
      <c r="A224" s="52"/>
      <c r="B224" s="3"/>
      <c r="C224" s="93"/>
      <c r="G224" s="34"/>
      <c r="H224" s="91"/>
      <c r="M224" s="20"/>
    </row>
    <row r="225" spans="1:13" ht="14.25" customHeight="1" x14ac:dyDescent="0.25">
      <c r="A225" s="52"/>
      <c r="B225" s="3"/>
      <c r="C225" s="93"/>
      <c r="G225" s="34"/>
      <c r="H225" s="91"/>
      <c r="M225" s="20"/>
    </row>
    <row r="226" spans="1:13" ht="14.25" customHeight="1" x14ac:dyDescent="0.25">
      <c r="A226" s="52"/>
      <c r="B226" s="3"/>
      <c r="C226" s="93"/>
      <c r="G226" s="34"/>
      <c r="H226" s="91"/>
      <c r="M226" s="20"/>
    </row>
    <row r="227" spans="1:13" ht="14.25" customHeight="1" x14ac:dyDescent="0.25">
      <c r="A227" s="52"/>
      <c r="B227" s="3"/>
      <c r="C227" s="93"/>
      <c r="G227" s="34"/>
      <c r="H227" s="91"/>
      <c r="M227" s="20"/>
    </row>
    <row r="228" spans="1:13" ht="14.25" customHeight="1" x14ac:dyDescent="0.25">
      <c r="A228" s="52"/>
      <c r="B228" s="3"/>
      <c r="C228" s="93"/>
      <c r="G228" s="34"/>
      <c r="H228" s="91"/>
      <c r="M228" s="20"/>
    </row>
    <row r="229" spans="1:13" ht="14.25" customHeight="1" x14ac:dyDescent="0.25">
      <c r="A229" s="52"/>
      <c r="B229" s="3"/>
      <c r="C229" s="93"/>
      <c r="G229" s="34"/>
      <c r="H229" s="91"/>
      <c r="M229" s="20"/>
    </row>
    <row r="230" spans="1:13" ht="14.25" customHeight="1" x14ac:dyDescent="0.25">
      <c r="A230" s="52"/>
      <c r="B230" s="3"/>
      <c r="C230" s="93"/>
      <c r="G230" s="34"/>
      <c r="H230" s="91"/>
      <c r="M230" s="20"/>
    </row>
    <row r="231" spans="1:13" ht="14.25" customHeight="1" x14ac:dyDescent="0.25">
      <c r="A231" s="52"/>
      <c r="B231" s="3"/>
      <c r="C231" s="93"/>
      <c r="G231" s="34"/>
      <c r="H231" s="91"/>
      <c r="M231" s="20"/>
    </row>
    <row r="232" spans="1:13" ht="14.25" customHeight="1" x14ac:dyDescent="0.25">
      <c r="A232" s="52"/>
      <c r="B232" s="3"/>
      <c r="C232" s="93"/>
      <c r="G232" s="34"/>
      <c r="H232" s="91"/>
      <c r="M232" s="20"/>
    </row>
    <row r="233" spans="1:13" ht="14.25" customHeight="1" x14ac:dyDescent="0.25">
      <c r="A233" s="52"/>
      <c r="B233" s="3"/>
      <c r="C233" s="93"/>
      <c r="G233" s="34"/>
      <c r="H233" s="91"/>
      <c r="M233" s="20"/>
    </row>
    <row r="234" spans="1:13" ht="14.25" customHeight="1" x14ac:dyDescent="0.25">
      <c r="A234" s="52"/>
      <c r="B234" s="3"/>
      <c r="C234" s="93"/>
      <c r="G234" s="34"/>
      <c r="H234" s="91"/>
      <c r="M234" s="20"/>
    </row>
    <row r="235" spans="1:13" ht="14.25" customHeight="1" x14ac:dyDescent="0.25">
      <c r="A235" s="52"/>
      <c r="B235" s="3"/>
      <c r="C235" s="93"/>
      <c r="G235" s="34"/>
      <c r="H235" s="91"/>
      <c r="M235" s="20"/>
    </row>
    <row r="236" spans="1:13" ht="14.25" customHeight="1" x14ac:dyDescent="0.25">
      <c r="A236" s="52"/>
      <c r="B236" s="3"/>
      <c r="C236" s="93"/>
      <c r="G236" s="34"/>
      <c r="H236" s="91"/>
      <c r="M236" s="20"/>
    </row>
    <row r="237" spans="1:13" ht="14.25" customHeight="1" x14ac:dyDescent="0.25">
      <c r="A237" s="38"/>
      <c r="B237" s="3"/>
      <c r="C237" s="93"/>
      <c r="G237" s="34"/>
      <c r="H237" s="91"/>
      <c r="M237" s="20"/>
    </row>
    <row r="238" spans="1:13" ht="14.25" customHeight="1" x14ac:dyDescent="0.25">
      <c r="A238" s="38"/>
      <c r="B238" s="3"/>
      <c r="C238" s="93"/>
      <c r="G238" s="34"/>
      <c r="H238" s="91"/>
      <c r="M238" s="20"/>
    </row>
    <row r="239" spans="1:13" ht="14.25" customHeight="1" x14ac:dyDescent="0.25">
      <c r="A239" s="38"/>
      <c r="B239" s="3"/>
      <c r="C239" s="93"/>
      <c r="G239" s="34"/>
      <c r="H239" s="91"/>
      <c r="M239" s="20"/>
    </row>
    <row r="240" spans="1:13" ht="14.25" customHeight="1" x14ac:dyDescent="0.25">
      <c r="A240" s="38"/>
      <c r="B240" s="3"/>
      <c r="C240" s="93"/>
      <c r="G240" s="34"/>
      <c r="H240" s="91"/>
      <c r="M240" s="20"/>
    </row>
    <row r="241" spans="1:13" ht="14.25" customHeight="1" x14ac:dyDescent="0.25">
      <c r="A241" s="38"/>
      <c r="B241" s="3"/>
      <c r="C241" s="93"/>
      <c r="G241" s="34"/>
      <c r="H241" s="91"/>
      <c r="M241" s="20"/>
    </row>
    <row r="242" spans="1:13" ht="14.25" customHeight="1" x14ac:dyDescent="0.25">
      <c r="A242" s="38"/>
      <c r="B242" s="3"/>
      <c r="C242" s="93"/>
      <c r="G242" s="34"/>
      <c r="H242" s="91"/>
      <c r="M242" s="20"/>
    </row>
    <row r="243" spans="1:13" ht="14.25" customHeight="1" x14ac:dyDescent="0.25">
      <c r="A243" s="38"/>
      <c r="B243" s="3"/>
      <c r="C243" s="93"/>
      <c r="G243" s="34"/>
      <c r="H243" s="91"/>
      <c r="M243" s="20"/>
    </row>
    <row r="244" spans="1:13" ht="14.25" customHeight="1" x14ac:dyDescent="0.25">
      <c r="A244" s="38"/>
      <c r="B244" s="3"/>
      <c r="C244" s="93"/>
      <c r="G244" s="34"/>
      <c r="H244" s="91"/>
      <c r="M244" s="20"/>
    </row>
    <row r="245" spans="1:13" ht="14.25" customHeight="1" x14ac:dyDescent="0.25">
      <c r="A245" s="38"/>
      <c r="B245" s="3"/>
      <c r="C245" s="93"/>
      <c r="G245" s="34"/>
      <c r="H245" s="91"/>
      <c r="M245" s="20"/>
    </row>
    <row r="246" spans="1:13" ht="14.25" customHeight="1" x14ac:dyDescent="0.25">
      <c r="A246" s="38"/>
      <c r="B246" s="3"/>
      <c r="C246" s="93"/>
      <c r="G246" s="34"/>
      <c r="H246" s="91"/>
      <c r="M246" s="20"/>
    </row>
    <row r="247" spans="1:13" ht="14.25" customHeight="1" x14ac:dyDescent="0.25">
      <c r="A247" s="38"/>
      <c r="B247" s="3"/>
      <c r="C247" s="93"/>
      <c r="G247" s="34"/>
      <c r="H247" s="91"/>
      <c r="M247" s="20"/>
    </row>
    <row r="248" spans="1:13" ht="14.25" customHeight="1" x14ac:dyDescent="0.25">
      <c r="A248" s="38"/>
      <c r="B248" s="3"/>
      <c r="C248" s="93"/>
      <c r="G248" s="34"/>
      <c r="H248" s="91"/>
      <c r="M248" s="20"/>
    </row>
    <row r="249" spans="1:13" ht="14.25" customHeight="1" x14ac:dyDescent="0.25">
      <c r="A249" s="38"/>
      <c r="B249" s="3"/>
      <c r="C249" s="93"/>
      <c r="G249" s="34"/>
      <c r="H249" s="91"/>
      <c r="M249" s="20"/>
    </row>
    <row r="250" spans="1:13" ht="14.25" customHeight="1" x14ac:dyDescent="0.25">
      <c r="A250" s="38"/>
      <c r="B250" s="3"/>
      <c r="C250" s="93"/>
      <c r="G250" s="34"/>
      <c r="H250" s="91"/>
      <c r="M250" s="20"/>
    </row>
    <row r="251" spans="1:13" ht="14.25" customHeight="1" x14ac:dyDescent="0.25">
      <c r="A251" s="38"/>
      <c r="B251" s="3"/>
      <c r="C251" s="93"/>
      <c r="G251" s="34"/>
      <c r="H251" s="91"/>
      <c r="M251" s="20"/>
    </row>
    <row r="252" spans="1:13" ht="14.25" customHeight="1" x14ac:dyDescent="0.25">
      <c r="A252" s="38"/>
      <c r="B252" s="3"/>
      <c r="C252" s="93"/>
      <c r="G252" s="34"/>
      <c r="H252" s="91"/>
      <c r="M252" s="20"/>
    </row>
    <row r="253" spans="1:13" ht="14.25" customHeight="1" x14ac:dyDescent="0.25">
      <c r="A253" s="38"/>
      <c r="B253" s="3"/>
      <c r="C253" s="93"/>
      <c r="G253" s="34"/>
      <c r="H253" s="91"/>
      <c r="M253" s="20"/>
    </row>
    <row r="254" spans="1:13" ht="14.25" customHeight="1" x14ac:dyDescent="0.25">
      <c r="A254" s="38"/>
      <c r="B254" s="3"/>
      <c r="C254" s="93"/>
      <c r="G254" s="34"/>
      <c r="H254" s="91"/>
      <c r="M254" s="20"/>
    </row>
    <row r="255" spans="1:13" ht="14.25" customHeight="1" x14ac:dyDescent="0.25">
      <c r="A255" s="38"/>
      <c r="B255" s="3"/>
      <c r="C255" s="93"/>
      <c r="G255" s="34"/>
      <c r="H255" s="91"/>
      <c r="M255" s="20"/>
    </row>
    <row r="256" spans="1:13" ht="14.25" customHeight="1" x14ac:dyDescent="0.25">
      <c r="A256" s="38"/>
      <c r="B256" s="3"/>
      <c r="C256" s="93"/>
      <c r="G256" s="34"/>
      <c r="H256" s="91"/>
      <c r="M256" s="20"/>
    </row>
    <row r="257" spans="1:13" ht="14.25" customHeight="1" x14ac:dyDescent="0.25">
      <c r="A257" s="38"/>
      <c r="B257" s="3"/>
      <c r="C257" s="93"/>
      <c r="G257" s="34"/>
      <c r="H257" s="91"/>
      <c r="M257" s="20"/>
    </row>
    <row r="258" spans="1:13" ht="14.25" customHeight="1" x14ac:dyDescent="0.25">
      <c r="A258" s="38"/>
      <c r="B258" s="3"/>
      <c r="C258" s="93"/>
      <c r="G258" s="34"/>
      <c r="H258" s="91"/>
      <c r="M258" s="20"/>
    </row>
    <row r="259" spans="1:13" ht="14.25" customHeight="1" x14ac:dyDescent="0.25">
      <c r="A259" s="38"/>
      <c r="B259" s="3"/>
      <c r="C259" s="93"/>
      <c r="G259" s="34"/>
      <c r="H259" s="91"/>
      <c r="M259" s="20"/>
    </row>
    <row r="260" spans="1:13" ht="14.25" customHeight="1" x14ac:dyDescent="0.25">
      <c r="A260" s="38"/>
      <c r="B260" s="3"/>
      <c r="C260" s="93"/>
      <c r="G260" s="34"/>
      <c r="H260" s="91"/>
      <c r="M260" s="20"/>
    </row>
    <row r="261" spans="1:13" ht="14.25" customHeight="1" x14ac:dyDescent="0.25">
      <c r="A261" s="38"/>
      <c r="B261" s="3"/>
      <c r="C261" s="93"/>
      <c r="G261" s="34"/>
      <c r="H261" s="91"/>
      <c r="M261" s="20"/>
    </row>
    <row r="262" spans="1:13" ht="14.25" customHeight="1" x14ac:dyDescent="0.25">
      <c r="A262" s="38"/>
      <c r="B262" s="3"/>
      <c r="C262" s="93"/>
      <c r="G262" s="34"/>
      <c r="H262" s="91"/>
      <c r="M262" s="20"/>
    </row>
    <row r="263" spans="1:13" ht="14.25" customHeight="1" x14ac:dyDescent="0.25">
      <c r="A263" s="38"/>
      <c r="B263" s="3"/>
      <c r="C263" s="93"/>
      <c r="G263" s="34"/>
      <c r="H263" s="91"/>
      <c r="M263" s="20"/>
    </row>
    <row r="264" spans="1:13" ht="14.25" customHeight="1" x14ac:dyDescent="0.25">
      <c r="A264" s="38"/>
      <c r="B264" s="3"/>
      <c r="C264" s="93"/>
      <c r="G264" s="34"/>
      <c r="H264" s="91"/>
      <c r="M264" s="20"/>
    </row>
    <row r="265" spans="1:13" ht="14.25" customHeight="1" x14ac:dyDescent="0.25">
      <c r="A265" s="38"/>
      <c r="B265" s="3"/>
      <c r="C265" s="93"/>
      <c r="G265" s="34"/>
      <c r="H265" s="91"/>
      <c r="M265" s="20"/>
    </row>
    <row r="266" spans="1:13" ht="14.25" customHeight="1" x14ac:dyDescent="0.25">
      <c r="A266" s="38"/>
      <c r="B266" s="3"/>
      <c r="C266" s="93"/>
      <c r="G266" s="34"/>
      <c r="H266" s="91"/>
      <c r="M266" s="20"/>
    </row>
    <row r="267" spans="1:13" ht="14.25" customHeight="1" x14ac:dyDescent="0.25">
      <c r="A267" s="38"/>
      <c r="B267" s="3"/>
      <c r="C267" s="93"/>
      <c r="G267" s="34"/>
      <c r="H267" s="91"/>
      <c r="M267" s="20"/>
    </row>
    <row r="268" spans="1:13" ht="14.25" customHeight="1" x14ac:dyDescent="0.25">
      <c r="A268" s="38"/>
      <c r="B268" s="3"/>
      <c r="C268" s="93"/>
      <c r="G268" s="34"/>
      <c r="H268" s="91"/>
      <c r="M268" s="20"/>
    </row>
    <row r="269" spans="1:13" ht="14.25" customHeight="1" x14ac:dyDescent="0.25">
      <c r="A269" s="38"/>
      <c r="B269" s="3"/>
      <c r="C269" s="93"/>
      <c r="G269" s="34"/>
      <c r="H269" s="91"/>
      <c r="M269" s="20"/>
    </row>
    <row r="270" spans="1:13" ht="14.25" customHeight="1" x14ac:dyDescent="0.25">
      <c r="A270" s="38"/>
      <c r="B270" s="3"/>
      <c r="C270" s="93"/>
      <c r="G270" s="34"/>
      <c r="H270" s="91"/>
      <c r="M270" s="20"/>
    </row>
    <row r="271" spans="1:13" ht="14.25" customHeight="1" x14ac:dyDescent="0.25">
      <c r="A271" s="38"/>
      <c r="B271" s="3"/>
      <c r="C271" s="93"/>
      <c r="G271" s="34"/>
      <c r="H271" s="91"/>
      <c r="M271" s="20"/>
    </row>
    <row r="272" spans="1:13" ht="14.25" customHeight="1" x14ac:dyDescent="0.25">
      <c r="A272" s="38"/>
      <c r="B272" s="3"/>
      <c r="C272" s="93"/>
      <c r="G272" s="34"/>
      <c r="H272" s="91"/>
      <c r="M272" s="20"/>
    </row>
    <row r="273" spans="1:13" ht="14.25" customHeight="1" x14ac:dyDescent="0.25">
      <c r="A273" s="38"/>
      <c r="B273" s="3"/>
      <c r="C273" s="93"/>
      <c r="G273" s="34"/>
      <c r="H273" s="91"/>
      <c r="M273" s="20"/>
    </row>
    <row r="274" spans="1:13" ht="14.25" customHeight="1" x14ac:dyDescent="0.25">
      <c r="A274" s="38"/>
      <c r="C274" s="93"/>
      <c r="G274" s="34"/>
      <c r="H274" s="91"/>
      <c r="M274" s="20"/>
    </row>
    <row r="275" spans="1:13" ht="14.25" customHeight="1" x14ac:dyDescent="0.25">
      <c r="A275" s="38"/>
      <c r="C275" s="93"/>
      <c r="G275" s="34"/>
      <c r="H275" s="91"/>
      <c r="M275" s="20"/>
    </row>
    <row r="276" spans="1:13" ht="14.25" customHeight="1" x14ac:dyDescent="0.25">
      <c r="A276" s="38"/>
      <c r="C276" s="93"/>
      <c r="G276" s="34"/>
      <c r="H276" s="91"/>
      <c r="M276" s="20"/>
    </row>
    <row r="277" spans="1:13" ht="14.25" customHeight="1" x14ac:dyDescent="0.25">
      <c r="A277" s="38"/>
      <c r="C277" s="93"/>
      <c r="G277" s="34"/>
      <c r="H277" s="91"/>
      <c r="M277" s="20"/>
    </row>
    <row r="278" spans="1:13" ht="14.25" customHeight="1" x14ac:dyDescent="0.25">
      <c r="A278" s="38"/>
      <c r="C278" s="93"/>
      <c r="G278" s="34"/>
      <c r="H278" s="91"/>
      <c r="M278" s="20"/>
    </row>
    <row r="279" spans="1:13" ht="14.25" customHeight="1" x14ac:dyDescent="0.25">
      <c r="A279" s="38"/>
      <c r="C279" s="93"/>
      <c r="G279" s="34"/>
      <c r="H279" s="91"/>
      <c r="M279" s="20"/>
    </row>
    <row r="280" spans="1:13" ht="14.25" customHeight="1" x14ac:dyDescent="0.25">
      <c r="A280" s="38"/>
      <c r="C280" s="93"/>
      <c r="G280" s="34"/>
      <c r="H280" s="91"/>
      <c r="M280" s="20"/>
    </row>
    <row r="281" spans="1:13" ht="14.25" customHeight="1" x14ac:dyDescent="0.25">
      <c r="A281" s="38"/>
      <c r="C281" s="93"/>
      <c r="G281" s="34"/>
      <c r="H281" s="91"/>
      <c r="M281" s="20"/>
    </row>
    <row r="282" spans="1:13" ht="14.25" customHeight="1" x14ac:dyDescent="0.25">
      <c r="A282" s="38"/>
      <c r="C282" s="93"/>
      <c r="G282" s="34"/>
      <c r="H282" s="91"/>
      <c r="M282" s="20"/>
    </row>
    <row r="283" spans="1:13" ht="14.25" customHeight="1" x14ac:dyDescent="0.25">
      <c r="A283" s="38"/>
      <c r="C283" s="93"/>
      <c r="G283" s="34"/>
      <c r="H283" s="91"/>
      <c r="M283" s="20"/>
    </row>
    <row r="284" spans="1:13" ht="14.25" customHeight="1" x14ac:dyDescent="0.25">
      <c r="A284" s="38"/>
      <c r="C284" s="93"/>
      <c r="G284" s="34"/>
      <c r="H284" s="91"/>
      <c r="M284" s="20"/>
    </row>
    <row r="285" spans="1:13" ht="14.25" customHeight="1" x14ac:dyDescent="0.25">
      <c r="A285" s="38"/>
      <c r="C285" s="93"/>
      <c r="G285" s="34"/>
      <c r="H285" s="91"/>
      <c r="M285" s="20"/>
    </row>
    <row r="286" spans="1:13" ht="14.25" customHeight="1" x14ac:dyDescent="0.25">
      <c r="A286" s="38"/>
      <c r="C286" s="93"/>
      <c r="G286" s="34"/>
      <c r="H286" s="91"/>
      <c r="M286" s="20"/>
    </row>
    <row r="287" spans="1:13" ht="14.25" customHeight="1" x14ac:dyDescent="0.25">
      <c r="A287" s="38"/>
      <c r="C287" s="93"/>
      <c r="G287" s="34"/>
      <c r="H287" s="91"/>
      <c r="M287" s="20"/>
    </row>
    <row r="288" spans="1:13" ht="14.25" customHeight="1" x14ac:dyDescent="0.25">
      <c r="A288" s="38"/>
      <c r="C288" s="93"/>
      <c r="G288" s="34"/>
      <c r="H288" s="91"/>
      <c r="M288" s="20"/>
    </row>
    <row r="289" spans="1:13" ht="14.25" customHeight="1" x14ac:dyDescent="0.25">
      <c r="A289" s="38"/>
      <c r="C289" s="93"/>
      <c r="G289" s="34"/>
      <c r="H289" s="91"/>
      <c r="M289" s="20"/>
    </row>
    <row r="290" spans="1:13" ht="14.25" customHeight="1" x14ac:dyDescent="0.25">
      <c r="A290" s="38"/>
      <c r="C290" s="93"/>
      <c r="G290" s="34"/>
      <c r="H290" s="91"/>
      <c r="M290" s="20"/>
    </row>
    <row r="291" spans="1:13" ht="14.25" customHeight="1" x14ac:dyDescent="0.25">
      <c r="A291" s="38"/>
      <c r="C291" s="93"/>
      <c r="G291" s="34"/>
      <c r="H291" s="91"/>
      <c r="M291" s="20"/>
    </row>
    <row r="292" spans="1:13" ht="14.25" customHeight="1" x14ac:dyDescent="0.25">
      <c r="A292" s="38"/>
      <c r="C292" s="93"/>
      <c r="G292" s="34"/>
      <c r="H292" s="91"/>
      <c r="M292" s="20"/>
    </row>
    <row r="293" spans="1:13" ht="14.25" customHeight="1" x14ac:dyDescent="0.25">
      <c r="A293" s="38"/>
      <c r="C293" s="93"/>
      <c r="G293" s="34"/>
      <c r="H293" s="91"/>
      <c r="M293" s="20"/>
    </row>
    <row r="294" spans="1:13" ht="14.25" customHeight="1" x14ac:dyDescent="0.25">
      <c r="A294" s="38"/>
      <c r="C294" s="93"/>
      <c r="G294" s="34"/>
      <c r="H294" s="91"/>
      <c r="M294" s="20"/>
    </row>
    <row r="295" spans="1:13" ht="14.25" customHeight="1" x14ac:dyDescent="0.25">
      <c r="A295" s="38"/>
      <c r="C295" s="93"/>
      <c r="G295" s="34"/>
      <c r="H295" s="91"/>
      <c r="M295" s="20"/>
    </row>
    <row r="296" spans="1:13" ht="14.25" customHeight="1" x14ac:dyDescent="0.25">
      <c r="A296" s="38"/>
      <c r="C296" s="93"/>
      <c r="G296" s="34"/>
      <c r="H296" s="91"/>
      <c r="M296" s="20"/>
    </row>
    <row r="297" spans="1:13" ht="14.25" customHeight="1" x14ac:dyDescent="0.25">
      <c r="A297" s="38"/>
      <c r="C297" s="93"/>
      <c r="G297" s="34"/>
      <c r="H297" s="91"/>
      <c r="M297" s="20"/>
    </row>
    <row r="298" spans="1:13" ht="14.25" customHeight="1" x14ac:dyDescent="0.25">
      <c r="A298" s="38"/>
      <c r="C298" s="93"/>
      <c r="G298" s="34"/>
      <c r="H298" s="91"/>
      <c r="M298" s="20"/>
    </row>
    <row r="299" spans="1:13" ht="14.25" customHeight="1" x14ac:dyDescent="0.25">
      <c r="A299" s="38"/>
      <c r="C299" s="93"/>
      <c r="G299" s="34"/>
      <c r="H299" s="91"/>
      <c r="M299" s="20"/>
    </row>
    <row r="300" spans="1:13" ht="14.25" customHeight="1" x14ac:dyDescent="0.25">
      <c r="A300" s="38"/>
      <c r="C300" s="93"/>
      <c r="G300" s="34"/>
      <c r="H300" s="91"/>
      <c r="M300" s="20"/>
    </row>
    <row r="301" spans="1:13" ht="14.25" customHeight="1" x14ac:dyDescent="0.25">
      <c r="A301" s="38"/>
      <c r="C301" s="93"/>
      <c r="G301" s="34"/>
      <c r="H301" s="91"/>
      <c r="M301" s="20"/>
    </row>
    <row r="302" spans="1:13" ht="14.25" customHeight="1" x14ac:dyDescent="0.25">
      <c r="A302" s="38"/>
      <c r="C302" s="93"/>
      <c r="G302" s="34"/>
      <c r="H302" s="91"/>
      <c r="M302" s="20"/>
    </row>
    <row r="303" spans="1:13" ht="14.25" customHeight="1" x14ac:dyDescent="0.25">
      <c r="A303" s="38"/>
      <c r="C303" s="93"/>
      <c r="G303" s="34"/>
      <c r="H303" s="91"/>
      <c r="M303" s="20"/>
    </row>
    <row r="304" spans="1:13" ht="14.25" customHeight="1" x14ac:dyDescent="0.25">
      <c r="A304" s="38"/>
      <c r="C304" s="93"/>
      <c r="G304" s="34"/>
      <c r="H304" s="91"/>
      <c r="M304" s="20"/>
    </row>
    <row r="305" spans="1:13" ht="14.25" customHeight="1" x14ac:dyDescent="0.25">
      <c r="A305" s="38"/>
      <c r="C305" s="93"/>
      <c r="G305" s="34"/>
      <c r="H305" s="91"/>
      <c r="M305" s="20"/>
    </row>
    <row r="306" spans="1:13" ht="14.25" customHeight="1" x14ac:dyDescent="0.25">
      <c r="A306" s="38"/>
      <c r="C306" s="93"/>
      <c r="G306" s="34"/>
      <c r="H306" s="91"/>
      <c r="M306" s="20"/>
    </row>
    <row r="307" spans="1:13" ht="14.25" customHeight="1" x14ac:dyDescent="0.25">
      <c r="A307" s="38"/>
      <c r="C307" s="93"/>
      <c r="G307" s="34"/>
      <c r="H307" s="91"/>
      <c r="M307" s="20"/>
    </row>
    <row r="308" spans="1:13" ht="14.25" customHeight="1" x14ac:dyDescent="0.25">
      <c r="C308" s="93"/>
      <c r="G308" s="34"/>
      <c r="H308" s="91"/>
      <c r="M308" s="20"/>
    </row>
    <row r="309" spans="1:13" ht="14.25" customHeight="1" x14ac:dyDescent="0.25">
      <c r="C309" s="93"/>
      <c r="G309" s="34"/>
      <c r="H309" s="91"/>
      <c r="M309" s="20"/>
    </row>
    <row r="310" spans="1:13" ht="14.25" customHeight="1" x14ac:dyDescent="0.25">
      <c r="C310" s="93"/>
      <c r="G310" s="34"/>
      <c r="H310" s="91"/>
      <c r="M310" s="20"/>
    </row>
    <row r="311" spans="1:13" ht="14.25" customHeight="1" x14ac:dyDescent="0.25">
      <c r="C311" s="93"/>
      <c r="G311" s="34"/>
      <c r="H311" s="91"/>
      <c r="M311" s="20"/>
    </row>
    <row r="312" spans="1:13" ht="14.25" customHeight="1" x14ac:dyDescent="0.25">
      <c r="C312" s="93"/>
      <c r="G312" s="34"/>
      <c r="H312" s="91"/>
      <c r="M312" s="20"/>
    </row>
    <row r="313" spans="1:13" ht="14.25" customHeight="1" x14ac:dyDescent="0.25">
      <c r="C313" s="93"/>
      <c r="G313" s="34"/>
      <c r="H313" s="91"/>
      <c r="M313" s="20"/>
    </row>
    <row r="314" spans="1:13" ht="14.25" customHeight="1" x14ac:dyDescent="0.25">
      <c r="C314" s="93"/>
      <c r="G314" s="34"/>
      <c r="H314" s="91"/>
      <c r="M314" s="20"/>
    </row>
    <row r="315" spans="1:13" ht="14.25" customHeight="1" x14ac:dyDescent="0.25">
      <c r="C315" s="93"/>
      <c r="G315" s="34"/>
      <c r="H315" s="91"/>
      <c r="M315" s="20"/>
    </row>
    <row r="316" spans="1:13" ht="14.25" customHeight="1" x14ac:dyDescent="0.25">
      <c r="C316" s="93"/>
      <c r="G316" s="34"/>
      <c r="H316" s="91"/>
      <c r="M316" s="20"/>
    </row>
    <row r="317" spans="1:13" ht="14.25" customHeight="1" x14ac:dyDescent="0.25">
      <c r="C317" s="93"/>
      <c r="G317" s="34"/>
      <c r="H317" s="91"/>
      <c r="M317" s="20"/>
    </row>
    <row r="318" spans="1:13" ht="14.25" customHeight="1" x14ac:dyDescent="0.25">
      <c r="C318" s="93"/>
      <c r="G318" s="34"/>
      <c r="H318" s="91"/>
      <c r="M318" s="20"/>
    </row>
    <row r="319" spans="1:13" ht="14.25" customHeight="1" x14ac:dyDescent="0.25">
      <c r="C319" s="93"/>
      <c r="G319" s="34"/>
      <c r="H319" s="91"/>
      <c r="M319" s="20"/>
    </row>
    <row r="320" spans="1:13" ht="14.25" customHeight="1" x14ac:dyDescent="0.25">
      <c r="C320" s="93"/>
      <c r="G320" s="34"/>
      <c r="H320" s="91"/>
      <c r="M320" s="20"/>
    </row>
    <row r="321" spans="3:13" ht="14.25" customHeight="1" x14ac:dyDescent="0.25">
      <c r="C321" s="93"/>
      <c r="G321" s="34"/>
      <c r="H321" s="91"/>
      <c r="M321" s="20"/>
    </row>
    <row r="322" spans="3:13" ht="14.25" customHeight="1" x14ac:dyDescent="0.25">
      <c r="C322" s="93"/>
      <c r="G322" s="34"/>
      <c r="H322" s="91"/>
      <c r="M322" s="20"/>
    </row>
    <row r="323" spans="3:13" ht="14.25" customHeight="1" x14ac:dyDescent="0.25">
      <c r="C323" s="93"/>
      <c r="G323" s="34"/>
      <c r="H323" s="91"/>
      <c r="M323" s="20"/>
    </row>
    <row r="324" spans="3:13" ht="14.25" customHeight="1" x14ac:dyDescent="0.25">
      <c r="C324" s="93"/>
      <c r="G324" s="34"/>
      <c r="H324" s="91"/>
      <c r="M324" s="20"/>
    </row>
    <row r="325" spans="3:13" ht="14.25" customHeight="1" x14ac:dyDescent="0.25">
      <c r="C325" s="93"/>
      <c r="G325" s="34"/>
      <c r="H325" s="91"/>
      <c r="M325" s="20"/>
    </row>
    <row r="326" spans="3:13" ht="14.25" customHeight="1" x14ac:dyDescent="0.25">
      <c r="C326" s="93"/>
      <c r="G326" s="34"/>
      <c r="H326" s="91"/>
      <c r="M326" s="20"/>
    </row>
    <row r="327" spans="3:13" ht="14.25" customHeight="1" x14ac:dyDescent="0.25">
      <c r="C327" s="93"/>
      <c r="G327" s="34"/>
      <c r="H327" s="91"/>
      <c r="M327" s="20"/>
    </row>
    <row r="328" spans="3:13" ht="14.25" customHeight="1" x14ac:dyDescent="0.25">
      <c r="C328" s="93"/>
      <c r="G328" s="34"/>
      <c r="H328" s="91"/>
      <c r="M328" s="20"/>
    </row>
    <row r="329" spans="3:13" ht="14.25" customHeight="1" x14ac:dyDescent="0.25">
      <c r="C329" s="93"/>
      <c r="G329" s="34"/>
      <c r="H329" s="91"/>
      <c r="M329" s="20"/>
    </row>
    <row r="330" spans="3:13" ht="14.25" customHeight="1" x14ac:dyDescent="0.25">
      <c r="C330" s="93"/>
      <c r="G330" s="34"/>
      <c r="H330" s="91"/>
      <c r="M330" s="20"/>
    </row>
    <row r="331" spans="3:13" ht="14.25" customHeight="1" x14ac:dyDescent="0.25">
      <c r="C331" s="93"/>
      <c r="G331" s="34"/>
      <c r="H331" s="91"/>
      <c r="M331" s="20"/>
    </row>
    <row r="332" spans="3:13" ht="14.25" customHeight="1" x14ac:dyDescent="0.25">
      <c r="C332" s="93"/>
      <c r="G332" s="34"/>
      <c r="H332" s="91"/>
      <c r="M332" s="20"/>
    </row>
    <row r="333" spans="3:13" ht="14.25" customHeight="1" x14ac:dyDescent="0.25">
      <c r="C333" s="93"/>
      <c r="G333" s="34"/>
      <c r="H333" s="91"/>
      <c r="M333" s="20"/>
    </row>
    <row r="334" spans="3:13" ht="14.25" customHeight="1" x14ac:dyDescent="0.25">
      <c r="C334" s="93"/>
      <c r="G334" s="34"/>
      <c r="H334" s="91"/>
      <c r="M334" s="20"/>
    </row>
    <row r="335" spans="3:13" ht="14.25" customHeight="1" x14ac:dyDescent="0.25">
      <c r="C335" s="93"/>
      <c r="G335" s="34"/>
      <c r="H335" s="91"/>
      <c r="M335" s="20"/>
    </row>
    <row r="336" spans="3:13" ht="14.25" customHeight="1" x14ac:dyDescent="0.25">
      <c r="C336" s="93"/>
      <c r="G336" s="34"/>
      <c r="H336" s="91"/>
      <c r="M336" s="20"/>
    </row>
    <row r="337" spans="3:13" ht="14.25" customHeight="1" x14ac:dyDescent="0.25">
      <c r="C337" s="93"/>
      <c r="G337" s="34"/>
      <c r="H337" s="91"/>
      <c r="M337" s="20"/>
    </row>
    <row r="338" spans="3:13" ht="14.25" customHeight="1" x14ac:dyDescent="0.25">
      <c r="C338" s="93"/>
      <c r="G338" s="34"/>
      <c r="H338" s="91"/>
      <c r="M338" s="20"/>
    </row>
    <row r="339" spans="3:13" ht="14.25" customHeight="1" x14ac:dyDescent="0.25">
      <c r="C339" s="93"/>
      <c r="G339" s="34"/>
      <c r="H339" s="91"/>
      <c r="M339" s="20"/>
    </row>
    <row r="340" spans="3:13" ht="14.25" customHeight="1" x14ac:dyDescent="0.25">
      <c r="C340" s="93"/>
      <c r="G340" s="34"/>
      <c r="H340" s="91"/>
      <c r="M340" s="20"/>
    </row>
    <row r="341" spans="3:13" ht="14.25" customHeight="1" x14ac:dyDescent="0.25">
      <c r="C341" s="93"/>
      <c r="G341" s="34"/>
      <c r="H341" s="91"/>
      <c r="M341" s="20"/>
    </row>
    <row r="342" spans="3:13" ht="14.25" customHeight="1" x14ac:dyDescent="0.25">
      <c r="C342" s="93"/>
      <c r="G342" s="34"/>
      <c r="H342" s="91"/>
      <c r="M342" s="20"/>
    </row>
    <row r="343" spans="3:13" ht="14.25" customHeight="1" x14ac:dyDescent="0.25">
      <c r="C343" s="93"/>
      <c r="G343" s="34"/>
      <c r="H343" s="91"/>
      <c r="M343" s="20"/>
    </row>
    <row r="344" spans="3:13" ht="14.25" customHeight="1" x14ac:dyDescent="0.25">
      <c r="C344" s="93"/>
      <c r="G344" s="34"/>
      <c r="H344" s="91"/>
      <c r="M344" s="20"/>
    </row>
    <row r="345" spans="3:13" ht="14.25" customHeight="1" x14ac:dyDescent="0.25">
      <c r="C345" s="93"/>
      <c r="G345" s="34"/>
      <c r="H345" s="91"/>
      <c r="M345" s="20"/>
    </row>
    <row r="346" spans="3:13" ht="14.25" customHeight="1" x14ac:dyDescent="0.25">
      <c r="C346" s="93"/>
      <c r="G346" s="34"/>
      <c r="H346" s="91"/>
      <c r="M346" s="20"/>
    </row>
    <row r="347" spans="3:13" ht="14.25" customHeight="1" x14ac:dyDescent="0.25">
      <c r="C347" s="93"/>
      <c r="G347" s="34"/>
      <c r="H347" s="91"/>
      <c r="M347" s="20"/>
    </row>
    <row r="348" spans="3:13" ht="14.25" customHeight="1" x14ac:dyDescent="0.25">
      <c r="C348" s="93"/>
      <c r="G348" s="34"/>
      <c r="H348" s="91"/>
      <c r="M348" s="20"/>
    </row>
    <row r="349" spans="3:13" ht="14.25" customHeight="1" x14ac:dyDescent="0.25">
      <c r="C349" s="93"/>
      <c r="G349" s="34"/>
      <c r="H349" s="91"/>
      <c r="M349" s="20"/>
    </row>
    <row r="350" spans="3:13" ht="14.25" customHeight="1" x14ac:dyDescent="0.25">
      <c r="C350" s="93"/>
      <c r="G350" s="34"/>
      <c r="H350" s="91"/>
      <c r="M350" s="20"/>
    </row>
    <row r="351" spans="3:13" ht="14.25" customHeight="1" x14ac:dyDescent="0.25">
      <c r="C351" s="93"/>
      <c r="G351" s="34"/>
      <c r="H351" s="91"/>
      <c r="M351" s="20"/>
    </row>
    <row r="352" spans="3:13" ht="14.25" customHeight="1" x14ac:dyDescent="0.25">
      <c r="C352" s="93"/>
      <c r="G352" s="34"/>
      <c r="H352" s="91"/>
      <c r="M352" s="20"/>
    </row>
    <row r="353" spans="3:13" ht="14.25" customHeight="1" x14ac:dyDescent="0.25">
      <c r="C353" s="93"/>
      <c r="G353" s="34"/>
      <c r="H353" s="91"/>
      <c r="M353" s="20"/>
    </row>
    <row r="354" spans="3:13" ht="14.25" customHeight="1" x14ac:dyDescent="0.25">
      <c r="C354" s="93"/>
      <c r="G354" s="34"/>
      <c r="H354" s="91"/>
      <c r="M354" s="20"/>
    </row>
    <row r="355" spans="3:13" ht="14.25" customHeight="1" x14ac:dyDescent="0.25">
      <c r="C355" s="93"/>
      <c r="G355" s="34"/>
      <c r="H355" s="91"/>
      <c r="M355" s="20"/>
    </row>
    <row r="356" spans="3:13" ht="14.25" customHeight="1" x14ac:dyDescent="0.25">
      <c r="C356" s="93"/>
      <c r="G356" s="34"/>
      <c r="H356" s="91"/>
      <c r="M356" s="20"/>
    </row>
    <row r="357" spans="3:13" ht="14.25" customHeight="1" x14ac:dyDescent="0.25">
      <c r="C357" s="93"/>
      <c r="G357" s="34"/>
      <c r="H357" s="91"/>
      <c r="M357" s="20"/>
    </row>
    <row r="358" spans="3:13" ht="14.25" customHeight="1" x14ac:dyDescent="0.25">
      <c r="C358" s="93"/>
      <c r="G358" s="34"/>
      <c r="H358" s="91"/>
      <c r="M358" s="20"/>
    </row>
    <row r="359" spans="3:13" ht="14.25" customHeight="1" x14ac:dyDescent="0.25">
      <c r="C359" s="93"/>
      <c r="G359" s="34"/>
      <c r="H359" s="91"/>
      <c r="M359" s="20"/>
    </row>
    <row r="360" spans="3:13" ht="14.25" customHeight="1" x14ac:dyDescent="0.25">
      <c r="C360" s="93"/>
      <c r="G360" s="34"/>
      <c r="H360" s="91"/>
      <c r="M360" s="20"/>
    </row>
    <row r="361" spans="3:13" ht="14.25" customHeight="1" x14ac:dyDescent="0.25">
      <c r="C361" s="93"/>
      <c r="G361" s="34"/>
      <c r="H361" s="91"/>
      <c r="M361" s="20"/>
    </row>
    <row r="362" spans="3:13" ht="14.25" customHeight="1" x14ac:dyDescent="0.25">
      <c r="C362" s="93"/>
      <c r="G362" s="34"/>
      <c r="H362" s="91"/>
      <c r="M362" s="20"/>
    </row>
    <row r="363" spans="3:13" ht="14.25" customHeight="1" x14ac:dyDescent="0.25">
      <c r="C363" s="93"/>
      <c r="G363" s="34"/>
      <c r="H363" s="91"/>
      <c r="M363" s="20"/>
    </row>
    <row r="364" spans="3:13" ht="14.25" customHeight="1" x14ac:dyDescent="0.25">
      <c r="C364" s="93"/>
      <c r="G364" s="34"/>
      <c r="H364" s="91"/>
      <c r="M364" s="20"/>
    </row>
    <row r="365" spans="3:13" ht="14.25" customHeight="1" x14ac:dyDescent="0.25">
      <c r="C365" s="93"/>
      <c r="G365" s="34"/>
      <c r="H365" s="91"/>
      <c r="M365" s="20"/>
    </row>
    <row r="366" spans="3:13" ht="14.25" customHeight="1" x14ac:dyDescent="0.25">
      <c r="C366" s="93"/>
      <c r="G366" s="34"/>
      <c r="H366" s="91"/>
      <c r="M366" s="20"/>
    </row>
    <row r="367" spans="3:13" ht="14.25" customHeight="1" x14ac:dyDescent="0.25">
      <c r="C367" s="93"/>
      <c r="G367" s="34"/>
      <c r="H367" s="91"/>
      <c r="M367" s="20"/>
    </row>
    <row r="368" spans="3:13" ht="14.25" customHeight="1" x14ac:dyDescent="0.25">
      <c r="C368" s="93"/>
      <c r="G368" s="34"/>
      <c r="H368" s="91"/>
      <c r="M368" s="20"/>
    </row>
    <row r="369" spans="3:13" ht="14.25" customHeight="1" x14ac:dyDescent="0.25">
      <c r="C369" s="93"/>
      <c r="G369" s="34"/>
      <c r="H369" s="91"/>
      <c r="M369" s="20"/>
    </row>
    <row r="370" spans="3:13" ht="14.25" customHeight="1" x14ac:dyDescent="0.25">
      <c r="C370" s="93"/>
      <c r="G370" s="34"/>
      <c r="H370" s="91"/>
      <c r="M370" s="20"/>
    </row>
    <row r="371" spans="3:13" ht="14.25" customHeight="1" x14ac:dyDescent="0.25">
      <c r="C371" s="93"/>
      <c r="G371" s="34"/>
      <c r="H371" s="91"/>
      <c r="M371" s="20"/>
    </row>
    <row r="372" spans="3:13" ht="14.25" customHeight="1" x14ac:dyDescent="0.25">
      <c r="C372" s="93"/>
      <c r="G372" s="34"/>
      <c r="H372" s="91"/>
      <c r="M372" s="20"/>
    </row>
    <row r="373" spans="3:13" ht="14.25" customHeight="1" x14ac:dyDescent="0.25">
      <c r="C373" s="93"/>
      <c r="G373" s="34"/>
      <c r="H373" s="91"/>
      <c r="M373" s="20"/>
    </row>
    <row r="374" spans="3:13" ht="14.25" customHeight="1" x14ac:dyDescent="0.25">
      <c r="C374" s="93"/>
      <c r="G374" s="34"/>
      <c r="H374" s="91"/>
      <c r="M374" s="20"/>
    </row>
    <row r="375" spans="3:13" ht="14.25" customHeight="1" x14ac:dyDescent="0.25">
      <c r="C375" s="93"/>
      <c r="G375" s="34"/>
      <c r="H375" s="91"/>
      <c r="M375" s="20"/>
    </row>
    <row r="376" spans="3:13" ht="14.25" customHeight="1" x14ac:dyDescent="0.25">
      <c r="C376" s="93"/>
      <c r="G376" s="34"/>
      <c r="H376" s="91"/>
      <c r="M376" s="20"/>
    </row>
    <row r="377" spans="3:13" ht="14.25" customHeight="1" x14ac:dyDescent="0.25">
      <c r="C377" s="93"/>
      <c r="G377" s="34"/>
      <c r="H377" s="91"/>
      <c r="M377" s="20"/>
    </row>
    <row r="378" spans="3:13" ht="14.25" customHeight="1" x14ac:dyDescent="0.25">
      <c r="C378" s="93"/>
      <c r="G378" s="34"/>
      <c r="H378" s="91"/>
      <c r="M378" s="20"/>
    </row>
    <row r="379" spans="3:13" ht="14.25" customHeight="1" x14ac:dyDescent="0.25">
      <c r="C379" s="93"/>
      <c r="G379" s="34"/>
      <c r="H379" s="91"/>
      <c r="M379" s="20"/>
    </row>
    <row r="380" spans="3:13" ht="14.25" customHeight="1" x14ac:dyDescent="0.25">
      <c r="C380" s="93"/>
      <c r="G380" s="34"/>
      <c r="H380" s="91"/>
      <c r="M380" s="20"/>
    </row>
    <row r="381" spans="3:13" ht="14.25" customHeight="1" x14ac:dyDescent="0.25">
      <c r="C381" s="93"/>
      <c r="G381" s="34"/>
      <c r="H381" s="91"/>
      <c r="M381" s="20"/>
    </row>
    <row r="382" spans="3:13" ht="14.25" customHeight="1" x14ac:dyDescent="0.25">
      <c r="C382" s="93"/>
      <c r="G382" s="34"/>
      <c r="H382" s="91"/>
      <c r="M382" s="20"/>
    </row>
    <row r="383" spans="3:13" ht="14.25" customHeight="1" x14ac:dyDescent="0.25">
      <c r="C383" s="93"/>
      <c r="G383" s="34"/>
      <c r="H383" s="91"/>
      <c r="M383" s="20"/>
    </row>
    <row r="384" spans="3:13" ht="14.25" customHeight="1" x14ac:dyDescent="0.25">
      <c r="C384" s="93"/>
      <c r="G384" s="34"/>
      <c r="H384" s="91"/>
      <c r="M384" s="20"/>
    </row>
    <row r="385" spans="3:13" ht="14.25" customHeight="1" x14ac:dyDescent="0.25">
      <c r="C385" s="93"/>
      <c r="G385" s="34"/>
      <c r="H385" s="91"/>
      <c r="M385" s="20"/>
    </row>
    <row r="386" spans="3:13" ht="14.25" customHeight="1" x14ac:dyDescent="0.25">
      <c r="C386" s="93"/>
      <c r="G386" s="34"/>
      <c r="H386" s="91"/>
      <c r="M386" s="20"/>
    </row>
    <row r="387" spans="3:13" ht="14.25" customHeight="1" x14ac:dyDescent="0.25">
      <c r="C387" s="93"/>
      <c r="G387" s="34"/>
      <c r="H387" s="91"/>
      <c r="M387" s="20"/>
    </row>
    <row r="388" spans="3:13" ht="14.25" customHeight="1" x14ac:dyDescent="0.25">
      <c r="C388" s="93"/>
      <c r="G388" s="34"/>
      <c r="H388" s="91"/>
      <c r="M388" s="20"/>
    </row>
    <row r="389" spans="3:13" ht="14.25" customHeight="1" x14ac:dyDescent="0.25">
      <c r="C389" s="93"/>
      <c r="G389" s="34"/>
      <c r="H389" s="91"/>
      <c r="M389" s="20"/>
    </row>
    <row r="390" spans="3:13" ht="14.25" customHeight="1" x14ac:dyDescent="0.25">
      <c r="C390" s="93"/>
      <c r="G390" s="34"/>
      <c r="H390" s="91"/>
      <c r="M390" s="20"/>
    </row>
    <row r="391" spans="3:13" ht="14.25" customHeight="1" x14ac:dyDescent="0.25">
      <c r="C391" s="93"/>
      <c r="G391" s="34"/>
      <c r="H391" s="91"/>
      <c r="M391" s="20"/>
    </row>
    <row r="392" spans="3:13" ht="14.25" customHeight="1" x14ac:dyDescent="0.25">
      <c r="C392" s="93"/>
      <c r="G392" s="34"/>
      <c r="H392" s="91"/>
      <c r="M392" s="20"/>
    </row>
    <row r="393" spans="3:13" ht="14.25" customHeight="1" x14ac:dyDescent="0.25">
      <c r="C393" s="93"/>
      <c r="G393" s="34"/>
      <c r="H393" s="91"/>
      <c r="M393" s="20"/>
    </row>
    <row r="394" spans="3:13" ht="14.25" customHeight="1" x14ac:dyDescent="0.25">
      <c r="C394" s="93"/>
      <c r="G394" s="34"/>
      <c r="H394" s="91"/>
      <c r="M394" s="20"/>
    </row>
    <row r="395" spans="3:13" ht="14.25" customHeight="1" x14ac:dyDescent="0.25">
      <c r="C395" s="93"/>
      <c r="G395" s="34"/>
      <c r="H395" s="91"/>
      <c r="M395" s="20"/>
    </row>
    <row r="396" spans="3:13" ht="14.25" customHeight="1" x14ac:dyDescent="0.25">
      <c r="C396" s="93"/>
      <c r="G396" s="34"/>
      <c r="H396" s="91"/>
      <c r="M396" s="20"/>
    </row>
    <row r="397" spans="3:13" ht="14.25" customHeight="1" x14ac:dyDescent="0.25">
      <c r="C397" s="93"/>
      <c r="G397" s="34"/>
      <c r="H397" s="91"/>
      <c r="M397" s="20"/>
    </row>
    <row r="398" spans="3:13" ht="14.25" customHeight="1" x14ac:dyDescent="0.25">
      <c r="C398" s="93"/>
      <c r="G398" s="34"/>
      <c r="H398" s="91"/>
      <c r="M398" s="20"/>
    </row>
    <row r="399" spans="3:13" ht="14.25" customHeight="1" x14ac:dyDescent="0.25">
      <c r="C399" s="93"/>
      <c r="G399" s="34"/>
      <c r="H399" s="91"/>
      <c r="M399" s="20"/>
    </row>
    <row r="400" spans="3:13" ht="14.25" customHeight="1" x14ac:dyDescent="0.25">
      <c r="C400" s="93"/>
      <c r="G400" s="34"/>
      <c r="H400" s="91"/>
      <c r="M400" s="20"/>
    </row>
    <row r="401" spans="3:13" ht="14.25" customHeight="1" x14ac:dyDescent="0.25">
      <c r="C401" s="93"/>
      <c r="G401" s="34"/>
      <c r="H401" s="91"/>
      <c r="M401" s="20"/>
    </row>
    <row r="402" spans="3:13" ht="14.25" customHeight="1" x14ac:dyDescent="0.25">
      <c r="C402" s="93"/>
      <c r="G402" s="34"/>
      <c r="H402" s="91"/>
      <c r="M402" s="20"/>
    </row>
    <row r="403" spans="3:13" ht="14.25" customHeight="1" x14ac:dyDescent="0.25">
      <c r="C403" s="93"/>
      <c r="G403" s="34"/>
      <c r="H403" s="91"/>
      <c r="M403" s="20"/>
    </row>
    <row r="404" spans="3:13" ht="14.25" customHeight="1" x14ac:dyDescent="0.25">
      <c r="C404" s="93"/>
      <c r="G404" s="34"/>
      <c r="H404" s="91"/>
      <c r="M404" s="20"/>
    </row>
    <row r="405" spans="3:13" ht="14.25" customHeight="1" x14ac:dyDescent="0.25">
      <c r="C405" s="93"/>
      <c r="G405" s="34"/>
      <c r="H405" s="91"/>
      <c r="M405" s="20"/>
    </row>
    <row r="406" spans="3:13" ht="14.25" customHeight="1" x14ac:dyDescent="0.25">
      <c r="C406" s="93"/>
      <c r="G406" s="34"/>
      <c r="H406" s="91"/>
      <c r="M406" s="20"/>
    </row>
    <row r="407" spans="3:13" ht="14.25" customHeight="1" x14ac:dyDescent="0.25">
      <c r="C407" s="93"/>
      <c r="G407" s="34"/>
      <c r="H407" s="91"/>
      <c r="M407" s="20"/>
    </row>
    <row r="408" spans="3:13" ht="14.25" customHeight="1" x14ac:dyDescent="0.25">
      <c r="C408" s="93"/>
      <c r="G408" s="34"/>
      <c r="H408" s="91"/>
      <c r="M408" s="20"/>
    </row>
    <row r="409" spans="3:13" ht="14.25" customHeight="1" x14ac:dyDescent="0.25">
      <c r="C409" s="93"/>
      <c r="G409" s="34"/>
      <c r="H409" s="91"/>
      <c r="M409" s="20"/>
    </row>
    <row r="410" spans="3:13" ht="14.25" customHeight="1" x14ac:dyDescent="0.25">
      <c r="C410" s="93"/>
      <c r="G410" s="34"/>
      <c r="H410" s="91"/>
      <c r="M410" s="20"/>
    </row>
    <row r="411" spans="3:13" ht="14.25" customHeight="1" x14ac:dyDescent="0.25">
      <c r="C411" s="93"/>
      <c r="G411" s="34"/>
      <c r="H411" s="91"/>
      <c r="M411" s="20"/>
    </row>
    <row r="412" spans="3:13" ht="14.25" customHeight="1" x14ac:dyDescent="0.25">
      <c r="C412" s="93"/>
      <c r="G412" s="34"/>
      <c r="H412" s="91"/>
      <c r="M412" s="20"/>
    </row>
    <row r="413" spans="3:13" ht="14.25" customHeight="1" x14ac:dyDescent="0.25">
      <c r="C413" s="93"/>
      <c r="G413" s="34"/>
      <c r="H413" s="91"/>
      <c r="M413" s="20"/>
    </row>
    <row r="414" spans="3:13" ht="14.25" customHeight="1" x14ac:dyDescent="0.25">
      <c r="C414" s="93"/>
      <c r="G414" s="34"/>
      <c r="H414" s="91"/>
      <c r="M414" s="20"/>
    </row>
    <row r="415" spans="3:13" ht="14.25" customHeight="1" x14ac:dyDescent="0.25">
      <c r="C415" s="93"/>
      <c r="G415" s="34"/>
      <c r="H415" s="91"/>
      <c r="M415" s="20"/>
    </row>
    <row r="416" spans="3:13" ht="14.25" customHeight="1" x14ac:dyDescent="0.25">
      <c r="C416" s="93"/>
      <c r="G416" s="34"/>
      <c r="H416" s="91"/>
      <c r="M416" s="20"/>
    </row>
    <row r="417" spans="3:13" ht="14.25" customHeight="1" x14ac:dyDescent="0.25">
      <c r="C417" s="93"/>
      <c r="G417" s="34"/>
      <c r="H417" s="91"/>
      <c r="M417" s="20"/>
    </row>
    <row r="418" spans="3:13" ht="14.25" customHeight="1" x14ac:dyDescent="0.25">
      <c r="C418" s="93"/>
      <c r="G418" s="34"/>
      <c r="H418" s="91"/>
      <c r="M418" s="20"/>
    </row>
    <row r="419" spans="3:13" ht="14.25" customHeight="1" x14ac:dyDescent="0.25">
      <c r="C419" s="93"/>
      <c r="G419" s="34"/>
      <c r="H419" s="91"/>
      <c r="M419" s="20"/>
    </row>
    <row r="420" spans="3:13" ht="14.25" customHeight="1" x14ac:dyDescent="0.25">
      <c r="C420" s="93"/>
      <c r="G420" s="34"/>
      <c r="H420" s="91"/>
      <c r="M420" s="20"/>
    </row>
    <row r="421" spans="3:13" ht="14.25" customHeight="1" x14ac:dyDescent="0.25">
      <c r="C421" s="93"/>
      <c r="G421" s="34"/>
      <c r="H421" s="91"/>
      <c r="M421" s="20"/>
    </row>
    <row r="422" spans="3:13" ht="14.25" customHeight="1" x14ac:dyDescent="0.25">
      <c r="C422" s="93"/>
      <c r="G422" s="34"/>
      <c r="H422" s="91"/>
      <c r="M422" s="20"/>
    </row>
    <row r="423" spans="3:13" ht="14.25" customHeight="1" x14ac:dyDescent="0.25">
      <c r="C423" s="93"/>
      <c r="G423" s="34"/>
      <c r="H423" s="91"/>
      <c r="M423" s="20"/>
    </row>
    <row r="424" spans="3:13" ht="14.25" customHeight="1" x14ac:dyDescent="0.25">
      <c r="C424" s="93"/>
      <c r="G424" s="34"/>
      <c r="H424" s="91"/>
      <c r="M424" s="20"/>
    </row>
    <row r="425" spans="3:13" ht="14.25" customHeight="1" x14ac:dyDescent="0.25">
      <c r="C425" s="93"/>
      <c r="G425" s="34"/>
      <c r="H425" s="91"/>
      <c r="M425" s="20"/>
    </row>
    <row r="426" spans="3:13" ht="14.25" customHeight="1" x14ac:dyDescent="0.25">
      <c r="C426" s="93"/>
      <c r="G426" s="34"/>
      <c r="H426" s="91"/>
      <c r="M426" s="20"/>
    </row>
    <row r="427" spans="3:13" ht="14.25" customHeight="1" x14ac:dyDescent="0.25">
      <c r="C427" s="93"/>
      <c r="G427" s="34"/>
      <c r="H427" s="91"/>
      <c r="M427" s="20"/>
    </row>
    <row r="428" spans="3:13" ht="14.25" customHeight="1" x14ac:dyDescent="0.25">
      <c r="C428" s="93"/>
      <c r="G428" s="34"/>
      <c r="H428" s="91"/>
      <c r="M428" s="20"/>
    </row>
    <row r="429" spans="3:13" ht="14.25" customHeight="1" x14ac:dyDescent="0.25">
      <c r="C429" s="93"/>
      <c r="G429" s="34"/>
      <c r="H429" s="91"/>
      <c r="M429" s="20"/>
    </row>
    <row r="430" spans="3:13" ht="14.25" customHeight="1" x14ac:dyDescent="0.25">
      <c r="C430" s="93"/>
      <c r="G430" s="34"/>
      <c r="H430" s="91"/>
      <c r="M430" s="20"/>
    </row>
    <row r="431" spans="3:13" ht="14.25" customHeight="1" x14ac:dyDescent="0.25">
      <c r="C431" s="93"/>
      <c r="G431" s="34"/>
      <c r="H431" s="91"/>
      <c r="M431" s="20"/>
    </row>
    <row r="432" spans="3:13" ht="14.25" customHeight="1" x14ac:dyDescent="0.25">
      <c r="C432" s="93"/>
      <c r="G432" s="34"/>
      <c r="H432" s="91"/>
      <c r="M432" s="20"/>
    </row>
    <row r="433" spans="3:13" ht="14.25" customHeight="1" x14ac:dyDescent="0.25">
      <c r="C433" s="93"/>
      <c r="G433" s="34"/>
      <c r="H433" s="91"/>
      <c r="M433" s="20"/>
    </row>
    <row r="434" spans="3:13" ht="14.25" customHeight="1" x14ac:dyDescent="0.25">
      <c r="C434" s="93"/>
      <c r="G434" s="34"/>
      <c r="H434" s="91"/>
      <c r="M434" s="20"/>
    </row>
    <row r="435" spans="3:13" ht="14.25" customHeight="1" x14ac:dyDescent="0.25">
      <c r="C435" s="93"/>
      <c r="G435" s="34"/>
      <c r="H435" s="91"/>
      <c r="M435" s="20"/>
    </row>
    <row r="436" spans="3:13" ht="14.25" customHeight="1" x14ac:dyDescent="0.25">
      <c r="C436" s="93"/>
      <c r="G436" s="34"/>
      <c r="H436" s="91"/>
      <c r="M436" s="20"/>
    </row>
    <row r="437" spans="3:13" ht="14.25" customHeight="1" x14ac:dyDescent="0.25">
      <c r="C437" s="93"/>
      <c r="G437" s="34"/>
      <c r="H437" s="91"/>
      <c r="M437" s="20"/>
    </row>
    <row r="438" spans="3:13" ht="14.25" customHeight="1" x14ac:dyDescent="0.25">
      <c r="C438" s="93"/>
      <c r="G438" s="34"/>
      <c r="H438" s="91"/>
      <c r="M438" s="20"/>
    </row>
    <row r="439" spans="3:13" ht="14.25" customHeight="1" x14ac:dyDescent="0.25">
      <c r="C439" s="93"/>
      <c r="G439" s="34"/>
      <c r="H439" s="91"/>
      <c r="M439" s="20"/>
    </row>
    <row r="440" spans="3:13" ht="14.25" customHeight="1" x14ac:dyDescent="0.25">
      <c r="C440" s="93"/>
      <c r="G440" s="34"/>
      <c r="H440" s="91"/>
      <c r="M440" s="20"/>
    </row>
    <row r="441" spans="3:13" ht="14.25" customHeight="1" x14ac:dyDescent="0.25">
      <c r="C441" s="93"/>
      <c r="G441" s="34"/>
      <c r="H441" s="91"/>
      <c r="M441" s="20"/>
    </row>
    <row r="442" spans="3:13" ht="14.25" customHeight="1" x14ac:dyDescent="0.25">
      <c r="C442" s="93"/>
      <c r="G442" s="34"/>
      <c r="H442" s="91"/>
      <c r="M442" s="20"/>
    </row>
    <row r="443" spans="3:13" ht="14.25" customHeight="1" x14ac:dyDescent="0.25">
      <c r="C443" s="93"/>
      <c r="G443" s="34"/>
      <c r="H443" s="91"/>
      <c r="M443" s="20"/>
    </row>
    <row r="444" spans="3:13" ht="14.25" customHeight="1" x14ac:dyDescent="0.25">
      <c r="C444" s="93"/>
      <c r="G444" s="34"/>
      <c r="H444" s="91"/>
      <c r="M444" s="20"/>
    </row>
    <row r="445" spans="3:13" ht="14.25" customHeight="1" x14ac:dyDescent="0.25">
      <c r="C445" s="93"/>
      <c r="G445" s="34"/>
      <c r="H445" s="91"/>
      <c r="M445" s="20"/>
    </row>
    <row r="446" spans="3:13" ht="14.25" customHeight="1" x14ac:dyDescent="0.25">
      <c r="C446" s="93"/>
      <c r="G446" s="34"/>
      <c r="H446" s="91"/>
      <c r="M446" s="20"/>
    </row>
    <row r="447" spans="3:13" ht="14.25" customHeight="1" x14ac:dyDescent="0.25">
      <c r="C447" s="93"/>
      <c r="G447" s="34"/>
      <c r="H447" s="91"/>
      <c r="M447" s="20"/>
    </row>
    <row r="448" spans="3:13" ht="14.25" customHeight="1" x14ac:dyDescent="0.25">
      <c r="C448" s="93"/>
      <c r="G448" s="34"/>
      <c r="H448" s="91"/>
      <c r="M448" s="20"/>
    </row>
    <row r="449" spans="3:13" ht="14.25" customHeight="1" x14ac:dyDescent="0.25">
      <c r="C449" s="93"/>
      <c r="G449" s="34"/>
      <c r="H449" s="91"/>
      <c r="M449" s="20"/>
    </row>
    <row r="450" spans="3:13" ht="14.25" customHeight="1" x14ac:dyDescent="0.25">
      <c r="C450" s="93"/>
      <c r="G450" s="34"/>
      <c r="H450" s="91"/>
      <c r="M450" s="20"/>
    </row>
    <row r="451" spans="3:13" ht="14.25" customHeight="1" x14ac:dyDescent="0.25">
      <c r="C451" s="93"/>
      <c r="G451" s="34"/>
      <c r="H451" s="91"/>
      <c r="M451" s="20"/>
    </row>
    <row r="452" spans="3:13" ht="14.25" customHeight="1" x14ac:dyDescent="0.25">
      <c r="C452" s="93"/>
      <c r="G452" s="34"/>
      <c r="H452" s="91"/>
      <c r="M452" s="20"/>
    </row>
    <row r="453" spans="3:13" ht="14.25" customHeight="1" x14ac:dyDescent="0.25">
      <c r="C453" s="93"/>
      <c r="G453" s="34"/>
      <c r="H453" s="91"/>
      <c r="M453" s="20"/>
    </row>
    <row r="454" spans="3:13" ht="14.25" customHeight="1" x14ac:dyDescent="0.25">
      <c r="C454" s="93"/>
      <c r="G454" s="34"/>
      <c r="H454" s="91"/>
      <c r="M454" s="20"/>
    </row>
    <row r="455" spans="3:13" ht="14.25" customHeight="1" x14ac:dyDescent="0.25">
      <c r="C455" s="93"/>
      <c r="G455" s="34"/>
      <c r="H455" s="91"/>
      <c r="M455" s="20"/>
    </row>
    <row r="456" spans="3:13" ht="14.25" customHeight="1" x14ac:dyDescent="0.25">
      <c r="C456" s="93"/>
      <c r="G456" s="34"/>
      <c r="H456" s="91"/>
      <c r="M456" s="20"/>
    </row>
    <row r="457" spans="3:13" ht="14.25" customHeight="1" x14ac:dyDescent="0.25">
      <c r="C457" s="93"/>
      <c r="G457" s="34"/>
      <c r="H457" s="91"/>
      <c r="M457" s="20"/>
    </row>
    <row r="458" spans="3:13" ht="14.25" customHeight="1" x14ac:dyDescent="0.25">
      <c r="C458" s="93"/>
      <c r="G458" s="34"/>
      <c r="H458" s="91"/>
      <c r="M458" s="20"/>
    </row>
    <row r="459" spans="3:13" ht="14.25" customHeight="1" x14ac:dyDescent="0.25">
      <c r="C459" s="93"/>
      <c r="G459" s="34"/>
      <c r="H459" s="91"/>
      <c r="M459" s="20"/>
    </row>
    <row r="460" spans="3:13" ht="14.25" customHeight="1" x14ac:dyDescent="0.25">
      <c r="C460" s="93"/>
      <c r="G460" s="34"/>
      <c r="H460" s="91"/>
      <c r="M460" s="20"/>
    </row>
    <row r="461" spans="3:13" ht="14.25" customHeight="1" x14ac:dyDescent="0.25">
      <c r="C461" s="93"/>
      <c r="G461" s="34"/>
      <c r="H461" s="91"/>
      <c r="M461" s="20"/>
    </row>
    <row r="462" spans="3:13" ht="14.25" customHeight="1" x14ac:dyDescent="0.25">
      <c r="C462" s="93"/>
      <c r="G462" s="34"/>
      <c r="H462" s="91"/>
      <c r="M462" s="20"/>
    </row>
    <row r="463" spans="3:13" ht="14.25" customHeight="1" x14ac:dyDescent="0.25">
      <c r="C463" s="93"/>
      <c r="G463" s="34"/>
      <c r="H463" s="91"/>
      <c r="M463" s="20"/>
    </row>
    <row r="464" spans="3:13" ht="14.25" customHeight="1" x14ac:dyDescent="0.25">
      <c r="C464" s="93"/>
      <c r="G464" s="34"/>
      <c r="H464" s="91"/>
      <c r="M464" s="20"/>
    </row>
    <row r="465" spans="3:13" ht="14.25" customHeight="1" x14ac:dyDescent="0.25">
      <c r="C465" s="93"/>
      <c r="G465" s="34"/>
      <c r="H465" s="91"/>
      <c r="M465" s="20"/>
    </row>
    <row r="466" spans="3:13" ht="14.25" customHeight="1" x14ac:dyDescent="0.25">
      <c r="C466" s="93"/>
      <c r="G466" s="34"/>
      <c r="H466" s="91"/>
      <c r="M466" s="20"/>
    </row>
    <row r="467" spans="3:13" ht="14.25" customHeight="1" x14ac:dyDescent="0.25">
      <c r="C467" s="93"/>
      <c r="G467" s="34"/>
      <c r="H467" s="91"/>
      <c r="M467" s="20"/>
    </row>
    <row r="468" spans="3:13" ht="14.25" customHeight="1" x14ac:dyDescent="0.25">
      <c r="C468" s="93"/>
      <c r="G468" s="34"/>
      <c r="H468" s="91"/>
      <c r="M468" s="20"/>
    </row>
    <row r="469" spans="3:13" ht="14.25" customHeight="1" x14ac:dyDescent="0.25">
      <c r="C469" s="93"/>
      <c r="G469" s="34"/>
      <c r="H469" s="91"/>
      <c r="M469" s="20"/>
    </row>
    <row r="470" spans="3:13" ht="14.25" customHeight="1" x14ac:dyDescent="0.25">
      <c r="C470" s="93"/>
      <c r="G470" s="34"/>
      <c r="H470" s="91"/>
      <c r="M470" s="20"/>
    </row>
    <row r="471" spans="3:13" ht="14.25" customHeight="1" x14ac:dyDescent="0.25">
      <c r="C471" s="93"/>
      <c r="G471" s="34"/>
      <c r="H471" s="91"/>
      <c r="M471" s="20"/>
    </row>
    <row r="472" spans="3:13" ht="14.25" customHeight="1" x14ac:dyDescent="0.25">
      <c r="C472" s="93"/>
      <c r="G472" s="34"/>
      <c r="H472" s="91"/>
      <c r="M472" s="20"/>
    </row>
    <row r="473" spans="3:13" ht="14.25" customHeight="1" x14ac:dyDescent="0.25">
      <c r="C473" s="93"/>
      <c r="G473" s="34"/>
      <c r="H473" s="91"/>
      <c r="M473" s="20"/>
    </row>
    <row r="474" spans="3:13" ht="14.25" customHeight="1" x14ac:dyDescent="0.25">
      <c r="C474" s="93"/>
      <c r="G474" s="34"/>
      <c r="H474" s="91"/>
      <c r="M474" s="20"/>
    </row>
    <row r="475" spans="3:13" ht="14.25" customHeight="1" x14ac:dyDescent="0.25">
      <c r="C475" s="93"/>
      <c r="G475" s="34"/>
      <c r="H475" s="91"/>
      <c r="M475" s="20"/>
    </row>
    <row r="476" spans="3:13" ht="14.25" customHeight="1" x14ac:dyDescent="0.25">
      <c r="C476" s="93"/>
      <c r="G476" s="34"/>
      <c r="H476" s="91"/>
      <c r="M476" s="20"/>
    </row>
    <row r="477" spans="3:13" ht="14.25" customHeight="1" x14ac:dyDescent="0.25">
      <c r="C477" s="93"/>
      <c r="G477" s="34"/>
      <c r="H477" s="91"/>
      <c r="M477" s="20"/>
    </row>
    <row r="478" spans="3:13" ht="14.25" customHeight="1" x14ac:dyDescent="0.25">
      <c r="C478" s="93"/>
      <c r="G478" s="34"/>
      <c r="H478" s="91"/>
      <c r="M478" s="20"/>
    </row>
    <row r="479" spans="3:13" ht="14.25" customHeight="1" x14ac:dyDescent="0.25">
      <c r="C479" s="93"/>
      <c r="G479" s="34"/>
      <c r="H479" s="91"/>
      <c r="M479" s="20"/>
    </row>
    <row r="480" spans="3:13" ht="14.25" customHeight="1" x14ac:dyDescent="0.25">
      <c r="C480" s="80"/>
      <c r="M480" s="20"/>
    </row>
    <row r="481" spans="3:13" ht="14.25" customHeight="1" x14ac:dyDescent="0.25">
      <c r="C481" s="80"/>
      <c r="M481" s="20"/>
    </row>
    <row r="482" spans="3:13" ht="14.25" customHeight="1" x14ac:dyDescent="0.25">
      <c r="C482" s="80"/>
      <c r="M482" s="20"/>
    </row>
    <row r="483" spans="3:13" ht="14.25" customHeight="1" x14ac:dyDescent="0.25">
      <c r="C483" s="80"/>
      <c r="M483" s="20"/>
    </row>
    <row r="484" spans="3:13" ht="14.25" customHeight="1" x14ac:dyDescent="0.25">
      <c r="C484" s="80"/>
      <c r="M484" s="20"/>
    </row>
    <row r="485" spans="3:13" ht="14.25" customHeight="1" x14ac:dyDescent="0.25">
      <c r="C485" s="80"/>
      <c r="M485" s="20"/>
    </row>
    <row r="486" spans="3:13" ht="14.25" customHeight="1" x14ac:dyDescent="0.25">
      <c r="C486" s="80"/>
      <c r="M486" s="20"/>
    </row>
    <row r="487" spans="3:13" ht="14.25" customHeight="1" x14ac:dyDescent="0.25">
      <c r="C487" s="80"/>
      <c r="M487" s="20"/>
    </row>
    <row r="488" spans="3:13" ht="14.25" customHeight="1" x14ac:dyDescent="0.25">
      <c r="C488" s="80"/>
      <c r="M488" s="20"/>
    </row>
    <row r="489" spans="3:13" ht="14.25" customHeight="1" x14ac:dyDescent="0.25">
      <c r="C489" s="80"/>
      <c r="M489" s="20"/>
    </row>
    <row r="490" spans="3:13" ht="14.25" customHeight="1" x14ac:dyDescent="0.25">
      <c r="C490" s="80"/>
      <c r="M490" s="20"/>
    </row>
    <row r="491" spans="3:13" ht="14.25" customHeight="1" x14ac:dyDescent="0.25">
      <c r="C491" s="80"/>
      <c r="M491" s="20"/>
    </row>
    <row r="492" spans="3:13" ht="14.25" customHeight="1" x14ac:dyDescent="0.25">
      <c r="C492" s="80"/>
      <c r="M492" s="20"/>
    </row>
    <row r="493" spans="3:13" ht="14.25" customHeight="1" x14ac:dyDescent="0.25">
      <c r="C493" s="80"/>
      <c r="M493" s="20"/>
    </row>
    <row r="494" spans="3:13" ht="14.25" customHeight="1" x14ac:dyDescent="0.25">
      <c r="C494" s="80"/>
      <c r="M494" s="20"/>
    </row>
    <row r="495" spans="3:13" ht="14.25" customHeight="1" x14ac:dyDescent="0.25">
      <c r="C495" s="80"/>
      <c r="M495" s="20"/>
    </row>
    <row r="496" spans="3:13" ht="14.25" customHeight="1" x14ac:dyDescent="0.25">
      <c r="C496" s="80"/>
      <c r="M496" s="20"/>
    </row>
    <row r="497" spans="3:13" ht="14.25" customHeight="1" x14ac:dyDescent="0.25">
      <c r="C497" s="80"/>
      <c r="M497" s="20"/>
    </row>
    <row r="498" spans="3:13" ht="14.25" customHeight="1" x14ac:dyDescent="0.25">
      <c r="C498" s="80"/>
      <c r="M498" s="20"/>
    </row>
    <row r="499" spans="3:13" ht="14.25" customHeight="1" x14ac:dyDescent="0.25">
      <c r="C499" s="80"/>
      <c r="M499" s="20"/>
    </row>
    <row r="500" spans="3:13" ht="14.25" customHeight="1" x14ac:dyDescent="0.25">
      <c r="C500" s="80"/>
      <c r="M500" s="20"/>
    </row>
    <row r="501" spans="3:13" ht="14.25" customHeight="1" x14ac:dyDescent="0.25">
      <c r="C501" s="80"/>
      <c r="M501" s="20"/>
    </row>
    <row r="502" spans="3:13" ht="14.25" customHeight="1" x14ac:dyDescent="0.25">
      <c r="C502" s="80"/>
      <c r="M502" s="20"/>
    </row>
    <row r="503" spans="3:13" ht="14.25" customHeight="1" x14ac:dyDescent="0.25">
      <c r="C503" s="80"/>
      <c r="M503" s="20"/>
    </row>
    <row r="504" spans="3:13" ht="14.25" customHeight="1" x14ac:dyDescent="0.25">
      <c r="C504" s="80"/>
      <c r="M504" s="20"/>
    </row>
    <row r="505" spans="3:13" ht="14.25" customHeight="1" x14ac:dyDescent="0.25">
      <c r="C505" s="80"/>
      <c r="M505" s="20"/>
    </row>
    <row r="506" spans="3:13" ht="14.25" customHeight="1" x14ac:dyDescent="0.25">
      <c r="C506" s="80"/>
      <c r="M506" s="20"/>
    </row>
    <row r="507" spans="3:13" ht="14.25" customHeight="1" x14ac:dyDescent="0.25">
      <c r="C507" s="80"/>
      <c r="M507" s="20"/>
    </row>
    <row r="508" spans="3:13" ht="14.25" customHeight="1" x14ac:dyDescent="0.25">
      <c r="C508" s="80"/>
      <c r="M508" s="20"/>
    </row>
    <row r="509" spans="3:13" ht="14.25" customHeight="1" x14ac:dyDescent="0.25">
      <c r="C509" s="80"/>
      <c r="M509" s="20"/>
    </row>
    <row r="510" spans="3:13" ht="14.25" customHeight="1" x14ac:dyDescent="0.25">
      <c r="C510" s="80"/>
      <c r="M510" s="20"/>
    </row>
    <row r="511" spans="3:13" ht="14.25" customHeight="1" x14ac:dyDescent="0.25">
      <c r="C511" s="80"/>
      <c r="M511" s="20"/>
    </row>
    <row r="512" spans="3:13" ht="14.25" customHeight="1" x14ac:dyDescent="0.25">
      <c r="C512" s="80"/>
      <c r="M512" s="20"/>
    </row>
    <row r="513" spans="3:13" ht="14.25" customHeight="1" x14ac:dyDescent="0.25">
      <c r="C513" s="80"/>
      <c r="M513" s="20"/>
    </row>
    <row r="514" spans="3:13" ht="14.25" customHeight="1" x14ac:dyDescent="0.25">
      <c r="C514" s="80"/>
      <c r="M514" s="20"/>
    </row>
    <row r="515" spans="3:13" ht="14.25" customHeight="1" x14ac:dyDescent="0.25">
      <c r="C515" s="80"/>
      <c r="M515" s="20"/>
    </row>
    <row r="516" spans="3:13" ht="14.25" customHeight="1" x14ac:dyDescent="0.25">
      <c r="C516" s="80"/>
      <c r="M516" s="20"/>
    </row>
    <row r="517" spans="3:13" ht="14.25" customHeight="1" x14ac:dyDescent="0.25">
      <c r="C517" s="80"/>
      <c r="M517" s="20"/>
    </row>
    <row r="518" spans="3:13" ht="14.25" customHeight="1" x14ac:dyDescent="0.25">
      <c r="C518" s="80"/>
      <c r="M518" s="20"/>
    </row>
    <row r="519" spans="3:13" ht="14.25" customHeight="1" x14ac:dyDescent="0.25">
      <c r="C519" s="80"/>
      <c r="M519" s="20"/>
    </row>
    <row r="520" spans="3:13" ht="14.25" customHeight="1" x14ac:dyDescent="0.25">
      <c r="C520" s="80"/>
      <c r="M520" s="20"/>
    </row>
    <row r="521" spans="3:13" ht="14.25" customHeight="1" x14ac:dyDescent="0.25">
      <c r="C521" s="80"/>
      <c r="M521" s="20"/>
    </row>
    <row r="522" spans="3:13" ht="14.25" customHeight="1" x14ac:dyDescent="0.25">
      <c r="C522" s="80"/>
      <c r="M522" s="20"/>
    </row>
    <row r="523" spans="3:13" ht="14.25" customHeight="1" x14ac:dyDescent="0.25">
      <c r="C523" s="80"/>
      <c r="M523" s="20"/>
    </row>
    <row r="524" spans="3:13" ht="14.25" customHeight="1" x14ac:dyDescent="0.25">
      <c r="C524" s="80"/>
      <c r="M524" s="20"/>
    </row>
    <row r="525" spans="3:13" ht="14.25" customHeight="1" x14ac:dyDescent="0.25">
      <c r="C525" s="80"/>
      <c r="M525" s="20"/>
    </row>
    <row r="526" spans="3:13" ht="14.25" customHeight="1" x14ac:dyDescent="0.25">
      <c r="C526" s="80"/>
      <c r="M526" s="20"/>
    </row>
    <row r="527" spans="3:13" ht="14.25" customHeight="1" x14ac:dyDescent="0.25">
      <c r="C527" s="80"/>
      <c r="M527" s="20"/>
    </row>
    <row r="528" spans="3:13" ht="14.25" customHeight="1" x14ac:dyDescent="0.25">
      <c r="C528" s="80"/>
      <c r="M528" s="20"/>
    </row>
    <row r="529" spans="3:13" ht="14.25" customHeight="1" x14ac:dyDescent="0.25">
      <c r="C529" s="80"/>
      <c r="M529" s="20"/>
    </row>
    <row r="530" spans="3:13" ht="14.25" customHeight="1" x14ac:dyDescent="0.25">
      <c r="C530" s="80"/>
      <c r="M530" s="20"/>
    </row>
    <row r="531" spans="3:13" ht="14.25" customHeight="1" x14ac:dyDescent="0.25">
      <c r="C531" s="80"/>
      <c r="M531" s="20"/>
    </row>
    <row r="532" spans="3:13" ht="14.25" customHeight="1" x14ac:dyDescent="0.25">
      <c r="C532" s="80"/>
      <c r="M532" s="20"/>
    </row>
    <row r="533" spans="3:13" ht="14.25" customHeight="1" x14ac:dyDescent="0.25">
      <c r="C533" s="80"/>
      <c r="M533" s="20"/>
    </row>
    <row r="534" spans="3:13" ht="14.25" customHeight="1" x14ac:dyDescent="0.25">
      <c r="C534" s="80"/>
      <c r="M534" s="20"/>
    </row>
    <row r="535" spans="3:13" ht="14.25" customHeight="1" x14ac:dyDescent="0.25">
      <c r="C535" s="80"/>
      <c r="M535" s="20"/>
    </row>
    <row r="536" spans="3:13" ht="14.25" customHeight="1" x14ac:dyDescent="0.25">
      <c r="C536" s="80"/>
      <c r="M536" s="20"/>
    </row>
    <row r="537" spans="3:13" ht="14.25" customHeight="1" x14ac:dyDescent="0.25">
      <c r="C537" s="80"/>
      <c r="M537" s="20"/>
    </row>
    <row r="538" spans="3:13" ht="14.25" customHeight="1" x14ac:dyDescent="0.25">
      <c r="C538" s="80"/>
      <c r="M538" s="20"/>
    </row>
    <row r="539" spans="3:13" ht="14.25" customHeight="1" x14ac:dyDescent="0.25">
      <c r="C539" s="80"/>
      <c r="M539" s="20"/>
    </row>
    <row r="540" spans="3:13" ht="14.25" customHeight="1" x14ac:dyDescent="0.25">
      <c r="C540" s="80"/>
      <c r="M540" s="20"/>
    </row>
    <row r="541" spans="3:13" ht="14.25" customHeight="1" x14ac:dyDescent="0.25">
      <c r="C541" s="80"/>
      <c r="M541" s="20"/>
    </row>
    <row r="542" spans="3:13" ht="14.25" customHeight="1" x14ac:dyDescent="0.25">
      <c r="C542" s="80"/>
      <c r="M542" s="20"/>
    </row>
    <row r="543" spans="3:13" ht="14.25" customHeight="1" x14ac:dyDescent="0.25">
      <c r="C543" s="80"/>
      <c r="M543" s="20"/>
    </row>
    <row r="544" spans="3:13" ht="14.25" customHeight="1" x14ac:dyDescent="0.25">
      <c r="C544" s="80"/>
      <c r="M544" s="20"/>
    </row>
    <row r="545" spans="3:13" ht="14.25" customHeight="1" x14ac:dyDescent="0.25">
      <c r="C545" s="80"/>
      <c r="M545" s="20"/>
    </row>
    <row r="546" spans="3:13" ht="14.25" customHeight="1" x14ac:dyDescent="0.25">
      <c r="C546" s="80"/>
      <c r="M546" s="20"/>
    </row>
    <row r="547" spans="3:13" ht="14.25" customHeight="1" x14ac:dyDescent="0.25">
      <c r="C547" s="80"/>
      <c r="M547" s="20"/>
    </row>
    <row r="548" spans="3:13" ht="14.25" customHeight="1" x14ac:dyDescent="0.25">
      <c r="C548" s="80"/>
      <c r="M548" s="20"/>
    </row>
    <row r="549" spans="3:13" ht="14.25" customHeight="1" x14ac:dyDescent="0.25">
      <c r="C549" s="80"/>
      <c r="M549" s="20"/>
    </row>
    <row r="550" spans="3:13" ht="14.25" customHeight="1" x14ac:dyDescent="0.25">
      <c r="C550" s="80"/>
      <c r="M550" s="20"/>
    </row>
    <row r="551" spans="3:13" ht="14.25" customHeight="1" x14ac:dyDescent="0.25">
      <c r="C551" s="80"/>
      <c r="M551" s="20"/>
    </row>
    <row r="552" spans="3:13" ht="14.25" customHeight="1" x14ac:dyDescent="0.25">
      <c r="C552" s="80"/>
      <c r="M552" s="20"/>
    </row>
    <row r="553" spans="3:13" ht="14.25" customHeight="1" x14ac:dyDescent="0.25">
      <c r="C553" s="80"/>
      <c r="M553" s="20"/>
    </row>
    <row r="554" spans="3:13" ht="14.25" customHeight="1" x14ac:dyDescent="0.25">
      <c r="C554" s="80"/>
      <c r="M554" s="20"/>
    </row>
    <row r="555" spans="3:13" ht="14.25" customHeight="1" x14ac:dyDescent="0.25">
      <c r="C555" s="80"/>
      <c r="M555" s="20"/>
    </row>
    <row r="556" spans="3:13" ht="14.25" customHeight="1" x14ac:dyDescent="0.25">
      <c r="C556" s="80"/>
      <c r="M556" s="20"/>
    </row>
    <row r="557" spans="3:13" ht="14.25" customHeight="1" x14ac:dyDescent="0.25">
      <c r="C557" s="80"/>
      <c r="M557" s="20"/>
    </row>
    <row r="558" spans="3:13" ht="14.25" customHeight="1" x14ac:dyDescent="0.25">
      <c r="C558" s="80"/>
      <c r="M558" s="20"/>
    </row>
    <row r="559" spans="3:13" ht="14.25" customHeight="1" x14ac:dyDescent="0.25">
      <c r="C559" s="80"/>
      <c r="M559" s="20"/>
    </row>
    <row r="560" spans="3:13" ht="14.25" customHeight="1" x14ac:dyDescent="0.25">
      <c r="C560" s="80"/>
      <c r="M560" s="20"/>
    </row>
    <row r="561" spans="3:13" ht="14.25" customHeight="1" x14ac:dyDescent="0.25">
      <c r="C561" s="80"/>
      <c r="M561" s="20"/>
    </row>
    <row r="562" spans="3:13" ht="14.25" customHeight="1" x14ac:dyDescent="0.25">
      <c r="C562" s="80"/>
      <c r="M562" s="20"/>
    </row>
    <row r="563" spans="3:13" ht="14.25" customHeight="1" x14ac:dyDescent="0.25">
      <c r="C563" s="80"/>
      <c r="M563" s="20"/>
    </row>
    <row r="564" spans="3:13" ht="14.25" customHeight="1" x14ac:dyDescent="0.25">
      <c r="C564" s="80"/>
      <c r="M564" s="20"/>
    </row>
    <row r="565" spans="3:13" ht="14.25" customHeight="1" x14ac:dyDescent="0.25">
      <c r="C565" s="80"/>
      <c r="M565" s="20"/>
    </row>
    <row r="566" spans="3:13" ht="14.25" customHeight="1" x14ac:dyDescent="0.25">
      <c r="C566" s="80"/>
      <c r="M566" s="20"/>
    </row>
    <row r="567" spans="3:13" ht="14.25" customHeight="1" x14ac:dyDescent="0.25">
      <c r="C567" s="80"/>
      <c r="M567" s="20"/>
    </row>
    <row r="568" spans="3:13" ht="14.25" customHeight="1" x14ac:dyDescent="0.25">
      <c r="C568" s="80"/>
      <c r="M568" s="20"/>
    </row>
    <row r="569" spans="3:13" ht="14.25" customHeight="1" x14ac:dyDescent="0.25">
      <c r="C569" s="80"/>
      <c r="M569" s="20"/>
    </row>
    <row r="570" spans="3:13" ht="14.25" customHeight="1" x14ac:dyDescent="0.25">
      <c r="C570" s="80"/>
      <c r="M570" s="20"/>
    </row>
    <row r="571" spans="3:13" ht="14.25" customHeight="1" x14ac:dyDescent="0.25">
      <c r="C571" s="80"/>
      <c r="M571" s="20"/>
    </row>
    <row r="572" spans="3:13" ht="14.25" customHeight="1" x14ac:dyDescent="0.25">
      <c r="C572" s="80"/>
      <c r="M572" s="20"/>
    </row>
    <row r="573" spans="3:13" ht="14.25" customHeight="1" x14ac:dyDescent="0.25">
      <c r="C573" s="80"/>
      <c r="M573" s="20"/>
    </row>
    <row r="574" spans="3:13" ht="14.25" customHeight="1" x14ac:dyDescent="0.25">
      <c r="C574" s="80"/>
      <c r="M574" s="20"/>
    </row>
    <row r="575" spans="3:13" ht="14.25" customHeight="1" x14ac:dyDescent="0.25">
      <c r="C575" s="80"/>
      <c r="M575" s="20"/>
    </row>
    <row r="576" spans="3:13" ht="14.25" customHeight="1" x14ac:dyDescent="0.25">
      <c r="C576" s="80"/>
      <c r="M576" s="20"/>
    </row>
    <row r="577" spans="3:13" ht="14.25" customHeight="1" x14ac:dyDescent="0.25">
      <c r="C577" s="80"/>
      <c r="M577" s="20"/>
    </row>
    <row r="578" spans="3:13" ht="14.25" customHeight="1" x14ac:dyDescent="0.25">
      <c r="C578" s="80"/>
      <c r="M578" s="20"/>
    </row>
    <row r="579" spans="3:13" ht="14.25" customHeight="1" x14ac:dyDescent="0.25">
      <c r="C579" s="80"/>
      <c r="M579" s="20"/>
    </row>
    <row r="580" spans="3:13" ht="14.25" customHeight="1" x14ac:dyDescent="0.25">
      <c r="C580" s="80"/>
      <c r="M580" s="20"/>
    </row>
    <row r="581" spans="3:13" ht="14.25" customHeight="1" x14ac:dyDescent="0.25">
      <c r="C581" s="80"/>
      <c r="M581" s="20"/>
    </row>
    <row r="582" spans="3:13" ht="14.25" customHeight="1" x14ac:dyDescent="0.25">
      <c r="C582" s="80"/>
      <c r="M582" s="20"/>
    </row>
    <row r="583" spans="3:13" ht="14.25" customHeight="1" x14ac:dyDescent="0.25">
      <c r="C583" s="80"/>
      <c r="M583" s="20"/>
    </row>
    <row r="584" spans="3:13" ht="14.25" customHeight="1" x14ac:dyDescent="0.25">
      <c r="C584" s="80"/>
      <c r="M584" s="20"/>
    </row>
    <row r="585" spans="3:13" ht="14.25" customHeight="1" x14ac:dyDescent="0.25">
      <c r="C585" s="80"/>
      <c r="M585" s="20"/>
    </row>
    <row r="586" spans="3:13" ht="14.25" customHeight="1" x14ac:dyDescent="0.25">
      <c r="C586" s="80"/>
      <c r="M586" s="20"/>
    </row>
    <row r="587" spans="3:13" ht="14.25" customHeight="1" x14ac:dyDescent="0.25">
      <c r="C587" s="80"/>
      <c r="M587" s="20"/>
    </row>
    <row r="588" spans="3:13" ht="14.25" customHeight="1" x14ac:dyDescent="0.25">
      <c r="C588" s="80"/>
      <c r="M588" s="20"/>
    </row>
    <row r="589" spans="3:13" ht="14.25" customHeight="1" x14ac:dyDescent="0.25">
      <c r="C589" s="80"/>
      <c r="M589" s="20"/>
    </row>
    <row r="590" spans="3:13" ht="14.25" customHeight="1" x14ac:dyDescent="0.25">
      <c r="C590" s="80"/>
      <c r="M590" s="20"/>
    </row>
    <row r="591" spans="3:13" ht="14.25" customHeight="1" x14ac:dyDescent="0.25">
      <c r="C591" s="80"/>
      <c r="M591" s="20"/>
    </row>
    <row r="592" spans="3:13" ht="14.25" customHeight="1" x14ac:dyDescent="0.25">
      <c r="C592" s="80"/>
      <c r="M592" s="20"/>
    </row>
    <row r="593" spans="3:13" ht="14.25" customHeight="1" x14ac:dyDescent="0.25">
      <c r="C593" s="80"/>
      <c r="M593" s="20"/>
    </row>
    <row r="594" spans="3:13" ht="14.25" customHeight="1" x14ac:dyDescent="0.25">
      <c r="C594" s="80"/>
      <c r="M594" s="20"/>
    </row>
    <row r="595" spans="3:13" ht="14.25" customHeight="1" x14ac:dyDescent="0.25">
      <c r="C595" s="80"/>
      <c r="M595" s="20"/>
    </row>
    <row r="596" spans="3:13" ht="14.25" customHeight="1" x14ac:dyDescent="0.25">
      <c r="C596" s="80"/>
      <c r="M596" s="20"/>
    </row>
    <row r="597" spans="3:13" ht="14.25" customHeight="1" x14ac:dyDescent="0.25">
      <c r="C597" s="80"/>
      <c r="M597" s="20"/>
    </row>
    <row r="598" spans="3:13" ht="14.25" customHeight="1" x14ac:dyDescent="0.25">
      <c r="C598" s="80"/>
      <c r="M598" s="20"/>
    </row>
    <row r="599" spans="3:13" ht="14.25" customHeight="1" x14ac:dyDescent="0.25">
      <c r="C599" s="80"/>
      <c r="M599" s="20"/>
    </row>
    <row r="600" spans="3:13" ht="14.25" customHeight="1" x14ac:dyDescent="0.25">
      <c r="C600" s="80"/>
      <c r="M600" s="20"/>
    </row>
    <row r="601" spans="3:13" ht="14.25" customHeight="1" x14ac:dyDescent="0.25">
      <c r="C601" s="80"/>
      <c r="M601" s="20"/>
    </row>
    <row r="602" spans="3:13" ht="14.25" customHeight="1" x14ac:dyDescent="0.25">
      <c r="C602" s="80"/>
      <c r="M602" s="20"/>
    </row>
    <row r="603" spans="3:13" ht="14.25" customHeight="1" x14ac:dyDescent="0.25">
      <c r="C603" s="80"/>
      <c r="M603" s="20"/>
    </row>
    <row r="604" spans="3:13" ht="14.25" customHeight="1" x14ac:dyDescent="0.25">
      <c r="C604" s="80"/>
      <c r="M604" s="20"/>
    </row>
    <row r="605" spans="3:13" ht="14.25" customHeight="1" x14ac:dyDescent="0.25">
      <c r="C605" s="80"/>
      <c r="M605" s="20"/>
    </row>
    <row r="606" spans="3:13" ht="14.25" customHeight="1" x14ac:dyDescent="0.25">
      <c r="C606" s="80"/>
      <c r="M606" s="20"/>
    </row>
    <row r="607" spans="3:13" ht="14.25" customHeight="1" x14ac:dyDescent="0.25">
      <c r="C607" s="80"/>
      <c r="M607" s="20"/>
    </row>
    <row r="608" spans="3:13" ht="14.25" customHeight="1" x14ac:dyDescent="0.25">
      <c r="C608" s="80"/>
      <c r="M608" s="20"/>
    </row>
    <row r="609" spans="3:13" ht="14.25" customHeight="1" x14ac:dyDescent="0.25">
      <c r="C609" s="80"/>
      <c r="M609" s="20"/>
    </row>
    <row r="610" spans="3:13" ht="14.25" customHeight="1" x14ac:dyDescent="0.25">
      <c r="C610" s="80"/>
      <c r="M610" s="20"/>
    </row>
    <row r="611" spans="3:13" ht="14.25" customHeight="1" x14ac:dyDescent="0.25">
      <c r="C611" s="80"/>
      <c r="M611" s="20"/>
    </row>
    <row r="612" spans="3:13" ht="14.25" customHeight="1" x14ac:dyDescent="0.25">
      <c r="C612" s="80"/>
      <c r="M612" s="20"/>
    </row>
    <row r="613" spans="3:13" ht="14.25" customHeight="1" x14ac:dyDescent="0.25">
      <c r="C613" s="80"/>
      <c r="M613" s="20"/>
    </row>
    <row r="614" spans="3:13" ht="14.25" customHeight="1" x14ac:dyDescent="0.25">
      <c r="C614" s="80"/>
      <c r="M614" s="20"/>
    </row>
    <row r="615" spans="3:13" ht="14.25" customHeight="1" x14ac:dyDescent="0.25">
      <c r="C615" s="80"/>
      <c r="M615" s="20"/>
    </row>
    <row r="616" spans="3:13" ht="14.25" customHeight="1" x14ac:dyDescent="0.25">
      <c r="C616" s="80"/>
      <c r="M616" s="20"/>
    </row>
    <row r="617" spans="3:13" ht="14.25" customHeight="1" x14ac:dyDescent="0.25">
      <c r="C617" s="80"/>
      <c r="M617" s="20"/>
    </row>
    <row r="618" spans="3:13" ht="14.25" customHeight="1" x14ac:dyDescent="0.25">
      <c r="C618" s="80"/>
      <c r="M618" s="20"/>
    </row>
    <row r="619" spans="3:13" ht="14.25" customHeight="1" x14ac:dyDescent="0.25">
      <c r="C619" s="80"/>
      <c r="M619" s="20"/>
    </row>
    <row r="620" spans="3:13" ht="14.25" customHeight="1" x14ac:dyDescent="0.25">
      <c r="C620" s="80"/>
      <c r="M620" s="20"/>
    </row>
    <row r="621" spans="3:13" ht="14.25" customHeight="1" x14ac:dyDescent="0.25">
      <c r="C621" s="80"/>
      <c r="M621" s="20"/>
    </row>
    <row r="622" spans="3:13" ht="14.25" customHeight="1" x14ac:dyDescent="0.25">
      <c r="C622" s="80"/>
      <c r="M622" s="20"/>
    </row>
    <row r="623" spans="3:13" ht="14.25" customHeight="1" x14ac:dyDescent="0.25">
      <c r="C623" s="80"/>
      <c r="M623" s="20"/>
    </row>
    <row r="624" spans="3:13" ht="14.25" customHeight="1" x14ac:dyDescent="0.25">
      <c r="C624" s="80"/>
      <c r="M624" s="20"/>
    </row>
    <row r="625" spans="3:13" ht="14.25" customHeight="1" x14ac:dyDescent="0.25">
      <c r="C625" s="80"/>
      <c r="M625" s="20"/>
    </row>
    <row r="626" spans="3:13" ht="14.25" customHeight="1" x14ac:dyDescent="0.25">
      <c r="C626" s="80"/>
      <c r="M626" s="20"/>
    </row>
    <row r="627" spans="3:13" ht="14.25" customHeight="1" x14ac:dyDescent="0.25">
      <c r="C627" s="80"/>
      <c r="M627" s="20"/>
    </row>
    <row r="628" spans="3:13" ht="14.25" customHeight="1" x14ac:dyDescent="0.25">
      <c r="C628" s="80"/>
      <c r="M628" s="20"/>
    </row>
    <row r="629" spans="3:13" ht="14.25" customHeight="1" x14ac:dyDescent="0.25">
      <c r="C629" s="80"/>
      <c r="M629" s="20"/>
    </row>
    <row r="630" spans="3:13" ht="14.25" customHeight="1" x14ac:dyDescent="0.25">
      <c r="C630" s="80"/>
      <c r="M630" s="20"/>
    </row>
    <row r="631" spans="3:13" ht="14.25" customHeight="1" x14ac:dyDescent="0.25">
      <c r="C631" s="80"/>
      <c r="M631" s="20"/>
    </row>
    <row r="632" spans="3:13" ht="14.25" customHeight="1" x14ac:dyDescent="0.25">
      <c r="C632" s="80"/>
      <c r="M632" s="20"/>
    </row>
    <row r="633" spans="3:13" ht="14.25" customHeight="1" x14ac:dyDescent="0.25">
      <c r="C633" s="80"/>
      <c r="M633" s="20"/>
    </row>
    <row r="634" spans="3:13" ht="14.25" customHeight="1" x14ac:dyDescent="0.25">
      <c r="C634" s="80"/>
      <c r="M634" s="20"/>
    </row>
    <row r="635" spans="3:13" ht="14.25" customHeight="1" x14ac:dyDescent="0.25">
      <c r="C635" s="80"/>
      <c r="M635" s="20"/>
    </row>
    <row r="636" spans="3:13" ht="14.25" customHeight="1" x14ac:dyDescent="0.25">
      <c r="C636" s="80"/>
      <c r="M636" s="20"/>
    </row>
    <row r="637" spans="3:13" ht="14.25" customHeight="1" x14ac:dyDescent="0.25">
      <c r="C637" s="80"/>
      <c r="M637" s="20"/>
    </row>
    <row r="638" spans="3:13" ht="14.25" customHeight="1" x14ac:dyDescent="0.25">
      <c r="C638" s="80"/>
      <c r="M638" s="20"/>
    </row>
    <row r="639" spans="3:13" ht="14.25" customHeight="1" x14ac:dyDescent="0.25">
      <c r="C639" s="80"/>
      <c r="M639" s="20"/>
    </row>
    <row r="640" spans="3:13" ht="14.25" customHeight="1" x14ac:dyDescent="0.25">
      <c r="C640" s="80"/>
      <c r="M640" s="20"/>
    </row>
    <row r="641" spans="3:13" ht="14.25" customHeight="1" x14ac:dyDescent="0.25">
      <c r="C641" s="80"/>
      <c r="M641" s="20"/>
    </row>
    <row r="642" spans="3:13" ht="14.25" customHeight="1" x14ac:dyDescent="0.25">
      <c r="C642" s="80"/>
      <c r="M642" s="20"/>
    </row>
    <row r="643" spans="3:13" ht="14.25" customHeight="1" x14ac:dyDescent="0.25">
      <c r="C643" s="80"/>
      <c r="M643" s="20"/>
    </row>
    <row r="644" spans="3:13" ht="14.25" customHeight="1" x14ac:dyDescent="0.25">
      <c r="C644" s="80"/>
      <c r="M644" s="20"/>
    </row>
    <row r="645" spans="3:13" ht="14.25" customHeight="1" x14ac:dyDescent="0.25">
      <c r="C645" s="80"/>
      <c r="M645" s="20"/>
    </row>
    <row r="646" spans="3:13" ht="14.25" customHeight="1" x14ac:dyDescent="0.25">
      <c r="C646" s="80"/>
      <c r="M646" s="20"/>
    </row>
    <row r="647" spans="3:13" ht="14.25" customHeight="1" x14ac:dyDescent="0.25">
      <c r="C647" s="80"/>
      <c r="M647" s="20"/>
    </row>
    <row r="648" spans="3:13" ht="14.25" customHeight="1" x14ac:dyDescent="0.25">
      <c r="C648" s="80"/>
      <c r="M648" s="20"/>
    </row>
    <row r="649" spans="3:13" ht="14.25" customHeight="1" x14ac:dyDescent="0.25">
      <c r="C649" s="80"/>
      <c r="M649" s="20"/>
    </row>
    <row r="650" spans="3:13" ht="14.25" customHeight="1" x14ac:dyDescent="0.25">
      <c r="C650" s="80"/>
      <c r="M650" s="20"/>
    </row>
    <row r="651" spans="3:13" ht="14.25" customHeight="1" x14ac:dyDescent="0.25">
      <c r="C651" s="80"/>
      <c r="M651" s="20"/>
    </row>
    <row r="652" spans="3:13" ht="14.25" customHeight="1" x14ac:dyDescent="0.25">
      <c r="C652" s="80"/>
      <c r="M652" s="20"/>
    </row>
    <row r="653" spans="3:13" ht="14.25" customHeight="1" x14ac:dyDescent="0.25">
      <c r="C653" s="80"/>
      <c r="M653" s="20"/>
    </row>
    <row r="654" spans="3:13" ht="14.25" customHeight="1" x14ac:dyDescent="0.25">
      <c r="C654" s="80"/>
      <c r="M654" s="20"/>
    </row>
    <row r="655" spans="3:13" ht="14.25" customHeight="1" x14ac:dyDescent="0.25">
      <c r="C655" s="80"/>
      <c r="M655" s="20"/>
    </row>
    <row r="656" spans="3:13" ht="14.25" customHeight="1" x14ac:dyDescent="0.25">
      <c r="C656" s="80"/>
      <c r="M656" s="20"/>
    </row>
    <row r="657" spans="3:13" ht="14.25" customHeight="1" x14ac:dyDescent="0.25">
      <c r="C657" s="80"/>
      <c r="M657" s="20"/>
    </row>
    <row r="658" spans="3:13" ht="14.25" customHeight="1" x14ac:dyDescent="0.25">
      <c r="C658" s="80"/>
      <c r="M658" s="20"/>
    </row>
    <row r="659" spans="3:13" ht="14.25" customHeight="1" x14ac:dyDescent="0.25">
      <c r="C659" s="80"/>
      <c r="M659" s="20"/>
    </row>
    <row r="660" spans="3:13" ht="14.25" customHeight="1" x14ac:dyDescent="0.25">
      <c r="C660" s="80"/>
      <c r="M660" s="20"/>
    </row>
    <row r="661" spans="3:13" ht="14.25" customHeight="1" x14ac:dyDescent="0.25">
      <c r="C661" s="80"/>
      <c r="M661" s="20"/>
    </row>
    <row r="662" spans="3:13" ht="14.25" customHeight="1" x14ac:dyDescent="0.25">
      <c r="C662" s="80"/>
      <c r="M662" s="20"/>
    </row>
    <row r="663" spans="3:13" ht="14.25" customHeight="1" x14ac:dyDescent="0.25">
      <c r="C663" s="80"/>
      <c r="M663" s="20"/>
    </row>
    <row r="664" spans="3:13" ht="14.25" customHeight="1" x14ac:dyDescent="0.25">
      <c r="C664" s="80"/>
      <c r="M664" s="20"/>
    </row>
    <row r="665" spans="3:13" ht="14.25" customHeight="1" x14ac:dyDescent="0.25">
      <c r="C665" s="80"/>
      <c r="M665" s="20"/>
    </row>
    <row r="666" spans="3:13" ht="14.25" customHeight="1" x14ac:dyDescent="0.25">
      <c r="C666" s="80"/>
      <c r="M666" s="20"/>
    </row>
    <row r="667" spans="3:13" ht="14.25" customHeight="1" x14ac:dyDescent="0.25">
      <c r="C667" s="80"/>
      <c r="M667" s="20"/>
    </row>
    <row r="668" spans="3:13" ht="14.25" customHeight="1" x14ac:dyDescent="0.25">
      <c r="C668" s="80"/>
      <c r="M668" s="20"/>
    </row>
    <row r="669" spans="3:13" ht="14.25" customHeight="1" x14ac:dyDescent="0.25">
      <c r="C669" s="80"/>
      <c r="M669" s="20"/>
    </row>
    <row r="670" spans="3:13" ht="14.25" customHeight="1" x14ac:dyDescent="0.25">
      <c r="C670" s="80"/>
      <c r="M670" s="20"/>
    </row>
    <row r="671" spans="3:13" ht="14.25" customHeight="1" x14ac:dyDescent="0.25">
      <c r="C671" s="80"/>
      <c r="M671" s="20"/>
    </row>
    <row r="672" spans="3:13" ht="14.25" customHeight="1" x14ac:dyDescent="0.25">
      <c r="C672" s="80"/>
      <c r="M672" s="20"/>
    </row>
    <row r="673" spans="3:13" ht="14.25" customHeight="1" x14ac:dyDescent="0.25">
      <c r="C673" s="80"/>
      <c r="M673" s="20"/>
    </row>
    <row r="674" spans="3:13" ht="14.25" customHeight="1" x14ac:dyDescent="0.25">
      <c r="C674" s="80"/>
      <c r="M674" s="20"/>
    </row>
    <row r="675" spans="3:13" ht="14.25" customHeight="1" x14ac:dyDescent="0.25">
      <c r="C675" s="80"/>
      <c r="M675" s="20"/>
    </row>
    <row r="676" spans="3:13" ht="14.25" customHeight="1" x14ac:dyDescent="0.25">
      <c r="C676" s="80"/>
      <c r="M676" s="20"/>
    </row>
    <row r="677" spans="3:13" ht="14.25" customHeight="1" x14ac:dyDescent="0.25">
      <c r="C677" s="80"/>
      <c r="M677" s="20"/>
    </row>
    <row r="678" spans="3:13" ht="14.25" customHeight="1" x14ac:dyDescent="0.25">
      <c r="C678" s="80"/>
      <c r="M678" s="20"/>
    </row>
    <row r="679" spans="3:13" ht="14.25" customHeight="1" x14ac:dyDescent="0.25">
      <c r="C679" s="80"/>
      <c r="M679" s="20"/>
    </row>
    <row r="680" spans="3:13" ht="14.25" customHeight="1" x14ac:dyDescent="0.25">
      <c r="C680" s="80"/>
      <c r="M680" s="20"/>
    </row>
    <row r="681" spans="3:13" ht="14.25" customHeight="1" x14ac:dyDescent="0.25">
      <c r="C681" s="80"/>
      <c r="M681" s="20"/>
    </row>
    <row r="682" spans="3:13" ht="14.25" customHeight="1" x14ac:dyDescent="0.25">
      <c r="C682" s="80"/>
      <c r="M682" s="20"/>
    </row>
    <row r="683" spans="3:13" ht="14.25" customHeight="1" x14ac:dyDescent="0.25">
      <c r="C683" s="80"/>
      <c r="M683" s="20"/>
    </row>
    <row r="684" spans="3:13" ht="14.25" customHeight="1" x14ac:dyDescent="0.25">
      <c r="C684" s="80"/>
      <c r="M684" s="20"/>
    </row>
    <row r="685" spans="3:13" ht="14.25" customHeight="1" x14ac:dyDescent="0.25">
      <c r="C685" s="80"/>
      <c r="M685" s="20"/>
    </row>
    <row r="686" spans="3:13" ht="14.25" customHeight="1" x14ac:dyDescent="0.25">
      <c r="C686" s="80"/>
      <c r="M686" s="20"/>
    </row>
    <row r="687" spans="3:13" ht="14.25" customHeight="1" x14ac:dyDescent="0.25">
      <c r="C687" s="80"/>
      <c r="M687" s="20"/>
    </row>
    <row r="688" spans="3:13" ht="14.25" customHeight="1" x14ac:dyDescent="0.25">
      <c r="C688" s="81"/>
      <c r="M688" s="20"/>
    </row>
    <row r="689" spans="3:13" ht="14.25" customHeight="1" x14ac:dyDescent="0.25">
      <c r="C689" s="81"/>
      <c r="M689" s="20"/>
    </row>
    <row r="690" spans="3:13" ht="14.25" customHeight="1" x14ac:dyDescent="0.25">
      <c r="C690" s="81"/>
      <c r="M690" s="20"/>
    </row>
    <row r="691" spans="3:13" ht="14.25" customHeight="1" x14ac:dyDescent="0.25">
      <c r="C691" s="81"/>
      <c r="M691" s="20"/>
    </row>
    <row r="692" spans="3:13" ht="14.25" customHeight="1" x14ac:dyDescent="0.25">
      <c r="C692" s="81"/>
      <c r="M692" s="20"/>
    </row>
    <row r="693" spans="3:13" ht="14.25" customHeight="1" x14ac:dyDescent="0.25">
      <c r="C693" s="81"/>
      <c r="M693" s="20"/>
    </row>
  </sheetData>
  <autoFilter ref="A4:Y4" xr:uid="{00000000-0001-0000-0000-000000000000}">
    <sortState xmlns:xlrd2="http://schemas.microsoft.com/office/spreadsheetml/2017/richdata2" ref="A4:Y5">
      <sortCondition ref="A4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368"/>
  <sheetViews>
    <sheetView showGridLines="0" tabSelected="1" zoomScale="80" zoomScaleNormal="80" zoomScaleSheetLayoutView="55" workbookViewId="0">
      <pane ySplit="2" topLeftCell="A39" activePane="bottomLeft" state="frozen"/>
      <selection activeCell="J13" sqref="J13"/>
      <selection pane="bottomLeft" activeCell="L355" sqref="L355"/>
    </sheetView>
  </sheetViews>
  <sheetFormatPr baseColWidth="10" defaultRowHeight="21" x14ac:dyDescent="0.25"/>
  <cols>
    <col min="1" max="1" width="5.42578125" style="3" customWidth="1"/>
    <col min="2" max="2" width="12.140625" style="39" customWidth="1"/>
    <col min="3" max="3" width="15.85546875" style="3" customWidth="1"/>
    <col min="4" max="4" width="15.7109375" style="40" customWidth="1"/>
    <col min="5" max="5" width="19.85546875" customWidth="1"/>
    <col min="6" max="6" width="18" style="40" customWidth="1"/>
    <col min="7" max="7" width="16.7109375" customWidth="1"/>
    <col min="8" max="8" width="10.42578125" customWidth="1"/>
    <col min="9" max="9" width="14.42578125" customWidth="1"/>
    <col min="10" max="10" width="18.5703125" customWidth="1"/>
    <col min="11" max="11" width="20.5703125" customWidth="1"/>
    <col min="12" max="12" width="18.5703125" style="2" customWidth="1"/>
    <col min="13" max="13" width="16.28515625" customWidth="1"/>
    <col min="14" max="14" width="10.42578125" style="41" customWidth="1"/>
    <col min="15" max="15" width="12.42578125" style="2" customWidth="1"/>
    <col min="16" max="16" width="14" style="2" customWidth="1"/>
    <col min="17" max="17" width="17" customWidth="1"/>
    <col min="18" max="18" width="35.7109375" style="38" customWidth="1"/>
    <col min="19" max="19" width="15.28515625" style="13" customWidth="1"/>
    <col min="20" max="20" width="11.140625" style="13" customWidth="1"/>
    <col min="21" max="21" width="12.85546875" style="13" customWidth="1"/>
    <col min="22" max="22" width="56.5703125" customWidth="1"/>
  </cols>
  <sheetData>
    <row r="1" spans="1:21" ht="22.5" x14ac:dyDescent="0.3">
      <c r="A1" s="110" t="s">
        <v>55</v>
      </c>
      <c r="B1" s="110"/>
      <c r="C1" s="110"/>
      <c r="D1" s="110"/>
      <c r="E1" s="110"/>
      <c r="F1" s="110"/>
      <c r="G1" s="110"/>
      <c r="H1" s="110"/>
      <c r="I1" s="35"/>
      <c r="J1" s="35"/>
      <c r="K1" s="35"/>
      <c r="L1" s="36"/>
      <c r="M1" s="35"/>
      <c r="N1" s="37"/>
      <c r="O1" s="36"/>
    </row>
    <row r="2" spans="1:21" ht="79.5" customHeight="1" x14ac:dyDescent="0.25">
      <c r="A2" s="57" t="s">
        <v>46</v>
      </c>
      <c r="B2" s="61" t="s">
        <v>0</v>
      </c>
      <c r="C2" s="58" t="s">
        <v>14</v>
      </c>
      <c r="D2" s="59" t="s">
        <v>1</v>
      </c>
      <c r="E2" s="58" t="s">
        <v>12</v>
      </c>
      <c r="F2" s="57" t="s">
        <v>2</v>
      </c>
      <c r="G2" s="57" t="s">
        <v>3</v>
      </c>
      <c r="H2" s="62" t="s">
        <v>15</v>
      </c>
      <c r="I2" s="57" t="s">
        <v>4</v>
      </c>
      <c r="J2" s="58" t="s">
        <v>13</v>
      </c>
      <c r="K2" s="59" t="s">
        <v>5</v>
      </c>
      <c r="L2" s="59" t="s">
        <v>6</v>
      </c>
      <c r="M2" s="59" t="s">
        <v>11</v>
      </c>
      <c r="N2" s="63" t="s">
        <v>10</v>
      </c>
      <c r="O2" s="60" t="s">
        <v>43</v>
      </c>
      <c r="P2"/>
      <c r="R2"/>
      <c r="S2"/>
      <c r="T2"/>
      <c r="U2"/>
    </row>
    <row r="3" spans="1:21" ht="29.25" x14ac:dyDescent="0.25">
      <c r="A3" s="82"/>
      <c r="B3" s="83" t="s">
        <v>130</v>
      </c>
      <c r="C3" s="89" t="s">
        <v>44</v>
      </c>
      <c r="D3" s="42" t="s">
        <v>53</v>
      </c>
      <c r="E3" s="42" t="s">
        <v>54</v>
      </c>
      <c r="F3" s="64" t="s">
        <v>64</v>
      </c>
      <c r="G3" s="42" t="s">
        <v>50</v>
      </c>
      <c r="H3" s="84">
        <v>1092</v>
      </c>
      <c r="I3" s="85" t="str">
        <f>VLOOKUP(TABdata[[#This Row],[LOTE]],MP!$A$4:$L$217,3,FALSE)</f>
        <v>024-08753-01</v>
      </c>
      <c r="J3" s="86">
        <f>VLOOKUP(TABdata[[#This Row],[LOTE]],MP!A:L,5,FALSE)</f>
        <v>45813</v>
      </c>
      <c r="K3" s="85" t="str">
        <f>VLOOKUP(TABdata[[#This Row],[LOTE]],MP!$A$4:$O$687,6,FALSE)</f>
        <v>157-35-01-1092</v>
      </c>
      <c r="L3" s="64" t="s">
        <v>52</v>
      </c>
      <c r="M3" s="87">
        <v>16</v>
      </c>
      <c r="N3" s="88">
        <v>6</v>
      </c>
      <c r="O3" s="13">
        <f>10*TABdata[[#This Row],[CANTIDAD - Cajas]]</f>
        <v>60</v>
      </c>
    </row>
    <row r="4" spans="1:21" ht="29.25" x14ac:dyDescent="0.25">
      <c r="A4" s="82"/>
      <c r="B4" s="83" t="s">
        <v>130</v>
      </c>
      <c r="C4" s="89" t="s">
        <v>44</v>
      </c>
      <c r="D4" s="42" t="s">
        <v>53</v>
      </c>
      <c r="E4" s="42" t="s">
        <v>54</v>
      </c>
      <c r="F4" s="64" t="s">
        <v>64</v>
      </c>
      <c r="G4" s="42" t="s">
        <v>50</v>
      </c>
      <c r="H4" s="84">
        <v>1035</v>
      </c>
      <c r="I4" s="85" t="str">
        <f>VLOOKUP(TABdata[[#This Row],[LOTE]],MP!$A$4:$L$217,3,FALSE)</f>
        <v>024-29512-01</v>
      </c>
      <c r="J4" s="86">
        <f>VLOOKUP(TABdata[[#This Row],[LOTE]],MP!A:L,5,FALSE)</f>
        <v>45808</v>
      </c>
      <c r="K4" s="85" t="str">
        <f>VLOOKUP(TABdata[[#This Row],[LOTE]],MP!$A$4:$O$687,6,FALSE)</f>
        <v>152-35-01-1035</v>
      </c>
      <c r="L4" s="64" t="s">
        <v>52</v>
      </c>
      <c r="M4" s="87">
        <v>16</v>
      </c>
      <c r="N4" s="88">
        <v>9</v>
      </c>
      <c r="O4" s="13">
        <f>10*TABdata[[#This Row],[CANTIDAD - Cajas]]</f>
        <v>90</v>
      </c>
    </row>
    <row r="5" spans="1:21" ht="29.25" x14ac:dyDescent="0.25">
      <c r="A5" s="82"/>
      <c r="B5" s="83" t="s">
        <v>130</v>
      </c>
      <c r="C5" s="89" t="s">
        <v>44</v>
      </c>
      <c r="D5" s="42" t="s">
        <v>53</v>
      </c>
      <c r="E5" s="42" t="s">
        <v>54</v>
      </c>
      <c r="F5" s="64" t="s">
        <v>64</v>
      </c>
      <c r="G5" s="42" t="s">
        <v>50</v>
      </c>
      <c r="H5" s="84">
        <v>1036</v>
      </c>
      <c r="I5" s="85" t="str">
        <f>VLOOKUP(TABdata[[#This Row],[LOTE]],MP!$A$4:$L$217,3,FALSE)</f>
        <v>024-29512-01</v>
      </c>
      <c r="J5" s="86">
        <f>VLOOKUP(TABdata[[#This Row],[LOTE]],MP!A:L,5,FALSE)</f>
        <v>45807</v>
      </c>
      <c r="K5" s="85" t="str">
        <f>VLOOKUP(TABdata[[#This Row],[LOTE]],MP!$A$4:$O$687,6,FALSE)</f>
        <v>151-35-01-1036</v>
      </c>
      <c r="L5" s="64" t="s">
        <v>52</v>
      </c>
      <c r="M5" s="87">
        <v>16</v>
      </c>
      <c r="N5" s="88">
        <v>5</v>
      </c>
      <c r="O5" s="13">
        <f>10*TABdata[[#This Row],[CANTIDAD - Cajas]]</f>
        <v>50</v>
      </c>
    </row>
    <row r="6" spans="1:21" ht="29.25" x14ac:dyDescent="0.25">
      <c r="A6" s="82"/>
      <c r="B6" s="83" t="s">
        <v>130</v>
      </c>
      <c r="C6" s="89" t="s">
        <v>44</v>
      </c>
      <c r="D6" s="42" t="s">
        <v>53</v>
      </c>
      <c r="E6" s="42" t="s">
        <v>54</v>
      </c>
      <c r="F6" s="64" t="s">
        <v>64</v>
      </c>
      <c r="G6" s="42" t="s">
        <v>50</v>
      </c>
      <c r="H6" s="84">
        <v>1020</v>
      </c>
      <c r="I6" s="85" t="str">
        <f>VLOOKUP(TABdata[[#This Row],[LOTE]],MP!$A$4:$L$217,3,FALSE)</f>
        <v>024-40600-01</v>
      </c>
      <c r="J6" s="86">
        <f>VLOOKUP(TABdata[[#This Row],[LOTE]],MP!A:L,5,FALSE)</f>
        <v>45806</v>
      </c>
      <c r="K6" s="85" t="str">
        <f>VLOOKUP(TABdata[[#This Row],[LOTE]],MP!$A$4:$O$687,6,FALSE)</f>
        <v>150-35-01-1020</v>
      </c>
      <c r="L6" s="64" t="s">
        <v>52</v>
      </c>
      <c r="M6" s="87">
        <v>16</v>
      </c>
      <c r="N6" s="88">
        <v>10</v>
      </c>
      <c r="O6" s="13">
        <f>10*TABdata[[#This Row],[CANTIDAD - Cajas]]</f>
        <v>100</v>
      </c>
    </row>
    <row r="7" spans="1:21" ht="29.25" x14ac:dyDescent="0.25">
      <c r="A7" s="82"/>
      <c r="B7" s="83" t="s">
        <v>130</v>
      </c>
      <c r="C7" s="89" t="s">
        <v>44</v>
      </c>
      <c r="D7" s="42" t="s">
        <v>53</v>
      </c>
      <c r="E7" s="42" t="s">
        <v>54</v>
      </c>
      <c r="F7" s="64" t="s">
        <v>64</v>
      </c>
      <c r="G7" s="42" t="s">
        <v>50</v>
      </c>
      <c r="H7" s="84">
        <v>1024</v>
      </c>
      <c r="I7" s="85" t="str">
        <f>VLOOKUP(TABdata[[#This Row],[LOTE]],MP!$A$4:$L$217,3,FALSE)</f>
        <v>024-34210-01</v>
      </c>
      <c r="J7" s="86">
        <f>VLOOKUP(TABdata[[#This Row],[LOTE]],MP!A:L,5,FALSE)</f>
        <v>45807</v>
      </c>
      <c r="K7" s="85" t="str">
        <f>VLOOKUP(TABdata[[#This Row],[LOTE]],MP!$A$4:$O$687,6,FALSE)</f>
        <v>151-35-01-1024</v>
      </c>
      <c r="L7" s="64" t="s">
        <v>52</v>
      </c>
      <c r="M7" s="87">
        <v>16</v>
      </c>
      <c r="N7" s="88">
        <v>4</v>
      </c>
      <c r="O7" s="13">
        <f>10*TABdata[[#This Row],[CANTIDAD - Cajas]]</f>
        <v>40</v>
      </c>
    </row>
    <row r="8" spans="1:21" ht="29.25" x14ac:dyDescent="0.25">
      <c r="A8" s="82"/>
      <c r="B8" s="83" t="s">
        <v>130</v>
      </c>
      <c r="C8" s="89" t="s">
        <v>44</v>
      </c>
      <c r="D8" s="42" t="s">
        <v>53</v>
      </c>
      <c r="E8" s="42" t="s">
        <v>54</v>
      </c>
      <c r="F8" s="64" t="s">
        <v>64</v>
      </c>
      <c r="G8" s="42" t="s">
        <v>50</v>
      </c>
      <c r="H8" s="84">
        <v>951</v>
      </c>
      <c r="I8" s="85" t="str">
        <f>VLOOKUP(TABdata[[#This Row],[LOTE]],MP!$A$4:$L$217,3,FALSE)</f>
        <v>024-08531-01</v>
      </c>
      <c r="J8" s="86">
        <f>VLOOKUP(TABdata[[#This Row],[LOTE]],MP!A:L,5,FALSE)</f>
        <v>45803</v>
      </c>
      <c r="K8" s="85" t="str">
        <f>VLOOKUP(TABdata[[#This Row],[LOTE]],MP!$A$4:$O$687,6,FALSE)</f>
        <v>147-35-01-0951</v>
      </c>
      <c r="L8" s="64" t="s">
        <v>52</v>
      </c>
      <c r="M8" s="87">
        <v>16</v>
      </c>
      <c r="N8" s="88">
        <v>8</v>
      </c>
      <c r="O8" s="13">
        <f>10*TABdata[[#This Row],[CANTIDAD - Cajas]]</f>
        <v>80</v>
      </c>
    </row>
    <row r="9" spans="1:21" ht="29.25" x14ac:dyDescent="0.25">
      <c r="A9" s="82"/>
      <c r="B9" s="83" t="s">
        <v>130</v>
      </c>
      <c r="C9" s="89" t="s">
        <v>44</v>
      </c>
      <c r="D9" s="42" t="s">
        <v>53</v>
      </c>
      <c r="E9" s="42" t="s">
        <v>54</v>
      </c>
      <c r="F9" s="64" t="s">
        <v>64</v>
      </c>
      <c r="G9" s="42" t="s">
        <v>50</v>
      </c>
      <c r="H9" s="84">
        <v>932</v>
      </c>
      <c r="I9" s="85" t="str">
        <f>VLOOKUP(TABdata[[#This Row],[LOTE]],MP!$A$4:$L$217,3,FALSE)</f>
        <v>024-02912-01</v>
      </c>
      <c r="J9" s="86">
        <f>VLOOKUP(TABdata[[#This Row],[LOTE]],MP!A:L,5,FALSE)</f>
        <v>45804</v>
      </c>
      <c r="K9" s="85" t="str">
        <f>VLOOKUP(TABdata[[#This Row],[LOTE]],MP!$A$4:$O$687,6,FALSE)</f>
        <v>145-35-01-0932</v>
      </c>
      <c r="L9" s="64" t="s">
        <v>52</v>
      </c>
      <c r="M9" s="87">
        <v>16</v>
      </c>
      <c r="N9" s="88">
        <v>4</v>
      </c>
      <c r="O9" s="13">
        <f>10*TABdata[[#This Row],[CANTIDAD - Cajas]]</f>
        <v>40</v>
      </c>
    </row>
    <row r="10" spans="1:21" ht="29.25" x14ac:dyDescent="0.25">
      <c r="A10" s="82"/>
      <c r="B10" s="83" t="s">
        <v>130</v>
      </c>
      <c r="C10" s="89" t="s">
        <v>44</v>
      </c>
      <c r="D10" s="42" t="s">
        <v>53</v>
      </c>
      <c r="E10" s="42" t="s">
        <v>54</v>
      </c>
      <c r="F10" s="64" t="s">
        <v>64</v>
      </c>
      <c r="G10" s="42" t="s">
        <v>50</v>
      </c>
      <c r="H10" s="84">
        <v>977</v>
      </c>
      <c r="I10" s="85" t="str">
        <f>VLOOKUP(TABdata[[#This Row],[LOTE]],MP!$A$4:$L$217,3,FALSE)</f>
        <v>024-02907-02</v>
      </c>
      <c r="J10" s="86">
        <f>VLOOKUP(TABdata[[#This Row],[LOTE]],MP!A:L,5,FALSE)</f>
        <v>45805</v>
      </c>
      <c r="K10" s="85" t="str">
        <f>VLOOKUP(TABdata[[#This Row],[LOTE]],MP!$A$4:$O$687,6,FALSE)</f>
        <v>149-35-01-0977</v>
      </c>
      <c r="L10" s="64" t="s">
        <v>52</v>
      </c>
      <c r="M10" s="87">
        <v>16</v>
      </c>
      <c r="N10" s="88">
        <v>7</v>
      </c>
      <c r="O10" s="13">
        <f>10*TABdata[[#This Row],[CANTIDAD - Cajas]]</f>
        <v>70</v>
      </c>
    </row>
    <row r="11" spans="1:21" ht="29.25" x14ac:dyDescent="0.25">
      <c r="A11" s="82"/>
      <c r="B11" s="83" t="s">
        <v>130</v>
      </c>
      <c r="C11" s="89" t="s">
        <v>44</v>
      </c>
      <c r="D11" s="42" t="s">
        <v>53</v>
      </c>
      <c r="E11" s="42" t="s">
        <v>54</v>
      </c>
      <c r="F11" s="64" t="s">
        <v>64</v>
      </c>
      <c r="G11" s="42" t="s">
        <v>50</v>
      </c>
      <c r="H11" s="84">
        <v>999</v>
      </c>
      <c r="I11" s="85" t="str">
        <f>VLOOKUP(TABdata[[#This Row],[LOTE]],MP!$A$4:$L$217,3,FALSE)</f>
        <v>024-29416-01</v>
      </c>
      <c r="J11" s="86">
        <f>VLOOKUP(TABdata[[#This Row],[LOTE]],MP!A:L,5,FALSE)</f>
        <v>45806</v>
      </c>
      <c r="K11" s="85" t="str">
        <f>VLOOKUP(TABdata[[#This Row],[LOTE]],MP!$A$4:$O$687,6,FALSE)</f>
        <v>150-35-01-0999</v>
      </c>
      <c r="L11" s="64" t="s">
        <v>52</v>
      </c>
      <c r="M11" s="87">
        <v>16</v>
      </c>
      <c r="N11" s="88">
        <v>14</v>
      </c>
      <c r="O11" s="13">
        <f>10*TABdata[[#This Row],[CANTIDAD - Cajas]]</f>
        <v>140</v>
      </c>
    </row>
    <row r="12" spans="1:21" ht="29.25" x14ac:dyDescent="0.25">
      <c r="A12" s="82"/>
      <c r="B12" s="83" t="s">
        <v>130</v>
      </c>
      <c r="C12" s="89" t="s">
        <v>44</v>
      </c>
      <c r="D12" s="42" t="s">
        <v>53</v>
      </c>
      <c r="E12" s="42" t="s">
        <v>54</v>
      </c>
      <c r="F12" s="64" t="s">
        <v>64</v>
      </c>
      <c r="G12" s="42" t="s">
        <v>50</v>
      </c>
      <c r="H12" s="84">
        <v>987</v>
      </c>
      <c r="I12" s="85" t="str">
        <f>VLOOKUP(TABdata[[#This Row],[LOTE]],MP!$A$4:$L$217,3,FALSE)</f>
        <v>024-08531-01</v>
      </c>
      <c r="J12" s="86">
        <f>VLOOKUP(TABdata[[#This Row],[LOTE]],MP!A:L,5,FALSE)</f>
        <v>45805</v>
      </c>
      <c r="K12" s="85" t="str">
        <f>VLOOKUP(TABdata[[#This Row],[LOTE]],MP!$A$4:$O$687,6,FALSE)</f>
        <v>149-35-01-0987</v>
      </c>
      <c r="L12" s="64" t="s">
        <v>52</v>
      </c>
      <c r="M12" s="87">
        <v>16</v>
      </c>
      <c r="N12" s="88">
        <v>9</v>
      </c>
      <c r="O12" s="13">
        <f>10*TABdata[[#This Row],[CANTIDAD - Cajas]]</f>
        <v>90</v>
      </c>
    </row>
    <row r="13" spans="1:21" ht="29.25" x14ac:dyDescent="0.25">
      <c r="A13" s="82"/>
      <c r="B13" s="83" t="s">
        <v>130</v>
      </c>
      <c r="C13" s="89" t="s">
        <v>44</v>
      </c>
      <c r="D13" s="42" t="s">
        <v>53</v>
      </c>
      <c r="E13" s="42" t="s">
        <v>54</v>
      </c>
      <c r="F13" s="64" t="s">
        <v>64</v>
      </c>
      <c r="G13" s="42" t="s">
        <v>50</v>
      </c>
      <c r="H13" s="84">
        <v>986</v>
      </c>
      <c r="I13" s="85" t="str">
        <f>VLOOKUP(TABdata[[#This Row],[LOTE]],MP!$A$4:$L$217,3,FALSE)</f>
        <v>024-01885-01</v>
      </c>
      <c r="J13" s="86">
        <f>VLOOKUP(TABdata[[#This Row],[LOTE]],MP!A:L,5,FALSE)</f>
        <v>45805</v>
      </c>
      <c r="K13" s="85" t="str">
        <f>VLOOKUP(TABdata[[#This Row],[LOTE]],MP!$A$4:$O$687,6,FALSE)</f>
        <v>149-35-01-0986</v>
      </c>
      <c r="L13" s="64" t="s">
        <v>52</v>
      </c>
      <c r="M13" s="87">
        <v>16</v>
      </c>
      <c r="N13" s="88">
        <v>1</v>
      </c>
      <c r="O13" s="13">
        <f>10*TABdata[[#This Row],[CANTIDAD - Cajas]]</f>
        <v>10</v>
      </c>
    </row>
    <row r="14" spans="1:21" ht="29.25" x14ac:dyDescent="0.25">
      <c r="A14" s="82"/>
      <c r="B14" s="83" t="s">
        <v>130</v>
      </c>
      <c r="C14" s="89" t="s">
        <v>44</v>
      </c>
      <c r="D14" s="42" t="s">
        <v>53</v>
      </c>
      <c r="E14" s="42" t="s">
        <v>54</v>
      </c>
      <c r="F14" s="64" t="s">
        <v>64</v>
      </c>
      <c r="G14" s="42" t="s">
        <v>50</v>
      </c>
      <c r="H14" s="84">
        <v>994</v>
      </c>
      <c r="I14" s="85" t="str">
        <f>VLOOKUP(TABdata[[#This Row],[LOTE]],MP!$A$4:$L$217,3,FALSE)</f>
        <v>024-08531-01</v>
      </c>
      <c r="J14" s="86">
        <f>VLOOKUP(TABdata[[#This Row],[LOTE]],MP!A:L,5,FALSE)</f>
        <v>45805</v>
      </c>
      <c r="K14" s="85" t="str">
        <f>VLOOKUP(TABdata[[#This Row],[LOTE]],MP!$A$4:$O$687,6,FALSE)</f>
        <v>149-35-01-0994</v>
      </c>
      <c r="L14" s="64" t="s">
        <v>52</v>
      </c>
      <c r="M14" s="87">
        <v>16</v>
      </c>
      <c r="N14" s="88">
        <v>11</v>
      </c>
      <c r="O14" s="13">
        <f>10*TABdata[[#This Row],[CANTIDAD - Cajas]]</f>
        <v>110</v>
      </c>
    </row>
    <row r="15" spans="1:21" ht="29.25" x14ac:dyDescent="0.25">
      <c r="A15" s="82"/>
      <c r="B15" s="83" t="s">
        <v>130</v>
      </c>
      <c r="C15" s="89" t="s">
        <v>44</v>
      </c>
      <c r="D15" s="42" t="s">
        <v>53</v>
      </c>
      <c r="E15" s="42" t="s">
        <v>54</v>
      </c>
      <c r="F15" s="64" t="s">
        <v>64</v>
      </c>
      <c r="G15" s="42" t="s">
        <v>50</v>
      </c>
      <c r="H15" s="84">
        <v>985</v>
      </c>
      <c r="I15" s="85" t="str">
        <f>VLOOKUP(TABdata[[#This Row],[LOTE]],MP!$A$4:$L$217,3,FALSE)</f>
        <v>024-01885-01</v>
      </c>
      <c r="J15" s="86">
        <f>VLOOKUP(TABdata[[#This Row],[LOTE]],MP!A:L,5,FALSE)</f>
        <v>45805</v>
      </c>
      <c r="K15" s="85" t="str">
        <f>VLOOKUP(TABdata[[#This Row],[LOTE]],MP!$A$4:$O$687,6,FALSE)</f>
        <v>149-35-01-0985</v>
      </c>
      <c r="L15" s="64" t="s">
        <v>52</v>
      </c>
      <c r="M15" s="87">
        <v>16</v>
      </c>
      <c r="N15" s="88">
        <v>1</v>
      </c>
      <c r="O15" s="13">
        <f>10*TABdata[[#This Row],[CANTIDAD - Cajas]]</f>
        <v>10</v>
      </c>
    </row>
    <row r="16" spans="1:21" ht="29.25" x14ac:dyDescent="0.25">
      <c r="A16" s="82"/>
      <c r="B16" s="83" t="s">
        <v>130</v>
      </c>
      <c r="C16" s="89" t="s">
        <v>44</v>
      </c>
      <c r="D16" s="42" t="s">
        <v>53</v>
      </c>
      <c r="E16" s="42" t="s">
        <v>54</v>
      </c>
      <c r="F16" s="64" t="s">
        <v>64</v>
      </c>
      <c r="G16" s="42" t="s">
        <v>50</v>
      </c>
      <c r="H16" s="84">
        <v>1010</v>
      </c>
      <c r="I16" s="85" t="str">
        <f>VLOOKUP(TABdata[[#This Row],[LOTE]],MP!$A$4:$L$217,3,FALSE)</f>
        <v>024-29512-01</v>
      </c>
      <c r="J16" s="86">
        <f>VLOOKUP(TABdata[[#This Row],[LOTE]],MP!A:L,5,FALSE)</f>
        <v>45806</v>
      </c>
      <c r="K16" s="85" t="str">
        <f>VLOOKUP(TABdata[[#This Row],[LOTE]],MP!$A$4:$O$687,6,FALSE)</f>
        <v>150-35-01-1010</v>
      </c>
      <c r="L16" s="64" t="s">
        <v>52</v>
      </c>
      <c r="M16" s="87">
        <v>16</v>
      </c>
      <c r="N16" s="88">
        <v>1</v>
      </c>
      <c r="O16" s="13">
        <f>10*TABdata[[#This Row],[CANTIDAD - Cajas]]</f>
        <v>10</v>
      </c>
    </row>
    <row r="17" spans="1:15" ht="29.25" x14ac:dyDescent="0.25">
      <c r="A17" s="82"/>
      <c r="B17" s="83" t="s">
        <v>130</v>
      </c>
      <c r="C17" s="89" t="s">
        <v>44</v>
      </c>
      <c r="D17" s="42" t="s">
        <v>53</v>
      </c>
      <c r="E17" s="42" t="s">
        <v>54</v>
      </c>
      <c r="F17" s="64" t="s">
        <v>64</v>
      </c>
      <c r="G17" s="42" t="s">
        <v>50</v>
      </c>
      <c r="H17" s="84">
        <v>1072</v>
      </c>
      <c r="I17" s="85" t="str">
        <f>VLOOKUP(TABdata[[#This Row],[LOTE]],MP!$A$4:$L$217,3,FALSE)</f>
        <v>024-19078-01</v>
      </c>
      <c r="J17" s="86">
        <f>VLOOKUP(TABdata[[#This Row],[LOTE]],MP!A:L,5,FALSE)</f>
        <v>45811</v>
      </c>
      <c r="K17" s="85" t="str">
        <f>VLOOKUP(TABdata[[#This Row],[LOTE]],MP!$A$4:$O$687,6,FALSE)</f>
        <v>155-35-01-1072</v>
      </c>
      <c r="L17" s="64" t="s">
        <v>52</v>
      </c>
      <c r="M17" s="87">
        <v>16</v>
      </c>
      <c r="N17" s="88">
        <v>9</v>
      </c>
      <c r="O17" s="13">
        <f>10*TABdata[[#This Row],[CANTIDAD - Cajas]]</f>
        <v>90</v>
      </c>
    </row>
    <row r="18" spans="1:15" ht="29.25" x14ac:dyDescent="0.25">
      <c r="A18" s="82"/>
      <c r="B18" s="83" t="s">
        <v>130</v>
      </c>
      <c r="C18" s="89" t="s">
        <v>44</v>
      </c>
      <c r="D18" s="42" t="s">
        <v>53</v>
      </c>
      <c r="E18" s="42" t="s">
        <v>54</v>
      </c>
      <c r="F18" s="64" t="s">
        <v>64</v>
      </c>
      <c r="G18" s="42" t="s">
        <v>50</v>
      </c>
      <c r="H18" s="84">
        <v>1101</v>
      </c>
      <c r="I18" s="85" t="str">
        <f>VLOOKUP(TABdata[[#This Row],[LOTE]],MP!$A$4:$L$217,3,FALSE)</f>
        <v>024-32286-02</v>
      </c>
      <c r="J18" s="86">
        <f>VLOOKUP(TABdata[[#This Row],[LOTE]],MP!A:L,5,FALSE)</f>
        <v>45814</v>
      </c>
      <c r="K18" s="85" t="str">
        <f>VLOOKUP(TABdata[[#This Row],[LOTE]],MP!$A$4:$O$687,6,FALSE)</f>
        <v>158-35-01-1101</v>
      </c>
      <c r="L18" s="64" t="s">
        <v>52</v>
      </c>
      <c r="M18" s="87">
        <v>16</v>
      </c>
      <c r="N18" s="88">
        <v>4</v>
      </c>
      <c r="O18" s="13">
        <f>10*TABdata[[#This Row],[CANTIDAD - Cajas]]</f>
        <v>40</v>
      </c>
    </row>
    <row r="19" spans="1:15" ht="29.25" x14ac:dyDescent="0.25">
      <c r="A19" s="82"/>
      <c r="B19" s="83" t="s">
        <v>130</v>
      </c>
      <c r="C19" s="89" t="s">
        <v>44</v>
      </c>
      <c r="D19" s="42" t="s">
        <v>53</v>
      </c>
      <c r="E19" s="42" t="s">
        <v>54</v>
      </c>
      <c r="F19" s="64" t="s">
        <v>64</v>
      </c>
      <c r="G19" s="42" t="s">
        <v>50</v>
      </c>
      <c r="H19" s="84">
        <v>1102</v>
      </c>
      <c r="I19" s="85" t="str">
        <f>VLOOKUP(TABdata[[#This Row],[LOTE]],MP!$A$4:$L$217,3,FALSE)</f>
        <v>024-08753-01</v>
      </c>
      <c r="J19" s="86">
        <f>VLOOKUP(TABdata[[#This Row],[LOTE]],MP!A:L,5,FALSE)</f>
        <v>45814</v>
      </c>
      <c r="K19" s="85" t="str">
        <f>VLOOKUP(TABdata[[#This Row],[LOTE]],MP!$A$4:$O$687,6,FALSE)</f>
        <v>158-35-01-1102</v>
      </c>
      <c r="L19" s="64" t="s">
        <v>52</v>
      </c>
      <c r="M19" s="87">
        <v>16</v>
      </c>
      <c r="N19" s="88">
        <v>1</v>
      </c>
      <c r="O19" s="13">
        <f>10*TABdata[[#This Row],[CANTIDAD - Cajas]]</f>
        <v>10</v>
      </c>
    </row>
    <row r="20" spans="1:15" ht="29.25" x14ac:dyDescent="0.25">
      <c r="A20" s="82"/>
      <c r="B20" s="83" t="s">
        <v>131</v>
      </c>
      <c r="C20" s="89" t="s">
        <v>44</v>
      </c>
      <c r="D20" s="42" t="s">
        <v>53</v>
      </c>
      <c r="E20" s="42" t="s">
        <v>54</v>
      </c>
      <c r="F20" s="64" t="s">
        <v>64</v>
      </c>
      <c r="G20" s="42" t="s">
        <v>50</v>
      </c>
      <c r="H20" s="84">
        <v>1069</v>
      </c>
      <c r="I20" s="85" t="str">
        <f>VLOOKUP(TABdata[[#This Row],[LOTE]],MP!$A$4:$L$217,3,FALSE)</f>
        <v>024-08753-01</v>
      </c>
      <c r="J20" s="86">
        <f>VLOOKUP(TABdata[[#This Row],[LOTE]],MP!A:L,5,FALSE)</f>
        <v>45811</v>
      </c>
      <c r="K20" s="85" t="str">
        <f>VLOOKUP(TABdata[[#This Row],[LOTE]],MP!$A$4:$O$687,6,FALSE)</f>
        <v>155-35-01-1069</v>
      </c>
      <c r="L20" s="64" t="s">
        <v>52</v>
      </c>
      <c r="M20" s="87">
        <v>22</v>
      </c>
      <c r="N20" s="88">
        <v>6</v>
      </c>
      <c r="O20" s="13">
        <f>10*TABdata[[#This Row],[CANTIDAD - Cajas]]</f>
        <v>60</v>
      </c>
    </row>
    <row r="21" spans="1:15" ht="29.25" x14ac:dyDescent="0.25">
      <c r="A21" s="82"/>
      <c r="B21" s="83" t="s">
        <v>131</v>
      </c>
      <c r="C21" s="89" t="s">
        <v>44</v>
      </c>
      <c r="D21" s="42" t="s">
        <v>53</v>
      </c>
      <c r="E21" s="42" t="s">
        <v>54</v>
      </c>
      <c r="F21" s="64" t="s">
        <v>64</v>
      </c>
      <c r="G21" s="42" t="s">
        <v>50</v>
      </c>
      <c r="H21" s="84">
        <v>1025</v>
      </c>
      <c r="I21" s="85" t="str">
        <f>VLOOKUP(TABdata[[#This Row],[LOTE]],MP!$A$4:$L$217,3,FALSE)</f>
        <v>024-29517-01</v>
      </c>
      <c r="J21" s="86">
        <f>VLOOKUP(TABdata[[#This Row],[LOTE]],MP!A:L,5,FALSE)</f>
        <v>45808</v>
      </c>
      <c r="K21" s="85" t="str">
        <f>VLOOKUP(TABdata[[#This Row],[LOTE]],MP!$A$4:$O$687,6,FALSE)</f>
        <v>152-35-01-1025</v>
      </c>
      <c r="L21" s="64" t="s">
        <v>52</v>
      </c>
      <c r="M21" s="87">
        <v>22</v>
      </c>
      <c r="N21" s="88">
        <v>7</v>
      </c>
      <c r="O21" s="13">
        <f>10*TABdata[[#This Row],[CANTIDAD - Cajas]]</f>
        <v>70</v>
      </c>
    </row>
    <row r="22" spans="1:15" ht="29.25" x14ac:dyDescent="0.25">
      <c r="A22" s="82"/>
      <c r="B22" s="83" t="s">
        <v>131</v>
      </c>
      <c r="C22" s="89" t="s">
        <v>44</v>
      </c>
      <c r="D22" s="42" t="s">
        <v>53</v>
      </c>
      <c r="E22" s="42" t="s">
        <v>54</v>
      </c>
      <c r="F22" s="64" t="s">
        <v>64</v>
      </c>
      <c r="G22" s="42" t="s">
        <v>50</v>
      </c>
      <c r="H22" s="84">
        <v>1055</v>
      </c>
      <c r="I22" s="85" t="str">
        <f>VLOOKUP(TABdata[[#This Row],[LOTE]],MP!$A$4:$L$217,3,FALSE)</f>
        <v>024-32202-01</v>
      </c>
      <c r="J22" s="86">
        <f>VLOOKUP(TABdata[[#This Row],[LOTE]],MP!A:L,5,FALSE)</f>
        <v>45810</v>
      </c>
      <c r="K22" s="85" t="str">
        <f>VLOOKUP(TABdata[[#This Row],[LOTE]],MP!$A$4:$O$687,6,FALSE)</f>
        <v>154-35-01-1055</v>
      </c>
      <c r="L22" s="64" t="s">
        <v>52</v>
      </c>
      <c r="M22" s="87">
        <v>22</v>
      </c>
      <c r="N22" s="88">
        <v>2</v>
      </c>
      <c r="O22" s="13">
        <f>10*TABdata[[#This Row],[CANTIDAD - Cajas]]</f>
        <v>20</v>
      </c>
    </row>
    <row r="23" spans="1:15" ht="29.25" x14ac:dyDescent="0.25">
      <c r="A23" s="82"/>
      <c r="B23" s="83" t="s">
        <v>131</v>
      </c>
      <c r="C23" s="89" t="s">
        <v>44</v>
      </c>
      <c r="D23" s="42" t="s">
        <v>53</v>
      </c>
      <c r="E23" s="42" t="s">
        <v>54</v>
      </c>
      <c r="F23" s="64" t="s">
        <v>64</v>
      </c>
      <c r="G23" s="42" t="s">
        <v>50</v>
      </c>
      <c r="H23" s="84">
        <v>1020</v>
      </c>
      <c r="I23" s="85" t="str">
        <f>VLOOKUP(TABdata[[#This Row],[LOTE]],MP!$A$4:$L$217,3,FALSE)</f>
        <v>024-40600-01</v>
      </c>
      <c r="J23" s="86">
        <f>VLOOKUP(TABdata[[#This Row],[LOTE]],MP!A:L,5,FALSE)</f>
        <v>45806</v>
      </c>
      <c r="K23" s="85" t="str">
        <f>VLOOKUP(TABdata[[#This Row],[LOTE]],MP!$A$4:$O$687,6,FALSE)</f>
        <v>150-35-01-1020</v>
      </c>
      <c r="L23" s="64" t="s">
        <v>52</v>
      </c>
      <c r="M23" s="87">
        <v>22</v>
      </c>
      <c r="N23" s="88">
        <v>12</v>
      </c>
      <c r="O23" s="13">
        <f>10*TABdata[[#This Row],[CANTIDAD - Cajas]]</f>
        <v>120</v>
      </c>
    </row>
    <row r="24" spans="1:15" ht="29.25" x14ac:dyDescent="0.25">
      <c r="A24" s="82"/>
      <c r="B24" s="83" t="s">
        <v>131</v>
      </c>
      <c r="C24" s="89" t="s">
        <v>44</v>
      </c>
      <c r="D24" s="42" t="s">
        <v>53</v>
      </c>
      <c r="E24" s="42" t="s">
        <v>54</v>
      </c>
      <c r="F24" s="64" t="s">
        <v>64</v>
      </c>
      <c r="G24" s="42" t="s">
        <v>50</v>
      </c>
      <c r="H24" s="84">
        <v>1012</v>
      </c>
      <c r="I24" s="85" t="str">
        <f>VLOOKUP(TABdata[[#This Row],[LOTE]],MP!$A$4:$L$217,3,FALSE)</f>
        <v>024-14817-01</v>
      </c>
      <c r="J24" s="86">
        <f>VLOOKUP(TABdata[[#This Row],[LOTE]],MP!A:L,5,FALSE)</f>
        <v>45806</v>
      </c>
      <c r="K24" s="85" t="str">
        <f>VLOOKUP(TABdata[[#This Row],[LOTE]],MP!$A$4:$O$687,6,FALSE)</f>
        <v>150-35-01-1012</v>
      </c>
      <c r="L24" s="64" t="s">
        <v>52</v>
      </c>
      <c r="M24" s="87">
        <v>22</v>
      </c>
      <c r="N24" s="88">
        <v>26</v>
      </c>
      <c r="O24" s="13">
        <f>10*TABdata[[#This Row],[CANTIDAD - Cajas]]</f>
        <v>260</v>
      </c>
    </row>
    <row r="25" spans="1:15" ht="29.25" x14ac:dyDescent="0.25">
      <c r="A25" s="82"/>
      <c r="B25" s="83" t="s">
        <v>131</v>
      </c>
      <c r="C25" s="89" t="s">
        <v>44</v>
      </c>
      <c r="D25" s="42" t="s">
        <v>53</v>
      </c>
      <c r="E25" s="42" t="s">
        <v>54</v>
      </c>
      <c r="F25" s="64" t="s">
        <v>64</v>
      </c>
      <c r="G25" s="42" t="s">
        <v>50</v>
      </c>
      <c r="H25" s="84">
        <v>951</v>
      </c>
      <c r="I25" s="85" t="str">
        <f>VLOOKUP(TABdata[[#This Row],[LOTE]],MP!$A$4:$L$217,3,FALSE)</f>
        <v>024-08531-01</v>
      </c>
      <c r="J25" s="86">
        <f>VLOOKUP(TABdata[[#This Row],[LOTE]],MP!A:L,5,FALSE)</f>
        <v>45803</v>
      </c>
      <c r="K25" s="85" t="str">
        <f>VLOOKUP(TABdata[[#This Row],[LOTE]],MP!$A$4:$O$687,6,FALSE)</f>
        <v>147-35-01-0951</v>
      </c>
      <c r="L25" s="64" t="s">
        <v>52</v>
      </c>
      <c r="M25" s="87">
        <v>22</v>
      </c>
      <c r="N25" s="88">
        <v>4</v>
      </c>
      <c r="O25" s="13">
        <f>10*TABdata[[#This Row],[CANTIDAD - Cajas]]</f>
        <v>40</v>
      </c>
    </row>
    <row r="26" spans="1:15" ht="29.25" x14ac:dyDescent="0.25">
      <c r="A26" s="82"/>
      <c r="B26" s="83" t="s">
        <v>131</v>
      </c>
      <c r="C26" s="89" t="s">
        <v>44</v>
      </c>
      <c r="D26" s="42" t="s">
        <v>53</v>
      </c>
      <c r="E26" s="42" t="s">
        <v>54</v>
      </c>
      <c r="F26" s="64" t="s">
        <v>64</v>
      </c>
      <c r="G26" s="42" t="s">
        <v>50</v>
      </c>
      <c r="H26" s="84">
        <v>977</v>
      </c>
      <c r="I26" s="85" t="str">
        <f>VLOOKUP(TABdata[[#This Row],[LOTE]],MP!$A$4:$L$217,3,FALSE)</f>
        <v>024-02907-02</v>
      </c>
      <c r="J26" s="86">
        <f>VLOOKUP(TABdata[[#This Row],[LOTE]],MP!A:L,5,FALSE)</f>
        <v>45805</v>
      </c>
      <c r="K26" s="85" t="str">
        <f>VLOOKUP(TABdata[[#This Row],[LOTE]],MP!$A$4:$O$687,6,FALSE)</f>
        <v>149-35-01-0977</v>
      </c>
      <c r="L26" s="64" t="s">
        <v>52</v>
      </c>
      <c r="M26" s="87">
        <v>22</v>
      </c>
      <c r="N26" s="88">
        <v>4</v>
      </c>
      <c r="O26" s="13">
        <f>10*TABdata[[#This Row],[CANTIDAD - Cajas]]</f>
        <v>40</v>
      </c>
    </row>
    <row r="27" spans="1:15" ht="29.25" x14ac:dyDescent="0.25">
      <c r="A27" s="82"/>
      <c r="B27" s="83" t="s">
        <v>131</v>
      </c>
      <c r="C27" s="89" t="s">
        <v>44</v>
      </c>
      <c r="D27" s="42" t="s">
        <v>53</v>
      </c>
      <c r="E27" s="42" t="s">
        <v>54</v>
      </c>
      <c r="F27" s="64" t="s">
        <v>64</v>
      </c>
      <c r="G27" s="42" t="s">
        <v>50</v>
      </c>
      <c r="H27" s="84">
        <v>978</v>
      </c>
      <c r="I27" s="85" t="str">
        <f>VLOOKUP(TABdata[[#This Row],[LOTE]],MP!$A$4:$L$217,3,FALSE)</f>
        <v>024-30925-01</v>
      </c>
      <c r="J27" s="86">
        <f>VLOOKUP(TABdata[[#This Row],[LOTE]],MP!A:L,5,FALSE)</f>
        <v>45805</v>
      </c>
      <c r="K27" s="85" t="str">
        <f>VLOOKUP(TABdata[[#This Row],[LOTE]],MP!$A$4:$O$687,6,FALSE)</f>
        <v>149-35-01-0978</v>
      </c>
      <c r="L27" s="64" t="s">
        <v>52</v>
      </c>
      <c r="M27" s="87">
        <v>22</v>
      </c>
      <c r="N27" s="88">
        <v>8</v>
      </c>
      <c r="O27" s="13">
        <f>10*TABdata[[#This Row],[CANTIDAD - Cajas]]</f>
        <v>80</v>
      </c>
    </row>
    <row r="28" spans="1:15" ht="29.25" x14ac:dyDescent="0.25">
      <c r="A28" s="82"/>
      <c r="B28" s="83" t="s">
        <v>131</v>
      </c>
      <c r="C28" s="89" t="s">
        <v>44</v>
      </c>
      <c r="D28" s="42" t="s">
        <v>53</v>
      </c>
      <c r="E28" s="42" t="s">
        <v>54</v>
      </c>
      <c r="F28" s="64" t="s">
        <v>64</v>
      </c>
      <c r="G28" s="42" t="s">
        <v>50</v>
      </c>
      <c r="H28" s="84">
        <v>994</v>
      </c>
      <c r="I28" s="85" t="str">
        <f>VLOOKUP(TABdata[[#This Row],[LOTE]],MP!$A$4:$L$217,3,FALSE)</f>
        <v>024-08531-01</v>
      </c>
      <c r="J28" s="86">
        <f>VLOOKUP(TABdata[[#This Row],[LOTE]],MP!A:L,5,FALSE)</f>
        <v>45805</v>
      </c>
      <c r="K28" s="85" t="str">
        <f>VLOOKUP(TABdata[[#This Row],[LOTE]],MP!$A$4:$O$687,6,FALSE)</f>
        <v>149-35-01-0994</v>
      </c>
      <c r="L28" s="64" t="s">
        <v>52</v>
      </c>
      <c r="M28" s="87">
        <v>22</v>
      </c>
      <c r="N28" s="88">
        <v>12</v>
      </c>
      <c r="O28" s="13">
        <f>10*TABdata[[#This Row],[CANTIDAD - Cajas]]</f>
        <v>120</v>
      </c>
    </row>
    <row r="29" spans="1:15" ht="29.25" x14ac:dyDescent="0.25">
      <c r="A29" s="82"/>
      <c r="B29" s="83" t="s">
        <v>131</v>
      </c>
      <c r="C29" s="89" t="s">
        <v>44</v>
      </c>
      <c r="D29" s="42" t="s">
        <v>53</v>
      </c>
      <c r="E29" s="42" t="s">
        <v>54</v>
      </c>
      <c r="F29" s="64" t="s">
        <v>64</v>
      </c>
      <c r="G29" s="42" t="s">
        <v>50</v>
      </c>
      <c r="H29" s="84">
        <v>1035</v>
      </c>
      <c r="I29" s="85" t="str">
        <f>VLOOKUP(TABdata[[#This Row],[LOTE]],MP!$A$4:$L$217,3,FALSE)</f>
        <v>024-29512-01</v>
      </c>
      <c r="J29" s="86">
        <f>VLOOKUP(TABdata[[#This Row],[LOTE]],MP!A:L,5,FALSE)</f>
        <v>45808</v>
      </c>
      <c r="K29" s="85" t="str">
        <f>VLOOKUP(TABdata[[#This Row],[LOTE]],MP!$A$4:$O$687,6,FALSE)</f>
        <v>152-35-01-1035</v>
      </c>
      <c r="L29" s="64" t="s">
        <v>52</v>
      </c>
      <c r="M29" s="87">
        <v>22</v>
      </c>
      <c r="N29" s="88">
        <v>11</v>
      </c>
      <c r="O29" s="13">
        <f>10*TABdata[[#This Row],[CANTIDAD - Cajas]]</f>
        <v>110</v>
      </c>
    </row>
    <row r="30" spans="1:15" ht="29.25" x14ac:dyDescent="0.25">
      <c r="A30" s="82"/>
      <c r="B30" s="83" t="s">
        <v>131</v>
      </c>
      <c r="C30" s="89" t="s">
        <v>44</v>
      </c>
      <c r="D30" s="42" t="s">
        <v>53</v>
      </c>
      <c r="E30" s="42" t="s">
        <v>54</v>
      </c>
      <c r="F30" s="64" t="s">
        <v>64</v>
      </c>
      <c r="G30" s="42" t="s">
        <v>50</v>
      </c>
      <c r="H30" s="84">
        <v>1025</v>
      </c>
      <c r="I30" s="85" t="str">
        <f>VLOOKUP(TABdata[[#This Row],[LOTE]],MP!$A$4:$L$217,3,FALSE)</f>
        <v>024-29517-01</v>
      </c>
      <c r="J30" s="86">
        <f>VLOOKUP(TABdata[[#This Row],[LOTE]],MP!A:L,5,FALSE)</f>
        <v>45808</v>
      </c>
      <c r="K30" s="85" t="str">
        <f>VLOOKUP(TABdata[[#This Row],[LOTE]],MP!$A$4:$O$687,6,FALSE)</f>
        <v>152-35-01-1025</v>
      </c>
      <c r="L30" s="64" t="s">
        <v>52</v>
      </c>
      <c r="M30" s="87">
        <v>22</v>
      </c>
      <c r="N30" s="88">
        <v>6</v>
      </c>
      <c r="O30" s="13">
        <f>10*TABdata[[#This Row],[CANTIDAD - Cajas]]</f>
        <v>60</v>
      </c>
    </row>
    <row r="31" spans="1:15" ht="29.25" x14ac:dyDescent="0.25">
      <c r="A31" s="82"/>
      <c r="B31" s="83" t="s">
        <v>131</v>
      </c>
      <c r="C31" s="89" t="s">
        <v>44</v>
      </c>
      <c r="D31" s="42" t="s">
        <v>53</v>
      </c>
      <c r="E31" s="42" t="s">
        <v>54</v>
      </c>
      <c r="F31" s="64" t="s">
        <v>64</v>
      </c>
      <c r="G31" s="42" t="s">
        <v>50</v>
      </c>
      <c r="H31" s="84">
        <v>932</v>
      </c>
      <c r="I31" s="85" t="str">
        <f>VLOOKUP(TABdata[[#This Row],[LOTE]],MP!$A$4:$L$217,3,FALSE)</f>
        <v>024-02912-01</v>
      </c>
      <c r="J31" s="86">
        <f>VLOOKUP(TABdata[[#This Row],[LOTE]],MP!A:L,5,FALSE)</f>
        <v>45804</v>
      </c>
      <c r="K31" s="85" t="str">
        <f>VLOOKUP(TABdata[[#This Row],[LOTE]],MP!$A$4:$O$687,6,FALSE)</f>
        <v>145-35-01-0932</v>
      </c>
      <c r="L31" s="64" t="s">
        <v>52</v>
      </c>
      <c r="M31" s="87">
        <v>22</v>
      </c>
      <c r="N31" s="88">
        <v>2</v>
      </c>
      <c r="O31" s="13">
        <f>10*TABdata[[#This Row],[CANTIDAD - Cajas]]</f>
        <v>20</v>
      </c>
    </row>
    <row r="32" spans="1:15" ht="29.25" x14ac:dyDescent="0.25">
      <c r="A32" s="82"/>
      <c r="B32" s="83" t="s">
        <v>131</v>
      </c>
      <c r="C32" s="89" t="s">
        <v>44</v>
      </c>
      <c r="D32" s="42" t="s">
        <v>53</v>
      </c>
      <c r="E32" s="42" t="s">
        <v>54</v>
      </c>
      <c r="F32" s="64" t="s">
        <v>64</v>
      </c>
      <c r="G32" s="42" t="s">
        <v>50</v>
      </c>
      <c r="H32" s="84">
        <v>1036</v>
      </c>
      <c r="I32" s="85" t="str">
        <f>VLOOKUP(TABdata[[#This Row],[LOTE]],MP!$A$4:$L$217,3,FALSE)</f>
        <v>024-29512-01</v>
      </c>
      <c r="J32" s="86">
        <f>VLOOKUP(TABdata[[#This Row],[LOTE]],MP!A:L,5,FALSE)</f>
        <v>45807</v>
      </c>
      <c r="K32" s="85" t="str">
        <f>VLOOKUP(TABdata[[#This Row],[LOTE]],MP!$A$4:$O$687,6,FALSE)</f>
        <v>151-35-01-1036</v>
      </c>
      <c r="L32" s="64" t="s">
        <v>52</v>
      </c>
      <c r="M32" s="87">
        <v>22</v>
      </c>
      <c r="N32" s="88">
        <v>2</v>
      </c>
      <c r="O32" s="13">
        <f>10*TABdata[[#This Row],[CANTIDAD - Cajas]]</f>
        <v>20</v>
      </c>
    </row>
    <row r="33" spans="1:15" ht="29.25" x14ac:dyDescent="0.25">
      <c r="A33" s="82"/>
      <c r="B33" s="83" t="s">
        <v>131</v>
      </c>
      <c r="C33" s="89" t="s">
        <v>44</v>
      </c>
      <c r="D33" s="42" t="s">
        <v>53</v>
      </c>
      <c r="E33" s="42" t="s">
        <v>54</v>
      </c>
      <c r="F33" s="64" t="s">
        <v>64</v>
      </c>
      <c r="G33" s="42" t="s">
        <v>50</v>
      </c>
      <c r="H33" s="84">
        <v>981</v>
      </c>
      <c r="I33" s="85" t="str">
        <f>VLOOKUP(TABdata[[#This Row],[LOTE]],MP!$A$4:$L$217,3,FALSE)</f>
        <v>024-39958-01</v>
      </c>
      <c r="J33" s="86">
        <f>VLOOKUP(TABdata[[#This Row],[LOTE]],MP!A:L,5,FALSE)</f>
        <v>45805</v>
      </c>
      <c r="K33" s="85" t="str">
        <f>VLOOKUP(TABdata[[#This Row],[LOTE]],MP!$A$4:$O$687,6,FALSE)</f>
        <v>149-35-01-0981</v>
      </c>
      <c r="L33" s="64" t="s">
        <v>52</v>
      </c>
      <c r="M33" s="87">
        <v>22</v>
      </c>
      <c r="N33" s="88">
        <v>2</v>
      </c>
      <c r="O33" s="13">
        <f>10*TABdata[[#This Row],[CANTIDAD - Cajas]]</f>
        <v>20</v>
      </c>
    </row>
    <row r="34" spans="1:15" ht="29.25" x14ac:dyDescent="0.25">
      <c r="A34" s="82"/>
      <c r="B34" s="83" t="s">
        <v>132</v>
      </c>
      <c r="C34" s="89" t="s">
        <v>44</v>
      </c>
      <c r="D34" s="42" t="s">
        <v>53</v>
      </c>
      <c r="E34" s="42" t="s">
        <v>54</v>
      </c>
      <c r="F34" s="64" t="s">
        <v>64</v>
      </c>
      <c r="G34" s="42" t="s">
        <v>50</v>
      </c>
      <c r="H34" s="84">
        <v>1020</v>
      </c>
      <c r="I34" s="85" t="str">
        <f>VLOOKUP(TABdata[[#This Row],[LOTE]],MP!$A$4:$L$217,3,FALSE)</f>
        <v>024-40600-01</v>
      </c>
      <c r="J34" s="86">
        <f>VLOOKUP(TABdata[[#This Row],[LOTE]],MP!A:L,5,FALSE)</f>
        <v>45806</v>
      </c>
      <c r="K34" s="85" t="str">
        <f>VLOOKUP(TABdata[[#This Row],[LOTE]],MP!$A$4:$O$687,6,FALSE)</f>
        <v>150-35-01-1020</v>
      </c>
      <c r="L34" s="64" t="s">
        <v>52</v>
      </c>
      <c r="M34" s="87">
        <v>18</v>
      </c>
      <c r="N34" s="88">
        <v>11</v>
      </c>
      <c r="O34" s="13">
        <f>10*TABdata[[#This Row],[CANTIDAD - Cajas]]</f>
        <v>110</v>
      </c>
    </row>
    <row r="35" spans="1:15" ht="29.25" x14ac:dyDescent="0.25">
      <c r="A35" s="82"/>
      <c r="B35" s="83" t="s">
        <v>132</v>
      </c>
      <c r="C35" s="89" t="s">
        <v>44</v>
      </c>
      <c r="D35" s="42" t="s">
        <v>53</v>
      </c>
      <c r="E35" s="42" t="s">
        <v>54</v>
      </c>
      <c r="F35" s="64" t="s">
        <v>64</v>
      </c>
      <c r="G35" s="42" t="s">
        <v>50</v>
      </c>
      <c r="H35" s="84">
        <v>977</v>
      </c>
      <c r="I35" s="85" t="str">
        <f>VLOOKUP(TABdata[[#This Row],[LOTE]],MP!$A$4:$L$217,3,FALSE)</f>
        <v>024-02907-02</v>
      </c>
      <c r="J35" s="86">
        <f>VLOOKUP(TABdata[[#This Row],[LOTE]],MP!A:L,5,FALSE)</f>
        <v>45805</v>
      </c>
      <c r="K35" s="85" t="str">
        <f>VLOOKUP(TABdata[[#This Row],[LOTE]],MP!$A$4:$O$687,6,FALSE)</f>
        <v>149-35-01-0977</v>
      </c>
      <c r="L35" s="64" t="s">
        <v>52</v>
      </c>
      <c r="M35" s="87">
        <v>18</v>
      </c>
      <c r="N35" s="88">
        <v>6</v>
      </c>
      <c r="O35" s="13">
        <f>10*TABdata[[#This Row],[CANTIDAD - Cajas]]</f>
        <v>60</v>
      </c>
    </row>
    <row r="36" spans="1:15" ht="29.25" x14ac:dyDescent="0.25">
      <c r="A36" s="82"/>
      <c r="B36" s="83" t="s">
        <v>132</v>
      </c>
      <c r="C36" s="89" t="s">
        <v>44</v>
      </c>
      <c r="D36" s="42" t="s">
        <v>53</v>
      </c>
      <c r="E36" s="42" t="s">
        <v>54</v>
      </c>
      <c r="F36" s="64" t="s">
        <v>64</v>
      </c>
      <c r="G36" s="42" t="s">
        <v>50</v>
      </c>
      <c r="H36" s="84">
        <v>932</v>
      </c>
      <c r="I36" s="85" t="str">
        <f>VLOOKUP(TABdata[[#This Row],[LOTE]],MP!$A$4:$L$217,3,FALSE)</f>
        <v>024-02912-01</v>
      </c>
      <c r="J36" s="86">
        <f>VLOOKUP(TABdata[[#This Row],[LOTE]],MP!A:L,5,FALSE)</f>
        <v>45804</v>
      </c>
      <c r="K36" s="85" t="str">
        <f>VLOOKUP(TABdata[[#This Row],[LOTE]],MP!$A$4:$O$687,6,FALSE)</f>
        <v>145-35-01-0932</v>
      </c>
      <c r="L36" s="64" t="s">
        <v>52</v>
      </c>
      <c r="M36" s="87">
        <v>18</v>
      </c>
      <c r="N36" s="88">
        <v>6</v>
      </c>
      <c r="O36" s="13">
        <f>10*TABdata[[#This Row],[CANTIDAD - Cajas]]</f>
        <v>60</v>
      </c>
    </row>
    <row r="37" spans="1:15" ht="29.25" x14ac:dyDescent="0.25">
      <c r="A37" s="82"/>
      <c r="B37" s="83" t="s">
        <v>132</v>
      </c>
      <c r="C37" s="89" t="s">
        <v>44</v>
      </c>
      <c r="D37" s="42" t="s">
        <v>53</v>
      </c>
      <c r="E37" s="42" t="s">
        <v>54</v>
      </c>
      <c r="F37" s="64" t="s">
        <v>64</v>
      </c>
      <c r="G37" s="42" t="s">
        <v>50</v>
      </c>
      <c r="H37" s="84">
        <v>951</v>
      </c>
      <c r="I37" s="85" t="str">
        <f>VLOOKUP(TABdata[[#This Row],[LOTE]],MP!$A$4:$L$217,3,FALSE)</f>
        <v>024-08531-01</v>
      </c>
      <c r="J37" s="86">
        <f>VLOOKUP(TABdata[[#This Row],[LOTE]],MP!A:L,5,FALSE)</f>
        <v>45803</v>
      </c>
      <c r="K37" s="85" t="str">
        <f>VLOOKUP(TABdata[[#This Row],[LOTE]],MP!$A$4:$O$687,6,FALSE)</f>
        <v>147-35-01-0951</v>
      </c>
      <c r="L37" s="64" t="s">
        <v>52</v>
      </c>
      <c r="M37" s="87">
        <v>18</v>
      </c>
      <c r="N37" s="88">
        <v>11</v>
      </c>
      <c r="O37" s="13">
        <f>10*TABdata[[#This Row],[CANTIDAD - Cajas]]</f>
        <v>110</v>
      </c>
    </row>
    <row r="38" spans="1:15" ht="29.25" x14ac:dyDescent="0.25">
      <c r="A38" s="82"/>
      <c r="B38" s="83" t="s">
        <v>132</v>
      </c>
      <c r="C38" s="89" t="s">
        <v>44</v>
      </c>
      <c r="D38" s="42" t="s">
        <v>53</v>
      </c>
      <c r="E38" s="42" t="s">
        <v>54</v>
      </c>
      <c r="F38" s="64" t="s">
        <v>64</v>
      </c>
      <c r="G38" s="42" t="s">
        <v>50</v>
      </c>
      <c r="H38" s="84">
        <v>1010</v>
      </c>
      <c r="I38" s="85" t="str">
        <f>VLOOKUP(TABdata[[#This Row],[LOTE]],MP!$A$4:$L$217,3,FALSE)</f>
        <v>024-29512-01</v>
      </c>
      <c r="J38" s="86">
        <f>VLOOKUP(TABdata[[#This Row],[LOTE]],MP!A:L,5,FALSE)</f>
        <v>45806</v>
      </c>
      <c r="K38" s="85" t="str">
        <f>VLOOKUP(TABdata[[#This Row],[LOTE]],MP!$A$4:$O$687,6,FALSE)</f>
        <v>150-35-01-1010</v>
      </c>
      <c r="L38" s="64" t="s">
        <v>52</v>
      </c>
      <c r="M38" s="87">
        <v>18</v>
      </c>
      <c r="N38" s="88">
        <v>28</v>
      </c>
      <c r="O38" s="13">
        <f>10*TABdata[[#This Row],[CANTIDAD - Cajas]]</f>
        <v>280</v>
      </c>
    </row>
    <row r="39" spans="1:15" ht="29.25" x14ac:dyDescent="0.25">
      <c r="A39" s="82"/>
      <c r="B39" s="83" t="s">
        <v>132</v>
      </c>
      <c r="C39" s="89" t="s">
        <v>44</v>
      </c>
      <c r="D39" s="42" t="s">
        <v>53</v>
      </c>
      <c r="E39" s="42" t="s">
        <v>54</v>
      </c>
      <c r="F39" s="64" t="s">
        <v>64</v>
      </c>
      <c r="G39" s="42" t="s">
        <v>50</v>
      </c>
      <c r="H39" s="84">
        <v>994</v>
      </c>
      <c r="I39" s="85" t="str">
        <f>VLOOKUP(TABdata[[#This Row],[LOTE]],MP!$A$4:$L$217,3,FALSE)</f>
        <v>024-08531-01</v>
      </c>
      <c r="J39" s="86">
        <f>VLOOKUP(TABdata[[#This Row],[LOTE]],MP!A:L,5,FALSE)</f>
        <v>45805</v>
      </c>
      <c r="K39" s="85" t="str">
        <f>VLOOKUP(TABdata[[#This Row],[LOTE]],MP!$A$4:$O$687,6,FALSE)</f>
        <v>149-35-01-0994</v>
      </c>
      <c r="L39" s="64" t="s">
        <v>52</v>
      </c>
      <c r="M39" s="87">
        <v>18</v>
      </c>
      <c r="N39" s="88">
        <v>19</v>
      </c>
      <c r="O39" s="13">
        <f>10*TABdata[[#This Row],[CANTIDAD - Cajas]]</f>
        <v>190</v>
      </c>
    </row>
    <row r="40" spans="1:15" ht="29.25" x14ac:dyDescent="0.25">
      <c r="A40" s="82"/>
      <c r="B40" s="83" t="s">
        <v>132</v>
      </c>
      <c r="C40" s="89" t="s">
        <v>44</v>
      </c>
      <c r="D40" s="42" t="s">
        <v>53</v>
      </c>
      <c r="E40" s="42" t="s">
        <v>54</v>
      </c>
      <c r="F40" s="64" t="s">
        <v>64</v>
      </c>
      <c r="G40" s="42" t="s">
        <v>50</v>
      </c>
      <c r="H40" s="84">
        <v>987</v>
      </c>
      <c r="I40" s="85" t="str">
        <f>VLOOKUP(TABdata[[#This Row],[LOTE]],MP!$A$4:$L$217,3,FALSE)</f>
        <v>024-08531-01</v>
      </c>
      <c r="J40" s="86">
        <f>VLOOKUP(TABdata[[#This Row],[LOTE]],MP!A:L,5,FALSE)</f>
        <v>45805</v>
      </c>
      <c r="K40" s="85" t="str">
        <f>VLOOKUP(TABdata[[#This Row],[LOTE]],MP!$A$4:$O$687,6,FALSE)</f>
        <v>149-35-01-0987</v>
      </c>
      <c r="L40" s="64" t="s">
        <v>52</v>
      </c>
      <c r="M40" s="87">
        <v>18</v>
      </c>
      <c r="N40" s="88">
        <v>8</v>
      </c>
      <c r="O40" s="13">
        <f>10*TABdata[[#This Row],[CANTIDAD - Cajas]]</f>
        <v>80</v>
      </c>
    </row>
    <row r="41" spans="1:15" ht="29.25" x14ac:dyDescent="0.25">
      <c r="A41" s="82"/>
      <c r="B41" s="83" t="s">
        <v>132</v>
      </c>
      <c r="C41" s="89" t="s">
        <v>44</v>
      </c>
      <c r="D41" s="42" t="s">
        <v>53</v>
      </c>
      <c r="E41" s="42" t="s">
        <v>54</v>
      </c>
      <c r="F41" s="64" t="s">
        <v>64</v>
      </c>
      <c r="G41" s="42" t="s">
        <v>50</v>
      </c>
      <c r="H41" s="84">
        <v>1024</v>
      </c>
      <c r="I41" s="85" t="str">
        <f>VLOOKUP(TABdata[[#This Row],[LOTE]],MP!$A$4:$L$217,3,FALSE)</f>
        <v>024-34210-01</v>
      </c>
      <c r="J41" s="86">
        <f>VLOOKUP(TABdata[[#This Row],[LOTE]],MP!A:L,5,FALSE)</f>
        <v>45807</v>
      </c>
      <c r="K41" s="85" t="str">
        <f>VLOOKUP(TABdata[[#This Row],[LOTE]],MP!$A$4:$O$687,6,FALSE)</f>
        <v>151-35-01-1024</v>
      </c>
      <c r="L41" s="64" t="s">
        <v>52</v>
      </c>
      <c r="M41" s="87">
        <v>18</v>
      </c>
      <c r="N41" s="88">
        <v>5</v>
      </c>
      <c r="O41" s="13">
        <f>10*TABdata[[#This Row],[CANTIDAD - Cajas]]</f>
        <v>50</v>
      </c>
    </row>
    <row r="42" spans="1:15" ht="29.25" x14ac:dyDescent="0.25">
      <c r="A42" s="82"/>
      <c r="B42" s="83" t="s">
        <v>132</v>
      </c>
      <c r="C42" s="89" t="s">
        <v>44</v>
      </c>
      <c r="D42" s="42" t="s">
        <v>53</v>
      </c>
      <c r="E42" s="42" t="s">
        <v>54</v>
      </c>
      <c r="F42" s="64" t="s">
        <v>64</v>
      </c>
      <c r="G42" s="42" t="s">
        <v>50</v>
      </c>
      <c r="H42" s="84">
        <v>1036</v>
      </c>
      <c r="I42" s="85" t="str">
        <f>VLOOKUP(TABdata[[#This Row],[LOTE]],MP!$A$4:$L$217,3,FALSE)</f>
        <v>024-29512-01</v>
      </c>
      <c r="J42" s="86">
        <f>VLOOKUP(TABdata[[#This Row],[LOTE]],MP!A:L,5,FALSE)</f>
        <v>45807</v>
      </c>
      <c r="K42" s="85" t="str">
        <f>VLOOKUP(TABdata[[#This Row],[LOTE]],MP!$A$4:$O$687,6,FALSE)</f>
        <v>151-35-01-1036</v>
      </c>
      <c r="L42" s="64" t="s">
        <v>52</v>
      </c>
      <c r="M42" s="87">
        <v>18</v>
      </c>
      <c r="N42" s="88">
        <v>5</v>
      </c>
      <c r="O42" s="13">
        <f>10*TABdata[[#This Row],[CANTIDAD - Cajas]]</f>
        <v>50</v>
      </c>
    </row>
    <row r="43" spans="1:15" ht="29.25" x14ac:dyDescent="0.25">
      <c r="A43" s="82"/>
      <c r="B43" s="83" t="s">
        <v>132</v>
      </c>
      <c r="C43" s="89" t="s">
        <v>44</v>
      </c>
      <c r="D43" s="42" t="s">
        <v>53</v>
      </c>
      <c r="E43" s="42" t="s">
        <v>54</v>
      </c>
      <c r="F43" s="64" t="s">
        <v>64</v>
      </c>
      <c r="G43" s="42" t="s">
        <v>50</v>
      </c>
      <c r="H43" s="84">
        <v>1012</v>
      </c>
      <c r="I43" s="85" t="str">
        <f>VLOOKUP(TABdata[[#This Row],[LOTE]],MP!$A$4:$L$217,3,FALSE)</f>
        <v>024-14817-01</v>
      </c>
      <c r="J43" s="86">
        <f>VLOOKUP(TABdata[[#This Row],[LOTE]],MP!A:L,5,FALSE)</f>
        <v>45806</v>
      </c>
      <c r="K43" s="85" t="str">
        <f>VLOOKUP(TABdata[[#This Row],[LOTE]],MP!$A$4:$O$687,6,FALSE)</f>
        <v>150-35-01-1012</v>
      </c>
      <c r="L43" s="64" t="s">
        <v>52</v>
      </c>
      <c r="M43" s="87">
        <v>18</v>
      </c>
      <c r="N43" s="88">
        <v>3</v>
      </c>
      <c r="O43" s="13">
        <f>10*TABdata[[#This Row],[CANTIDAD - Cajas]]</f>
        <v>30</v>
      </c>
    </row>
    <row r="44" spans="1:15" ht="29.25" x14ac:dyDescent="0.25">
      <c r="A44" s="82"/>
      <c r="B44" s="83" t="s">
        <v>132</v>
      </c>
      <c r="C44" s="89" t="s">
        <v>44</v>
      </c>
      <c r="D44" s="42" t="s">
        <v>53</v>
      </c>
      <c r="E44" s="42" t="s">
        <v>54</v>
      </c>
      <c r="F44" s="64" t="s">
        <v>64</v>
      </c>
      <c r="G44" s="42" t="s">
        <v>50</v>
      </c>
      <c r="H44" s="84">
        <v>1011</v>
      </c>
      <c r="I44" s="85" t="str">
        <f>VLOOKUP(TABdata[[#This Row],[LOTE]],MP!$A$4:$L$217,3,FALSE)</f>
        <v>024-40600-01</v>
      </c>
      <c r="J44" s="86">
        <f>VLOOKUP(TABdata[[#This Row],[LOTE]],MP!A:L,5,FALSE)</f>
        <v>45806</v>
      </c>
      <c r="K44" s="85" t="str">
        <f>VLOOKUP(TABdata[[#This Row],[LOTE]],MP!$A$4:$O$687,6,FALSE)</f>
        <v>150-35-01-1011</v>
      </c>
      <c r="L44" s="64" t="s">
        <v>52</v>
      </c>
      <c r="M44" s="87">
        <v>18</v>
      </c>
      <c r="N44" s="88">
        <v>2</v>
      </c>
      <c r="O44" s="13">
        <f>10*TABdata[[#This Row],[CANTIDAD - Cajas]]</f>
        <v>20</v>
      </c>
    </row>
    <row r="45" spans="1:15" ht="29.25" x14ac:dyDescent="0.25">
      <c r="A45" s="82"/>
      <c r="B45" s="83" t="s">
        <v>133</v>
      </c>
      <c r="C45" s="89" t="s">
        <v>44</v>
      </c>
      <c r="D45" s="42" t="s">
        <v>53</v>
      </c>
      <c r="E45" s="42" t="s">
        <v>54</v>
      </c>
      <c r="F45" s="64" t="s">
        <v>64</v>
      </c>
      <c r="G45" s="42" t="s">
        <v>50</v>
      </c>
      <c r="H45" s="84">
        <v>977</v>
      </c>
      <c r="I45" s="85" t="str">
        <f>VLOOKUP(TABdata[[#This Row],[LOTE]],MP!$A$4:$L$217,3,FALSE)</f>
        <v>024-02907-02</v>
      </c>
      <c r="J45" s="86">
        <f>VLOOKUP(TABdata[[#This Row],[LOTE]],MP!A:L,5,FALSE)</f>
        <v>45805</v>
      </c>
      <c r="K45" s="85" t="str">
        <f>VLOOKUP(TABdata[[#This Row],[LOTE]],MP!$A$4:$O$687,6,FALSE)</f>
        <v>149-35-01-0977</v>
      </c>
      <c r="L45" s="64" t="s">
        <v>61</v>
      </c>
      <c r="M45" s="87">
        <v>12</v>
      </c>
      <c r="N45" s="88">
        <v>1</v>
      </c>
      <c r="O45" s="13">
        <f>10*TABdata[[#This Row],[CANTIDAD - Cajas]]</f>
        <v>10</v>
      </c>
    </row>
    <row r="46" spans="1:15" ht="29.25" x14ac:dyDescent="0.25">
      <c r="A46" s="82"/>
      <c r="B46" s="83" t="s">
        <v>133</v>
      </c>
      <c r="C46" s="89" t="s">
        <v>44</v>
      </c>
      <c r="D46" s="42" t="s">
        <v>53</v>
      </c>
      <c r="E46" s="42" t="s">
        <v>54</v>
      </c>
      <c r="F46" s="64" t="s">
        <v>64</v>
      </c>
      <c r="G46" s="42" t="s">
        <v>50</v>
      </c>
      <c r="H46" s="84">
        <v>930</v>
      </c>
      <c r="I46" s="85" t="str">
        <f>VLOOKUP(TABdata[[#This Row],[LOTE]],MP!$A$4:$L$217,3,FALSE)</f>
        <v>024-35834-01</v>
      </c>
      <c r="J46" s="86">
        <f>VLOOKUP(TABdata[[#This Row],[LOTE]],MP!A:L,5,FALSE)</f>
        <v>45803</v>
      </c>
      <c r="K46" s="85" t="str">
        <f>VLOOKUP(TABdata[[#This Row],[LOTE]],MP!$A$4:$O$687,6,FALSE)</f>
        <v>147-35-01-0930</v>
      </c>
      <c r="L46" s="64" t="s">
        <v>61</v>
      </c>
      <c r="M46" s="87">
        <v>12</v>
      </c>
      <c r="N46" s="88">
        <v>1</v>
      </c>
      <c r="O46" s="13">
        <f>10*TABdata[[#This Row],[CANTIDAD - Cajas]]</f>
        <v>10</v>
      </c>
    </row>
    <row r="47" spans="1:15" ht="29.25" x14ac:dyDescent="0.25">
      <c r="A47" s="82"/>
      <c r="B47" s="83" t="s">
        <v>133</v>
      </c>
      <c r="C47" s="89" t="s">
        <v>44</v>
      </c>
      <c r="D47" s="42" t="s">
        <v>53</v>
      </c>
      <c r="E47" s="42" t="s">
        <v>54</v>
      </c>
      <c r="F47" s="64" t="s">
        <v>64</v>
      </c>
      <c r="G47" s="42" t="s">
        <v>50</v>
      </c>
      <c r="H47" s="84">
        <v>1010</v>
      </c>
      <c r="I47" s="85" t="str">
        <f>VLOOKUP(TABdata[[#This Row],[LOTE]],MP!$A$4:$L$217,3,FALSE)</f>
        <v>024-29512-01</v>
      </c>
      <c r="J47" s="86">
        <f>VLOOKUP(TABdata[[#This Row],[LOTE]],MP!A:L,5,FALSE)</f>
        <v>45806</v>
      </c>
      <c r="K47" s="85" t="str">
        <f>VLOOKUP(TABdata[[#This Row],[LOTE]],MP!$A$4:$O$687,6,FALSE)</f>
        <v>150-35-01-1010</v>
      </c>
      <c r="L47" s="64" t="s">
        <v>61</v>
      </c>
      <c r="M47" s="87">
        <v>12</v>
      </c>
      <c r="N47" s="88">
        <v>1</v>
      </c>
      <c r="O47" s="13">
        <f>10*TABdata[[#This Row],[CANTIDAD - Cajas]]</f>
        <v>10</v>
      </c>
    </row>
    <row r="48" spans="1:15" ht="29.25" x14ac:dyDescent="0.25">
      <c r="A48" s="82"/>
      <c r="B48" s="83" t="s">
        <v>133</v>
      </c>
      <c r="C48" s="89" t="s">
        <v>44</v>
      </c>
      <c r="D48" s="42" t="s">
        <v>53</v>
      </c>
      <c r="E48" s="42" t="s">
        <v>54</v>
      </c>
      <c r="F48" s="64" t="s">
        <v>64</v>
      </c>
      <c r="G48" s="42" t="s">
        <v>50</v>
      </c>
      <c r="H48" s="84">
        <v>1035</v>
      </c>
      <c r="I48" s="85" t="str">
        <f>VLOOKUP(TABdata[[#This Row],[LOTE]],MP!$A$4:$L$217,3,FALSE)</f>
        <v>024-29512-01</v>
      </c>
      <c r="J48" s="86">
        <f>VLOOKUP(TABdata[[#This Row],[LOTE]],MP!A:L,5,FALSE)</f>
        <v>45808</v>
      </c>
      <c r="K48" s="85" t="str">
        <f>VLOOKUP(TABdata[[#This Row],[LOTE]],MP!$A$4:$O$687,6,FALSE)</f>
        <v>152-35-01-1035</v>
      </c>
      <c r="L48" s="64" t="s">
        <v>61</v>
      </c>
      <c r="M48" s="87">
        <v>12</v>
      </c>
      <c r="N48" s="88">
        <v>2</v>
      </c>
      <c r="O48" s="13">
        <f>10*TABdata[[#This Row],[CANTIDAD - Cajas]]</f>
        <v>20</v>
      </c>
    </row>
    <row r="49" spans="1:15" ht="29.25" x14ac:dyDescent="0.25">
      <c r="A49" s="82"/>
      <c r="B49" s="83" t="s">
        <v>133</v>
      </c>
      <c r="C49" s="89" t="s">
        <v>44</v>
      </c>
      <c r="D49" s="42" t="s">
        <v>53</v>
      </c>
      <c r="E49" s="42" t="s">
        <v>54</v>
      </c>
      <c r="F49" s="64" t="s">
        <v>64</v>
      </c>
      <c r="G49" s="42" t="s">
        <v>50</v>
      </c>
      <c r="H49" s="84">
        <v>1025</v>
      </c>
      <c r="I49" s="85" t="str">
        <f>VLOOKUP(TABdata[[#This Row],[LOTE]],MP!$A$4:$L$217,3,FALSE)</f>
        <v>024-29517-01</v>
      </c>
      <c r="J49" s="86">
        <f>VLOOKUP(TABdata[[#This Row],[LOTE]],MP!A:L,5,FALSE)</f>
        <v>45808</v>
      </c>
      <c r="K49" s="85" t="str">
        <f>VLOOKUP(TABdata[[#This Row],[LOTE]],MP!$A$4:$O$687,6,FALSE)</f>
        <v>152-35-01-1025</v>
      </c>
      <c r="L49" s="64" t="s">
        <v>61</v>
      </c>
      <c r="M49" s="87">
        <v>12</v>
      </c>
      <c r="N49" s="88">
        <v>1</v>
      </c>
      <c r="O49" s="13">
        <f>10*TABdata[[#This Row],[CANTIDAD - Cajas]]</f>
        <v>10</v>
      </c>
    </row>
    <row r="50" spans="1:15" ht="29.25" x14ac:dyDescent="0.25">
      <c r="A50" s="82"/>
      <c r="B50" s="83" t="s">
        <v>133</v>
      </c>
      <c r="C50" s="89" t="s">
        <v>44</v>
      </c>
      <c r="D50" s="42" t="s">
        <v>53</v>
      </c>
      <c r="E50" s="42" t="s">
        <v>54</v>
      </c>
      <c r="F50" s="64" t="s">
        <v>64</v>
      </c>
      <c r="G50" s="42" t="s">
        <v>50</v>
      </c>
      <c r="H50" s="84">
        <v>1072</v>
      </c>
      <c r="I50" s="85" t="str">
        <f>VLOOKUP(TABdata[[#This Row],[LOTE]],MP!$A$4:$L$217,3,FALSE)</f>
        <v>024-19078-01</v>
      </c>
      <c r="J50" s="86">
        <f>VLOOKUP(TABdata[[#This Row],[LOTE]],MP!A:L,5,FALSE)</f>
        <v>45811</v>
      </c>
      <c r="K50" s="85" t="str">
        <f>VLOOKUP(TABdata[[#This Row],[LOTE]],MP!$A$4:$O$687,6,FALSE)</f>
        <v>155-35-01-1072</v>
      </c>
      <c r="L50" s="64" t="s">
        <v>61</v>
      </c>
      <c r="M50" s="87">
        <v>12</v>
      </c>
      <c r="N50" s="88">
        <v>3</v>
      </c>
      <c r="O50" s="13">
        <f>10*TABdata[[#This Row],[CANTIDAD - Cajas]]</f>
        <v>30</v>
      </c>
    </row>
    <row r="51" spans="1:15" ht="29.25" x14ac:dyDescent="0.25">
      <c r="A51" s="82"/>
      <c r="B51" s="83" t="s">
        <v>133</v>
      </c>
      <c r="C51" s="89" t="s">
        <v>44</v>
      </c>
      <c r="D51" s="42" t="s">
        <v>53</v>
      </c>
      <c r="E51" s="42" t="s">
        <v>54</v>
      </c>
      <c r="F51" s="64" t="s">
        <v>64</v>
      </c>
      <c r="G51" s="42" t="s">
        <v>50</v>
      </c>
      <c r="H51" s="84">
        <v>1020</v>
      </c>
      <c r="I51" s="85" t="str">
        <f>VLOOKUP(TABdata[[#This Row],[LOTE]],MP!$A$4:$L$217,3,FALSE)</f>
        <v>024-40600-01</v>
      </c>
      <c r="J51" s="86">
        <f>VLOOKUP(TABdata[[#This Row],[LOTE]],MP!A:L,5,FALSE)</f>
        <v>45806</v>
      </c>
      <c r="K51" s="85" t="str">
        <f>VLOOKUP(TABdata[[#This Row],[LOTE]],MP!$A$4:$O$687,6,FALSE)</f>
        <v>150-35-01-1020</v>
      </c>
      <c r="L51" s="64" t="s">
        <v>61</v>
      </c>
      <c r="M51" s="87">
        <v>12</v>
      </c>
      <c r="N51" s="88">
        <v>1</v>
      </c>
      <c r="O51" s="13">
        <f>10*TABdata[[#This Row],[CANTIDAD - Cajas]]</f>
        <v>10</v>
      </c>
    </row>
    <row r="52" spans="1:15" ht="29.25" x14ac:dyDescent="0.25">
      <c r="A52" s="82"/>
      <c r="B52" s="83" t="s">
        <v>133</v>
      </c>
      <c r="C52" s="89" t="s">
        <v>44</v>
      </c>
      <c r="D52" s="42" t="s">
        <v>53</v>
      </c>
      <c r="E52" s="42" t="s">
        <v>54</v>
      </c>
      <c r="F52" s="64" t="s">
        <v>64</v>
      </c>
      <c r="G52" s="42" t="s">
        <v>50</v>
      </c>
      <c r="H52" s="84">
        <v>1092</v>
      </c>
      <c r="I52" s="85" t="str">
        <f>VLOOKUP(TABdata[[#This Row],[LOTE]],MP!$A$4:$L$217,3,FALSE)</f>
        <v>024-08753-01</v>
      </c>
      <c r="J52" s="86">
        <f>VLOOKUP(TABdata[[#This Row],[LOTE]],MP!A:L,5,FALSE)</f>
        <v>45813</v>
      </c>
      <c r="K52" s="85" t="str">
        <f>VLOOKUP(TABdata[[#This Row],[LOTE]],MP!$A$4:$O$687,6,FALSE)</f>
        <v>157-35-01-1092</v>
      </c>
      <c r="L52" s="64" t="s">
        <v>61</v>
      </c>
      <c r="M52" s="87">
        <v>12</v>
      </c>
      <c r="N52" s="88">
        <v>1</v>
      </c>
      <c r="O52" s="13">
        <f>10*TABdata[[#This Row],[CANTIDAD - Cajas]]</f>
        <v>10</v>
      </c>
    </row>
    <row r="53" spans="1:15" ht="29.25" x14ac:dyDescent="0.25">
      <c r="A53" s="82"/>
      <c r="B53" s="83" t="s">
        <v>133</v>
      </c>
      <c r="C53" s="89" t="s">
        <v>44</v>
      </c>
      <c r="D53" s="42" t="s">
        <v>53</v>
      </c>
      <c r="E53" s="42" t="s">
        <v>54</v>
      </c>
      <c r="F53" s="64" t="s">
        <v>64</v>
      </c>
      <c r="G53" s="42" t="s">
        <v>50</v>
      </c>
      <c r="H53" s="84">
        <v>1102</v>
      </c>
      <c r="I53" s="85" t="str">
        <f>VLOOKUP(TABdata[[#This Row],[LOTE]],MP!$A$4:$L$217,3,FALSE)</f>
        <v>024-08753-01</v>
      </c>
      <c r="J53" s="86">
        <f>VLOOKUP(TABdata[[#This Row],[LOTE]],MP!A:L,5,FALSE)</f>
        <v>45814</v>
      </c>
      <c r="K53" s="85" t="str">
        <f>VLOOKUP(TABdata[[#This Row],[LOTE]],MP!$A$4:$O$687,6,FALSE)</f>
        <v>158-35-01-1102</v>
      </c>
      <c r="L53" s="64" t="s">
        <v>61</v>
      </c>
      <c r="M53" s="87">
        <v>12</v>
      </c>
      <c r="N53" s="88">
        <v>1</v>
      </c>
      <c r="O53" s="13">
        <f>10*TABdata[[#This Row],[CANTIDAD - Cajas]]</f>
        <v>10</v>
      </c>
    </row>
    <row r="54" spans="1:15" ht="29.25" x14ac:dyDescent="0.25">
      <c r="A54" s="82"/>
      <c r="B54" s="83" t="s">
        <v>133</v>
      </c>
      <c r="C54" s="89" t="s">
        <v>44</v>
      </c>
      <c r="D54" s="42" t="s">
        <v>53</v>
      </c>
      <c r="E54" s="42" t="s">
        <v>54</v>
      </c>
      <c r="F54" s="64" t="s">
        <v>64</v>
      </c>
      <c r="G54" s="42" t="s">
        <v>50</v>
      </c>
      <c r="H54" s="84">
        <v>1092</v>
      </c>
      <c r="I54" s="85" t="str">
        <f>VLOOKUP(TABdata[[#This Row],[LOTE]],MP!$A$4:$L$217,3,FALSE)</f>
        <v>024-08753-01</v>
      </c>
      <c r="J54" s="86">
        <f>VLOOKUP(TABdata[[#This Row],[LOTE]],MP!A:L,5,FALSE)</f>
        <v>45813</v>
      </c>
      <c r="K54" s="85" t="str">
        <f>VLOOKUP(TABdata[[#This Row],[LOTE]],MP!$A$4:$O$687,6,FALSE)</f>
        <v>157-35-01-1092</v>
      </c>
      <c r="L54" s="64" t="s">
        <v>61</v>
      </c>
      <c r="M54" s="87">
        <v>14</v>
      </c>
      <c r="N54" s="88">
        <v>2</v>
      </c>
      <c r="O54" s="13">
        <f>10*TABdata[[#This Row],[CANTIDAD - Cajas]]</f>
        <v>20</v>
      </c>
    </row>
    <row r="55" spans="1:15" ht="29.25" x14ac:dyDescent="0.25">
      <c r="A55" s="82"/>
      <c r="B55" s="83" t="s">
        <v>133</v>
      </c>
      <c r="C55" s="89" t="s">
        <v>44</v>
      </c>
      <c r="D55" s="42" t="s">
        <v>53</v>
      </c>
      <c r="E55" s="42" t="s">
        <v>54</v>
      </c>
      <c r="F55" s="64" t="s">
        <v>64</v>
      </c>
      <c r="G55" s="42" t="s">
        <v>50</v>
      </c>
      <c r="H55" s="84">
        <v>1102</v>
      </c>
      <c r="I55" s="85" t="str">
        <f>VLOOKUP(TABdata[[#This Row],[LOTE]],MP!$A$4:$L$217,3,FALSE)</f>
        <v>024-08753-01</v>
      </c>
      <c r="J55" s="86">
        <f>VLOOKUP(TABdata[[#This Row],[LOTE]],MP!A:L,5,FALSE)</f>
        <v>45814</v>
      </c>
      <c r="K55" s="85" t="str">
        <f>VLOOKUP(TABdata[[#This Row],[LOTE]],MP!$A$4:$O$687,6,FALSE)</f>
        <v>158-35-01-1102</v>
      </c>
      <c r="L55" s="64" t="s">
        <v>61</v>
      </c>
      <c r="M55" s="87">
        <v>14</v>
      </c>
      <c r="N55" s="88">
        <v>1</v>
      </c>
      <c r="O55" s="13">
        <f>10*TABdata[[#This Row],[CANTIDAD - Cajas]]</f>
        <v>10</v>
      </c>
    </row>
    <row r="56" spans="1:15" ht="29.25" x14ac:dyDescent="0.25">
      <c r="A56" s="82"/>
      <c r="B56" s="83" t="s">
        <v>133</v>
      </c>
      <c r="C56" s="89" t="s">
        <v>44</v>
      </c>
      <c r="D56" s="42" t="s">
        <v>53</v>
      </c>
      <c r="E56" s="42" t="s">
        <v>54</v>
      </c>
      <c r="F56" s="64" t="s">
        <v>64</v>
      </c>
      <c r="G56" s="42" t="s">
        <v>50</v>
      </c>
      <c r="H56" s="84">
        <v>1072</v>
      </c>
      <c r="I56" s="85" t="str">
        <f>VLOOKUP(TABdata[[#This Row],[LOTE]],MP!$A$4:$L$217,3,FALSE)</f>
        <v>024-19078-01</v>
      </c>
      <c r="J56" s="86">
        <f>VLOOKUP(TABdata[[#This Row],[LOTE]],MP!A:L,5,FALSE)</f>
        <v>45811</v>
      </c>
      <c r="K56" s="85" t="str">
        <f>VLOOKUP(TABdata[[#This Row],[LOTE]],MP!$A$4:$O$687,6,FALSE)</f>
        <v>155-35-01-1072</v>
      </c>
      <c r="L56" s="64" t="s">
        <v>61</v>
      </c>
      <c r="M56" s="87">
        <v>14</v>
      </c>
      <c r="N56" s="88">
        <v>2</v>
      </c>
      <c r="O56" s="13">
        <f>10*TABdata[[#This Row],[CANTIDAD - Cajas]]</f>
        <v>20</v>
      </c>
    </row>
    <row r="57" spans="1:15" ht="29.25" x14ac:dyDescent="0.25">
      <c r="A57" s="82"/>
      <c r="B57" s="83" t="s">
        <v>133</v>
      </c>
      <c r="C57" s="89" t="s">
        <v>44</v>
      </c>
      <c r="D57" s="42" t="s">
        <v>53</v>
      </c>
      <c r="E57" s="42" t="s">
        <v>54</v>
      </c>
      <c r="F57" s="64" t="s">
        <v>64</v>
      </c>
      <c r="G57" s="42" t="s">
        <v>50</v>
      </c>
      <c r="H57" s="84">
        <v>1035</v>
      </c>
      <c r="I57" s="85" t="str">
        <f>VLOOKUP(TABdata[[#This Row],[LOTE]],MP!$A$4:$L$217,3,FALSE)</f>
        <v>024-29512-01</v>
      </c>
      <c r="J57" s="86">
        <f>VLOOKUP(TABdata[[#This Row],[LOTE]],MP!A:L,5,FALSE)</f>
        <v>45808</v>
      </c>
      <c r="K57" s="85" t="str">
        <f>VLOOKUP(TABdata[[#This Row],[LOTE]],MP!$A$4:$O$687,6,FALSE)</f>
        <v>152-35-01-1035</v>
      </c>
      <c r="L57" s="64" t="s">
        <v>61</v>
      </c>
      <c r="M57" s="87">
        <v>18</v>
      </c>
      <c r="N57" s="88">
        <v>1</v>
      </c>
      <c r="O57" s="13">
        <f>10*TABdata[[#This Row],[CANTIDAD - Cajas]]</f>
        <v>10</v>
      </c>
    </row>
    <row r="58" spans="1:15" ht="29.25" x14ac:dyDescent="0.25">
      <c r="A58" s="82"/>
      <c r="B58" s="83" t="s">
        <v>133</v>
      </c>
      <c r="C58" s="89" t="s">
        <v>44</v>
      </c>
      <c r="D58" s="42" t="s">
        <v>53</v>
      </c>
      <c r="E58" s="42" t="s">
        <v>54</v>
      </c>
      <c r="F58" s="64" t="s">
        <v>64</v>
      </c>
      <c r="G58" s="42" t="s">
        <v>50</v>
      </c>
      <c r="H58" s="84">
        <v>1025</v>
      </c>
      <c r="I58" s="85" t="str">
        <f>VLOOKUP(TABdata[[#This Row],[LOTE]],MP!$A$4:$L$217,3,FALSE)</f>
        <v>024-29517-01</v>
      </c>
      <c r="J58" s="86">
        <f>VLOOKUP(TABdata[[#This Row],[LOTE]],MP!A:L,5,FALSE)</f>
        <v>45808</v>
      </c>
      <c r="K58" s="85" t="str">
        <f>VLOOKUP(TABdata[[#This Row],[LOTE]],MP!$A$4:$O$687,6,FALSE)</f>
        <v>152-35-01-1025</v>
      </c>
      <c r="L58" s="64" t="s">
        <v>61</v>
      </c>
      <c r="M58" s="87">
        <v>18</v>
      </c>
      <c r="N58" s="88">
        <v>4</v>
      </c>
      <c r="O58" s="13">
        <f>10*TABdata[[#This Row],[CANTIDAD - Cajas]]</f>
        <v>40</v>
      </c>
    </row>
    <row r="59" spans="1:15" ht="29.25" x14ac:dyDescent="0.25">
      <c r="A59" s="82"/>
      <c r="B59" s="83" t="s">
        <v>133</v>
      </c>
      <c r="C59" s="89" t="s">
        <v>44</v>
      </c>
      <c r="D59" s="42" t="s">
        <v>53</v>
      </c>
      <c r="E59" s="42" t="s">
        <v>54</v>
      </c>
      <c r="F59" s="64" t="s">
        <v>64</v>
      </c>
      <c r="G59" s="42" t="s">
        <v>50</v>
      </c>
      <c r="H59" s="84">
        <v>1020</v>
      </c>
      <c r="I59" s="85" t="str">
        <f>VLOOKUP(TABdata[[#This Row],[LOTE]],MP!$A$4:$L$217,3,FALSE)</f>
        <v>024-40600-01</v>
      </c>
      <c r="J59" s="86">
        <f>VLOOKUP(TABdata[[#This Row],[LOTE]],MP!A:L,5,FALSE)</f>
        <v>45806</v>
      </c>
      <c r="K59" s="85" t="str">
        <f>VLOOKUP(TABdata[[#This Row],[LOTE]],MP!$A$4:$O$687,6,FALSE)</f>
        <v>150-35-01-1020</v>
      </c>
      <c r="L59" s="64" t="s">
        <v>61</v>
      </c>
      <c r="M59" s="87">
        <v>18</v>
      </c>
      <c r="N59" s="88">
        <v>5</v>
      </c>
      <c r="O59" s="13">
        <f>10*TABdata[[#This Row],[CANTIDAD - Cajas]]</f>
        <v>50</v>
      </c>
    </row>
    <row r="60" spans="1:15" ht="29.25" x14ac:dyDescent="0.25">
      <c r="A60" s="82"/>
      <c r="B60" s="83" t="s">
        <v>133</v>
      </c>
      <c r="C60" s="89" t="s">
        <v>44</v>
      </c>
      <c r="D60" s="42" t="s">
        <v>53</v>
      </c>
      <c r="E60" s="42" t="s">
        <v>54</v>
      </c>
      <c r="F60" s="64" t="s">
        <v>64</v>
      </c>
      <c r="G60" s="42" t="s">
        <v>50</v>
      </c>
      <c r="H60" s="84">
        <v>932</v>
      </c>
      <c r="I60" s="85" t="str">
        <f>VLOOKUP(TABdata[[#This Row],[LOTE]],MP!$A$4:$L$217,3,FALSE)</f>
        <v>024-02912-01</v>
      </c>
      <c r="J60" s="86">
        <f>VLOOKUP(TABdata[[#This Row],[LOTE]],MP!A:L,5,FALSE)</f>
        <v>45804</v>
      </c>
      <c r="K60" s="85" t="str">
        <f>VLOOKUP(TABdata[[#This Row],[LOTE]],MP!$A$4:$O$687,6,FALSE)</f>
        <v>145-35-01-0932</v>
      </c>
      <c r="L60" s="64" t="s">
        <v>61</v>
      </c>
      <c r="M60" s="87">
        <v>18</v>
      </c>
      <c r="N60" s="88">
        <v>1</v>
      </c>
      <c r="O60" s="13">
        <f>10*TABdata[[#This Row],[CANTIDAD - Cajas]]</f>
        <v>10</v>
      </c>
    </row>
    <row r="61" spans="1:15" ht="29.25" x14ac:dyDescent="0.25">
      <c r="A61" s="82"/>
      <c r="B61" s="83" t="s">
        <v>133</v>
      </c>
      <c r="C61" s="89" t="s">
        <v>44</v>
      </c>
      <c r="D61" s="42" t="s">
        <v>53</v>
      </c>
      <c r="E61" s="42" t="s">
        <v>54</v>
      </c>
      <c r="F61" s="64" t="s">
        <v>64</v>
      </c>
      <c r="G61" s="42" t="s">
        <v>50</v>
      </c>
      <c r="H61" s="84">
        <v>1055</v>
      </c>
      <c r="I61" s="85" t="str">
        <f>VLOOKUP(TABdata[[#This Row],[LOTE]],MP!$A$4:$L$217,3,FALSE)</f>
        <v>024-32202-01</v>
      </c>
      <c r="J61" s="86">
        <f>VLOOKUP(TABdata[[#This Row],[LOTE]],MP!A:L,5,FALSE)</f>
        <v>45810</v>
      </c>
      <c r="K61" s="85" t="str">
        <f>VLOOKUP(TABdata[[#This Row],[LOTE]],MP!$A$4:$O$687,6,FALSE)</f>
        <v>154-35-01-1055</v>
      </c>
      <c r="L61" s="64" t="s">
        <v>61</v>
      </c>
      <c r="M61" s="87">
        <v>18</v>
      </c>
      <c r="N61" s="88">
        <v>1</v>
      </c>
      <c r="O61" s="13">
        <f>10*TABdata[[#This Row],[CANTIDAD - Cajas]]</f>
        <v>10</v>
      </c>
    </row>
    <row r="62" spans="1:15" ht="29.25" x14ac:dyDescent="0.25">
      <c r="A62" s="82"/>
      <c r="B62" s="83" t="s">
        <v>133</v>
      </c>
      <c r="C62" s="89" t="s">
        <v>44</v>
      </c>
      <c r="D62" s="42" t="s">
        <v>53</v>
      </c>
      <c r="E62" s="42" t="s">
        <v>54</v>
      </c>
      <c r="F62" s="64" t="s">
        <v>64</v>
      </c>
      <c r="G62" s="42" t="s">
        <v>50</v>
      </c>
      <c r="H62" s="84">
        <v>1112</v>
      </c>
      <c r="I62" s="85" t="str">
        <f>VLOOKUP(TABdata[[#This Row],[LOTE]],MP!$A$4:$L$217,3,FALSE)</f>
        <v>024-40549-04</v>
      </c>
      <c r="J62" s="86">
        <f>VLOOKUP(TABdata[[#This Row],[LOTE]],MP!A:L,5,FALSE)</f>
        <v>45817</v>
      </c>
      <c r="K62" s="85" t="str">
        <f>VLOOKUP(TABdata[[#This Row],[LOTE]],MP!$A$4:$O$687,6,FALSE)</f>
        <v>161-35-01-1112</v>
      </c>
      <c r="L62" s="64" t="s">
        <v>61</v>
      </c>
      <c r="M62" s="87">
        <v>18</v>
      </c>
      <c r="N62" s="88">
        <v>1</v>
      </c>
      <c r="O62" s="13">
        <f>10*TABdata[[#This Row],[CANTIDAD - Cajas]]</f>
        <v>10</v>
      </c>
    </row>
    <row r="63" spans="1:15" ht="29.25" x14ac:dyDescent="0.25">
      <c r="A63" s="82"/>
      <c r="B63" s="83" t="s">
        <v>133</v>
      </c>
      <c r="C63" s="89" t="s">
        <v>44</v>
      </c>
      <c r="D63" s="42" t="s">
        <v>53</v>
      </c>
      <c r="E63" s="42" t="s">
        <v>54</v>
      </c>
      <c r="F63" s="64" t="s">
        <v>64</v>
      </c>
      <c r="G63" s="42" t="s">
        <v>50</v>
      </c>
      <c r="H63" s="84">
        <v>1072</v>
      </c>
      <c r="I63" s="85" t="str">
        <f>VLOOKUP(TABdata[[#This Row],[LOTE]],MP!$A$4:$L$217,3,FALSE)</f>
        <v>024-19078-01</v>
      </c>
      <c r="J63" s="86">
        <f>VLOOKUP(TABdata[[#This Row],[LOTE]],MP!A:L,5,FALSE)</f>
        <v>45811</v>
      </c>
      <c r="K63" s="85" t="str">
        <f>VLOOKUP(TABdata[[#This Row],[LOTE]],MP!$A$4:$O$687,6,FALSE)</f>
        <v>155-35-01-1072</v>
      </c>
      <c r="L63" s="64" t="s">
        <v>61</v>
      </c>
      <c r="M63" s="87">
        <v>18</v>
      </c>
      <c r="N63" s="88">
        <v>3</v>
      </c>
      <c r="O63" s="13">
        <f>10*TABdata[[#This Row],[CANTIDAD - Cajas]]</f>
        <v>30</v>
      </c>
    </row>
    <row r="64" spans="1:15" ht="29.25" x14ac:dyDescent="0.25">
      <c r="A64" s="82"/>
      <c r="B64" s="83" t="s">
        <v>133</v>
      </c>
      <c r="C64" s="89" t="s">
        <v>44</v>
      </c>
      <c r="D64" s="42" t="s">
        <v>53</v>
      </c>
      <c r="E64" s="42" t="s">
        <v>54</v>
      </c>
      <c r="F64" s="64" t="s">
        <v>64</v>
      </c>
      <c r="G64" s="42" t="s">
        <v>50</v>
      </c>
      <c r="H64" s="84">
        <v>1103</v>
      </c>
      <c r="I64" s="85" t="str">
        <f>VLOOKUP(TABdata[[#This Row],[LOTE]],MP!$A$4:$L$217,3,FALSE)</f>
        <v>024-08753-01</v>
      </c>
      <c r="J64" s="86">
        <f>VLOOKUP(TABdata[[#This Row],[LOTE]],MP!A:L,5,FALSE)</f>
        <v>45814</v>
      </c>
      <c r="K64" s="85" t="str">
        <f>VLOOKUP(TABdata[[#This Row],[LOTE]],MP!$A$4:$O$687,6,FALSE)</f>
        <v>158-35-01-1103</v>
      </c>
      <c r="L64" s="64" t="s">
        <v>61</v>
      </c>
      <c r="M64" s="87">
        <v>18</v>
      </c>
      <c r="N64" s="88">
        <v>1</v>
      </c>
      <c r="O64" s="13">
        <f>10*TABdata[[#This Row],[CANTIDAD - Cajas]]</f>
        <v>10</v>
      </c>
    </row>
    <row r="65" spans="1:15" ht="29.25" x14ac:dyDescent="0.25">
      <c r="A65" s="82"/>
      <c r="B65" s="83" t="s">
        <v>133</v>
      </c>
      <c r="C65" s="89" t="s">
        <v>44</v>
      </c>
      <c r="D65" s="42" t="s">
        <v>53</v>
      </c>
      <c r="E65" s="42" t="s">
        <v>54</v>
      </c>
      <c r="F65" s="64" t="s">
        <v>64</v>
      </c>
      <c r="G65" s="42" t="s">
        <v>50</v>
      </c>
      <c r="H65" s="84">
        <v>1072</v>
      </c>
      <c r="I65" s="85" t="str">
        <f>VLOOKUP(TABdata[[#This Row],[LOTE]],MP!$A$4:$L$217,3,FALSE)</f>
        <v>024-19078-01</v>
      </c>
      <c r="J65" s="86">
        <f>VLOOKUP(TABdata[[#This Row],[LOTE]],MP!A:L,5,FALSE)</f>
        <v>45811</v>
      </c>
      <c r="K65" s="85" t="str">
        <f>VLOOKUP(TABdata[[#This Row],[LOTE]],MP!$A$4:$O$687,6,FALSE)</f>
        <v>155-35-01-1072</v>
      </c>
      <c r="L65" s="64" t="s">
        <v>61</v>
      </c>
      <c r="M65" s="87">
        <v>10</v>
      </c>
      <c r="N65" s="88">
        <v>1</v>
      </c>
      <c r="O65" s="13">
        <f>10*TABdata[[#This Row],[CANTIDAD - Cajas]]</f>
        <v>10</v>
      </c>
    </row>
    <row r="66" spans="1:15" ht="29.25" x14ac:dyDescent="0.25">
      <c r="A66" s="82"/>
      <c r="B66" s="83" t="s">
        <v>133</v>
      </c>
      <c r="C66" s="89" t="s">
        <v>44</v>
      </c>
      <c r="D66" s="42" t="s">
        <v>53</v>
      </c>
      <c r="E66" s="42" t="s">
        <v>54</v>
      </c>
      <c r="F66" s="64" t="s">
        <v>64</v>
      </c>
      <c r="G66" s="42" t="s">
        <v>50</v>
      </c>
      <c r="H66" s="84">
        <v>1012</v>
      </c>
      <c r="I66" s="85" t="str">
        <f>VLOOKUP(TABdata[[#This Row],[LOTE]],MP!$A$4:$L$217,3,FALSE)</f>
        <v>024-14817-01</v>
      </c>
      <c r="J66" s="86">
        <f>VLOOKUP(TABdata[[#This Row],[LOTE]],MP!A:L,5,FALSE)</f>
        <v>45806</v>
      </c>
      <c r="K66" s="85" t="str">
        <f>VLOOKUP(TABdata[[#This Row],[LOTE]],MP!$A$4:$O$687,6,FALSE)</f>
        <v>150-35-01-1012</v>
      </c>
      <c r="L66" s="64" t="s">
        <v>61</v>
      </c>
      <c r="M66" s="87">
        <v>16</v>
      </c>
      <c r="N66" s="88">
        <v>4</v>
      </c>
      <c r="O66" s="13">
        <f>10*TABdata[[#This Row],[CANTIDAD - Cajas]]</f>
        <v>40</v>
      </c>
    </row>
    <row r="67" spans="1:15" ht="29.25" x14ac:dyDescent="0.25">
      <c r="A67" s="82"/>
      <c r="B67" s="83" t="s">
        <v>133</v>
      </c>
      <c r="C67" s="89" t="s">
        <v>44</v>
      </c>
      <c r="D67" s="42" t="s">
        <v>53</v>
      </c>
      <c r="E67" s="42" t="s">
        <v>54</v>
      </c>
      <c r="F67" s="64" t="s">
        <v>64</v>
      </c>
      <c r="G67" s="42" t="s">
        <v>50</v>
      </c>
      <c r="H67" s="84">
        <v>1020</v>
      </c>
      <c r="I67" s="85" t="str">
        <f>VLOOKUP(TABdata[[#This Row],[LOTE]],MP!$A$4:$L$217,3,FALSE)</f>
        <v>024-40600-01</v>
      </c>
      <c r="J67" s="86">
        <f>VLOOKUP(TABdata[[#This Row],[LOTE]],MP!A:L,5,FALSE)</f>
        <v>45806</v>
      </c>
      <c r="K67" s="85" t="str">
        <f>VLOOKUP(TABdata[[#This Row],[LOTE]],MP!$A$4:$O$687,6,FALSE)</f>
        <v>150-35-01-1020</v>
      </c>
      <c r="L67" s="64" t="s">
        <v>61</v>
      </c>
      <c r="M67" s="87">
        <v>16</v>
      </c>
      <c r="N67" s="88">
        <v>1</v>
      </c>
      <c r="O67" s="13">
        <f>10*TABdata[[#This Row],[CANTIDAD - Cajas]]</f>
        <v>10</v>
      </c>
    </row>
    <row r="68" spans="1:15" ht="29.25" x14ac:dyDescent="0.25">
      <c r="A68" s="82"/>
      <c r="B68" s="83" t="s">
        <v>133</v>
      </c>
      <c r="C68" s="89" t="s">
        <v>44</v>
      </c>
      <c r="D68" s="42" t="s">
        <v>53</v>
      </c>
      <c r="E68" s="42" t="s">
        <v>54</v>
      </c>
      <c r="F68" s="64" t="s">
        <v>64</v>
      </c>
      <c r="G68" s="42" t="s">
        <v>50</v>
      </c>
      <c r="H68" s="84">
        <v>1025</v>
      </c>
      <c r="I68" s="85" t="str">
        <f>VLOOKUP(TABdata[[#This Row],[LOTE]],MP!$A$4:$L$217,3,FALSE)</f>
        <v>024-29517-01</v>
      </c>
      <c r="J68" s="86">
        <f>VLOOKUP(TABdata[[#This Row],[LOTE]],MP!A:L,5,FALSE)</f>
        <v>45808</v>
      </c>
      <c r="K68" s="85" t="str">
        <f>VLOOKUP(TABdata[[#This Row],[LOTE]],MP!$A$4:$O$687,6,FALSE)</f>
        <v>152-35-01-1025</v>
      </c>
      <c r="L68" s="64" t="s">
        <v>61</v>
      </c>
      <c r="M68" s="87">
        <v>16</v>
      </c>
      <c r="N68" s="88">
        <v>1</v>
      </c>
      <c r="O68" s="13">
        <f>10*TABdata[[#This Row],[CANTIDAD - Cajas]]</f>
        <v>10</v>
      </c>
    </row>
    <row r="69" spans="1:15" ht="29.25" x14ac:dyDescent="0.25">
      <c r="A69" s="82"/>
      <c r="B69" s="83" t="s">
        <v>133</v>
      </c>
      <c r="C69" s="89" t="s">
        <v>44</v>
      </c>
      <c r="D69" s="42" t="s">
        <v>53</v>
      </c>
      <c r="E69" s="42" t="s">
        <v>54</v>
      </c>
      <c r="F69" s="64" t="s">
        <v>64</v>
      </c>
      <c r="G69" s="42" t="s">
        <v>50</v>
      </c>
      <c r="H69" s="84">
        <v>1072</v>
      </c>
      <c r="I69" s="85" t="str">
        <f>VLOOKUP(TABdata[[#This Row],[LOTE]],MP!$A$4:$L$217,3,FALSE)</f>
        <v>024-19078-01</v>
      </c>
      <c r="J69" s="86">
        <f>VLOOKUP(TABdata[[#This Row],[LOTE]],MP!A:L,5,FALSE)</f>
        <v>45811</v>
      </c>
      <c r="K69" s="85" t="str">
        <f>VLOOKUP(TABdata[[#This Row],[LOTE]],MP!$A$4:$O$687,6,FALSE)</f>
        <v>155-35-01-1072</v>
      </c>
      <c r="L69" s="64" t="s">
        <v>61</v>
      </c>
      <c r="M69" s="87">
        <v>16</v>
      </c>
      <c r="N69" s="88">
        <v>5</v>
      </c>
      <c r="O69" s="13">
        <f>10*TABdata[[#This Row],[CANTIDAD - Cajas]]</f>
        <v>50</v>
      </c>
    </row>
    <row r="70" spans="1:15" ht="29.25" x14ac:dyDescent="0.25">
      <c r="A70" s="82"/>
      <c r="B70" s="83" t="s">
        <v>133</v>
      </c>
      <c r="C70" s="89" t="s">
        <v>44</v>
      </c>
      <c r="D70" s="42" t="s">
        <v>53</v>
      </c>
      <c r="E70" s="42" t="s">
        <v>54</v>
      </c>
      <c r="F70" s="64" t="s">
        <v>64</v>
      </c>
      <c r="G70" s="42" t="s">
        <v>50</v>
      </c>
      <c r="H70" s="84">
        <v>1102</v>
      </c>
      <c r="I70" s="85" t="str">
        <f>VLOOKUP(TABdata[[#This Row],[LOTE]],MP!$A$4:$L$217,3,FALSE)</f>
        <v>024-08753-01</v>
      </c>
      <c r="J70" s="86">
        <f>VLOOKUP(TABdata[[#This Row],[LOTE]],MP!A:L,5,FALSE)</f>
        <v>45814</v>
      </c>
      <c r="K70" s="85" t="str">
        <f>VLOOKUP(TABdata[[#This Row],[LOTE]],MP!$A$4:$O$687,6,FALSE)</f>
        <v>158-35-01-1102</v>
      </c>
      <c r="L70" s="64" t="s">
        <v>61</v>
      </c>
      <c r="M70" s="87">
        <v>16</v>
      </c>
      <c r="N70" s="88">
        <v>4</v>
      </c>
      <c r="O70" s="13">
        <f>10*TABdata[[#This Row],[CANTIDAD - Cajas]]</f>
        <v>40</v>
      </c>
    </row>
    <row r="71" spans="1:15" ht="29.25" x14ac:dyDescent="0.25">
      <c r="A71" s="82"/>
      <c r="B71" s="83" t="s">
        <v>133</v>
      </c>
      <c r="C71" s="89" t="s">
        <v>44</v>
      </c>
      <c r="D71" s="42" t="s">
        <v>53</v>
      </c>
      <c r="E71" s="42" t="s">
        <v>54</v>
      </c>
      <c r="F71" s="64" t="s">
        <v>64</v>
      </c>
      <c r="G71" s="42" t="s">
        <v>50</v>
      </c>
      <c r="H71" s="84">
        <v>1112</v>
      </c>
      <c r="I71" s="85" t="str">
        <f>VLOOKUP(TABdata[[#This Row],[LOTE]],MP!$A$4:$L$217,3,FALSE)</f>
        <v>024-40549-04</v>
      </c>
      <c r="J71" s="86">
        <f>VLOOKUP(TABdata[[#This Row],[LOTE]],MP!A:L,5,FALSE)</f>
        <v>45817</v>
      </c>
      <c r="K71" s="85" t="str">
        <f>VLOOKUP(TABdata[[#This Row],[LOTE]],MP!$A$4:$O$687,6,FALSE)</f>
        <v>161-35-01-1112</v>
      </c>
      <c r="L71" s="64" t="s">
        <v>61</v>
      </c>
      <c r="M71" s="87">
        <v>16</v>
      </c>
      <c r="N71" s="88">
        <v>1</v>
      </c>
      <c r="O71" s="13">
        <f>10*TABdata[[#This Row],[CANTIDAD - Cajas]]</f>
        <v>10</v>
      </c>
    </row>
    <row r="72" spans="1:15" ht="29.25" x14ac:dyDescent="0.25">
      <c r="A72" s="82"/>
      <c r="B72" s="83" t="s">
        <v>133</v>
      </c>
      <c r="C72" s="89" t="s">
        <v>44</v>
      </c>
      <c r="D72" s="42" t="s">
        <v>53</v>
      </c>
      <c r="E72" s="42" t="s">
        <v>54</v>
      </c>
      <c r="F72" s="64" t="s">
        <v>64</v>
      </c>
      <c r="G72" s="42" t="s">
        <v>50</v>
      </c>
      <c r="H72" s="84">
        <v>1092</v>
      </c>
      <c r="I72" s="85" t="str">
        <f>VLOOKUP(TABdata[[#This Row],[LOTE]],MP!$A$4:$L$217,3,FALSE)</f>
        <v>024-08753-01</v>
      </c>
      <c r="J72" s="86">
        <f>VLOOKUP(TABdata[[#This Row],[LOTE]],MP!A:L,5,FALSE)</f>
        <v>45813</v>
      </c>
      <c r="K72" s="85" t="str">
        <f>VLOOKUP(TABdata[[#This Row],[LOTE]],MP!$A$4:$O$687,6,FALSE)</f>
        <v>157-35-01-1092</v>
      </c>
      <c r="L72" s="64" t="s">
        <v>61</v>
      </c>
      <c r="M72" s="87">
        <v>16</v>
      </c>
      <c r="N72" s="88">
        <v>1</v>
      </c>
      <c r="O72" s="13">
        <f>10*TABdata[[#This Row],[CANTIDAD - Cajas]]</f>
        <v>10</v>
      </c>
    </row>
    <row r="73" spans="1:15" ht="29.25" x14ac:dyDescent="0.25">
      <c r="A73" s="82"/>
      <c r="B73" s="83" t="s">
        <v>133</v>
      </c>
      <c r="C73" s="89" t="s">
        <v>44</v>
      </c>
      <c r="D73" s="42" t="s">
        <v>53</v>
      </c>
      <c r="E73" s="42" t="s">
        <v>54</v>
      </c>
      <c r="F73" s="64" t="s">
        <v>64</v>
      </c>
      <c r="G73" s="42" t="s">
        <v>50</v>
      </c>
      <c r="H73" s="84">
        <v>951</v>
      </c>
      <c r="I73" s="85" t="str">
        <f>VLOOKUP(TABdata[[#This Row],[LOTE]],MP!$A$4:$L$217,3,FALSE)</f>
        <v>024-08531-01</v>
      </c>
      <c r="J73" s="86">
        <f>VLOOKUP(TABdata[[#This Row],[LOTE]],MP!A:L,5,FALSE)</f>
        <v>45803</v>
      </c>
      <c r="K73" s="85" t="str">
        <f>VLOOKUP(TABdata[[#This Row],[LOTE]],MP!$A$4:$O$687,6,FALSE)</f>
        <v>147-35-01-0951</v>
      </c>
      <c r="L73" s="64" t="s">
        <v>61</v>
      </c>
      <c r="M73" s="87">
        <v>16</v>
      </c>
      <c r="N73" s="88">
        <v>3</v>
      </c>
      <c r="O73" s="13">
        <f>10*TABdata[[#This Row],[CANTIDAD - Cajas]]</f>
        <v>30</v>
      </c>
    </row>
    <row r="74" spans="1:15" ht="29.25" x14ac:dyDescent="0.25">
      <c r="A74" s="82"/>
      <c r="B74" s="83" t="s">
        <v>133</v>
      </c>
      <c r="C74" s="89" t="s">
        <v>44</v>
      </c>
      <c r="D74" s="42" t="s">
        <v>53</v>
      </c>
      <c r="E74" s="42" t="s">
        <v>54</v>
      </c>
      <c r="F74" s="64" t="s">
        <v>64</v>
      </c>
      <c r="G74" s="42" t="s">
        <v>50</v>
      </c>
      <c r="H74" s="84">
        <v>978</v>
      </c>
      <c r="I74" s="85" t="str">
        <f>VLOOKUP(TABdata[[#This Row],[LOTE]],MP!$A$4:$L$217,3,FALSE)</f>
        <v>024-30925-01</v>
      </c>
      <c r="J74" s="86">
        <f>VLOOKUP(TABdata[[#This Row],[LOTE]],MP!A:L,5,FALSE)</f>
        <v>45805</v>
      </c>
      <c r="K74" s="85" t="str">
        <f>VLOOKUP(TABdata[[#This Row],[LOTE]],MP!$A$4:$O$687,6,FALSE)</f>
        <v>149-35-01-0978</v>
      </c>
      <c r="L74" s="64" t="s">
        <v>61</v>
      </c>
      <c r="M74" s="87">
        <v>16</v>
      </c>
      <c r="N74" s="88">
        <v>2</v>
      </c>
      <c r="O74" s="13">
        <f>10*TABdata[[#This Row],[CANTIDAD - Cajas]]</f>
        <v>20</v>
      </c>
    </row>
    <row r="75" spans="1:15" ht="29.25" x14ac:dyDescent="0.25">
      <c r="A75" s="82"/>
      <c r="B75" s="83" t="s">
        <v>133</v>
      </c>
      <c r="C75" s="89" t="s">
        <v>44</v>
      </c>
      <c r="D75" s="42" t="s">
        <v>53</v>
      </c>
      <c r="E75" s="42" t="s">
        <v>54</v>
      </c>
      <c r="F75" s="64" t="s">
        <v>64</v>
      </c>
      <c r="G75" s="42" t="s">
        <v>50</v>
      </c>
      <c r="H75" s="84">
        <v>977</v>
      </c>
      <c r="I75" s="85" t="str">
        <f>VLOOKUP(TABdata[[#This Row],[LOTE]],MP!$A$4:$L$217,3,FALSE)</f>
        <v>024-02907-02</v>
      </c>
      <c r="J75" s="86">
        <f>VLOOKUP(TABdata[[#This Row],[LOTE]],MP!A:L,5,FALSE)</f>
        <v>45805</v>
      </c>
      <c r="K75" s="85" t="str">
        <f>VLOOKUP(TABdata[[#This Row],[LOTE]],MP!$A$4:$O$687,6,FALSE)</f>
        <v>149-35-01-0977</v>
      </c>
      <c r="L75" s="64" t="s">
        <v>61</v>
      </c>
      <c r="M75" s="87">
        <v>16</v>
      </c>
      <c r="N75" s="88">
        <v>2</v>
      </c>
      <c r="O75" s="13">
        <f>10*TABdata[[#This Row],[CANTIDAD - Cajas]]</f>
        <v>20</v>
      </c>
    </row>
    <row r="76" spans="1:15" ht="29.25" x14ac:dyDescent="0.25">
      <c r="A76" s="82"/>
      <c r="B76" s="83" t="s">
        <v>133</v>
      </c>
      <c r="C76" s="89" t="s">
        <v>44</v>
      </c>
      <c r="D76" s="42" t="s">
        <v>53</v>
      </c>
      <c r="E76" s="42" t="s">
        <v>54</v>
      </c>
      <c r="F76" s="64" t="s">
        <v>64</v>
      </c>
      <c r="G76" s="42" t="s">
        <v>50</v>
      </c>
      <c r="H76" s="84">
        <v>1092</v>
      </c>
      <c r="I76" s="85" t="str">
        <f>VLOOKUP(TABdata[[#This Row],[LOTE]],MP!$A$4:$L$217,3,FALSE)</f>
        <v>024-08753-01</v>
      </c>
      <c r="J76" s="86">
        <f>VLOOKUP(TABdata[[#This Row],[LOTE]],MP!A:L,5,FALSE)</f>
        <v>45813</v>
      </c>
      <c r="K76" s="85" t="str">
        <f>VLOOKUP(TABdata[[#This Row],[LOTE]],MP!$A$4:$O$687,6,FALSE)</f>
        <v>157-35-01-1092</v>
      </c>
      <c r="L76" s="64" t="s">
        <v>61</v>
      </c>
      <c r="M76" s="87">
        <v>16</v>
      </c>
      <c r="N76" s="88">
        <v>1</v>
      </c>
      <c r="O76" s="13">
        <f>10*TABdata[[#This Row],[CANTIDAD - Cajas]]</f>
        <v>10</v>
      </c>
    </row>
    <row r="77" spans="1:15" ht="29.25" x14ac:dyDescent="0.25">
      <c r="A77" s="82"/>
      <c r="B77" s="83" t="s">
        <v>133</v>
      </c>
      <c r="C77" s="89" t="s">
        <v>44</v>
      </c>
      <c r="D77" s="42" t="s">
        <v>53</v>
      </c>
      <c r="E77" s="42" t="s">
        <v>54</v>
      </c>
      <c r="F77" s="64" t="s">
        <v>64</v>
      </c>
      <c r="G77" s="42" t="s">
        <v>50</v>
      </c>
      <c r="H77" s="84">
        <v>1101</v>
      </c>
      <c r="I77" s="85" t="str">
        <f>VLOOKUP(TABdata[[#This Row],[LOTE]],MP!$A$4:$L$217,3,FALSE)</f>
        <v>024-32286-02</v>
      </c>
      <c r="J77" s="86">
        <f>VLOOKUP(TABdata[[#This Row],[LOTE]],MP!A:L,5,FALSE)</f>
        <v>45814</v>
      </c>
      <c r="K77" s="85" t="str">
        <f>VLOOKUP(TABdata[[#This Row],[LOTE]],MP!$A$4:$O$687,6,FALSE)</f>
        <v>158-35-01-1101</v>
      </c>
      <c r="L77" s="64" t="s">
        <v>61</v>
      </c>
      <c r="M77" s="87">
        <v>16</v>
      </c>
      <c r="N77" s="88">
        <v>1</v>
      </c>
      <c r="O77" s="13">
        <f>10*TABdata[[#This Row],[CANTIDAD - Cajas]]</f>
        <v>10</v>
      </c>
    </row>
    <row r="78" spans="1:15" ht="29.25" x14ac:dyDescent="0.25">
      <c r="A78" s="82"/>
      <c r="B78" s="83" t="s">
        <v>133</v>
      </c>
      <c r="C78" s="89" t="s">
        <v>44</v>
      </c>
      <c r="D78" s="42" t="s">
        <v>53</v>
      </c>
      <c r="E78" s="42" t="s">
        <v>54</v>
      </c>
      <c r="F78" s="64" t="s">
        <v>64</v>
      </c>
      <c r="G78" s="42" t="s">
        <v>50</v>
      </c>
      <c r="H78" s="84">
        <v>939</v>
      </c>
      <c r="I78" s="85" t="str">
        <f>VLOOKUP(TABdata[[#This Row],[LOTE]],MP!$A$4:$L$217,3,FALSE)</f>
        <v>024-34493-01</v>
      </c>
      <c r="J78" s="86">
        <f>VLOOKUP(TABdata[[#This Row],[LOTE]],MP!A:L,5,FALSE)</f>
        <v>45803</v>
      </c>
      <c r="K78" s="85" t="str">
        <f>VLOOKUP(TABdata[[#This Row],[LOTE]],MP!$A$4:$O$687,6,FALSE)</f>
        <v>147-35-01-0939</v>
      </c>
      <c r="L78" s="64" t="s">
        <v>61</v>
      </c>
      <c r="M78" s="87">
        <v>16</v>
      </c>
      <c r="N78" s="88">
        <v>2</v>
      </c>
      <c r="O78" s="13">
        <f>10*TABdata[[#This Row],[CANTIDAD - Cajas]]</f>
        <v>20</v>
      </c>
    </row>
    <row r="79" spans="1:15" ht="29.25" x14ac:dyDescent="0.25">
      <c r="A79" s="82"/>
      <c r="B79" s="83" t="s">
        <v>133</v>
      </c>
      <c r="C79" s="89" t="s">
        <v>44</v>
      </c>
      <c r="D79" s="42" t="s">
        <v>53</v>
      </c>
      <c r="E79" s="42" t="s">
        <v>54</v>
      </c>
      <c r="F79" s="64" t="s">
        <v>64</v>
      </c>
      <c r="G79" s="42" t="s">
        <v>50</v>
      </c>
      <c r="H79" s="84">
        <v>930</v>
      </c>
      <c r="I79" s="85" t="str">
        <f>VLOOKUP(TABdata[[#This Row],[LOTE]],MP!$A$4:$L$217,3,FALSE)</f>
        <v>024-35834-01</v>
      </c>
      <c r="J79" s="86">
        <f>VLOOKUP(TABdata[[#This Row],[LOTE]],MP!A:L,5,FALSE)</f>
        <v>45803</v>
      </c>
      <c r="K79" s="85" t="str">
        <f>VLOOKUP(TABdata[[#This Row],[LOTE]],MP!$A$4:$O$687,6,FALSE)</f>
        <v>147-35-01-0930</v>
      </c>
      <c r="L79" s="64" t="s">
        <v>61</v>
      </c>
      <c r="M79" s="87">
        <v>16</v>
      </c>
      <c r="N79" s="88">
        <v>2</v>
      </c>
      <c r="O79" s="13">
        <f>10*TABdata[[#This Row],[CANTIDAD - Cajas]]</f>
        <v>20</v>
      </c>
    </row>
    <row r="80" spans="1:15" ht="29.25" x14ac:dyDescent="0.25">
      <c r="A80" s="82"/>
      <c r="B80" s="83" t="s">
        <v>133</v>
      </c>
      <c r="C80" s="89" t="s">
        <v>44</v>
      </c>
      <c r="D80" s="42" t="s">
        <v>53</v>
      </c>
      <c r="E80" s="42" t="s">
        <v>54</v>
      </c>
      <c r="F80" s="64" t="s">
        <v>64</v>
      </c>
      <c r="G80" s="42" t="s">
        <v>50</v>
      </c>
      <c r="H80" s="84">
        <v>935</v>
      </c>
      <c r="I80" s="85" t="str">
        <f>VLOOKUP(TABdata[[#This Row],[LOTE]],MP!$A$4:$L$217,3,FALSE)</f>
        <v>024-08753-01</v>
      </c>
      <c r="J80" s="86">
        <f>VLOOKUP(TABdata[[#This Row],[LOTE]],MP!A:L,5,FALSE)</f>
        <v>45803</v>
      </c>
      <c r="K80" s="85" t="str">
        <f>VLOOKUP(TABdata[[#This Row],[LOTE]],MP!$A$4:$O$687,6,FALSE)</f>
        <v>147-35-01-0935</v>
      </c>
      <c r="L80" s="64" t="s">
        <v>61</v>
      </c>
      <c r="M80" s="87">
        <v>16</v>
      </c>
      <c r="N80" s="88">
        <v>1</v>
      </c>
      <c r="O80" s="13">
        <f>10*TABdata[[#This Row],[CANTIDAD - Cajas]]</f>
        <v>10</v>
      </c>
    </row>
    <row r="81" spans="1:15" ht="29.25" x14ac:dyDescent="0.25">
      <c r="A81" s="82"/>
      <c r="B81" s="83" t="s">
        <v>133</v>
      </c>
      <c r="C81" s="89" t="s">
        <v>44</v>
      </c>
      <c r="D81" s="42" t="s">
        <v>53</v>
      </c>
      <c r="E81" s="42" t="s">
        <v>54</v>
      </c>
      <c r="F81" s="64" t="s">
        <v>64</v>
      </c>
      <c r="G81" s="42" t="s">
        <v>50</v>
      </c>
      <c r="H81" s="84">
        <v>981</v>
      </c>
      <c r="I81" s="85" t="str">
        <f>VLOOKUP(TABdata[[#This Row],[LOTE]],MP!$A$4:$L$217,3,FALSE)</f>
        <v>024-39958-01</v>
      </c>
      <c r="J81" s="86">
        <f>VLOOKUP(TABdata[[#This Row],[LOTE]],MP!A:L,5,FALSE)</f>
        <v>45805</v>
      </c>
      <c r="K81" s="85" t="str">
        <f>VLOOKUP(TABdata[[#This Row],[LOTE]],MP!$A$4:$O$687,6,FALSE)</f>
        <v>149-35-01-0981</v>
      </c>
      <c r="L81" s="64" t="s">
        <v>61</v>
      </c>
      <c r="M81" s="87">
        <v>14</v>
      </c>
      <c r="N81" s="88">
        <v>1</v>
      </c>
      <c r="O81" s="13">
        <f>10*TABdata[[#This Row],[CANTIDAD - Cajas]]</f>
        <v>10</v>
      </c>
    </row>
    <row r="82" spans="1:15" ht="29.25" x14ac:dyDescent="0.25">
      <c r="A82" s="82"/>
      <c r="B82" s="83" t="s">
        <v>133</v>
      </c>
      <c r="C82" s="89" t="s">
        <v>44</v>
      </c>
      <c r="D82" s="42" t="s">
        <v>53</v>
      </c>
      <c r="E82" s="42" t="s">
        <v>54</v>
      </c>
      <c r="F82" s="64" t="s">
        <v>64</v>
      </c>
      <c r="G82" s="42" t="s">
        <v>50</v>
      </c>
      <c r="H82" s="84">
        <v>930</v>
      </c>
      <c r="I82" s="85" t="str">
        <f>VLOOKUP(TABdata[[#This Row],[LOTE]],MP!$A$4:$L$217,3,FALSE)</f>
        <v>024-35834-01</v>
      </c>
      <c r="J82" s="86">
        <f>VLOOKUP(TABdata[[#This Row],[LOTE]],MP!A:L,5,FALSE)</f>
        <v>45803</v>
      </c>
      <c r="K82" s="85" t="str">
        <f>VLOOKUP(TABdata[[#This Row],[LOTE]],MP!$A$4:$O$687,6,FALSE)</f>
        <v>147-35-01-0930</v>
      </c>
      <c r="L82" s="64" t="s">
        <v>61</v>
      </c>
      <c r="M82" s="87">
        <v>14</v>
      </c>
      <c r="N82" s="88">
        <v>2</v>
      </c>
      <c r="O82" s="13">
        <f>10*TABdata[[#This Row],[CANTIDAD - Cajas]]</f>
        <v>20</v>
      </c>
    </row>
    <row r="83" spans="1:15" ht="29.25" x14ac:dyDescent="0.25">
      <c r="A83" s="82"/>
      <c r="B83" s="83" t="s">
        <v>133</v>
      </c>
      <c r="C83" s="89" t="s">
        <v>44</v>
      </c>
      <c r="D83" s="42" t="s">
        <v>53</v>
      </c>
      <c r="E83" s="42" t="s">
        <v>54</v>
      </c>
      <c r="F83" s="64" t="s">
        <v>64</v>
      </c>
      <c r="G83" s="42" t="s">
        <v>50</v>
      </c>
      <c r="H83" s="84">
        <v>977</v>
      </c>
      <c r="I83" s="85" t="str">
        <f>VLOOKUP(TABdata[[#This Row],[LOTE]],MP!$A$4:$L$217,3,FALSE)</f>
        <v>024-02907-02</v>
      </c>
      <c r="J83" s="86">
        <f>VLOOKUP(TABdata[[#This Row],[LOTE]],MP!A:L,5,FALSE)</f>
        <v>45805</v>
      </c>
      <c r="K83" s="85" t="str">
        <f>VLOOKUP(TABdata[[#This Row],[LOTE]],MP!$A$4:$O$687,6,FALSE)</f>
        <v>149-35-01-0977</v>
      </c>
      <c r="L83" s="64" t="s">
        <v>61</v>
      </c>
      <c r="M83" s="87">
        <v>14</v>
      </c>
      <c r="N83" s="88">
        <v>3</v>
      </c>
      <c r="O83" s="13">
        <f>10*TABdata[[#This Row],[CANTIDAD - Cajas]]</f>
        <v>30</v>
      </c>
    </row>
    <row r="84" spans="1:15" ht="29.25" x14ac:dyDescent="0.25">
      <c r="A84" s="82"/>
      <c r="B84" s="83" t="s">
        <v>133</v>
      </c>
      <c r="C84" s="89" t="s">
        <v>44</v>
      </c>
      <c r="D84" s="42" t="s">
        <v>53</v>
      </c>
      <c r="E84" s="42" t="s">
        <v>54</v>
      </c>
      <c r="F84" s="64" t="s">
        <v>64</v>
      </c>
      <c r="G84" s="42" t="s">
        <v>50</v>
      </c>
      <c r="H84" s="84">
        <v>978</v>
      </c>
      <c r="I84" s="85" t="str">
        <f>VLOOKUP(TABdata[[#This Row],[LOTE]],MP!$A$4:$L$217,3,FALSE)</f>
        <v>024-30925-01</v>
      </c>
      <c r="J84" s="86">
        <f>VLOOKUP(TABdata[[#This Row],[LOTE]],MP!A:L,5,FALSE)</f>
        <v>45805</v>
      </c>
      <c r="K84" s="85" t="str">
        <f>VLOOKUP(TABdata[[#This Row],[LOTE]],MP!$A$4:$O$687,6,FALSE)</f>
        <v>149-35-01-0978</v>
      </c>
      <c r="L84" s="64" t="s">
        <v>61</v>
      </c>
      <c r="M84" s="87">
        <v>14</v>
      </c>
      <c r="N84" s="88">
        <v>2</v>
      </c>
      <c r="O84" s="13">
        <f>10*TABdata[[#This Row],[CANTIDAD - Cajas]]</f>
        <v>20</v>
      </c>
    </row>
    <row r="85" spans="1:15" ht="29.25" x14ac:dyDescent="0.25">
      <c r="A85" s="82"/>
      <c r="B85" s="83" t="s">
        <v>133</v>
      </c>
      <c r="C85" s="89" t="s">
        <v>44</v>
      </c>
      <c r="D85" s="42" t="s">
        <v>53</v>
      </c>
      <c r="E85" s="42" t="s">
        <v>54</v>
      </c>
      <c r="F85" s="64" t="s">
        <v>64</v>
      </c>
      <c r="G85" s="42" t="s">
        <v>50</v>
      </c>
      <c r="H85" s="84">
        <v>1101</v>
      </c>
      <c r="I85" s="85" t="str">
        <f>VLOOKUP(TABdata[[#This Row],[LOTE]],MP!$A$4:$L$217,3,FALSE)</f>
        <v>024-32286-02</v>
      </c>
      <c r="J85" s="86">
        <f>VLOOKUP(TABdata[[#This Row],[LOTE]],MP!A:L,5,FALSE)</f>
        <v>45814</v>
      </c>
      <c r="K85" s="85" t="str">
        <f>VLOOKUP(TABdata[[#This Row],[LOTE]],MP!$A$4:$O$687,6,FALSE)</f>
        <v>158-35-01-1101</v>
      </c>
      <c r="L85" s="64" t="s">
        <v>61</v>
      </c>
      <c r="M85" s="87">
        <v>14</v>
      </c>
      <c r="N85" s="88">
        <v>1</v>
      </c>
      <c r="O85" s="13">
        <f>10*TABdata[[#This Row],[CANTIDAD - Cajas]]</f>
        <v>10</v>
      </c>
    </row>
    <row r="86" spans="1:15" ht="29.25" x14ac:dyDescent="0.25">
      <c r="A86" s="82"/>
      <c r="B86" s="83" t="s">
        <v>133</v>
      </c>
      <c r="C86" s="89" t="s">
        <v>44</v>
      </c>
      <c r="D86" s="42" t="s">
        <v>53</v>
      </c>
      <c r="E86" s="42" t="s">
        <v>54</v>
      </c>
      <c r="F86" s="64" t="s">
        <v>64</v>
      </c>
      <c r="G86" s="42" t="s">
        <v>50</v>
      </c>
      <c r="H86" s="84">
        <v>1102</v>
      </c>
      <c r="I86" s="85" t="str">
        <f>VLOOKUP(TABdata[[#This Row],[LOTE]],MP!$A$4:$L$217,3,FALSE)</f>
        <v>024-08753-01</v>
      </c>
      <c r="J86" s="86">
        <f>VLOOKUP(TABdata[[#This Row],[LOTE]],MP!A:L,5,FALSE)</f>
        <v>45814</v>
      </c>
      <c r="K86" s="85" t="str">
        <f>VLOOKUP(TABdata[[#This Row],[LOTE]],MP!$A$4:$O$687,6,FALSE)</f>
        <v>158-35-01-1102</v>
      </c>
      <c r="L86" s="64" t="s">
        <v>61</v>
      </c>
      <c r="M86" s="87">
        <v>14</v>
      </c>
      <c r="N86" s="88">
        <v>3</v>
      </c>
      <c r="O86" s="13">
        <f>10*TABdata[[#This Row],[CANTIDAD - Cajas]]</f>
        <v>30</v>
      </c>
    </row>
    <row r="87" spans="1:15" ht="29.25" x14ac:dyDescent="0.25">
      <c r="A87" s="82"/>
      <c r="B87" s="83" t="s">
        <v>133</v>
      </c>
      <c r="C87" s="89" t="s">
        <v>44</v>
      </c>
      <c r="D87" s="42" t="s">
        <v>53</v>
      </c>
      <c r="E87" s="42" t="s">
        <v>54</v>
      </c>
      <c r="F87" s="64" t="s">
        <v>64</v>
      </c>
      <c r="G87" s="42" t="s">
        <v>50</v>
      </c>
      <c r="H87" s="84">
        <v>1020</v>
      </c>
      <c r="I87" s="85" t="str">
        <f>VLOOKUP(TABdata[[#This Row],[LOTE]],MP!$A$4:$L$217,3,FALSE)</f>
        <v>024-40600-01</v>
      </c>
      <c r="J87" s="86">
        <f>VLOOKUP(TABdata[[#This Row],[LOTE]],MP!A:L,5,FALSE)</f>
        <v>45806</v>
      </c>
      <c r="K87" s="85" t="str">
        <f>VLOOKUP(TABdata[[#This Row],[LOTE]],MP!$A$4:$O$687,6,FALSE)</f>
        <v>150-35-01-1020</v>
      </c>
      <c r="L87" s="64" t="s">
        <v>61</v>
      </c>
      <c r="M87" s="87">
        <v>14</v>
      </c>
      <c r="N87" s="88">
        <v>5</v>
      </c>
      <c r="O87" s="13">
        <f>10*TABdata[[#This Row],[CANTIDAD - Cajas]]</f>
        <v>50</v>
      </c>
    </row>
    <row r="88" spans="1:15" ht="29.25" x14ac:dyDescent="0.25">
      <c r="A88" s="82"/>
      <c r="B88" s="83" t="s">
        <v>133</v>
      </c>
      <c r="C88" s="89" t="s">
        <v>44</v>
      </c>
      <c r="D88" s="42" t="s">
        <v>53</v>
      </c>
      <c r="E88" s="42" t="s">
        <v>54</v>
      </c>
      <c r="F88" s="64" t="s">
        <v>64</v>
      </c>
      <c r="G88" s="42" t="s">
        <v>50</v>
      </c>
      <c r="H88" s="84">
        <v>1072</v>
      </c>
      <c r="I88" s="85" t="str">
        <f>VLOOKUP(TABdata[[#This Row],[LOTE]],MP!$A$4:$L$217,3,FALSE)</f>
        <v>024-19078-01</v>
      </c>
      <c r="J88" s="86">
        <f>VLOOKUP(TABdata[[#This Row],[LOTE]],MP!A:L,5,FALSE)</f>
        <v>45811</v>
      </c>
      <c r="K88" s="85" t="str">
        <f>VLOOKUP(TABdata[[#This Row],[LOTE]],MP!$A$4:$O$687,6,FALSE)</f>
        <v>155-35-01-1072</v>
      </c>
      <c r="L88" s="64" t="s">
        <v>61</v>
      </c>
      <c r="M88" s="87">
        <v>14</v>
      </c>
      <c r="N88" s="88">
        <v>2</v>
      </c>
      <c r="O88" s="13">
        <f>10*TABdata[[#This Row],[CANTIDAD - Cajas]]</f>
        <v>20</v>
      </c>
    </row>
    <row r="89" spans="1:15" ht="29.25" x14ac:dyDescent="0.25">
      <c r="A89" s="82"/>
      <c r="B89" s="83" t="s">
        <v>133</v>
      </c>
      <c r="C89" s="89" t="s">
        <v>44</v>
      </c>
      <c r="D89" s="42" t="s">
        <v>53</v>
      </c>
      <c r="E89" s="42" t="s">
        <v>54</v>
      </c>
      <c r="F89" s="64" t="s">
        <v>64</v>
      </c>
      <c r="G89" s="42" t="s">
        <v>50</v>
      </c>
      <c r="H89" s="84">
        <v>1105</v>
      </c>
      <c r="I89" s="85" t="str">
        <f>VLOOKUP(TABdata[[#This Row],[LOTE]],MP!$A$4:$L$217,3,FALSE)</f>
        <v>024-40548-01</v>
      </c>
      <c r="J89" s="86">
        <f>VLOOKUP(TABdata[[#This Row],[LOTE]],MP!A:L,5,FALSE)</f>
        <v>45814</v>
      </c>
      <c r="K89" s="85" t="str">
        <f>VLOOKUP(TABdata[[#This Row],[LOTE]],MP!$A$4:$O$687,6,FALSE)</f>
        <v>158-35-01-1105</v>
      </c>
      <c r="L89" s="64" t="s">
        <v>61</v>
      </c>
      <c r="M89" s="87">
        <v>14</v>
      </c>
      <c r="N89" s="88">
        <v>1</v>
      </c>
      <c r="O89" s="13">
        <f>10*TABdata[[#This Row],[CANTIDAD - Cajas]]</f>
        <v>10</v>
      </c>
    </row>
    <row r="90" spans="1:15" ht="29.25" x14ac:dyDescent="0.25">
      <c r="A90" s="82"/>
      <c r="B90" s="83" t="s">
        <v>133</v>
      </c>
      <c r="C90" s="89" t="s">
        <v>44</v>
      </c>
      <c r="D90" s="42" t="s">
        <v>53</v>
      </c>
      <c r="E90" s="42" t="s">
        <v>54</v>
      </c>
      <c r="F90" s="64" t="s">
        <v>64</v>
      </c>
      <c r="G90" s="42" t="s">
        <v>50</v>
      </c>
      <c r="H90" s="84">
        <v>1012</v>
      </c>
      <c r="I90" s="85" t="str">
        <f>VLOOKUP(TABdata[[#This Row],[LOTE]],MP!$A$4:$L$217,3,FALSE)</f>
        <v>024-14817-01</v>
      </c>
      <c r="J90" s="86">
        <f>VLOOKUP(TABdata[[#This Row],[LOTE]],MP!A:L,5,FALSE)</f>
        <v>45806</v>
      </c>
      <c r="K90" s="85" t="str">
        <f>VLOOKUP(TABdata[[#This Row],[LOTE]],MP!$A$4:$O$687,6,FALSE)</f>
        <v>150-35-01-1012</v>
      </c>
      <c r="L90" s="64" t="s">
        <v>61</v>
      </c>
      <c r="M90" s="87">
        <v>14</v>
      </c>
      <c r="N90" s="88">
        <v>1</v>
      </c>
      <c r="O90" s="13">
        <f>10*TABdata[[#This Row],[CANTIDAD - Cajas]]</f>
        <v>10</v>
      </c>
    </row>
    <row r="91" spans="1:15" ht="29.25" x14ac:dyDescent="0.25">
      <c r="A91" s="82"/>
      <c r="B91" s="83" t="s">
        <v>133</v>
      </c>
      <c r="C91" s="89" t="s">
        <v>44</v>
      </c>
      <c r="D91" s="42" t="s">
        <v>53</v>
      </c>
      <c r="E91" s="42" t="s">
        <v>54</v>
      </c>
      <c r="F91" s="64" t="s">
        <v>64</v>
      </c>
      <c r="G91" s="42" t="s">
        <v>50</v>
      </c>
      <c r="H91" s="84">
        <v>1035</v>
      </c>
      <c r="I91" s="85" t="str">
        <f>VLOOKUP(TABdata[[#This Row],[LOTE]],MP!$A$4:$L$217,3,FALSE)</f>
        <v>024-29512-01</v>
      </c>
      <c r="J91" s="86">
        <f>VLOOKUP(TABdata[[#This Row],[LOTE]],MP!A:L,5,FALSE)</f>
        <v>45808</v>
      </c>
      <c r="K91" s="85" t="str">
        <f>VLOOKUP(TABdata[[#This Row],[LOTE]],MP!$A$4:$O$687,6,FALSE)</f>
        <v>152-35-01-1035</v>
      </c>
      <c r="L91" s="64" t="s">
        <v>61</v>
      </c>
      <c r="M91" s="87">
        <v>14</v>
      </c>
      <c r="N91" s="88">
        <v>2</v>
      </c>
      <c r="O91" s="13">
        <f>10*TABdata[[#This Row],[CANTIDAD - Cajas]]</f>
        <v>20</v>
      </c>
    </row>
    <row r="92" spans="1:15" ht="29.25" x14ac:dyDescent="0.25">
      <c r="A92" s="82"/>
      <c r="B92" s="83" t="s">
        <v>133</v>
      </c>
      <c r="C92" s="89" t="s">
        <v>44</v>
      </c>
      <c r="D92" s="42" t="s">
        <v>53</v>
      </c>
      <c r="E92" s="42" t="s">
        <v>54</v>
      </c>
      <c r="F92" s="64" t="s">
        <v>64</v>
      </c>
      <c r="G92" s="42" t="s">
        <v>50</v>
      </c>
      <c r="H92" s="84">
        <v>1025</v>
      </c>
      <c r="I92" s="85" t="str">
        <f>VLOOKUP(TABdata[[#This Row],[LOTE]],MP!$A$4:$L$217,3,FALSE)</f>
        <v>024-29517-01</v>
      </c>
      <c r="J92" s="86">
        <f>VLOOKUP(TABdata[[#This Row],[LOTE]],MP!A:L,5,FALSE)</f>
        <v>45808</v>
      </c>
      <c r="K92" s="85" t="str">
        <f>VLOOKUP(TABdata[[#This Row],[LOTE]],MP!$A$4:$O$687,6,FALSE)</f>
        <v>152-35-01-1025</v>
      </c>
      <c r="L92" s="64" t="s">
        <v>61</v>
      </c>
      <c r="M92" s="87">
        <v>14</v>
      </c>
      <c r="N92" s="88">
        <v>2</v>
      </c>
      <c r="O92" s="13">
        <f>10*TABdata[[#This Row],[CANTIDAD - Cajas]]</f>
        <v>20</v>
      </c>
    </row>
    <row r="93" spans="1:15" ht="29.25" x14ac:dyDescent="0.25">
      <c r="A93" s="82"/>
      <c r="B93" s="83" t="s">
        <v>133</v>
      </c>
      <c r="C93" s="89" t="s">
        <v>44</v>
      </c>
      <c r="D93" s="42" t="s">
        <v>53</v>
      </c>
      <c r="E93" s="42" t="s">
        <v>54</v>
      </c>
      <c r="F93" s="64" t="s">
        <v>64</v>
      </c>
      <c r="G93" s="42" t="s">
        <v>50</v>
      </c>
      <c r="H93" s="84">
        <v>1101</v>
      </c>
      <c r="I93" s="85" t="str">
        <f>VLOOKUP(TABdata[[#This Row],[LOTE]],MP!$A$4:$L$217,3,FALSE)</f>
        <v>024-32286-02</v>
      </c>
      <c r="J93" s="86">
        <f>VLOOKUP(TABdata[[#This Row],[LOTE]],MP!A:L,5,FALSE)</f>
        <v>45814</v>
      </c>
      <c r="K93" s="85" t="str">
        <f>VLOOKUP(TABdata[[#This Row],[LOTE]],MP!$A$4:$O$687,6,FALSE)</f>
        <v>158-35-01-1101</v>
      </c>
      <c r="L93" s="64" t="s">
        <v>61</v>
      </c>
      <c r="M93" s="87">
        <v>12</v>
      </c>
      <c r="N93" s="88">
        <v>1</v>
      </c>
      <c r="O93" s="13">
        <f>10*TABdata[[#This Row],[CANTIDAD - Cajas]]</f>
        <v>10</v>
      </c>
    </row>
    <row r="94" spans="1:15" ht="29.25" x14ac:dyDescent="0.25">
      <c r="A94" s="82"/>
      <c r="B94" s="83" t="s">
        <v>133</v>
      </c>
      <c r="C94" s="89" t="s">
        <v>44</v>
      </c>
      <c r="D94" s="42" t="s">
        <v>53</v>
      </c>
      <c r="E94" s="42" t="s">
        <v>54</v>
      </c>
      <c r="F94" s="64" t="s">
        <v>64</v>
      </c>
      <c r="G94" s="42" t="s">
        <v>50</v>
      </c>
      <c r="H94" s="84">
        <v>1102</v>
      </c>
      <c r="I94" s="85" t="str">
        <f>VLOOKUP(TABdata[[#This Row],[LOTE]],MP!$A$4:$L$217,3,FALSE)</f>
        <v>024-08753-01</v>
      </c>
      <c r="J94" s="86">
        <f>VLOOKUP(TABdata[[#This Row],[LOTE]],MP!A:L,5,FALSE)</f>
        <v>45814</v>
      </c>
      <c r="K94" s="85" t="str">
        <f>VLOOKUP(TABdata[[#This Row],[LOTE]],MP!$A$4:$O$687,6,FALSE)</f>
        <v>158-35-01-1102</v>
      </c>
      <c r="L94" s="64" t="s">
        <v>61</v>
      </c>
      <c r="M94" s="87">
        <v>12</v>
      </c>
      <c r="N94" s="88">
        <v>1</v>
      </c>
      <c r="O94" s="13">
        <f>10*TABdata[[#This Row],[CANTIDAD - Cajas]]</f>
        <v>10</v>
      </c>
    </row>
    <row r="95" spans="1:15" ht="29.25" x14ac:dyDescent="0.25">
      <c r="A95" s="82"/>
      <c r="B95" s="83" t="s">
        <v>133</v>
      </c>
      <c r="C95" s="89" t="s">
        <v>44</v>
      </c>
      <c r="D95" s="42" t="s">
        <v>53</v>
      </c>
      <c r="E95" s="42" t="s">
        <v>54</v>
      </c>
      <c r="F95" s="64" t="s">
        <v>64</v>
      </c>
      <c r="G95" s="42" t="s">
        <v>50</v>
      </c>
      <c r="H95" s="84">
        <v>1092</v>
      </c>
      <c r="I95" s="85" t="str">
        <f>VLOOKUP(TABdata[[#This Row],[LOTE]],MP!$A$4:$L$217,3,FALSE)</f>
        <v>024-08753-01</v>
      </c>
      <c r="J95" s="86">
        <f>VLOOKUP(TABdata[[#This Row],[LOTE]],MP!A:L,5,FALSE)</f>
        <v>45813</v>
      </c>
      <c r="K95" s="85" t="str">
        <f>VLOOKUP(TABdata[[#This Row],[LOTE]],MP!$A$4:$O$687,6,FALSE)</f>
        <v>157-35-01-1092</v>
      </c>
      <c r="L95" s="64" t="s">
        <v>61</v>
      </c>
      <c r="M95" s="87">
        <v>12</v>
      </c>
      <c r="N95" s="88">
        <v>1</v>
      </c>
      <c r="O95" s="13">
        <f>10*TABdata[[#This Row],[CANTIDAD - Cajas]]</f>
        <v>10</v>
      </c>
    </row>
    <row r="96" spans="1:15" ht="29.25" x14ac:dyDescent="0.25">
      <c r="A96" s="82"/>
      <c r="B96" s="83" t="s">
        <v>133</v>
      </c>
      <c r="C96" s="89" t="s">
        <v>44</v>
      </c>
      <c r="D96" s="42" t="s">
        <v>53</v>
      </c>
      <c r="E96" s="42" t="s">
        <v>54</v>
      </c>
      <c r="F96" s="64" t="s">
        <v>64</v>
      </c>
      <c r="G96" s="42" t="s">
        <v>50</v>
      </c>
      <c r="H96" s="84">
        <v>1035</v>
      </c>
      <c r="I96" s="85" t="str">
        <f>VLOOKUP(TABdata[[#This Row],[LOTE]],MP!$A$4:$L$217,3,FALSE)</f>
        <v>024-29512-01</v>
      </c>
      <c r="J96" s="86">
        <f>VLOOKUP(TABdata[[#This Row],[LOTE]],MP!A:L,5,FALSE)</f>
        <v>45808</v>
      </c>
      <c r="K96" s="85" t="str">
        <f>VLOOKUP(TABdata[[#This Row],[LOTE]],MP!$A$4:$O$687,6,FALSE)</f>
        <v>152-35-01-1035</v>
      </c>
      <c r="L96" s="64" t="s">
        <v>61</v>
      </c>
      <c r="M96" s="87">
        <v>12</v>
      </c>
      <c r="N96" s="88">
        <v>1</v>
      </c>
      <c r="O96" s="13">
        <f>10*TABdata[[#This Row],[CANTIDAD - Cajas]]</f>
        <v>10</v>
      </c>
    </row>
    <row r="97" spans="1:15" ht="29.25" x14ac:dyDescent="0.25">
      <c r="A97" s="82"/>
      <c r="B97" s="83" t="s">
        <v>133</v>
      </c>
      <c r="C97" s="89" t="s">
        <v>44</v>
      </c>
      <c r="D97" s="42" t="s">
        <v>53</v>
      </c>
      <c r="E97" s="42" t="s">
        <v>54</v>
      </c>
      <c r="F97" s="64" t="s">
        <v>64</v>
      </c>
      <c r="G97" s="42" t="s">
        <v>50</v>
      </c>
      <c r="H97" s="84">
        <v>1020</v>
      </c>
      <c r="I97" s="85" t="str">
        <f>VLOOKUP(TABdata[[#This Row],[LOTE]],MP!$A$4:$L$217,3,FALSE)</f>
        <v>024-40600-01</v>
      </c>
      <c r="J97" s="86">
        <f>VLOOKUP(TABdata[[#This Row],[LOTE]],MP!A:L,5,FALSE)</f>
        <v>45806</v>
      </c>
      <c r="K97" s="85" t="str">
        <f>VLOOKUP(TABdata[[#This Row],[LOTE]],MP!$A$4:$O$687,6,FALSE)</f>
        <v>150-35-01-1020</v>
      </c>
      <c r="L97" s="64" t="s">
        <v>61</v>
      </c>
      <c r="M97" s="87">
        <v>12</v>
      </c>
      <c r="N97" s="88">
        <v>2</v>
      </c>
      <c r="O97" s="13">
        <f>10*TABdata[[#This Row],[CANTIDAD - Cajas]]</f>
        <v>20</v>
      </c>
    </row>
    <row r="98" spans="1:15" ht="29.25" x14ac:dyDescent="0.25">
      <c r="A98" s="82"/>
      <c r="B98" s="83" t="s">
        <v>133</v>
      </c>
      <c r="C98" s="89" t="s">
        <v>44</v>
      </c>
      <c r="D98" s="42" t="s">
        <v>53</v>
      </c>
      <c r="E98" s="42" t="s">
        <v>54</v>
      </c>
      <c r="F98" s="64" t="s">
        <v>64</v>
      </c>
      <c r="G98" s="42" t="s">
        <v>50</v>
      </c>
      <c r="H98" s="84">
        <v>978</v>
      </c>
      <c r="I98" s="85" t="str">
        <f>VLOOKUP(TABdata[[#This Row],[LOTE]],MP!$A$4:$L$217,3,FALSE)</f>
        <v>024-30925-01</v>
      </c>
      <c r="J98" s="86">
        <f>VLOOKUP(TABdata[[#This Row],[LOTE]],MP!A:L,5,FALSE)</f>
        <v>45805</v>
      </c>
      <c r="K98" s="85" t="str">
        <f>VLOOKUP(TABdata[[#This Row],[LOTE]],MP!$A$4:$O$687,6,FALSE)</f>
        <v>149-35-01-0978</v>
      </c>
      <c r="L98" s="64" t="s">
        <v>61</v>
      </c>
      <c r="M98" s="87">
        <v>12</v>
      </c>
      <c r="N98" s="88">
        <v>2</v>
      </c>
      <c r="O98" s="13">
        <f>10*TABdata[[#This Row],[CANTIDAD - Cajas]]</f>
        <v>20</v>
      </c>
    </row>
    <row r="99" spans="1:15" ht="29.25" x14ac:dyDescent="0.25">
      <c r="A99" s="82"/>
      <c r="B99" s="83" t="s">
        <v>133</v>
      </c>
      <c r="C99" s="89" t="s">
        <v>44</v>
      </c>
      <c r="D99" s="42" t="s">
        <v>53</v>
      </c>
      <c r="E99" s="42" t="s">
        <v>54</v>
      </c>
      <c r="F99" s="64" t="s">
        <v>64</v>
      </c>
      <c r="G99" s="42" t="s">
        <v>50</v>
      </c>
      <c r="H99" s="84">
        <v>1025</v>
      </c>
      <c r="I99" s="85" t="str">
        <f>VLOOKUP(TABdata[[#This Row],[LOTE]],MP!$A$4:$L$217,3,FALSE)</f>
        <v>024-29517-01</v>
      </c>
      <c r="J99" s="86">
        <f>VLOOKUP(TABdata[[#This Row],[LOTE]],MP!A:L,5,FALSE)</f>
        <v>45808</v>
      </c>
      <c r="K99" s="85" t="str">
        <f>VLOOKUP(TABdata[[#This Row],[LOTE]],MP!$A$4:$O$687,6,FALSE)</f>
        <v>152-35-01-1025</v>
      </c>
      <c r="L99" s="64" t="s">
        <v>61</v>
      </c>
      <c r="M99" s="87">
        <v>12</v>
      </c>
      <c r="N99" s="88">
        <v>1</v>
      </c>
      <c r="O99" s="13">
        <f>10*TABdata[[#This Row],[CANTIDAD - Cajas]]</f>
        <v>10</v>
      </c>
    </row>
    <row r="100" spans="1:15" ht="29.25" x14ac:dyDescent="0.25">
      <c r="A100" s="82"/>
      <c r="B100" s="83" t="s">
        <v>133</v>
      </c>
      <c r="C100" s="89" t="s">
        <v>44</v>
      </c>
      <c r="D100" s="42" t="s">
        <v>53</v>
      </c>
      <c r="E100" s="42" t="s">
        <v>54</v>
      </c>
      <c r="F100" s="64" t="s">
        <v>64</v>
      </c>
      <c r="G100" s="42" t="s">
        <v>50</v>
      </c>
      <c r="H100" s="84">
        <v>977</v>
      </c>
      <c r="I100" s="85" t="str">
        <f>VLOOKUP(TABdata[[#This Row],[LOTE]],MP!$A$4:$L$217,3,FALSE)</f>
        <v>024-02907-02</v>
      </c>
      <c r="J100" s="86">
        <f>VLOOKUP(TABdata[[#This Row],[LOTE]],MP!A:L,5,FALSE)</f>
        <v>45805</v>
      </c>
      <c r="K100" s="85" t="str">
        <f>VLOOKUP(TABdata[[#This Row],[LOTE]],MP!$A$4:$O$687,6,FALSE)</f>
        <v>149-35-01-0977</v>
      </c>
      <c r="L100" s="64" t="s">
        <v>61</v>
      </c>
      <c r="M100" s="87">
        <v>12</v>
      </c>
      <c r="N100" s="88">
        <v>2</v>
      </c>
      <c r="O100" s="13">
        <f>10*TABdata[[#This Row],[CANTIDAD - Cajas]]</f>
        <v>20</v>
      </c>
    </row>
    <row r="101" spans="1:15" ht="29.25" x14ac:dyDescent="0.25">
      <c r="A101" s="82"/>
      <c r="B101" s="83" t="s">
        <v>133</v>
      </c>
      <c r="C101" s="89" t="s">
        <v>44</v>
      </c>
      <c r="D101" s="42" t="s">
        <v>53</v>
      </c>
      <c r="E101" s="42" t="s">
        <v>54</v>
      </c>
      <c r="F101" s="64" t="s">
        <v>64</v>
      </c>
      <c r="G101" s="42" t="s">
        <v>50</v>
      </c>
      <c r="H101" s="84">
        <v>951</v>
      </c>
      <c r="I101" s="85" t="str">
        <f>VLOOKUP(TABdata[[#This Row],[LOTE]],MP!$A$4:$L$217,3,FALSE)</f>
        <v>024-08531-01</v>
      </c>
      <c r="J101" s="86">
        <f>VLOOKUP(TABdata[[#This Row],[LOTE]],MP!A:L,5,FALSE)</f>
        <v>45803</v>
      </c>
      <c r="K101" s="85" t="str">
        <f>VLOOKUP(TABdata[[#This Row],[LOTE]],MP!$A$4:$O$687,6,FALSE)</f>
        <v>147-35-01-0951</v>
      </c>
      <c r="L101" s="64" t="s">
        <v>61</v>
      </c>
      <c r="M101" s="87">
        <v>12</v>
      </c>
      <c r="N101" s="88">
        <v>2</v>
      </c>
      <c r="O101" s="13">
        <f>10*TABdata[[#This Row],[CANTIDAD - Cajas]]</f>
        <v>20</v>
      </c>
    </row>
    <row r="102" spans="1:15" ht="29.25" x14ac:dyDescent="0.25">
      <c r="A102" s="82"/>
      <c r="B102" s="113" t="s">
        <v>134</v>
      </c>
      <c r="C102" s="89" t="s">
        <v>44</v>
      </c>
      <c r="D102" s="42" t="s">
        <v>53</v>
      </c>
      <c r="E102" s="42" t="s">
        <v>54</v>
      </c>
      <c r="F102" s="64" t="s">
        <v>64</v>
      </c>
      <c r="G102" s="42" t="s">
        <v>50</v>
      </c>
      <c r="H102" s="84">
        <v>951</v>
      </c>
      <c r="I102" s="85" t="str">
        <f>VLOOKUP(TABdata[[#This Row],[LOTE]],MP!$A$4:$L$217,3,FALSE)</f>
        <v>024-08531-01</v>
      </c>
      <c r="J102" s="86">
        <f>VLOOKUP(TABdata[[#This Row],[LOTE]],MP!A:L,5,FALSE)</f>
        <v>45803</v>
      </c>
      <c r="K102" s="85" t="str">
        <f>VLOOKUP(TABdata[[#This Row],[LOTE]],MP!$A$4:$O$687,6,FALSE)</f>
        <v>147-35-01-0951</v>
      </c>
      <c r="L102" s="64" t="s">
        <v>61</v>
      </c>
      <c r="M102" s="87">
        <v>30</v>
      </c>
      <c r="N102" s="88">
        <v>8</v>
      </c>
      <c r="O102" s="13">
        <f>10*TABdata[[#This Row],[CANTIDAD - Cajas]]</f>
        <v>80</v>
      </c>
    </row>
    <row r="103" spans="1:15" ht="29.25" x14ac:dyDescent="0.25">
      <c r="A103" s="82"/>
      <c r="B103" s="113" t="s">
        <v>134</v>
      </c>
      <c r="C103" s="89" t="s">
        <v>44</v>
      </c>
      <c r="D103" s="42" t="s">
        <v>53</v>
      </c>
      <c r="E103" s="42" t="s">
        <v>54</v>
      </c>
      <c r="F103" s="64" t="s">
        <v>64</v>
      </c>
      <c r="G103" s="42" t="s">
        <v>50</v>
      </c>
      <c r="H103" s="84">
        <v>994</v>
      </c>
      <c r="I103" s="85" t="str">
        <f>VLOOKUP(TABdata[[#This Row],[LOTE]],MP!$A$4:$L$217,3,FALSE)</f>
        <v>024-08531-01</v>
      </c>
      <c r="J103" s="86">
        <f>VLOOKUP(TABdata[[#This Row],[LOTE]],MP!A:L,5,FALSE)</f>
        <v>45805</v>
      </c>
      <c r="K103" s="85" t="str">
        <f>VLOOKUP(TABdata[[#This Row],[LOTE]],MP!$A$4:$O$687,6,FALSE)</f>
        <v>149-35-01-0994</v>
      </c>
      <c r="L103" s="64" t="s">
        <v>61</v>
      </c>
      <c r="M103" s="87">
        <v>30</v>
      </c>
      <c r="N103" s="88">
        <v>4</v>
      </c>
      <c r="O103" s="13">
        <f>10*TABdata[[#This Row],[CANTIDAD - Cajas]]</f>
        <v>40</v>
      </c>
    </row>
    <row r="104" spans="1:15" ht="29.25" x14ac:dyDescent="0.25">
      <c r="A104" s="82"/>
      <c r="B104" s="113" t="s">
        <v>134</v>
      </c>
      <c r="C104" s="89" t="s">
        <v>44</v>
      </c>
      <c r="D104" s="42" t="s">
        <v>53</v>
      </c>
      <c r="E104" s="42" t="s">
        <v>54</v>
      </c>
      <c r="F104" s="64" t="s">
        <v>64</v>
      </c>
      <c r="G104" s="42" t="s">
        <v>50</v>
      </c>
      <c r="H104" s="84">
        <v>1092</v>
      </c>
      <c r="I104" s="85" t="str">
        <f>VLOOKUP(TABdata[[#This Row],[LOTE]],MP!$A$4:$L$217,3,FALSE)</f>
        <v>024-08753-01</v>
      </c>
      <c r="J104" s="86">
        <f>VLOOKUP(TABdata[[#This Row],[LOTE]],MP!A:L,5,FALSE)</f>
        <v>45813</v>
      </c>
      <c r="K104" s="85" t="str">
        <f>VLOOKUP(TABdata[[#This Row],[LOTE]],MP!$A$4:$O$687,6,FALSE)</f>
        <v>157-35-01-1092</v>
      </c>
      <c r="L104" s="64" t="s">
        <v>61</v>
      </c>
      <c r="M104" s="87">
        <v>30</v>
      </c>
      <c r="N104" s="88">
        <v>1</v>
      </c>
      <c r="O104" s="13">
        <f>10*TABdata[[#This Row],[CANTIDAD - Cajas]]</f>
        <v>10</v>
      </c>
    </row>
    <row r="105" spans="1:15" ht="29.25" x14ac:dyDescent="0.25">
      <c r="A105" s="82"/>
      <c r="B105" s="113" t="s">
        <v>134</v>
      </c>
      <c r="C105" s="89" t="s">
        <v>44</v>
      </c>
      <c r="D105" s="42" t="s">
        <v>53</v>
      </c>
      <c r="E105" s="42" t="s">
        <v>54</v>
      </c>
      <c r="F105" s="64" t="s">
        <v>64</v>
      </c>
      <c r="G105" s="42" t="s">
        <v>50</v>
      </c>
      <c r="H105" s="84">
        <v>951</v>
      </c>
      <c r="I105" s="85" t="str">
        <f>VLOOKUP(TABdata[[#This Row],[LOTE]],MP!$A$4:$L$217,3,FALSE)</f>
        <v>024-08531-01</v>
      </c>
      <c r="J105" s="86">
        <f>VLOOKUP(TABdata[[#This Row],[LOTE]],MP!A:L,5,FALSE)</f>
        <v>45803</v>
      </c>
      <c r="K105" s="85" t="str">
        <f>VLOOKUP(TABdata[[#This Row],[LOTE]],MP!$A$4:$O$687,6,FALSE)</f>
        <v>147-35-01-0951</v>
      </c>
      <c r="L105" s="64" t="s">
        <v>61</v>
      </c>
      <c r="M105" s="87">
        <v>26</v>
      </c>
      <c r="N105" s="88">
        <v>3</v>
      </c>
      <c r="O105" s="13">
        <f>10*TABdata[[#This Row],[CANTIDAD - Cajas]]</f>
        <v>30</v>
      </c>
    </row>
    <row r="106" spans="1:15" ht="29.25" x14ac:dyDescent="0.25">
      <c r="A106" s="82"/>
      <c r="B106" s="113" t="s">
        <v>134</v>
      </c>
      <c r="C106" s="89" t="s">
        <v>44</v>
      </c>
      <c r="D106" s="42" t="s">
        <v>53</v>
      </c>
      <c r="E106" s="42" t="s">
        <v>54</v>
      </c>
      <c r="F106" s="64" t="s">
        <v>64</v>
      </c>
      <c r="G106" s="42" t="s">
        <v>50</v>
      </c>
      <c r="H106" s="84">
        <v>1025</v>
      </c>
      <c r="I106" s="85" t="str">
        <f>VLOOKUP(TABdata[[#This Row],[LOTE]],MP!$A$4:$L$217,3,FALSE)</f>
        <v>024-29517-01</v>
      </c>
      <c r="J106" s="86">
        <f>VLOOKUP(TABdata[[#This Row],[LOTE]],MP!A:L,5,FALSE)</f>
        <v>45808</v>
      </c>
      <c r="K106" s="85" t="str">
        <f>VLOOKUP(TABdata[[#This Row],[LOTE]],MP!$A$4:$O$687,6,FALSE)</f>
        <v>152-35-01-1025</v>
      </c>
      <c r="L106" s="64" t="s">
        <v>61</v>
      </c>
      <c r="M106" s="87">
        <v>26</v>
      </c>
      <c r="N106" s="88">
        <v>2</v>
      </c>
      <c r="O106" s="13">
        <f>10*TABdata[[#This Row],[CANTIDAD - Cajas]]</f>
        <v>20</v>
      </c>
    </row>
    <row r="107" spans="1:15" ht="29.25" x14ac:dyDescent="0.25">
      <c r="A107" s="82"/>
      <c r="B107" s="113" t="s">
        <v>134</v>
      </c>
      <c r="C107" s="89" t="s">
        <v>44</v>
      </c>
      <c r="D107" s="42" t="s">
        <v>53</v>
      </c>
      <c r="E107" s="42" t="s">
        <v>54</v>
      </c>
      <c r="F107" s="64" t="s">
        <v>64</v>
      </c>
      <c r="G107" s="42" t="s">
        <v>50</v>
      </c>
      <c r="H107" s="84">
        <v>1020</v>
      </c>
      <c r="I107" s="85" t="str">
        <f>VLOOKUP(TABdata[[#This Row],[LOTE]],MP!$A$4:$L$217,3,FALSE)</f>
        <v>024-40600-01</v>
      </c>
      <c r="J107" s="86">
        <f>VLOOKUP(TABdata[[#This Row],[LOTE]],MP!A:L,5,FALSE)</f>
        <v>45806</v>
      </c>
      <c r="K107" s="85" t="str">
        <f>VLOOKUP(TABdata[[#This Row],[LOTE]],MP!$A$4:$O$687,6,FALSE)</f>
        <v>150-35-01-1020</v>
      </c>
      <c r="L107" s="64" t="s">
        <v>61</v>
      </c>
      <c r="M107" s="87">
        <v>26</v>
      </c>
      <c r="N107" s="88">
        <v>2</v>
      </c>
      <c r="O107" s="13">
        <f>10*TABdata[[#This Row],[CANTIDAD - Cajas]]</f>
        <v>20</v>
      </c>
    </row>
    <row r="108" spans="1:15" ht="29.25" x14ac:dyDescent="0.25">
      <c r="A108" s="82"/>
      <c r="B108" s="113" t="s">
        <v>134</v>
      </c>
      <c r="C108" s="89" t="s">
        <v>44</v>
      </c>
      <c r="D108" s="42" t="s">
        <v>53</v>
      </c>
      <c r="E108" s="42" t="s">
        <v>54</v>
      </c>
      <c r="F108" s="64" t="s">
        <v>64</v>
      </c>
      <c r="G108" s="42" t="s">
        <v>50</v>
      </c>
      <c r="H108" s="84">
        <v>1070</v>
      </c>
      <c r="I108" s="85" t="str">
        <f>VLOOKUP(TABdata[[#This Row],[LOTE]],MP!$A$4:$L$217,3,FALSE)</f>
        <v>024-19078-01</v>
      </c>
      <c r="J108" s="86">
        <f>VLOOKUP(TABdata[[#This Row],[LOTE]],MP!A:L,5,FALSE)</f>
        <v>45811</v>
      </c>
      <c r="K108" s="85" t="str">
        <f>VLOOKUP(TABdata[[#This Row],[LOTE]],MP!$A$4:$O$687,6,FALSE)</f>
        <v>155-35-01-1070</v>
      </c>
      <c r="L108" s="64" t="s">
        <v>61</v>
      </c>
      <c r="M108" s="87">
        <v>26</v>
      </c>
      <c r="N108" s="88">
        <v>3</v>
      </c>
      <c r="O108" s="13">
        <f>10*TABdata[[#This Row],[CANTIDAD - Cajas]]</f>
        <v>30</v>
      </c>
    </row>
    <row r="109" spans="1:15" ht="29.25" x14ac:dyDescent="0.25">
      <c r="A109" s="82"/>
      <c r="B109" s="113" t="s">
        <v>134</v>
      </c>
      <c r="C109" s="89" t="s">
        <v>44</v>
      </c>
      <c r="D109" s="42" t="s">
        <v>53</v>
      </c>
      <c r="E109" s="42" t="s">
        <v>54</v>
      </c>
      <c r="F109" s="64" t="s">
        <v>64</v>
      </c>
      <c r="G109" s="42" t="s">
        <v>50</v>
      </c>
      <c r="H109" s="84">
        <v>1069</v>
      </c>
      <c r="I109" s="85" t="str">
        <f>VLOOKUP(TABdata[[#This Row],[LOTE]],MP!$A$4:$L$217,3,FALSE)</f>
        <v>024-08753-01</v>
      </c>
      <c r="J109" s="86">
        <f>VLOOKUP(TABdata[[#This Row],[LOTE]],MP!A:L,5,FALSE)</f>
        <v>45811</v>
      </c>
      <c r="K109" s="85" t="str">
        <f>VLOOKUP(TABdata[[#This Row],[LOTE]],MP!$A$4:$O$687,6,FALSE)</f>
        <v>155-35-01-1069</v>
      </c>
      <c r="L109" s="64" t="s">
        <v>61</v>
      </c>
      <c r="M109" s="87">
        <v>26</v>
      </c>
      <c r="N109" s="88">
        <v>9</v>
      </c>
      <c r="O109" s="13">
        <f>10*TABdata[[#This Row],[CANTIDAD - Cajas]]</f>
        <v>90</v>
      </c>
    </row>
    <row r="110" spans="1:15" ht="29.25" x14ac:dyDescent="0.25">
      <c r="A110" s="82"/>
      <c r="B110" s="113" t="s">
        <v>134</v>
      </c>
      <c r="C110" s="89" t="s">
        <v>44</v>
      </c>
      <c r="D110" s="42" t="s">
        <v>53</v>
      </c>
      <c r="E110" s="42" t="s">
        <v>54</v>
      </c>
      <c r="F110" s="64" t="s">
        <v>64</v>
      </c>
      <c r="G110" s="42" t="s">
        <v>50</v>
      </c>
      <c r="H110" s="84">
        <v>1092</v>
      </c>
      <c r="I110" s="85" t="str">
        <f>VLOOKUP(TABdata[[#This Row],[LOTE]],MP!$A$4:$L$217,3,FALSE)</f>
        <v>024-08753-01</v>
      </c>
      <c r="J110" s="86">
        <f>VLOOKUP(TABdata[[#This Row],[LOTE]],MP!A:L,5,FALSE)</f>
        <v>45813</v>
      </c>
      <c r="K110" s="85" t="str">
        <f>VLOOKUP(TABdata[[#This Row],[LOTE]],MP!$A$4:$O$687,6,FALSE)</f>
        <v>157-35-01-1092</v>
      </c>
      <c r="L110" s="64" t="s">
        <v>61</v>
      </c>
      <c r="M110" s="87">
        <v>26</v>
      </c>
      <c r="N110" s="88">
        <v>3</v>
      </c>
      <c r="O110" s="13">
        <f>10*TABdata[[#This Row],[CANTIDAD - Cajas]]</f>
        <v>30</v>
      </c>
    </row>
    <row r="111" spans="1:15" ht="29.25" x14ac:dyDescent="0.25">
      <c r="A111" s="82"/>
      <c r="B111" s="113" t="s">
        <v>134</v>
      </c>
      <c r="C111" s="89" t="s">
        <v>44</v>
      </c>
      <c r="D111" s="42" t="s">
        <v>53</v>
      </c>
      <c r="E111" s="42" t="s">
        <v>54</v>
      </c>
      <c r="F111" s="64" t="s">
        <v>64</v>
      </c>
      <c r="G111" s="42" t="s">
        <v>50</v>
      </c>
      <c r="H111" s="84">
        <v>994</v>
      </c>
      <c r="I111" s="85" t="str">
        <f>VLOOKUP(TABdata[[#This Row],[LOTE]],MP!$A$4:$L$217,3,FALSE)</f>
        <v>024-08531-01</v>
      </c>
      <c r="J111" s="86">
        <f>VLOOKUP(TABdata[[#This Row],[LOTE]],MP!A:L,5,FALSE)</f>
        <v>45805</v>
      </c>
      <c r="K111" s="85" t="str">
        <f>VLOOKUP(TABdata[[#This Row],[LOTE]],MP!$A$4:$O$687,6,FALSE)</f>
        <v>149-35-01-0994</v>
      </c>
      <c r="L111" s="64" t="s">
        <v>61</v>
      </c>
      <c r="M111" s="87">
        <v>26</v>
      </c>
      <c r="N111" s="88">
        <v>4</v>
      </c>
      <c r="O111" s="13">
        <f>10*TABdata[[#This Row],[CANTIDAD - Cajas]]</f>
        <v>40</v>
      </c>
    </row>
    <row r="112" spans="1:15" ht="29.25" x14ac:dyDescent="0.25">
      <c r="A112" s="82"/>
      <c r="B112" s="83" t="s">
        <v>134</v>
      </c>
      <c r="C112" s="89" t="s">
        <v>44</v>
      </c>
      <c r="D112" s="42" t="s">
        <v>53</v>
      </c>
      <c r="E112" s="42" t="s">
        <v>54</v>
      </c>
      <c r="F112" s="64" t="s">
        <v>64</v>
      </c>
      <c r="G112" s="42" t="s">
        <v>50</v>
      </c>
      <c r="H112" s="84">
        <v>1072</v>
      </c>
      <c r="I112" s="85" t="str">
        <f>VLOOKUP(TABdata[[#This Row],[LOTE]],MP!$A$4:$L$217,3,FALSE)</f>
        <v>024-19078-01</v>
      </c>
      <c r="J112" s="86">
        <f>VLOOKUP(TABdata[[#This Row],[LOTE]],MP!A:L,5,FALSE)</f>
        <v>45811</v>
      </c>
      <c r="K112" s="85" t="str">
        <f>VLOOKUP(TABdata[[#This Row],[LOTE]],MP!$A$4:$O$687,6,FALSE)</f>
        <v>155-35-01-1072</v>
      </c>
      <c r="L112" s="64" t="s">
        <v>61</v>
      </c>
      <c r="M112" s="87">
        <v>18</v>
      </c>
      <c r="N112" s="88">
        <v>6</v>
      </c>
      <c r="O112" s="13">
        <f>10*TABdata[[#This Row],[CANTIDAD - Cajas]]</f>
        <v>60</v>
      </c>
    </row>
    <row r="113" spans="1:15" ht="29.25" x14ac:dyDescent="0.25">
      <c r="A113" s="82"/>
      <c r="B113" s="83" t="s">
        <v>134</v>
      </c>
      <c r="C113" s="89" t="s">
        <v>44</v>
      </c>
      <c r="D113" s="42" t="s">
        <v>53</v>
      </c>
      <c r="E113" s="42" t="s">
        <v>54</v>
      </c>
      <c r="F113" s="64" t="s">
        <v>64</v>
      </c>
      <c r="G113" s="42" t="s">
        <v>50</v>
      </c>
      <c r="H113" s="84">
        <v>1092</v>
      </c>
      <c r="I113" s="85" t="str">
        <f>VLOOKUP(TABdata[[#This Row],[LOTE]],MP!$A$4:$L$217,3,FALSE)</f>
        <v>024-08753-01</v>
      </c>
      <c r="J113" s="86">
        <f>VLOOKUP(TABdata[[#This Row],[LOTE]],MP!A:L,5,FALSE)</f>
        <v>45813</v>
      </c>
      <c r="K113" s="85" t="str">
        <f>VLOOKUP(TABdata[[#This Row],[LOTE]],MP!$A$4:$O$687,6,FALSE)</f>
        <v>157-35-01-1092</v>
      </c>
      <c r="L113" s="64" t="s">
        <v>61</v>
      </c>
      <c r="M113" s="87">
        <v>18</v>
      </c>
      <c r="N113" s="88">
        <v>2</v>
      </c>
      <c r="O113" s="13">
        <f>10*TABdata[[#This Row],[CANTIDAD - Cajas]]</f>
        <v>20</v>
      </c>
    </row>
    <row r="114" spans="1:15" ht="29.25" x14ac:dyDescent="0.25">
      <c r="A114" s="82"/>
      <c r="B114" s="83" t="s">
        <v>134</v>
      </c>
      <c r="C114" s="89" t="s">
        <v>44</v>
      </c>
      <c r="D114" s="42" t="s">
        <v>53</v>
      </c>
      <c r="E114" s="42" t="s">
        <v>54</v>
      </c>
      <c r="F114" s="64" t="s">
        <v>64</v>
      </c>
      <c r="G114" s="42" t="s">
        <v>50</v>
      </c>
      <c r="H114" s="84">
        <v>1103</v>
      </c>
      <c r="I114" s="85" t="str">
        <f>VLOOKUP(TABdata[[#This Row],[LOTE]],MP!$A$4:$L$217,3,FALSE)</f>
        <v>024-08753-01</v>
      </c>
      <c r="J114" s="86">
        <f>VLOOKUP(TABdata[[#This Row],[LOTE]],MP!A:L,5,FALSE)</f>
        <v>45814</v>
      </c>
      <c r="K114" s="85" t="str">
        <f>VLOOKUP(TABdata[[#This Row],[LOTE]],MP!$A$4:$O$687,6,FALSE)</f>
        <v>158-35-01-1103</v>
      </c>
      <c r="L114" s="64" t="s">
        <v>61</v>
      </c>
      <c r="M114" s="87">
        <v>18</v>
      </c>
      <c r="N114" s="88">
        <v>1</v>
      </c>
      <c r="O114" s="13">
        <f>10*TABdata[[#This Row],[CANTIDAD - Cajas]]</f>
        <v>10</v>
      </c>
    </row>
    <row r="115" spans="1:15" ht="29.25" x14ac:dyDescent="0.25">
      <c r="A115" s="82"/>
      <c r="B115" s="83" t="s">
        <v>134</v>
      </c>
      <c r="C115" s="89" t="s">
        <v>44</v>
      </c>
      <c r="D115" s="42" t="s">
        <v>53</v>
      </c>
      <c r="E115" s="42" t="s">
        <v>54</v>
      </c>
      <c r="F115" s="64" t="s">
        <v>64</v>
      </c>
      <c r="G115" s="42" t="s">
        <v>50</v>
      </c>
      <c r="H115" s="84">
        <v>999</v>
      </c>
      <c r="I115" s="85" t="str">
        <f>VLOOKUP(TABdata[[#This Row],[LOTE]],MP!$A$4:$L$217,3,FALSE)</f>
        <v>024-29416-01</v>
      </c>
      <c r="J115" s="86">
        <f>VLOOKUP(TABdata[[#This Row],[LOTE]],MP!A:L,5,FALSE)</f>
        <v>45806</v>
      </c>
      <c r="K115" s="85" t="str">
        <f>VLOOKUP(TABdata[[#This Row],[LOTE]],MP!$A$4:$O$687,6,FALSE)</f>
        <v>150-35-01-0999</v>
      </c>
      <c r="L115" s="64" t="s">
        <v>61</v>
      </c>
      <c r="M115" s="87">
        <v>18</v>
      </c>
      <c r="N115" s="88">
        <v>1</v>
      </c>
      <c r="O115" s="13">
        <f>10*TABdata[[#This Row],[CANTIDAD - Cajas]]</f>
        <v>10</v>
      </c>
    </row>
    <row r="116" spans="1:15" ht="29.25" x14ac:dyDescent="0.25">
      <c r="A116" s="82"/>
      <c r="B116" s="83" t="s">
        <v>134</v>
      </c>
      <c r="C116" s="89" t="s">
        <v>44</v>
      </c>
      <c r="D116" s="42" t="s">
        <v>53</v>
      </c>
      <c r="E116" s="42" t="s">
        <v>54</v>
      </c>
      <c r="F116" s="64" t="s">
        <v>64</v>
      </c>
      <c r="G116" s="42" t="s">
        <v>50</v>
      </c>
      <c r="H116" s="84">
        <v>994</v>
      </c>
      <c r="I116" s="85" t="str">
        <f>VLOOKUP(TABdata[[#This Row],[LOTE]],MP!$A$4:$L$217,3,FALSE)</f>
        <v>024-08531-01</v>
      </c>
      <c r="J116" s="86">
        <f>VLOOKUP(TABdata[[#This Row],[LOTE]],MP!A:L,5,FALSE)</f>
        <v>45805</v>
      </c>
      <c r="K116" s="85" t="str">
        <f>VLOOKUP(TABdata[[#This Row],[LOTE]],MP!$A$4:$O$687,6,FALSE)</f>
        <v>149-35-01-0994</v>
      </c>
      <c r="L116" s="64" t="s">
        <v>61</v>
      </c>
      <c r="M116" s="87">
        <v>18</v>
      </c>
      <c r="N116" s="88">
        <v>1</v>
      </c>
      <c r="O116" s="13">
        <f>10*TABdata[[#This Row],[CANTIDAD - Cajas]]</f>
        <v>10</v>
      </c>
    </row>
    <row r="117" spans="1:15" ht="29.25" x14ac:dyDescent="0.25">
      <c r="A117" s="82"/>
      <c r="B117" s="83" t="s">
        <v>134</v>
      </c>
      <c r="C117" s="89" t="s">
        <v>44</v>
      </c>
      <c r="D117" s="42" t="s">
        <v>53</v>
      </c>
      <c r="E117" s="42" t="s">
        <v>54</v>
      </c>
      <c r="F117" s="64" t="s">
        <v>64</v>
      </c>
      <c r="G117" s="42" t="s">
        <v>50</v>
      </c>
      <c r="H117" s="84">
        <v>1035</v>
      </c>
      <c r="I117" s="85" t="str">
        <f>VLOOKUP(TABdata[[#This Row],[LOTE]],MP!$A$4:$L$217,3,FALSE)</f>
        <v>024-29512-01</v>
      </c>
      <c r="J117" s="86">
        <f>VLOOKUP(TABdata[[#This Row],[LOTE]],MP!A:L,5,FALSE)</f>
        <v>45808</v>
      </c>
      <c r="K117" s="85" t="str">
        <f>VLOOKUP(TABdata[[#This Row],[LOTE]],MP!$A$4:$O$687,6,FALSE)</f>
        <v>152-35-01-1035</v>
      </c>
      <c r="L117" s="64" t="s">
        <v>61</v>
      </c>
      <c r="M117" s="87">
        <v>18</v>
      </c>
      <c r="N117" s="88">
        <v>2</v>
      </c>
      <c r="O117" s="13">
        <f>10*TABdata[[#This Row],[CANTIDAD - Cajas]]</f>
        <v>20</v>
      </c>
    </row>
    <row r="118" spans="1:15" ht="29.25" x14ac:dyDescent="0.25">
      <c r="A118" s="82"/>
      <c r="B118" s="83" t="s">
        <v>134</v>
      </c>
      <c r="C118" s="89" t="s">
        <v>44</v>
      </c>
      <c r="D118" s="42" t="s">
        <v>53</v>
      </c>
      <c r="E118" s="42" t="s">
        <v>54</v>
      </c>
      <c r="F118" s="64" t="s">
        <v>64</v>
      </c>
      <c r="G118" s="42" t="s">
        <v>50</v>
      </c>
      <c r="H118" s="84">
        <v>1104</v>
      </c>
      <c r="I118" s="85" t="str">
        <f>VLOOKUP(TABdata[[#This Row],[LOTE]],MP!$A$4:$L$217,3,FALSE)</f>
        <v>024-29416-01</v>
      </c>
      <c r="J118" s="86">
        <f>VLOOKUP(TABdata[[#This Row],[LOTE]],MP!A:L,5,FALSE)</f>
        <v>45814</v>
      </c>
      <c r="K118" s="85" t="str">
        <f>VLOOKUP(TABdata[[#This Row],[LOTE]],MP!$A$4:$O$687,6,FALSE)</f>
        <v>158-35-01-1104</v>
      </c>
      <c r="L118" s="64" t="s">
        <v>61</v>
      </c>
      <c r="M118" s="87">
        <v>24</v>
      </c>
      <c r="N118" s="88">
        <v>4</v>
      </c>
      <c r="O118" s="13">
        <f>10*TABdata[[#This Row],[CANTIDAD - Cajas]]</f>
        <v>40</v>
      </c>
    </row>
    <row r="119" spans="1:15" ht="29.25" x14ac:dyDescent="0.25">
      <c r="A119" s="82"/>
      <c r="B119" s="113" t="s">
        <v>134</v>
      </c>
      <c r="C119" s="89" t="s">
        <v>44</v>
      </c>
      <c r="D119" s="42" t="s">
        <v>53</v>
      </c>
      <c r="E119" s="42" t="s">
        <v>54</v>
      </c>
      <c r="F119" s="64" t="s">
        <v>64</v>
      </c>
      <c r="G119" s="42" t="s">
        <v>50</v>
      </c>
      <c r="H119" s="84">
        <v>1069</v>
      </c>
      <c r="I119" s="85" t="str">
        <f>VLOOKUP(TABdata[[#This Row],[LOTE]],MP!$A$4:$L$217,3,FALSE)</f>
        <v>024-08753-01</v>
      </c>
      <c r="J119" s="86">
        <f>VLOOKUP(TABdata[[#This Row],[LOTE]],MP!A:L,5,FALSE)</f>
        <v>45811</v>
      </c>
      <c r="K119" s="85" t="str">
        <f>VLOOKUP(TABdata[[#This Row],[LOTE]],MP!$A$4:$O$687,6,FALSE)</f>
        <v>155-35-01-1069</v>
      </c>
      <c r="L119" s="64" t="s">
        <v>61</v>
      </c>
      <c r="M119" s="87">
        <v>26</v>
      </c>
      <c r="N119" s="88">
        <v>2</v>
      </c>
      <c r="O119" s="13">
        <f>10*TABdata[[#This Row],[CANTIDAD - Cajas]]</f>
        <v>20</v>
      </c>
    </row>
    <row r="120" spans="1:15" ht="29.25" x14ac:dyDescent="0.25">
      <c r="A120" s="82"/>
      <c r="B120" s="83" t="s">
        <v>134</v>
      </c>
      <c r="C120" s="89" t="s">
        <v>44</v>
      </c>
      <c r="D120" s="42" t="s">
        <v>53</v>
      </c>
      <c r="E120" s="42" t="s">
        <v>54</v>
      </c>
      <c r="F120" s="64" t="s">
        <v>64</v>
      </c>
      <c r="G120" s="42" t="s">
        <v>50</v>
      </c>
      <c r="H120" s="84">
        <v>1103</v>
      </c>
      <c r="I120" s="85" t="str">
        <f>VLOOKUP(TABdata[[#This Row],[LOTE]],MP!$A$4:$L$217,3,FALSE)</f>
        <v>024-08753-01</v>
      </c>
      <c r="J120" s="86">
        <f>VLOOKUP(TABdata[[#This Row],[LOTE]],MP!A:L,5,FALSE)</f>
        <v>45814</v>
      </c>
      <c r="K120" s="85" t="str">
        <f>VLOOKUP(TABdata[[#This Row],[LOTE]],MP!$A$4:$O$687,6,FALSE)</f>
        <v>158-35-01-1103</v>
      </c>
      <c r="L120" s="64" t="s">
        <v>61</v>
      </c>
      <c r="M120" s="87">
        <v>18</v>
      </c>
      <c r="N120" s="88">
        <v>2</v>
      </c>
      <c r="O120" s="13">
        <f>10*TABdata[[#This Row],[CANTIDAD - Cajas]]</f>
        <v>20</v>
      </c>
    </row>
    <row r="121" spans="1:15" ht="29.25" x14ac:dyDescent="0.25">
      <c r="A121" s="82"/>
      <c r="B121" s="83" t="s">
        <v>134</v>
      </c>
      <c r="C121" s="89" t="s">
        <v>44</v>
      </c>
      <c r="D121" s="42" t="s">
        <v>53</v>
      </c>
      <c r="E121" s="42" t="s">
        <v>54</v>
      </c>
      <c r="F121" s="64" t="s">
        <v>64</v>
      </c>
      <c r="G121" s="42" t="s">
        <v>50</v>
      </c>
      <c r="H121" s="84">
        <v>1072</v>
      </c>
      <c r="I121" s="85" t="str">
        <f>VLOOKUP(TABdata[[#This Row],[LOTE]],MP!$A$4:$L$217,3,FALSE)</f>
        <v>024-19078-01</v>
      </c>
      <c r="J121" s="86">
        <f>VLOOKUP(TABdata[[#This Row],[LOTE]],MP!A:L,5,FALSE)</f>
        <v>45811</v>
      </c>
      <c r="K121" s="85" t="str">
        <f>VLOOKUP(TABdata[[#This Row],[LOTE]],MP!$A$4:$O$687,6,FALSE)</f>
        <v>155-35-01-1072</v>
      </c>
      <c r="L121" s="64" t="s">
        <v>61</v>
      </c>
      <c r="M121" s="87">
        <v>18</v>
      </c>
      <c r="N121" s="88">
        <v>5</v>
      </c>
      <c r="O121" s="13">
        <f>10*TABdata[[#This Row],[CANTIDAD - Cajas]]</f>
        <v>50</v>
      </c>
    </row>
    <row r="122" spans="1:15" ht="29.25" x14ac:dyDescent="0.25">
      <c r="A122" s="82"/>
      <c r="B122" s="83" t="s">
        <v>134</v>
      </c>
      <c r="C122" s="89" t="s">
        <v>44</v>
      </c>
      <c r="D122" s="42" t="s">
        <v>53</v>
      </c>
      <c r="E122" s="42" t="s">
        <v>54</v>
      </c>
      <c r="F122" s="64" t="s">
        <v>64</v>
      </c>
      <c r="G122" s="42" t="s">
        <v>50</v>
      </c>
      <c r="H122" s="84">
        <v>1112</v>
      </c>
      <c r="I122" s="85" t="str">
        <f>VLOOKUP(TABdata[[#This Row],[LOTE]],MP!$A$4:$L$217,3,FALSE)</f>
        <v>024-40549-04</v>
      </c>
      <c r="J122" s="86">
        <f>VLOOKUP(TABdata[[#This Row],[LOTE]],MP!A:L,5,FALSE)</f>
        <v>45817</v>
      </c>
      <c r="K122" s="85" t="str">
        <f>VLOOKUP(TABdata[[#This Row],[LOTE]],MP!$A$4:$O$687,6,FALSE)</f>
        <v>161-35-01-1112</v>
      </c>
      <c r="L122" s="64" t="s">
        <v>61</v>
      </c>
      <c r="M122" s="87">
        <v>18</v>
      </c>
      <c r="N122" s="88">
        <v>1</v>
      </c>
      <c r="O122" s="13">
        <f>10*TABdata[[#This Row],[CANTIDAD - Cajas]]</f>
        <v>10</v>
      </c>
    </row>
    <row r="123" spans="1:15" ht="29.25" x14ac:dyDescent="0.25">
      <c r="A123" s="82"/>
      <c r="B123" s="83" t="s">
        <v>134</v>
      </c>
      <c r="C123" s="89" t="s">
        <v>44</v>
      </c>
      <c r="D123" s="42" t="s">
        <v>53</v>
      </c>
      <c r="E123" s="42" t="s">
        <v>54</v>
      </c>
      <c r="F123" s="64" t="s">
        <v>64</v>
      </c>
      <c r="G123" s="42" t="s">
        <v>50</v>
      </c>
      <c r="H123" s="84">
        <v>1035</v>
      </c>
      <c r="I123" s="85" t="str">
        <f>VLOOKUP(TABdata[[#This Row],[LOTE]],MP!$A$4:$L$217,3,FALSE)</f>
        <v>024-29512-01</v>
      </c>
      <c r="J123" s="86">
        <f>VLOOKUP(TABdata[[#This Row],[LOTE]],MP!A:L,5,FALSE)</f>
        <v>45808</v>
      </c>
      <c r="K123" s="85" t="str">
        <f>VLOOKUP(TABdata[[#This Row],[LOTE]],MP!$A$4:$O$687,6,FALSE)</f>
        <v>152-35-01-1035</v>
      </c>
      <c r="L123" s="64" t="s">
        <v>61</v>
      </c>
      <c r="M123" s="87">
        <v>18</v>
      </c>
      <c r="N123" s="88">
        <v>1</v>
      </c>
      <c r="O123" s="13">
        <f>10*TABdata[[#This Row],[CANTIDAD - Cajas]]</f>
        <v>10</v>
      </c>
    </row>
    <row r="124" spans="1:15" ht="29.25" x14ac:dyDescent="0.25">
      <c r="A124" s="82"/>
      <c r="B124" s="83" t="s">
        <v>134</v>
      </c>
      <c r="C124" s="89" t="s">
        <v>44</v>
      </c>
      <c r="D124" s="42" t="s">
        <v>53</v>
      </c>
      <c r="E124" s="42" t="s">
        <v>54</v>
      </c>
      <c r="F124" s="64" t="s">
        <v>64</v>
      </c>
      <c r="G124" s="42" t="s">
        <v>50</v>
      </c>
      <c r="H124" s="84">
        <v>1106</v>
      </c>
      <c r="I124" s="85" t="str">
        <f>VLOOKUP(TABdata[[#This Row],[LOTE]],MP!$A$4:$L$217,3,FALSE)</f>
        <v>024-19483-01</v>
      </c>
      <c r="J124" s="86">
        <f>VLOOKUP(TABdata[[#This Row],[LOTE]],MP!A:L,5,FALSE)</f>
        <v>45814</v>
      </c>
      <c r="K124" s="85" t="str">
        <f>VLOOKUP(TABdata[[#This Row],[LOTE]],MP!$A$4:$O$687,6,FALSE)</f>
        <v>158-35-01-1106</v>
      </c>
      <c r="L124" s="64" t="s">
        <v>61</v>
      </c>
      <c r="M124" s="87">
        <v>28</v>
      </c>
      <c r="N124" s="88">
        <v>3</v>
      </c>
      <c r="O124" s="13">
        <f>10*TABdata[[#This Row],[CANTIDAD - Cajas]]</f>
        <v>30</v>
      </c>
    </row>
    <row r="125" spans="1:15" ht="29.25" x14ac:dyDescent="0.25">
      <c r="A125" s="82"/>
      <c r="B125" s="113" t="s">
        <v>134</v>
      </c>
      <c r="C125" s="89" t="s">
        <v>44</v>
      </c>
      <c r="D125" s="42" t="s">
        <v>53</v>
      </c>
      <c r="E125" s="42" t="s">
        <v>54</v>
      </c>
      <c r="F125" s="64" t="s">
        <v>64</v>
      </c>
      <c r="G125" s="42" t="s">
        <v>50</v>
      </c>
      <c r="H125" s="84">
        <v>1071</v>
      </c>
      <c r="I125" s="85" t="str">
        <f>VLOOKUP(TABdata[[#This Row],[LOTE]],MP!$A$4:$L$217,3,FALSE)</f>
        <v>024-19078-01</v>
      </c>
      <c r="J125" s="86">
        <f>VLOOKUP(TABdata[[#This Row],[LOTE]],MP!A:L,5,FALSE)</f>
        <v>45811</v>
      </c>
      <c r="K125" s="85" t="str">
        <f>VLOOKUP(TABdata[[#This Row],[LOTE]],MP!$A$4:$O$687,6,FALSE)</f>
        <v>155-35-01-1071</v>
      </c>
      <c r="L125" s="64" t="s">
        <v>61</v>
      </c>
      <c r="M125" s="87">
        <v>30</v>
      </c>
      <c r="N125" s="88">
        <v>7</v>
      </c>
      <c r="O125" s="13">
        <f>10*TABdata[[#This Row],[CANTIDAD - Cajas]]</f>
        <v>70</v>
      </c>
    </row>
    <row r="126" spans="1:15" ht="29.25" x14ac:dyDescent="0.25">
      <c r="A126" s="82"/>
      <c r="B126" s="113" t="s">
        <v>134</v>
      </c>
      <c r="C126" s="89" t="s">
        <v>44</v>
      </c>
      <c r="D126" s="42" t="s">
        <v>53</v>
      </c>
      <c r="E126" s="42" t="s">
        <v>54</v>
      </c>
      <c r="F126" s="64" t="s">
        <v>64</v>
      </c>
      <c r="G126" s="42" t="s">
        <v>50</v>
      </c>
      <c r="H126" s="84">
        <v>1070</v>
      </c>
      <c r="I126" s="85" t="str">
        <f>VLOOKUP(TABdata[[#This Row],[LOTE]],MP!$A$4:$L$217,3,FALSE)</f>
        <v>024-19078-01</v>
      </c>
      <c r="J126" s="86">
        <f>VLOOKUP(TABdata[[#This Row],[LOTE]],MP!A:L,5,FALSE)</f>
        <v>45811</v>
      </c>
      <c r="K126" s="85" t="str">
        <f>VLOOKUP(TABdata[[#This Row],[LOTE]],MP!$A$4:$O$687,6,FALSE)</f>
        <v>155-35-01-1070</v>
      </c>
      <c r="L126" s="64" t="s">
        <v>61</v>
      </c>
      <c r="M126" s="87">
        <v>30</v>
      </c>
      <c r="N126" s="88">
        <v>3</v>
      </c>
      <c r="O126" s="13">
        <f>10*TABdata[[#This Row],[CANTIDAD - Cajas]]</f>
        <v>30</v>
      </c>
    </row>
    <row r="127" spans="1:15" ht="29.25" x14ac:dyDescent="0.25">
      <c r="A127" s="82"/>
      <c r="B127" s="113" t="s">
        <v>134</v>
      </c>
      <c r="C127" s="89" t="s">
        <v>44</v>
      </c>
      <c r="D127" s="42" t="s">
        <v>53</v>
      </c>
      <c r="E127" s="42" t="s">
        <v>54</v>
      </c>
      <c r="F127" s="64" t="s">
        <v>64</v>
      </c>
      <c r="G127" s="42" t="s">
        <v>50</v>
      </c>
      <c r="H127" s="84">
        <v>1104</v>
      </c>
      <c r="I127" s="85" t="str">
        <f>VLOOKUP(TABdata[[#This Row],[LOTE]],MP!$A$4:$L$217,3,FALSE)</f>
        <v>024-29416-01</v>
      </c>
      <c r="J127" s="86">
        <f>VLOOKUP(TABdata[[#This Row],[LOTE]],MP!A:L,5,FALSE)</f>
        <v>45814</v>
      </c>
      <c r="K127" s="85" t="str">
        <f>VLOOKUP(TABdata[[#This Row],[LOTE]],MP!$A$4:$O$687,6,FALSE)</f>
        <v>158-35-01-1104</v>
      </c>
      <c r="L127" s="64" t="s">
        <v>61</v>
      </c>
      <c r="M127" s="87">
        <v>30</v>
      </c>
      <c r="N127" s="88">
        <v>2</v>
      </c>
      <c r="O127" s="13">
        <f>10*TABdata[[#This Row],[CANTIDAD - Cajas]]</f>
        <v>20</v>
      </c>
    </row>
    <row r="128" spans="1:15" ht="29.25" x14ac:dyDescent="0.25">
      <c r="A128" s="82"/>
      <c r="B128" s="113" t="s">
        <v>134</v>
      </c>
      <c r="C128" s="89" t="s">
        <v>44</v>
      </c>
      <c r="D128" s="42" t="s">
        <v>53</v>
      </c>
      <c r="E128" s="42" t="s">
        <v>54</v>
      </c>
      <c r="F128" s="64" t="s">
        <v>64</v>
      </c>
      <c r="G128" s="42" t="s">
        <v>50</v>
      </c>
      <c r="H128" s="84">
        <v>1072</v>
      </c>
      <c r="I128" s="85" t="str">
        <f>VLOOKUP(TABdata[[#This Row],[LOTE]],MP!$A$4:$L$217,3,FALSE)</f>
        <v>024-19078-01</v>
      </c>
      <c r="J128" s="86">
        <f>VLOOKUP(TABdata[[#This Row],[LOTE]],MP!A:L,5,FALSE)</f>
        <v>45811</v>
      </c>
      <c r="K128" s="85" t="str">
        <f>VLOOKUP(TABdata[[#This Row],[LOTE]],MP!$A$4:$O$687,6,FALSE)</f>
        <v>155-35-01-1072</v>
      </c>
      <c r="L128" s="64" t="s">
        <v>61</v>
      </c>
      <c r="M128" s="87">
        <v>30</v>
      </c>
      <c r="N128" s="88">
        <v>3</v>
      </c>
      <c r="O128" s="13">
        <f>10*TABdata[[#This Row],[CANTIDAD - Cajas]]</f>
        <v>30</v>
      </c>
    </row>
    <row r="129" spans="1:15" ht="29.25" x14ac:dyDescent="0.25">
      <c r="A129" s="82"/>
      <c r="B129" s="113" t="s">
        <v>134</v>
      </c>
      <c r="C129" s="89" t="s">
        <v>44</v>
      </c>
      <c r="D129" s="42" t="s">
        <v>53</v>
      </c>
      <c r="E129" s="42" t="s">
        <v>54</v>
      </c>
      <c r="F129" s="64" t="s">
        <v>64</v>
      </c>
      <c r="G129" s="42" t="s">
        <v>50</v>
      </c>
      <c r="H129" s="84">
        <v>1072</v>
      </c>
      <c r="I129" s="85" t="str">
        <f>VLOOKUP(TABdata[[#This Row],[LOTE]],MP!$A$4:$L$217,3,FALSE)</f>
        <v>024-19078-01</v>
      </c>
      <c r="J129" s="86">
        <f>VLOOKUP(TABdata[[#This Row],[LOTE]],MP!A:L,5,FALSE)</f>
        <v>45811</v>
      </c>
      <c r="K129" s="85" t="str">
        <f>VLOOKUP(TABdata[[#This Row],[LOTE]],MP!$A$4:$O$687,6,FALSE)</f>
        <v>155-35-01-1072</v>
      </c>
      <c r="L129" s="64" t="s">
        <v>61</v>
      </c>
      <c r="M129" s="87">
        <v>30</v>
      </c>
      <c r="N129" s="88">
        <v>1</v>
      </c>
      <c r="O129" s="13">
        <f>10*TABdata[[#This Row],[CANTIDAD - Cajas]]</f>
        <v>10</v>
      </c>
    </row>
    <row r="130" spans="1:15" ht="29.25" x14ac:dyDescent="0.25">
      <c r="A130" s="82"/>
      <c r="B130" s="113" t="s">
        <v>134</v>
      </c>
      <c r="C130" s="89" t="s">
        <v>44</v>
      </c>
      <c r="D130" s="42" t="s">
        <v>53</v>
      </c>
      <c r="E130" s="42" t="s">
        <v>54</v>
      </c>
      <c r="F130" s="64" t="s">
        <v>64</v>
      </c>
      <c r="G130" s="42" t="s">
        <v>50</v>
      </c>
      <c r="H130" s="84">
        <v>1025</v>
      </c>
      <c r="I130" s="85" t="str">
        <f>VLOOKUP(TABdata[[#This Row],[LOTE]],MP!$A$4:$L$217,3,FALSE)</f>
        <v>024-29517-01</v>
      </c>
      <c r="J130" s="86">
        <f>VLOOKUP(TABdata[[#This Row],[LOTE]],MP!A:L,5,FALSE)</f>
        <v>45808</v>
      </c>
      <c r="K130" s="85" t="str">
        <f>VLOOKUP(TABdata[[#This Row],[LOTE]],MP!$A$4:$O$687,6,FALSE)</f>
        <v>152-35-01-1025</v>
      </c>
      <c r="L130" s="64" t="s">
        <v>61</v>
      </c>
      <c r="M130" s="87">
        <v>30</v>
      </c>
      <c r="N130" s="88">
        <v>4</v>
      </c>
      <c r="O130" s="13">
        <f>10*TABdata[[#This Row],[CANTIDAD - Cajas]]</f>
        <v>40</v>
      </c>
    </row>
    <row r="131" spans="1:15" ht="29.25" x14ac:dyDescent="0.25">
      <c r="A131" s="82"/>
      <c r="B131" s="113" t="s">
        <v>134</v>
      </c>
      <c r="C131" s="89" t="s">
        <v>44</v>
      </c>
      <c r="D131" s="42" t="s">
        <v>53</v>
      </c>
      <c r="E131" s="42" t="s">
        <v>54</v>
      </c>
      <c r="F131" s="64" t="s">
        <v>64</v>
      </c>
      <c r="G131" s="42" t="s">
        <v>50</v>
      </c>
      <c r="H131" s="84">
        <v>1055</v>
      </c>
      <c r="I131" s="85" t="str">
        <f>VLOOKUP(TABdata[[#This Row],[LOTE]],MP!$A$4:$L$217,3,FALSE)</f>
        <v>024-32202-01</v>
      </c>
      <c r="J131" s="86">
        <f>VLOOKUP(TABdata[[#This Row],[LOTE]],MP!A:L,5,FALSE)</f>
        <v>45810</v>
      </c>
      <c r="K131" s="85" t="str">
        <f>VLOOKUP(TABdata[[#This Row],[LOTE]],MP!$A$4:$O$687,6,FALSE)</f>
        <v>154-35-01-1055</v>
      </c>
      <c r="L131" s="64" t="s">
        <v>61</v>
      </c>
      <c r="M131" s="87">
        <v>30</v>
      </c>
      <c r="N131" s="88">
        <v>1</v>
      </c>
      <c r="O131" s="13">
        <f>10*TABdata[[#This Row],[CANTIDAD - Cajas]]</f>
        <v>10</v>
      </c>
    </row>
    <row r="132" spans="1:15" ht="29.25" x14ac:dyDescent="0.25">
      <c r="A132" s="82"/>
      <c r="B132" s="83" t="s">
        <v>134</v>
      </c>
      <c r="C132" s="89" t="s">
        <v>44</v>
      </c>
      <c r="D132" s="42" t="s">
        <v>53</v>
      </c>
      <c r="E132" s="42" t="s">
        <v>54</v>
      </c>
      <c r="F132" s="64" t="s">
        <v>64</v>
      </c>
      <c r="G132" s="42" t="s">
        <v>50</v>
      </c>
      <c r="H132" s="84">
        <v>1112</v>
      </c>
      <c r="I132" s="85" t="str">
        <f>VLOOKUP(TABdata[[#This Row],[LOTE]],MP!$A$4:$L$217,3,FALSE)</f>
        <v>024-40549-04</v>
      </c>
      <c r="J132" s="86">
        <f>VLOOKUP(TABdata[[#This Row],[LOTE]],MP!A:L,5,FALSE)</f>
        <v>45817</v>
      </c>
      <c r="K132" s="85" t="str">
        <f>VLOOKUP(TABdata[[#This Row],[LOTE]],MP!$A$4:$O$687,6,FALSE)</f>
        <v>161-35-01-1112</v>
      </c>
      <c r="L132" s="64" t="s">
        <v>61</v>
      </c>
      <c r="M132" s="87">
        <v>22</v>
      </c>
      <c r="N132" s="88">
        <v>1</v>
      </c>
      <c r="O132" s="13">
        <f>10*TABdata[[#This Row],[CANTIDAD - Cajas]]</f>
        <v>10</v>
      </c>
    </row>
    <row r="133" spans="1:15" ht="29.25" x14ac:dyDescent="0.25">
      <c r="A133" s="82"/>
      <c r="B133" s="83" t="s">
        <v>134</v>
      </c>
      <c r="C133" s="89" t="s">
        <v>44</v>
      </c>
      <c r="D133" s="42" t="s">
        <v>53</v>
      </c>
      <c r="E133" s="42" t="s">
        <v>54</v>
      </c>
      <c r="F133" s="64" t="s">
        <v>64</v>
      </c>
      <c r="G133" s="42" t="s">
        <v>50</v>
      </c>
      <c r="H133" s="84">
        <v>951</v>
      </c>
      <c r="I133" s="85" t="str">
        <f>VLOOKUP(TABdata[[#This Row],[LOTE]],MP!$A$4:$L$217,3,FALSE)</f>
        <v>024-08531-01</v>
      </c>
      <c r="J133" s="86">
        <f>VLOOKUP(TABdata[[#This Row],[LOTE]],MP!A:L,5,FALSE)</f>
        <v>45803</v>
      </c>
      <c r="K133" s="85" t="str">
        <f>VLOOKUP(TABdata[[#This Row],[LOTE]],MP!$A$4:$O$687,6,FALSE)</f>
        <v>147-35-01-0951</v>
      </c>
      <c r="L133" s="64" t="s">
        <v>61</v>
      </c>
      <c r="M133" s="87">
        <v>22</v>
      </c>
      <c r="N133" s="88">
        <v>6</v>
      </c>
      <c r="O133" s="13">
        <f>10*TABdata[[#This Row],[CANTIDAD - Cajas]]</f>
        <v>60</v>
      </c>
    </row>
    <row r="134" spans="1:15" ht="29.25" x14ac:dyDescent="0.25">
      <c r="A134" s="82"/>
      <c r="B134" s="83" t="s">
        <v>134</v>
      </c>
      <c r="C134" s="89" t="s">
        <v>44</v>
      </c>
      <c r="D134" s="42" t="s">
        <v>53</v>
      </c>
      <c r="E134" s="42" t="s">
        <v>54</v>
      </c>
      <c r="F134" s="64" t="s">
        <v>64</v>
      </c>
      <c r="G134" s="42" t="s">
        <v>50</v>
      </c>
      <c r="H134" s="84">
        <v>994</v>
      </c>
      <c r="I134" s="85" t="str">
        <f>VLOOKUP(TABdata[[#This Row],[LOTE]],MP!$A$4:$L$217,3,FALSE)</f>
        <v>024-08531-01</v>
      </c>
      <c r="J134" s="86">
        <f>VLOOKUP(TABdata[[#This Row],[LOTE]],MP!A:L,5,FALSE)</f>
        <v>45805</v>
      </c>
      <c r="K134" s="85" t="str">
        <f>VLOOKUP(TABdata[[#This Row],[LOTE]],MP!$A$4:$O$687,6,FALSE)</f>
        <v>149-35-01-0994</v>
      </c>
      <c r="L134" s="64" t="s">
        <v>61</v>
      </c>
      <c r="M134" s="87">
        <v>22</v>
      </c>
      <c r="N134" s="88">
        <v>6</v>
      </c>
      <c r="O134" s="13">
        <f>10*TABdata[[#This Row],[CANTIDAD - Cajas]]</f>
        <v>60</v>
      </c>
    </row>
    <row r="135" spans="1:15" ht="29.25" x14ac:dyDescent="0.25">
      <c r="A135" s="82"/>
      <c r="B135" s="83" t="s">
        <v>135</v>
      </c>
      <c r="C135" s="89" t="s">
        <v>44</v>
      </c>
      <c r="D135" s="42" t="s">
        <v>53</v>
      </c>
      <c r="E135" s="42" t="s">
        <v>54</v>
      </c>
      <c r="F135" s="64" t="s">
        <v>64</v>
      </c>
      <c r="G135" s="42" t="s">
        <v>50</v>
      </c>
      <c r="H135" s="84">
        <v>987</v>
      </c>
      <c r="I135" s="85" t="str">
        <f>VLOOKUP(TABdata[[#This Row],[LOTE]],MP!$A$4:$L$217,3,FALSE)</f>
        <v>024-08531-01</v>
      </c>
      <c r="J135" s="86">
        <f>VLOOKUP(TABdata[[#This Row],[LOTE]],MP!A:L,5,FALSE)</f>
        <v>45805</v>
      </c>
      <c r="K135" s="85" t="str">
        <f>VLOOKUP(TABdata[[#This Row],[LOTE]],MP!$A$4:$O$687,6,FALSE)</f>
        <v>149-35-01-0987</v>
      </c>
      <c r="L135" s="64" t="s">
        <v>61</v>
      </c>
      <c r="M135" s="87">
        <v>18</v>
      </c>
      <c r="N135" s="88">
        <v>4</v>
      </c>
      <c r="O135" s="13">
        <f>10*TABdata[[#This Row],[CANTIDAD - Cajas]]</f>
        <v>40</v>
      </c>
    </row>
    <row r="136" spans="1:15" ht="29.25" x14ac:dyDescent="0.25">
      <c r="A136" s="82"/>
      <c r="B136" s="83" t="s">
        <v>135</v>
      </c>
      <c r="C136" s="89" t="s">
        <v>44</v>
      </c>
      <c r="D136" s="42" t="s">
        <v>53</v>
      </c>
      <c r="E136" s="42" t="s">
        <v>54</v>
      </c>
      <c r="F136" s="64" t="s">
        <v>64</v>
      </c>
      <c r="G136" s="42" t="s">
        <v>50</v>
      </c>
      <c r="H136" s="84">
        <v>1092</v>
      </c>
      <c r="I136" s="85" t="str">
        <f>VLOOKUP(TABdata[[#This Row],[LOTE]],MP!$A$4:$L$217,3,FALSE)</f>
        <v>024-08753-01</v>
      </c>
      <c r="J136" s="86">
        <f>VLOOKUP(TABdata[[#This Row],[LOTE]],MP!A:L,5,FALSE)</f>
        <v>45813</v>
      </c>
      <c r="K136" s="85" t="str">
        <f>VLOOKUP(TABdata[[#This Row],[LOTE]],MP!$A$4:$O$687,6,FALSE)</f>
        <v>157-35-01-1092</v>
      </c>
      <c r="L136" s="64" t="s">
        <v>61</v>
      </c>
      <c r="M136" s="87">
        <v>18</v>
      </c>
      <c r="N136" s="88">
        <v>5</v>
      </c>
      <c r="O136" s="13">
        <f>10*TABdata[[#This Row],[CANTIDAD - Cajas]]</f>
        <v>50</v>
      </c>
    </row>
    <row r="137" spans="1:15" ht="29.25" x14ac:dyDescent="0.25">
      <c r="A137" s="82"/>
      <c r="B137" s="83" t="s">
        <v>135</v>
      </c>
      <c r="C137" s="89" t="s">
        <v>44</v>
      </c>
      <c r="D137" s="42" t="s">
        <v>53</v>
      </c>
      <c r="E137" s="42" t="s">
        <v>54</v>
      </c>
      <c r="F137" s="64" t="s">
        <v>64</v>
      </c>
      <c r="G137" s="42" t="s">
        <v>50</v>
      </c>
      <c r="H137" s="84">
        <v>994</v>
      </c>
      <c r="I137" s="85" t="str">
        <f>VLOOKUP(TABdata[[#This Row],[LOTE]],MP!$A$4:$L$217,3,FALSE)</f>
        <v>024-08531-01</v>
      </c>
      <c r="J137" s="86">
        <f>VLOOKUP(TABdata[[#This Row],[LOTE]],MP!A:L,5,FALSE)</f>
        <v>45805</v>
      </c>
      <c r="K137" s="85" t="str">
        <f>VLOOKUP(TABdata[[#This Row],[LOTE]],MP!$A$4:$O$687,6,FALSE)</f>
        <v>149-35-01-0994</v>
      </c>
      <c r="L137" s="64" t="s">
        <v>61</v>
      </c>
      <c r="M137" s="87">
        <v>18</v>
      </c>
      <c r="N137" s="88">
        <v>8</v>
      </c>
      <c r="O137" s="13">
        <f>10*TABdata[[#This Row],[CANTIDAD - Cajas]]</f>
        <v>80</v>
      </c>
    </row>
    <row r="138" spans="1:15" ht="29.25" x14ac:dyDescent="0.25">
      <c r="A138" s="82"/>
      <c r="B138" s="83" t="s">
        <v>135</v>
      </c>
      <c r="C138" s="89" t="s">
        <v>44</v>
      </c>
      <c r="D138" s="42" t="s">
        <v>53</v>
      </c>
      <c r="E138" s="42" t="s">
        <v>54</v>
      </c>
      <c r="F138" s="64" t="s">
        <v>64</v>
      </c>
      <c r="G138" s="42" t="s">
        <v>50</v>
      </c>
      <c r="H138" s="84">
        <v>951</v>
      </c>
      <c r="I138" s="85" t="str">
        <f>VLOOKUP(TABdata[[#This Row],[LOTE]],MP!$A$4:$L$217,3,FALSE)</f>
        <v>024-08531-01</v>
      </c>
      <c r="J138" s="86">
        <f>VLOOKUP(TABdata[[#This Row],[LOTE]],MP!A:L,5,FALSE)</f>
        <v>45803</v>
      </c>
      <c r="K138" s="85" t="str">
        <f>VLOOKUP(TABdata[[#This Row],[LOTE]],MP!$A$4:$O$687,6,FALSE)</f>
        <v>147-35-01-0951</v>
      </c>
      <c r="L138" s="64" t="s">
        <v>61</v>
      </c>
      <c r="M138" s="87">
        <v>18</v>
      </c>
      <c r="N138" s="88">
        <v>10</v>
      </c>
      <c r="O138" s="13">
        <f>10*TABdata[[#This Row],[CANTIDAD - Cajas]]</f>
        <v>100</v>
      </c>
    </row>
    <row r="139" spans="1:15" ht="29.25" x14ac:dyDescent="0.25">
      <c r="A139" s="82"/>
      <c r="B139" s="83" t="s">
        <v>135</v>
      </c>
      <c r="C139" s="89" t="s">
        <v>44</v>
      </c>
      <c r="D139" s="42" t="s">
        <v>53</v>
      </c>
      <c r="E139" s="42" t="s">
        <v>54</v>
      </c>
      <c r="F139" s="64" t="s">
        <v>64</v>
      </c>
      <c r="G139" s="42" t="s">
        <v>50</v>
      </c>
      <c r="H139" s="84">
        <v>941</v>
      </c>
      <c r="I139" s="85" t="str">
        <f>VLOOKUP(TABdata[[#This Row],[LOTE]],MP!$A$4:$L$217,3,FALSE)</f>
        <v>024-40625-01</v>
      </c>
      <c r="J139" s="86">
        <f>VLOOKUP(TABdata[[#This Row],[LOTE]],MP!A:L,5,FALSE)</f>
        <v>45803</v>
      </c>
      <c r="K139" s="85" t="str">
        <f>VLOOKUP(TABdata[[#This Row],[LOTE]],MP!$A$4:$O$687,6,FALSE)</f>
        <v>147-35-01-0941</v>
      </c>
      <c r="L139" s="64" t="s">
        <v>61</v>
      </c>
      <c r="M139" s="87">
        <v>18</v>
      </c>
      <c r="N139" s="88">
        <v>1</v>
      </c>
      <c r="O139" s="13">
        <f>10*TABdata[[#This Row],[CANTIDAD - Cajas]]</f>
        <v>10</v>
      </c>
    </row>
    <row r="140" spans="1:15" ht="29.25" x14ac:dyDescent="0.25">
      <c r="A140" s="82"/>
      <c r="B140" s="83" t="s">
        <v>135</v>
      </c>
      <c r="C140" s="89" t="s">
        <v>44</v>
      </c>
      <c r="D140" s="42" t="s">
        <v>53</v>
      </c>
      <c r="E140" s="42" t="s">
        <v>54</v>
      </c>
      <c r="F140" s="64" t="s">
        <v>64</v>
      </c>
      <c r="G140" s="42" t="s">
        <v>50</v>
      </c>
      <c r="H140" s="84">
        <v>940</v>
      </c>
      <c r="I140" s="85" t="str">
        <f>VLOOKUP(TABdata[[#This Row],[LOTE]],MP!$A$4:$L$217,3,FALSE)</f>
        <v>024-40625-01</v>
      </c>
      <c r="J140" s="86">
        <f>VLOOKUP(TABdata[[#This Row],[LOTE]],MP!A:L,5,FALSE)</f>
        <v>45803</v>
      </c>
      <c r="K140" s="85" t="str">
        <f>VLOOKUP(TABdata[[#This Row],[LOTE]],MP!$A$4:$O$687,6,FALSE)</f>
        <v>147-35-01-0940</v>
      </c>
      <c r="L140" s="64" t="s">
        <v>61</v>
      </c>
      <c r="M140" s="87">
        <v>18</v>
      </c>
      <c r="N140" s="88">
        <v>1</v>
      </c>
      <c r="O140" s="13">
        <f>10*TABdata[[#This Row],[CANTIDAD - Cajas]]</f>
        <v>10</v>
      </c>
    </row>
    <row r="141" spans="1:15" ht="29.25" x14ac:dyDescent="0.25">
      <c r="A141" s="82"/>
      <c r="B141" s="83" t="s">
        <v>135</v>
      </c>
      <c r="C141" s="89" t="s">
        <v>44</v>
      </c>
      <c r="D141" s="42" t="s">
        <v>53</v>
      </c>
      <c r="E141" s="42" t="s">
        <v>54</v>
      </c>
      <c r="F141" s="64" t="s">
        <v>64</v>
      </c>
      <c r="G141" s="42" t="s">
        <v>50</v>
      </c>
      <c r="H141" s="84">
        <v>950</v>
      </c>
      <c r="I141" s="85" t="str">
        <f>VLOOKUP(TABdata[[#This Row],[LOTE]],MP!$A$4:$L$217,3,FALSE)</f>
        <v>024-35834-01</v>
      </c>
      <c r="J141" s="86">
        <f>VLOOKUP(TABdata[[#This Row],[LOTE]],MP!A:L,5,FALSE)</f>
        <v>45803</v>
      </c>
      <c r="K141" s="85" t="str">
        <f>VLOOKUP(TABdata[[#This Row],[LOTE]],MP!$A$4:$O$687,6,FALSE)</f>
        <v>147-35-01-0950</v>
      </c>
      <c r="L141" s="64" t="s">
        <v>61</v>
      </c>
      <c r="M141" s="87">
        <v>18</v>
      </c>
      <c r="N141" s="88">
        <v>1</v>
      </c>
      <c r="O141" s="13">
        <f>10*TABdata[[#This Row],[CANTIDAD - Cajas]]</f>
        <v>10</v>
      </c>
    </row>
    <row r="142" spans="1:15" ht="29.25" x14ac:dyDescent="0.25">
      <c r="A142" s="82"/>
      <c r="B142" s="83" t="s">
        <v>135</v>
      </c>
      <c r="C142" s="89" t="s">
        <v>44</v>
      </c>
      <c r="D142" s="42" t="s">
        <v>53</v>
      </c>
      <c r="E142" s="42" t="s">
        <v>54</v>
      </c>
      <c r="F142" s="64" t="s">
        <v>64</v>
      </c>
      <c r="G142" s="42" t="s">
        <v>50</v>
      </c>
      <c r="H142" s="84">
        <v>1101</v>
      </c>
      <c r="I142" s="85" t="str">
        <f>VLOOKUP(TABdata[[#This Row],[LOTE]],MP!$A$4:$L$217,3,FALSE)</f>
        <v>024-32286-02</v>
      </c>
      <c r="J142" s="86">
        <f>VLOOKUP(TABdata[[#This Row],[LOTE]],MP!A:L,5,FALSE)</f>
        <v>45814</v>
      </c>
      <c r="K142" s="85" t="str">
        <f>VLOOKUP(TABdata[[#This Row],[LOTE]],MP!$A$4:$O$687,6,FALSE)</f>
        <v>158-35-01-1101</v>
      </c>
      <c r="L142" s="64" t="s">
        <v>61</v>
      </c>
      <c r="M142" s="87">
        <v>18</v>
      </c>
      <c r="N142" s="88">
        <v>1</v>
      </c>
      <c r="O142" s="13">
        <f>10*TABdata[[#This Row],[CANTIDAD - Cajas]]</f>
        <v>10</v>
      </c>
    </row>
    <row r="143" spans="1:15" ht="29.25" x14ac:dyDescent="0.25">
      <c r="A143" s="82"/>
      <c r="B143" s="83" t="s">
        <v>135</v>
      </c>
      <c r="C143" s="89" t="s">
        <v>44</v>
      </c>
      <c r="D143" s="42" t="s">
        <v>53</v>
      </c>
      <c r="E143" s="42" t="s">
        <v>54</v>
      </c>
      <c r="F143" s="64" t="s">
        <v>64</v>
      </c>
      <c r="G143" s="42" t="s">
        <v>50</v>
      </c>
      <c r="H143" s="84">
        <v>981</v>
      </c>
      <c r="I143" s="85" t="str">
        <f>VLOOKUP(TABdata[[#This Row],[LOTE]],MP!$A$4:$L$217,3,FALSE)</f>
        <v>024-39958-01</v>
      </c>
      <c r="J143" s="86">
        <f>VLOOKUP(TABdata[[#This Row],[LOTE]],MP!A:L,5,FALSE)</f>
        <v>45805</v>
      </c>
      <c r="K143" s="85" t="str">
        <f>VLOOKUP(TABdata[[#This Row],[LOTE]],MP!$A$4:$O$687,6,FALSE)</f>
        <v>149-35-01-0981</v>
      </c>
      <c r="L143" s="64" t="s">
        <v>61</v>
      </c>
      <c r="M143" s="87">
        <v>18</v>
      </c>
      <c r="N143" s="88">
        <v>1</v>
      </c>
      <c r="O143" s="13">
        <f>10*TABdata[[#This Row],[CANTIDAD - Cajas]]</f>
        <v>10</v>
      </c>
    </row>
    <row r="144" spans="1:15" ht="29.25" x14ac:dyDescent="0.25">
      <c r="A144" s="82"/>
      <c r="B144" s="83" t="s">
        <v>135</v>
      </c>
      <c r="C144" s="89" t="s">
        <v>44</v>
      </c>
      <c r="D144" s="42" t="s">
        <v>53</v>
      </c>
      <c r="E144" s="42" t="s">
        <v>54</v>
      </c>
      <c r="F144" s="64" t="s">
        <v>64</v>
      </c>
      <c r="G144" s="42" t="s">
        <v>50</v>
      </c>
      <c r="H144" s="84">
        <v>935</v>
      </c>
      <c r="I144" s="85" t="str">
        <f>VLOOKUP(TABdata[[#This Row],[LOTE]],MP!$A$4:$L$217,3,FALSE)</f>
        <v>024-08753-01</v>
      </c>
      <c r="J144" s="86">
        <f>VLOOKUP(TABdata[[#This Row],[LOTE]],MP!A:L,5,FALSE)</f>
        <v>45803</v>
      </c>
      <c r="K144" s="85" t="str">
        <f>VLOOKUP(TABdata[[#This Row],[LOTE]],MP!$A$4:$O$687,6,FALSE)</f>
        <v>147-35-01-0935</v>
      </c>
      <c r="L144" s="64" t="s">
        <v>61</v>
      </c>
      <c r="M144" s="87">
        <v>18</v>
      </c>
      <c r="N144" s="88">
        <v>2</v>
      </c>
      <c r="O144" s="13">
        <f>10*TABdata[[#This Row],[CANTIDAD - Cajas]]</f>
        <v>20</v>
      </c>
    </row>
    <row r="145" spans="1:15" ht="29.25" x14ac:dyDescent="0.25">
      <c r="A145" s="82"/>
      <c r="B145" s="83" t="s">
        <v>135</v>
      </c>
      <c r="C145" s="89" t="s">
        <v>44</v>
      </c>
      <c r="D145" s="42" t="s">
        <v>53</v>
      </c>
      <c r="E145" s="42" t="s">
        <v>54</v>
      </c>
      <c r="F145" s="64" t="s">
        <v>64</v>
      </c>
      <c r="G145" s="42" t="s">
        <v>50</v>
      </c>
      <c r="H145" s="84">
        <v>930</v>
      </c>
      <c r="I145" s="85" t="str">
        <f>VLOOKUP(TABdata[[#This Row],[LOTE]],MP!$A$4:$L$217,3,FALSE)</f>
        <v>024-35834-01</v>
      </c>
      <c r="J145" s="86">
        <f>VLOOKUP(TABdata[[#This Row],[LOTE]],MP!A:L,5,FALSE)</f>
        <v>45803</v>
      </c>
      <c r="K145" s="85" t="str">
        <f>VLOOKUP(TABdata[[#This Row],[LOTE]],MP!$A$4:$O$687,6,FALSE)</f>
        <v>147-35-01-0930</v>
      </c>
      <c r="L145" s="64" t="s">
        <v>61</v>
      </c>
      <c r="M145" s="87">
        <v>18</v>
      </c>
      <c r="N145" s="88">
        <v>1</v>
      </c>
      <c r="O145" s="13">
        <f>10*TABdata[[#This Row],[CANTIDAD - Cajas]]</f>
        <v>10</v>
      </c>
    </row>
    <row r="146" spans="1:15" ht="29.25" x14ac:dyDescent="0.25">
      <c r="A146" s="82"/>
      <c r="B146" s="83" t="s">
        <v>135</v>
      </c>
      <c r="C146" s="89" t="s">
        <v>44</v>
      </c>
      <c r="D146" s="42" t="s">
        <v>53</v>
      </c>
      <c r="E146" s="42" t="s">
        <v>54</v>
      </c>
      <c r="F146" s="64" t="s">
        <v>64</v>
      </c>
      <c r="G146" s="42" t="s">
        <v>50</v>
      </c>
      <c r="H146" s="84">
        <v>999</v>
      </c>
      <c r="I146" s="85" t="str">
        <f>VLOOKUP(TABdata[[#This Row],[LOTE]],MP!$A$4:$L$217,3,FALSE)</f>
        <v>024-29416-01</v>
      </c>
      <c r="J146" s="86">
        <f>VLOOKUP(TABdata[[#This Row],[LOTE]],MP!A:L,5,FALSE)</f>
        <v>45806</v>
      </c>
      <c r="K146" s="85" t="str">
        <f>VLOOKUP(TABdata[[#This Row],[LOTE]],MP!$A$4:$O$687,6,FALSE)</f>
        <v>150-35-01-0999</v>
      </c>
      <c r="L146" s="64" t="s">
        <v>61</v>
      </c>
      <c r="M146" s="87">
        <v>18</v>
      </c>
      <c r="N146" s="88">
        <v>1</v>
      </c>
      <c r="O146" s="13">
        <f>10*TABdata[[#This Row],[CANTIDAD - Cajas]]</f>
        <v>10</v>
      </c>
    </row>
    <row r="147" spans="1:15" ht="29.25" x14ac:dyDescent="0.25">
      <c r="A147" s="82"/>
      <c r="B147" s="83" t="s">
        <v>135</v>
      </c>
      <c r="C147" s="89" t="s">
        <v>44</v>
      </c>
      <c r="D147" s="42" t="s">
        <v>53</v>
      </c>
      <c r="E147" s="42" t="s">
        <v>54</v>
      </c>
      <c r="F147" s="64" t="s">
        <v>64</v>
      </c>
      <c r="G147" s="42" t="s">
        <v>50</v>
      </c>
      <c r="H147" s="84">
        <v>951</v>
      </c>
      <c r="I147" s="85" t="str">
        <f>VLOOKUP(TABdata[[#This Row],[LOTE]],MP!$A$4:$L$217,3,FALSE)</f>
        <v>024-08531-01</v>
      </c>
      <c r="J147" s="86">
        <f>VLOOKUP(TABdata[[#This Row],[LOTE]],MP!A:L,5,FALSE)</f>
        <v>45803</v>
      </c>
      <c r="K147" s="85" t="str">
        <f>VLOOKUP(TABdata[[#This Row],[LOTE]],MP!$A$4:$O$687,6,FALSE)</f>
        <v>147-35-01-0951</v>
      </c>
      <c r="L147" s="64" t="s">
        <v>61</v>
      </c>
      <c r="M147" s="87">
        <v>22</v>
      </c>
      <c r="N147" s="88">
        <v>2</v>
      </c>
      <c r="O147" s="13">
        <f>10*TABdata[[#This Row],[CANTIDAD - Cajas]]</f>
        <v>20</v>
      </c>
    </row>
    <row r="148" spans="1:15" ht="29.25" x14ac:dyDescent="0.25">
      <c r="A148" s="82"/>
      <c r="B148" s="83" t="s">
        <v>135</v>
      </c>
      <c r="C148" s="89" t="s">
        <v>44</v>
      </c>
      <c r="D148" s="42" t="s">
        <v>53</v>
      </c>
      <c r="E148" s="42" t="s">
        <v>54</v>
      </c>
      <c r="F148" s="64" t="s">
        <v>64</v>
      </c>
      <c r="G148" s="42" t="s">
        <v>50</v>
      </c>
      <c r="H148" s="84">
        <v>987</v>
      </c>
      <c r="I148" s="85" t="str">
        <f>VLOOKUP(TABdata[[#This Row],[LOTE]],MP!$A$4:$L$217,3,FALSE)</f>
        <v>024-08531-01</v>
      </c>
      <c r="J148" s="86">
        <f>VLOOKUP(TABdata[[#This Row],[LOTE]],MP!A:L,5,FALSE)</f>
        <v>45805</v>
      </c>
      <c r="K148" s="85" t="str">
        <f>VLOOKUP(TABdata[[#This Row],[LOTE]],MP!$A$4:$O$687,6,FALSE)</f>
        <v>149-35-01-0987</v>
      </c>
      <c r="L148" s="64" t="s">
        <v>61</v>
      </c>
      <c r="M148" s="87">
        <v>22</v>
      </c>
      <c r="N148" s="88">
        <v>1</v>
      </c>
      <c r="O148" s="13">
        <f>10*TABdata[[#This Row],[CANTIDAD - Cajas]]</f>
        <v>10</v>
      </c>
    </row>
    <row r="149" spans="1:15" ht="29.25" x14ac:dyDescent="0.25">
      <c r="A149" s="82"/>
      <c r="B149" s="83" t="s">
        <v>135</v>
      </c>
      <c r="C149" s="89" t="s">
        <v>44</v>
      </c>
      <c r="D149" s="42" t="s">
        <v>53</v>
      </c>
      <c r="E149" s="42" t="s">
        <v>54</v>
      </c>
      <c r="F149" s="64" t="s">
        <v>64</v>
      </c>
      <c r="G149" s="42" t="s">
        <v>50</v>
      </c>
      <c r="H149" s="84">
        <v>1092</v>
      </c>
      <c r="I149" s="85" t="str">
        <f>VLOOKUP(TABdata[[#This Row],[LOTE]],MP!$A$4:$L$217,3,FALSE)</f>
        <v>024-08753-01</v>
      </c>
      <c r="J149" s="86">
        <f>VLOOKUP(TABdata[[#This Row],[LOTE]],MP!A:L,5,FALSE)</f>
        <v>45813</v>
      </c>
      <c r="K149" s="85" t="str">
        <f>VLOOKUP(TABdata[[#This Row],[LOTE]],MP!$A$4:$O$687,6,FALSE)</f>
        <v>157-35-01-1092</v>
      </c>
      <c r="L149" s="64" t="s">
        <v>61</v>
      </c>
      <c r="M149" s="87">
        <v>22</v>
      </c>
      <c r="N149" s="88">
        <v>7</v>
      </c>
      <c r="O149" s="13">
        <f>10*TABdata[[#This Row],[CANTIDAD - Cajas]]</f>
        <v>70</v>
      </c>
    </row>
    <row r="150" spans="1:15" ht="29.25" x14ac:dyDescent="0.25">
      <c r="A150" s="82"/>
      <c r="B150" s="83" t="s">
        <v>135</v>
      </c>
      <c r="C150" s="89" t="s">
        <v>44</v>
      </c>
      <c r="D150" s="42" t="s">
        <v>53</v>
      </c>
      <c r="E150" s="42" t="s">
        <v>54</v>
      </c>
      <c r="F150" s="64" t="s">
        <v>64</v>
      </c>
      <c r="G150" s="42" t="s">
        <v>50</v>
      </c>
      <c r="H150" s="84">
        <v>994</v>
      </c>
      <c r="I150" s="85" t="str">
        <f>VLOOKUP(TABdata[[#This Row],[LOTE]],MP!$A$4:$L$217,3,FALSE)</f>
        <v>024-08531-01</v>
      </c>
      <c r="J150" s="86">
        <f>VLOOKUP(TABdata[[#This Row],[LOTE]],MP!A:L,5,FALSE)</f>
        <v>45805</v>
      </c>
      <c r="K150" s="85" t="str">
        <f>VLOOKUP(TABdata[[#This Row],[LOTE]],MP!$A$4:$O$687,6,FALSE)</f>
        <v>149-35-01-0994</v>
      </c>
      <c r="L150" s="64" t="s">
        <v>61</v>
      </c>
      <c r="M150" s="87">
        <v>22</v>
      </c>
      <c r="N150" s="88">
        <v>4</v>
      </c>
      <c r="O150" s="13">
        <f>10*TABdata[[#This Row],[CANTIDAD - Cajas]]</f>
        <v>40</v>
      </c>
    </row>
    <row r="151" spans="1:15" ht="29.25" x14ac:dyDescent="0.25">
      <c r="A151" s="82"/>
      <c r="B151" s="83" t="s">
        <v>135</v>
      </c>
      <c r="C151" s="89" t="s">
        <v>44</v>
      </c>
      <c r="D151" s="42" t="s">
        <v>53</v>
      </c>
      <c r="E151" s="42" t="s">
        <v>54</v>
      </c>
      <c r="F151" s="64" t="s">
        <v>64</v>
      </c>
      <c r="G151" s="42" t="s">
        <v>50</v>
      </c>
      <c r="H151" s="84">
        <v>951</v>
      </c>
      <c r="I151" s="85" t="str">
        <f>VLOOKUP(TABdata[[#This Row],[LOTE]],MP!$A$4:$L$217,3,FALSE)</f>
        <v>024-08531-01</v>
      </c>
      <c r="J151" s="86">
        <f>VLOOKUP(TABdata[[#This Row],[LOTE]],MP!A:L,5,FALSE)</f>
        <v>45803</v>
      </c>
      <c r="K151" s="85" t="str">
        <f>VLOOKUP(TABdata[[#This Row],[LOTE]],MP!$A$4:$O$687,6,FALSE)</f>
        <v>147-35-01-0951</v>
      </c>
      <c r="L151" s="64" t="s">
        <v>61</v>
      </c>
      <c r="M151" s="87">
        <v>24</v>
      </c>
      <c r="N151" s="88">
        <v>1</v>
      </c>
      <c r="O151" s="13">
        <f>10*TABdata[[#This Row],[CANTIDAD - Cajas]]</f>
        <v>10</v>
      </c>
    </row>
    <row r="152" spans="1:15" ht="29.25" x14ac:dyDescent="0.25">
      <c r="A152" s="82"/>
      <c r="B152" s="83" t="s">
        <v>135</v>
      </c>
      <c r="C152" s="89" t="s">
        <v>44</v>
      </c>
      <c r="D152" s="42" t="s">
        <v>53</v>
      </c>
      <c r="E152" s="42" t="s">
        <v>54</v>
      </c>
      <c r="F152" s="64" t="s">
        <v>64</v>
      </c>
      <c r="G152" s="42" t="s">
        <v>50</v>
      </c>
      <c r="H152" s="84">
        <v>1020</v>
      </c>
      <c r="I152" s="85" t="str">
        <f>VLOOKUP(TABdata[[#This Row],[LOTE]],MP!$A$4:$L$217,3,FALSE)</f>
        <v>024-40600-01</v>
      </c>
      <c r="J152" s="86">
        <f>VLOOKUP(TABdata[[#This Row],[LOTE]],MP!A:L,5,FALSE)</f>
        <v>45806</v>
      </c>
      <c r="K152" s="85" t="str">
        <f>VLOOKUP(TABdata[[#This Row],[LOTE]],MP!$A$4:$O$687,6,FALSE)</f>
        <v>150-35-01-1020</v>
      </c>
      <c r="L152" s="64" t="s">
        <v>61</v>
      </c>
      <c r="M152" s="87">
        <v>24</v>
      </c>
      <c r="N152" s="88">
        <v>1</v>
      </c>
      <c r="O152" s="13">
        <f>10*TABdata[[#This Row],[CANTIDAD - Cajas]]</f>
        <v>10</v>
      </c>
    </row>
    <row r="153" spans="1:15" ht="29.25" x14ac:dyDescent="0.25">
      <c r="A153" s="82"/>
      <c r="B153" s="83" t="s">
        <v>135</v>
      </c>
      <c r="C153" s="89" t="s">
        <v>44</v>
      </c>
      <c r="D153" s="42" t="s">
        <v>53</v>
      </c>
      <c r="E153" s="42" t="s">
        <v>54</v>
      </c>
      <c r="F153" s="64" t="s">
        <v>64</v>
      </c>
      <c r="G153" s="42" t="s">
        <v>50</v>
      </c>
      <c r="H153" s="84">
        <v>1020</v>
      </c>
      <c r="I153" s="85" t="str">
        <f>VLOOKUP(TABdata[[#This Row],[LOTE]],MP!$A$4:$L$217,3,FALSE)</f>
        <v>024-40600-01</v>
      </c>
      <c r="J153" s="86">
        <f>VLOOKUP(TABdata[[#This Row],[LOTE]],MP!A:L,5,FALSE)</f>
        <v>45806</v>
      </c>
      <c r="K153" s="85" t="str">
        <f>VLOOKUP(TABdata[[#This Row],[LOTE]],MP!$A$4:$O$687,6,FALSE)</f>
        <v>150-35-01-1020</v>
      </c>
      <c r="L153" s="64" t="s">
        <v>61</v>
      </c>
      <c r="M153" s="87">
        <v>22</v>
      </c>
      <c r="N153" s="88">
        <v>7</v>
      </c>
      <c r="O153" s="13">
        <f>10*TABdata[[#This Row],[CANTIDAD - Cajas]]</f>
        <v>70</v>
      </c>
    </row>
    <row r="154" spans="1:15" ht="29.25" x14ac:dyDescent="0.25">
      <c r="A154" s="82"/>
      <c r="B154" s="83" t="s">
        <v>135</v>
      </c>
      <c r="C154" s="89" t="s">
        <v>44</v>
      </c>
      <c r="D154" s="42" t="s">
        <v>53</v>
      </c>
      <c r="E154" s="42" t="s">
        <v>54</v>
      </c>
      <c r="F154" s="64" t="s">
        <v>64</v>
      </c>
      <c r="G154" s="42" t="s">
        <v>50</v>
      </c>
      <c r="H154" s="84">
        <v>1055</v>
      </c>
      <c r="I154" s="85" t="str">
        <f>VLOOKUP(TABdata[[#This Row],[LOTE]],MP!$A$4:$L$217,3,FALSE)</f>
        <v>024-32202-01</v>
      </c>
      <c r="J154" s="86">
        <f>VLOOKUP(TABdata[[#This Row],[LOTE]],MP!A:L,5,FALSE)</f>
        <v>45810</v>
      </c>
      <c r="K154" s="85" t="str">
        <f>VLOOKUP(TABdata[[#This Row],[LOTE]],MP!$A$4:$O$687,6,FALSE)</f>
        <v>154-35-01-1055</v>
      </c>
      <c r="L154" s="64" t="s">
        <v>61</v>
      </c>
      <c r="M154" s="87">
        <v>22</v>
      </c>
      <c r="N154" s="88">
        <v>3</v>
      </c>
      <c r="O154" s="13">
        <f>10*TABdata[[#This Row],[CANTIDAD - Cajas]]</f>
        <v>30</v>
      </c>
    </row>
    <row r="155" spans="1:15" ht="29.25" x14ac:dyDescent="0.25">
      <c r="A155" s="82"/>
      <c r="B155" s="83" t="s">
        <v>135</v>
      </c>
      <c r="C155" s="89" t="s">
        <v>44</v>
      </c>
      <c r="D155" s="42" t="s">
        <v>53</v>
      </c>
      <c r="E155" s="42" t="s">
        <v>54</v>
      </c>
      <c r="F155" s="64" t="s">
        <v>64</v>
      </c>
      <c r="G155" s="42" t="s">
        <v>50</v>
      </c>
      <c r="H155" s="84">
        <v>1035</v>
      </c>
      <c r="I155" s="85" t="str">
        <f>VLOOKUP(TABdata[[#This Row],[LOTE]],MP!$A$4:$L$217,3,FALSE)</f>
        <v>024-29512-01</v>
      </c>
      <c r="J155" s="86">
        <f>VLOOKUP(TABdata[[#This Row],[LOTE]],MP!A:L,5,FALSE)</f>
        <v>45808</v>
      </c>
      <c r="K155" s="85" t="str">
        <f>VLOOKUP(TABdata[[#This Row],[LOTE]],MP!$A$4:$O$687,6,FALSE)</f>
        <v>152-35-01-1035</v>
      </c>
      <c r="L155" s="64" t="s">
        <v>61</v>
      </c>
      <c r="M155" s="87">
        <v>22</v>
      </c>
      <c r="N155" s="88">
        <v>4</v>
      </c>
      <c r="O155" s="13">
        <f>10*TABdata[[#This Row],[CANTIDAD - Cajas]]</f>
        <v>40</v>
      </c>
    </row>
    <row r="156" spans="1:15" ht="29.25" x14ac:dyDescent="0.25">
      <c r="A156" s="82"/>
      <c r="B156" s="83" t="s">
        <v>135</v>
      </c>
      <c r="C156" s="89" t="s">
        <v>44</v>
      </c>
      <c r="D156" s="42" t="s">
        <v>53</v>
      </c>
      <c r="E156" s="42" t="s">
        <v>54</v>
      </c>
      <c r="F156" s="64" t="s">
        <v>64</v>
      </c>
      <c r="G156" s="42" t="s">
        <v>50</v>
      </c>
      <c r="H156" s="84">
        <v>1069</v>
      </c>
      <c r="I156" s="85" t="str">
        <f>VLOOKUP(TABdata[[#This Row],[LOTE]],MP!$A$4:$L$217,3,FALSE)</f>
        <v>024-08753-01</v>
      </c>
      <c r="J156" s="86">
        <f>VLOOKUP(TABdata[[#This Row],[LOTE]],MP!A:L,5,FALSE)</f>
        <v>45811</v>
      </c>
      <c r="K156" s="85" t="str">
        <f>VLOOKUP(TABdata[[#This Row],[LOTE]],MP!$A$4:$O$687,6,FALSE)</f>
        <v>155-35-01-1069</v>
      </c>
      <c r="L156" s="64" t="s">
        <v>61</v>
      </c>
      <c r="M156" s="87">
        <v>22</v>
      </c>
      <c r="N156" s="88">
        <v>8</v>
      </c>
      <c r="O156" s="13">
        <f>10*TABdata[[#This Row],[CANTIDAD - Cajas]]</f>
        <v>80</v>
      </c>
    </row>
    <row r="157" spans="1:15" ht="29.25" x14ac:dyDescent="0.25">
      <c r="A157" s="82"/>
      <c r="B157" s="83" t="s">
        <v>135</v>
      </c>
      <c r="C157" s="89" t="s">
        <v>44</v>
      </c>
      <c r="D157" s="42" t="s">
        <v>53</v>
      </c>
      <c r="E157" s="42" t="s">
        <v>54</v>
      </c>
      <c r="F157" s="64" t="s">
        <v>64</v>
      </c>
      <c r="G157" s="42" t="s">
        <v>50</v>
      </c>
      <c r="H157" s="84">
        <v>1025</v>
      </c>
      <c r="I157" s="85" t="str">
        <f>VLOOKUP(TABdata[[#This Row],[LOTE]],MP!$A$4:$L$217,3,FALSE)</f>
        <v>024-29517-01</v>
      </c>
      <c r="J157" s="86">
        <f>VLOOKUP(TABdata[[#This Row],[LOTE]],MP!A:L,5,FALSE)</f>
        <v>45808</v>
      </c>
      <c r="K157" s="85" t="str">
        <f>VLOOKUP(TABdata[[#This Row],[LOTE]],MP!$A$4:$O$687,6,FALSE)</f>
        <v>152-35-01-1025</v>
      </c>
      <c r="L157" s="64" t="s">
        <v>61</v>
      </c>
      <c r="M157" s="87">
        <v>22</v>
      </c>
      <c r="N157" s="88">
        <v>9</v>
      </c>
      <c r="O157" s="13">
        <f>10*TABdata[[#This Row],[CANTIDAD - Cajas]]</f>
        <v>90</v>
      </c>
    </row>
    <row r="158" spans="1:15" ht="29.25" x14ac:dyDescent="0.25">
      <c r="A158" s="82"/>
      <c r="B158" s="83" t="s">
        <v>135</v>
      </c>
      <c r="C158" s="89" t="s">
        <v>44</v>
      </c>
      <c r="D158" s="42" t="s">
        <v>53</v>
      </c>
      <c r="E158" s="42" t="s">
        <v>54</v>
      </c>
      <c r="F158" s="64" t="s">
        <v>64</v>
      </c>
      <c r="G158" s="42" t="s">
        <v>50</v>
      </c>
      <c r="H158" s="84">
        <v>1072</v>
      </c>
      <c r="I158" s="85" t="str">
        <f>VLOOKUP(TABdata[[#This Row],[LOTE]],MP!$A$4:$L$217,3,FALSE)</f>
        <v>024-19078-01</v>
      </c>
      <c r="J158" s="86">
        <f>VLOOKUP(TABdata[[#This Row],[LOTE]],MP!A:L,5,FALSE)</f>
        <v>45811</v>
      </c>
      <c r="K158" s="85" t="str">
        <f>VLOOKUP(TABdata[[#This Row],[LOTE]],MP!$A$4:$O$687,6,FALSE)</f>
        <v>155-35-01-1072</v>
      </c>
      <c r="L158" s="64" t="s">
        <v>61</v>
      </c>
      <c r="M158" s="87">
        <v>22</v>
      </c>
      <c r="N158" s="88">
        <v>8</v>
      </c>
      <c r="O158" s="13">
        <f>10*TABdata[[#This Row],[CANTIDAD - Cajas]]</f>
        <v>80</v>
      </c>
    </row>
    <row r="159" spans="1:15" ht="29.25" x14ac:dyDescent="0.25">
      <c r="A159" s="82"/>
      <c r="B159" s="83" t="s">
        <v>135</v>
      </c>
      <c r="C159" s="89" t="s">
        <v>44</v>
      </c>
      <c r="D159" s="42" t="s">
        <v>53</v>
      </c>
      <c r="E159" s="42" t="s">
        <v>54</v>
      </c>
      <c r="F159" s="64" t="s">
        <v>64</v>
      </c>
      <c r="G159" s="42" t="s">
        <v>50</v>
      </c>
      <c r="H159" s="84">
        <v>1103</v>
      </c>
      <c r="I159" s="85" t="str">
        <f>VLOOKUP(TABdata[[#This Row],[LOTE]],MP!$A$4:$L$217,3,FALSE)</f>
        <v>024-08753-01</v>
      </c>
      <c r="J159" s="86">
        <f>VLOOKUP(TABdata[[#This Row],[LOTE]],MP!A:L,5,FALSE)</f>
        <v>45814</v>
      </c>
      <c r="K159" s="85" t="str">
        <f>VLOOKUP(TABdata[[#This Row],[LOTE]],MP!$A$4:$O$687,6,FALSE)</f>
        <v>158-35-01-1103</v>
      </c>
      <c r="L159" s="64" t="s">
        <v>61</v>
      </c>
      <c r="M159" s="87">
        <v>22</v>
      </c>
      <c r="N159" s="88">
        <v>6</v>
      </c>
      <c r="O159" s="13">
        <f>10*TABdata[[#This Row],[CANTIDAD - Cajas]]</f>
        <v>60</v>
      </c>
    </row>
    <row r="160" spans="1:15" ht="29.25" x14ac:dyDescent="0.25">
      <c r="A160" s="82"/>
      <c r="B160" s="83" t="s">
        <v>135</v>
      </c>
      <c r="C160" s="89" t="s">
        <v>44</v>
      </c>
      <c r="D160" s="42" t="s">
        <v>53</v>
      </c>
      <c r="E160" s="42" t="s">
        <v>54</v>
      </c>
      <c r="F160" s="64" t="s">
        <v>64</v>
      </c>
      <c r="G160" s="42" t="s">
        <v>50</v>
      </c>
      <c r="H160" s="84">
        <v>987</v>
      </c>
      <c r="I160" s="85" t="str">
        <f>VLOOKUP(TABdata[[#This Row],[LOTE]],MP!$A$4:$L$217,3,FALSE)</f>
        <v>024-08531-01</v>
      </c>
      <c r="J160" s="86">
        <f>VLOOKUP(TABdata[[#This Row],[LOTE]],MP!A:L,5,FALSE)</f>
        <v>45805</v>
      </c>
      <c r="K160" s="85" t="str">
        <f>VLOOKUP(TABdata[[#This Row],[LOTE]],MP!$A$4:$O$687,6,FALSE)</f>
        <v>149-35-01-0987</v>
      </c>
      <c r="L160" s="64" t="s">
        <v>61</v>
      </c>
      <c r="M160" s="87">
        <v>22</v>
      </c>
      <c r="N160" s="88">
        <v>3</v>
      </c>
      <c r="O160" s="13">
        <f>10*TABdata[[#This Row],[CANTIDAD - Cajas]]</f>
        <v>30</v>
      </c>
    </row>
    <row r="161" spans="1:15" ht="29.25" x14ac:dyDescent="0.25">
      <c r="A161" s="82"/>
      <c r="B161" s="83" t="s">
        <v>135</v>
      </c>
      <c r="C161" s="89" t="s">
        <v>44</v>
      </c>
      <c r="D161" s="42" t="s">
        <v>53</v>
      </c>
      <c r="E161" s="42" t="s">
        <v>54</v>
      </c>
      <c r="F161" s="64" t="s">
        <v>64</v>
      </c>
      <c r="G161" s="42" t="s">
        <v>50</v>
      </c>
      <c r="H161" s="84">
        <v>994</v>
      </c>
      <c r="I161" s="85" t="str">
        <f>VLOOKUP(TABdata[[#This Row],[LOTE]],MP!$A$4:$L$217,3,FALSE)</f>
        <v>024-08531-01</v>
      </c>
      <c r="J161" s="86">
        <f>VLOOKUP(TABdata[[#This Row],[LOTE]],MP!A:L,5,FALSE)</f>
        <v>45805</v>
      </c>
      <c r="K161" s="85" t="str">
        <f>VLOOKUP(TABdata[[#This Row],[LOTE]],MP!$A$4:$O$687,6,FALSE)</f>
        <v>149-35-01-0994</v>
      </c>
      <c r="L161" s="64" t="s">
        <v>61</v>
      </c>
      <c r="M161" s="87">
        <v>22</v>
      </c>
      <c r="N161" s="88">
        <v>1</v>
      </c>
      <c r="O161" s="13">
        <f>10*TABdata[[#This Row],[CANTIDAD - Cajas]]</f>
        <v>10</v>
      </c>
    </row>
    <row r="162" spans="1:15" ht="29.25" x14ac:dyDescent="0.25">
      <c r="A162" s="82"/>
      <c r="B162" s="83" t="s">
        <v>135</v>
      </c>
      <c r="C162" s="89" t="s">
        <v>44</v>
      </c>
      <c r="D162" s="42" t="s">
        <v>53</v>
      </c>
      <c r="E162" s="42" t="s">
        <v>54</v>
      </c>
      <c r="F162" s="64" t="s">
        <v>64</v>
      </c>
      <c r="G162" s="42" t="s">
        <v>50</v>
      </c>
      <c r="H162" s="84">
        <v>1092</v>
      </c>
      <c r="I162" s="85" t="str">
        <f>VLOOKUP(TABdata[[#This Row],[LOTE]],MP!$A$4:$L$217,3,FALSE)</f>
        <v>024-08753-01</v>
      </c>
      <c r="J162" s="86">
        <f>VLOOKUP(TABdata[[#This Row],[LOTE]],MP!A:L,5,FALSE)</f>
        <v>45813</v>
      </c>
      <c r="K162" s="85" t="str">
        <f>VLOOKUP(TABdata[[#This Row],[LOTE]],MP!$A$4:$O$687,6,FALSE)</f>
        <v>157-35-01-1092</v>
      </c>
      <c r="L162" s="64" t="s">
        <v>61</v>
      </c>
      <c r="M162" s="87">
        <v>22</v>
      </c>
      <c r="N162" s="88">
        <v>2</v>
      </c>
      <c r="O162" s="13">
        <f>10*TABdata[[#This Row],[CANTIDAD - Cajas]]</f>
        <v>20</v>
      </c>
    </row>
    <row r="163" spans="1:15" ht="29.25" x14ac:dyDescent="0.25">
      <c r="A163" s="82"/>
      <c r="B163" s="83" t="s">
        <v>135</v>
      </c>
      <c r="C163" s="89" t="s">
        <v>44</v>
      </c>
      <c r="D163" s="42" t="s">
        <v>53</v>
      </c>
      <c r="E163" s="42" t="s">
        <v>54</v>
      </c>
      <c r="F163" s="64" t="s">
        <v>64</v>
      </c>
      <c r="G163" s="42" t="s">
        <v>50</v>
      </c>
      <c r="H163" s="84">
        <v>999</v>
      </c>
      <c r="I163" s="85" t="str">
        <f>VLOOKUP(TABdata[[#This Row],[LOTE]],MP!$A$4:$L$217,3,FALSE)</f>
        <v>024-29416-01</v>
      </c>
      <c r="J163" s="86">
        <f>VLOOKUP(TABdata[[#This Row],[LOTE]],MP!A:L,5,FALSE)</f>
        <v>45806</v>
      </c>
      <c r="K163" s="85" t="str">
        <f>VLOOKUP(TABdata[[#This Row],[LOTE]],MP!$A$4:$O$687,6,FALSE)</f>
        <v>150-35-01-0999</v>
      </c>
      <c r="L163" s="64" t="s">
        <v>61</v>
      </c>
      <c r="M163" s="87">
        <v>22</v>
      </c>
      <c r="N163" s="88">
        <v>1</v>
      </c>
      <c r="O163" s="13">
        <f>10*TABdata[[#This Row],[CANTIDAD - Cajas]]</f>
        <v>10</v>
      </c>
    </row>
    <row r="164" spans="1:15" ht="29.25" x14ac:dyDescent="0.25">
      <c r="A164" s="82"/>
      <c r="B164" s="83" t="s">
        <v>136</v>
      </c>
      <c r="C164" s="89" t="s">
        <v>44</v>
      </c>
      <c r="D164" s="42" t="s">
        <v>53</v>
      </c>
      <c r="E164" s="42" t="s">
        <v>54</v>
      </c>
      <c r="F164" s="64" t="s">
        <v>64</v>
      </c>
      <c r="G164" s="42" t="s">
        <v>50</v>
      </c>
      <c r="H164" s="84">
        <v>987</v>
      </c>
      <c r="I164" s="85" t="str">
        <f>VLOOKUP(TABdata[[#This Row],[LOTE]],MP!$A$4:$L$217,3,FALSE)</f>
        <v>024-08531-01</v>
      </c>
      <c r="J164" s="86">
        <f>VLOOKUP(TABdata[[#This Row],[LOTE]],MP!A:L,5,FALSE)</f>
        <v>45805</v>
      </c>
      <c r="K164" s="85" t="str">
        <f>VLOOKUP(TABdata[[#This Row],[LOTE]],MP!$A$4:$O$687,6,FALSE)</f>
        <v>149-35-01-0987</v>
      </c>
      <c r="L164" s="64" t="s">
        <v>52</v>
      </c>
      <c r="M164" s="87">
        <v>12</v>
      </c>
      <c r="N164" s="88">
        <v>2</v>
      </c>
      <c r="O164" s="13">
        <f>10*TABdata[[#This Row],[CANTIDAD - Cajas]]</f>
        <v>20</v>
      </c>
    </row>
    <row r="165" spans="1:15" ht="29.25" x14ac:dyDescent="0.25">
      <c r="A165" s="82"/>
      <c r="B165" s="83" t="s">
        <v>136</v>
      </c>
      <c r="C165" s="89" t="s">
        <v>44</v>
      </c>
      <c r="D165" s="42" t="s">
        <v>53</v>
      </c>
      <c r="E165" s="42" t="s">
        <v>54</v>
      </c>
      <c r="F165" s="64" t="s">
        <v>64</v>
      </c>
      <c r="G165" s="42" t="s">
        <v>50</v>
      </c>
      <c r="H165" s="84">
        <v>999</v>
      </c>
      <c r="I165" s="85" t="str">
        <f>VLOOKUP(TABdata[[#This Row],[LOTE]],MP!$A$4:$L$217,3,FALSE)</f>
        <v>024-29416-01</v>
      </c>
      <c r="J165" s="86">
        <f>VLOOKUP(TABdata[[#This Row],[LOTE]],MP!A:L,5,FALSE)</f>
        <v>45806</v>
      </c>
      <c r="K165" s="85" t="str">
        <f>VLOOKUP(TABdata[[#This Row],[LOTE]],MP!$A$4:$O$687,6,FALSE)</f>
        <v>150-35-01-0999</v>
      </c>
      <c r="L165" s="64" t="s">
        <v>52</v>
      </c>
      <c r="M165" s="87">
        <v>12</v>
      </c>
      <c r="N165" s="88">
        <v>7</v>
      </c>
      <c r="O165" s="13">
        <f>10*TABdata[[#This Row],[CANTIDAD - Cajas]]</f>
        <v>70</v>
      </c>
    </row>
    <row r="166" spans="1:15" ht="29.25" x14ac:dyDescent="0.25">
      <c r="A166" s="82"/>
      <c r="B166" s="83" t="s">
        <v>136</v>
      </c>
      <c r="C166" s="89" t="s">
        <v>44</v>
      </c>
      <c r="D166" s="42" t="s">
        <v>53</v>
      </c>
      <c r="E166" s="42" t="s">
        <v>54</v>
      </c>
      <c r="F166" s="64" t="s">
        <v>64</v>
      </c>
      <c r="G166" s="42" t="s">
        <v>50</v>
      </c>
      <c r="H166" s="84">
        <v>1020</v>
      </c>
      <c r="I166" s="85" t="str">
        <f>VLOOKUP(TABdata[[#This Row],[LOTE]],MP!$A$4:$L$217,3,FALSE)</f>
        <v>024-40600-01</v>
      </c>
      <c r="J166" s="86">
        <f>VLOOKUP(TABdata[[#This Row],[LOTE]],MP!A:L,5,FALSE)</f>
        <v>45806</v>
      </c>
      <c r="K166" s="85" t="str">
        <f>VLOOKUP(TABdata[[#This Row],[LOTE]],MP!$A$4:$O$687,6,FALSE)</f>
        <v>150-35-01-1020</v>
      </c>
      <c r="L166" s="64" t="s">
        <v>52</v>
      </c>
      <c r="M166" s="87">
        <v>12</v>
      </c>
      <c r="N166" s="88">
        <v>3</v>
      </c>
      <c r="O166" s="13">
        <f>10*TABdata[[#This Row],[CANTIDAD - Cajas]]</f>
        <v>30</v>
      </c>
    </row>
    <row r="167" spans="1:15" ht="29.25" x14ac:dyDescent="0.25">
      <c r="A167" s="82"/>
      <c r="B167" s="83" t="s">
        <v>136</v>
      </c>
      <c r="C167" s="89" t="s">
        <v>44</v>
      </c>
      <c r="D167" s="42" t="s">
        <v>53</v>
      </c>
      <c r="E167" s="42" t="s">
        <v>54</v>
      </c>
      <c r="F167" s="64" t="s">
        <v>64</v>
      </c>
      <c r="G167" s="42" t="s">
        <v>50</v>
      </c>
      <c r="H167" s="84">
        <v>1035</v>
      </c>
      <c r="I167" s="85" t="str">
        <f>VLOOKUP(TABdata[[#This Row],[LOTE]],MP!$A$4:$L$217,3,FALSE)</f>
        <v>024-29512-01</v>
      </c>
      <c r="J167" s="86">
        <f>VLOOKUP(TABdata[[#This Row],[LOTE]],MP!A:L,5,FALSE)</f>
        <v>45808</v>
      </c>
      <c r="K167" s="85" t="str">
        <f>VLOOKUP(TABdata[[#This Row],[LOTE]],MP!$A$4:$O$687,6,FALSE)</f>
        <v>152-35-01-1035</v>
      </c>
      <c r="L167" s="64" t="s">
        <v>52</v>
      </c>
      <c r="M167" s="87">
        <v>12</v>
      </c>
      <c r="N167" s="88">
        <v>4</v>
      </c>
      <c r="O167" s="13">
        <f>10*TABdata[[#This Row],[CANTIDAD - Cajas]]</f>
        <v>40</v>
      </c>
    </row>
    <row r="168" spans="1:15" ht="29.25" x14ac:dyDescent="0.25">
      <c r="A168" s="82"/>
      <c r="B168" s="83" t="s">
        <v>136</v>
      </c>
      <c r="C168" s="89" t="s">
        <v>44</v>
      </c>
      <c r="D168" s="42" t="s">
        <v>53</v>
      </c>
      <c r="E168" s="42" t="s">
        <v>54</v>
      </c>
      <c r="F168" s="64" t="s">
        <v>64</v>
      </c>
      <c r="G168" s="42" t="s">
        <v>50</v>
      </c>
      <c r="H168" s="84">
        <v>985</v>
      </c>
      <c r="I168" s="85" t="str">
        <f>VLOOKUP(TABdata[[#This Row],[LOTE]],MP!$A$4:$L$217,3,FALSE)</f>
        <v>024-01885-01</v>
      </c>
      <c r="J168" s="86">
        <f>VLOOKUP(TABdata[[#This Row],[LOTE]],MP!A:L,5,FALSE)</f>
        <v>45805</v>
      </c>
      <c r="K168" s="85" t="str">
        <f>VLOOKUP(TABdata[[#This Row],[LOTE]],MP!$A$4:$O$687,6,FALSE)</f>
        <v>149-35-01-0985</v>
      </c>
      <c r="L168" s="64" t="s">
        <v>52</v>
      </c>
      <c r="M168" s="87">
        <v>12</v>
      </c>
      <c r="N168" s="88">
        <v>1</v>
      </c>
      <c r="O168" s="13">
        <f>10*TABdata[[#This Row],[CANTIDAD - Cajas]]</f>
        <v>10</v>
      </c>
    </row>
    <row r="169" spans="1:15" ht="29.25" x14ac:dyDescent="0.25">
      <c r="A169" s="82"/>
      <c r="B169" s="83" t="s">
        <v>136</v>
      </c>
      <c r="C169" s="89" t="s">
        <v>44</v>
      </c>
      <c r="D169" s="42" t="s">
        <v>53</v>
      </c>
      <c r="E169" s="42" t="s">
        <v>54</v>
      </c>
      <c r="F169" s="64" t="s">
        <v>64</v>
      </c>
      <c r="G169" s="42" t="s">
        <v>50</v>
      </c>
      <c r="H169" s="84">
        <v>994</v>
      </c>
      <c r="I169" s="85" t="str">
        <f>VLOOKUP(TABdata[[#This Row],[LOTE]],MP!$A$4:$L$217,3,FALSE)</f>
        <v>024-08531-01</v>
      </c>
      <c r="J169" s="86">
        <f>VLOOKUP(TABdata[[#This Row],[LOTE]],MP!A:L,5,FALSE)</f>
        <v>45805</v>
      </c>
      <c r="K169" s="85" t="str">
        <f>VLOOKUP(TABdata[[#This Row],[LOTE]],MP!$A$4:$O$687,6,FALSE)</f>
        <v>149-35-01-0994</v>
      </c>
      <c r="L169" s="64" t="s">
        <v>52</v>
      </c>
      <c r="M169" s="87">
        <v>12</v>
      </c>
      <c r="N169" s="88">
        <v>1</v>
      </c>
      <c r="O169" s="13">
        <f>10*TABdata[[#This Row],[CANTIDAD - Cajas]]</f>
        <v>10</v>
      </c>
    </row>
    <row r="170" spans="1:15" ht="29.25" x14ac:dyDescent="0.25">
      <c r="A170" s="82"/>
      <c r="B170" s="83" t="s">
        <v>136</v>
      </c>
      <c r="C170" s="89" t="s">
        <v>44</v>
      </c>
      <c r="D170" s="42" t="s">
        <v>53</v>
      </c>
      <c r="E170" s="42" t="s">
        <v>54</v>
      </c>
      <c r="F170" s="64" t="s">
        <v>64</v>
      </c>
      <c r="G170" s="42" t="s">
        <v>50</v>
      </c>
      <c r="H170" s="84">
        <v>951</v>
      </c>
      <c r="I170" s="85" t="str">
        <f>VLOOKUP(TABdata[[#This Row],[LOTE]],MP!$A$4:$L$217,3,FALSE)</f>
        <v>024-08531-01</v>
      </c>
      <c r="J170" s="86">
        <f>VLOOKUP(TABdata[[#This Row],[LOTE]],MP!A:L,5,FALSE)</f>
        <v>45803</v>
      </c>
      <c r="K170" s="85" t="str">
        <f>VLOOKUP(TABdata[[#This Row],[LOTE]],MP!$A$4:$O$687,6,FALSE)</f>
        <v>147-35-01-0951</v>
      </c>
      <c r="L170" s="64" t="s">
        <v>52</v>
      </c>
      <c r="M170" s="87">
        <v>12</v>
      </c>
      <c r="N170" s="88">
        <v>1</v>
      </c>
      <c r="O170" s="13">
        <f>10*TABdata[[#This Row],[CANTIDAD - Cajas]]</f>
        <v>10</v>
      </c>
    </row>
    <row r="171" spans="1:15" ht="29.25" x14ac:dyDescent="0.25">
      <c r="A171" s="82"/>
      <c r="B171" s="83" t="s">
        <v>136</v>
      </c>
      <c r="C171" s="89" t="s">
        <v>44</v>
      </c>
      <c r="D171" s="42" t="s">
        <v>53</v>
      </c>
      <c r="E171" s="42" t="s">
        <v>54</v>
      </c>
      <c r="F171" s="64" t="s">
        <v>64</v>
      </c>
      <c r="G171" s="42" t="s">
        <v>50</v>
      </c>
      <c r="H171" s="84">
        <v>1072</v>
      </c>
      <c r="I171" s="85" t="str">
        <f>VLOOKUP(TABdata[[#This Row],[LOTE]],MP!$A$4:$L$217,3,FALSE)</f>
        <v>024-19078-01</v>
      </c>
      <c r="J171" s="86">
        <f>VLOOKUP(TABdata[[#This Row],[LOTE]],MP!A:L,5,FALSE)</f>
        <v>45811</v>
      </c>
      <c r="K171" s="85" t="str">
        <f>VLOOKUP(TABdata[[#This Row],[LOTE]],MP!$A$4:$O$687,6,FALSE)</f>
        <v>155-35-01-1072</v>
      </c>
      <c r="L171" s="64" t="s">
        <v>52</v>
      </c>
      <c r="M171" s="87">
        <v>12</v>
      </c>
      <c r="N171" s="88">
        <v>1</v>
      </c>
      <c r="O171" s="13">
        <f>10*TABdata[[#This Row],[CANTIDAD - Cajas]]</f>
        <v>10</v>
      </c>
    </row>
    <row r="172" spans="1:15" ht="29.25" x14ac:dyDescent="0.25">
      <c r="A172" s="82"/>
      <c r="B172" s="83" t="s">
        <v>136</v>
      </c>
      <c r="C172" s="89" t="s">
        <v>44</v>
      </c>
      <c r="D172" s="42" t="s">
        <v>53</v>
      </c>
      <c r="E172" s="42" t="s">
        <v>54</v>
      </c>
      <c r="F172" s="64" t="s">
        <v>64</v>
      </c>
      <c r="G172" s="42" t="s">
        <v>50</v>
      </c>
      <c r="H172" s="84">
        <v>1092</v>
      </c>
      <c r="I172" s="85" t="str">
        <f>VLOOKUP(TABdata[[#This Row],[LOTE]],MP!$A$4:$L$217,3,FALSE)</f>
        <v>024-08753-01</v>
      </c>
      <c r="J172" s="86">
        <f>VLOOKUP(TABdata[[#This Row],[LOTE]],MP!A:L,5,FALSE)</f>
        <v>45813</v>
      </c>
      <c r="K172" s="85" t="str">
        <f>VLOOKUP(TABdata[[#This Row],[LOTE]],MP!$A$4:$O$687,6,FALSE)</f>
        <v>157-35-01-1092</v>
      </c>
      <c r="L172" s="64" t="s">
        <v>52</v>
      </c>
      <c r="M172" s="87">
        <v>12</v>
      </c>
      <c r="N172" s="88">
        <v>1</v>
      </c>
      <c r="O172" s="13">
        <f>10*TABdata[[#This Row],[CANTIDAD - Cajas]]</f>
        <v>10</v>
      </c>
    </row>
    <row r="173" spans="1:15" ht="29.25" x14ac:dyDescent="0.25">
      <c r="A173" s="82"/>
      <c r="B173" s="83" t="s">
        <v>136</v>
      </c>
      <c r="C173" s="89" t="s">
        <v>44</v>
      </c>
      <c r="D173" s="42" t="s">
        <v>53</v>
      </c>
      <c r="E173" s="42" t="s">
        <v>54</v>
      </c>
      <c r="F173" s="64" t="s">
        <v>64</v>
      </c>
      <c r="G173" s="42" t="s">
        <v>50</v>
      </c>
      <c r="H173" s="84">
        <v>932</v>
      </c>
      <c r="I173" s="85" t="str">
        <f>VLOOKUP(TABdata[[#This Row],[LOTE]],MP!$A$4:$L$217,3,FALSE)</f>
        <v>024-02912-01</v>
      </c>
      <c r="J173" s="86">
        <f>VLOOKUP(TABdata[[#This Row],[LOTE]],MP!A:L,5,FALSE)</f>
        <v>45804</v>
      </c>
      <c r="K173" s="85" t="str">
        <f>VLOOKUP(TABdata[[#This Row],[LOTE]],MP!$A$4:$O$687,6,FALSE)</f>
        <v>145-35-01-0932</v>
      </c>
      <c r="L173" s="64" t="s">
        <v>52</v>
      </c>
      <c r="M173" s="87">
        <v>12</v>
      </c>
      <c r="N173" s="88">
        <v>1</v>
      </c>
      <c r="O173" s="13">
        <f>10*TABdata[[#This Row],[CANTIDAD - Cajas]]</f>
        <v>10</v>
      </c>
    </row>
    <row r="174" spans="1:15" ht="29.25" x14ac:dyDescent="0.25">
      <c r="A174" s="82"/>
      <c r="B174" s="83" t="s">
        <v>136</v>
      </c>
      <c r="C174" s="89" t="s">
        <v>44</v>
      </c>
      <c r="D174" s="42" t="s">
        <v>53</v>
      </c>
      <c r="E174" s="42" t="s">
        <v>54</v>
      </c>
      <c r="F174" s="64" t="s">
        <v>64</v>
      </c>
      <c r="G174" s="42" t="s">
        <v>50</v>
      </c>
      <c r="H174" s="84">
        <v>986</v>
      </c>
      <c r="I174" s="85" t="str">
        <f>VLOOKUP(TABdata[[#This Row],[LOTE]],MP!$A$4:$L$217,3,FALSE)</f>
        <v>024-01885-01</v>
      </c>
      <c r="J174" s="86">
        <f>VLOOKUP(TABdata[[#This Row],[LOTE]],MP!A:L,5,FALSE)</f>
        <v>45805</v>
      </c>
      <c r="K174" s="85" t="str">
        <f>VLOOKUP(TABdata[[#This Row],[LOTE]],MP!$A$4:$O$687,6,FALSE)</f>
        <v>149-35-01-0986</v>
      </c>
      <c r="L174" s="64" t="s">
        <v>52</v>
      </c>
      <c r="M174" s="87">
        <v>12</v>
      </c>
      <c r="N174" s="88">
        <v>1</v>
      </c>
      <c r="O174" s="13">
        <f>10*TABdata[[#This Row],[CANTIDAD - Cajas]]</f>
        <v>10</v>
      </c>
    </row>
    <row r="175" spans="1:15" ht="29.25" x14ac:dyDescent="0.25">
      <c r="A175" s="82"/>
      <c r="B175" s="83" t="s">
        <v>136</v>
      </c>
      <c r="C175" s="89" t="s">
        <v>44</v>
      </c>
      <c r="D175" s="42" t="s">
        <v>53</v>
      </c>
      <c r="E175" s="42" t="s">
        <v>54</v>
      </c>
      <c r="F175" s="64" t="s">
        <v>64</v>
      </c>
      <c r="G175" s="42" t="s">
        <v>50</v>
      </c>
      <c r="H175" s="84">
        <v>985</v>
      </c>
      <c r="I175" s="85" t="str">
        <f>VLOOKUP(TABdata[[#This Row],[LOTE]],MP!$A$4:$L$217,3,FALSE)</f>
        <v>024-01885-01</v>
      </c>
      <c r="J175" s="86">
        <f>VLOOKUP(TABdata[[#This Row],[LOTE]],MP!A:L,5,FALSE)</f>
        <v>45805</v>
      </c>
      <c r="K175" s="85" t="str">
        <f>VLOOKUP(TABdata[[#This Row],[LOTE]],MP!$A$4:$O$687,6,FALSE)</f>
        <v>149-35-01-0985</v>
      </c>
      <c r="L175" s="64" t="s">
        <v>52</v>
      </c>
      <c r="M175" s="87">
        <v>10</v>
      </c>
      <c r="N175" s="88">
        <v>1</v>
      </c>
      <c r="O175" s="13">
        <f>10*TABdata[[#This Row],[CANTIDAD - Cajas]]</f>
        <v>10</v>
      </c>
    </row>
    <row r="176" spans="1:15" ht="29.25" x14ac:dyDescent="0.25">
      <c r="A176" s="82"/>
      <c r="B176" s="83" t="s">
        <v>136</v>
      </c>
      <c r="C176" s="89" t="s">
        <v>44</v>
      </c>
      <c r="D176" s="42" t="s">
        <v>53</v>
      </c>
      <c r="E176" s="42" t="s">
        <v>54</v>
      </c>
      <c r="F176" s="64" t="s">
        <v>64</v>
      </c>
      <c r="G176" s="42" t="s">
        <v>50</v>
      </c>
      <c r="H176" s="84">
        <v>1072</v>
      </c>
      <c r="I176" s="85" t="str">
        <f>VLOOKUP(TABdata[[#This Row],[LOTE]],MP!$A$4:$L$217,3,FALSE)</f>
        <v>024-19078-01</v>
      </c>
      <c r="J176" s="86">
        <f>VLOOKUP(TABdata[[#This Row],[LOTE]],MP!A:L,5,FALSE)</f>
        <v>45811</v>
      </c>
      <c r="K176" s="85" t="str">
        <f>VLOOKUP(TABdata[[#This Row],[LOTE]],MP!$A$4:$O$687,6,FALSE)</f>
        <v>155-35-01-1072</v>
      </c>
      <c r="L176" s="64" t="s">
        <v>52</v>
      </c>
      <c r="M176" s="87">
        <v>10</v>
      </c>
      <c r="N176" s="88">
        <v>1</v>
      </c>
      <c r="O176" s="13">
        <f>10*TABdata[[#This Row],[CANTIDAD - Cajas]]</f>
        <v>10</v>
      </c>
    </row>
    <row r="177" spans="1:15" ht="29.25" x14ac:dyDescent="0.25">
      <c r="A177" s="82"/>
      <c r="B177" s="83" t="s">
        <v>136</v>
      </c>
      <c r="C177" s="89" t="s">
        <v>44</v>
      </c>
      <c r="D177" s="42" t="s">
        <v>53</v>
      </c>
      <c r="E177" s="42" t="s">
        <v>54</v>
      </c>
      <c r="F177" s="64" t="s">
        <v>64</v>
      </c>
      <c r="G177" s="42" t="s">
        <v>50</v>
      </c>
      <c r="H177" s="84">
        <v>1020</v>
      </c>
      <c r="I177" s="85" t="str">
        <f>VLOOKUP(TABdata[[#This Row],[LOTE]],MP!$A$4:$L$217,3,FALSE)</f>
        <v>024-40600-01</v>
      </c>
      <c r="J177" s="86">
        <f>VLOOKUP(TABdata[[#This Row],[LOTE]],MP!A:L,5,FALSE)</f>
        <v>45806</v>
      </c>
      <c r="K177" s="85" t="str">
        <f>VLOOKUP(TABdata[[#This Row],[LOTE]],MP!$A$4:$O$687,6,FALSE)</f>
        <v>150-35-01-1020</v>
      </c>
      <c r="L177" s="64" t="s">
        <v>52</v>
      </c>
      <c r="M177" s="87">
        <v>10</v>
      </c>
      <c r="N177" s="88">
        <v>1</v>
      </c>
      <c r="O177" s="13">
        <f>10*TABdata[[#This Row],[CANTIDAD - Cajas]]</f>
        <v>10</v>
      </c>
    </row>
    <row r="178" spans="1:15" ht="29.25" x14ac:dyDescent="0.25">
      <c r="A178" s="82"/>
      <c r="B178" s="83" t="s">
        <v>136</v>
      </c>
      <c r="C178" s="89" t="s">
        <v>44</v>
      </c>
      <c r="D178" s="42" t="s">
        <v>53</v>
      </c>
      <c r="E178" s="42" t="s">
        <v>54</v>
      </c>
      <c r="F178" s="64" t="s">
        <v>64</v>
      </c>
      <c r="G178" s="42" t="s">
        <v>50</v>
      </c>
      <c r="H178" s="84">
        <v>994</v>
      </c>
      <c r="I178" s="85" t="str">
        <f>VLOOKUP(TABdata[[#This Row],[LOTE]],MP!$A$4:$L$217,3,FALSE)</f>
        <v>024-08531-01</v>
      </c>
      <c r="J178" s="86">
        <f>VLOOKUP(TABdata[[#This Row],[LOTE]],MP!A:L,5,FALSE)</f>
        <v>45805</v>
      </c>
      <c r="K178" s="85" t="str">
        <f>VLOOKUP(TABdata[[#This Row],[LOTE]],MP!$A$4:$O$687,6,FALSE)</f>
        <v>149-35-01-0994</v>
      </c>
      <c r="L178" s="64" t="s">
        <v>52</v>
      </c>
      <c r="M178" s="87">
        <v>14</v>
      </c>
      <c r="N178" s="88">
        <v>2</v>
      </c>
      <c r="O178" s="13">
        <f>10*TABdata[[#This Row],[CANTIDAD - Cajas]]</f>
        <v>20</v>
      </c>
    </row>
    <row r="179" spans="1:15" ht="29.25" x14ac:dyDescent="0.25">
      <c r="A179" s="82"/>
      <c r="B179" s="83" t="s">
        <v>136</v>
      </c>
      <c r="C179" s="89" t="s">
        <v>44</v>
      </c>
      <c r="D179" s="42" t="s">
        <v>53</v>
      </c>
      <c r="E179" s="42" t="s">
        <v>54</v>
      </c>
      <c r="F179" s="64" t="s">
        <v>64</v>
      </c>
      <c r="G179" s="42" t="s">
        <v>50</v>
      </c>
      <c r="H179" s="84">
        <v>1101</v>
      </c>
      <c r="I179" s="85" t="str">
        <f>VLOOKUP(TABdata[[#This Row],[LOTE]],MP!$A$4:$L$217,3,FALSE)</f>
        <v>024-32286-02</v>
      </c>
      <c r="J179" s="86">
        <f>VLOOKUP(TABdata[[#This Row],[LOTE]],MP!A:L,5,FALSE)</f>
        <v>45814</v>
      </c>
      <c r="K179" s="85" t="str">
        <f>VLOOKUP(TABdata[[#This Row],[LOTE]],MP!$A$4:$O$687,6,FALSE)</f>
        <v>158-35-01-1101</v>
      </c>
      <c r="L179" s="64" t="s">
        <v>52</v>
      </c>
      <c r="M179" s="87">
        <v>14</v>
      </c>
      <c r="N179" s="88">
        <v>2</v>
      </c>
      <c r="O179" s="13">
        <f>10*TABdata[[#This Row],[CANTIDAD - Cajas]]</f>
        <v>20</v>
      </c>
    </row>
    <row r="180" spans="1:15" ht="29.25" x14ac:dyDescent="0.25">
      <c r="A180" s="82"/>
      <c r="B180" s="83" t="s">
        <v>136</v>
      </c>
      <c r="C180" s="89" t="s">
        <v>44</v>
      </c>
      <c r="D180" s="42" t="s">
        <v>53</v>
      </c>
      <c r="E180" s="42" t="s">
        <v>54</v>
      </c>
      <c r="F180" s="64" t="s">
        <v>64</v>
      </c>
      <c r="G180" s="42" t="s">
        <v>50</v>
      </c>
      <c r="H180" s="84">
        <v>1092</v>
      </c>
      <c r="I180" s="85" t="str">
        <f>VLOOKUP(TABdata[[#This Row],[LOTE]],MP!$A$4:$L$217,3,FALSE)</f>
        <v>024-08753-01</v>
      </c>
      <c r="J180" s="86">
        <f>VLOOKUP(TABdata[[#This Row],[LOTE]],MP!A:L,5,FALSE)</f>
        <v>45813</v>
      </c>
      <c r="K180" s="85" t="str">
        <f>VLOOKUP(TABdata[[#This Row],[LOTE]],MP!$A$4:$O$687,6,FALSE)</f>
        <v>157-35-01-1092</v>
      </c>
      <c r="L180" s="64" t="s">
        <v>52</v>
      </c>
      <c r="M180" s="87">
        <v>14</v>
      </c>
      <c r="N180" s="88">
        <v>2</v>
      </c>
      <c r="O180" s="13">
        <f>10*TABdata[[#This Row],[CANTIDAD - Cajas]]</f>
        <v>20</v>
      </c>
    </row>
    <row r="181" spans="1:15" ht="29.25" x14ac:dyDescent="0.25">
      <c r="A181" s="82"/>
      <c r="B181" s="83" t="s">
        <v>136</v>
      </c>
      <c r="C181" s="89" t="s">
        <v>44</v>
      </c>
      <c r="D181" s="42" t="s">
        <v>53</v>
      </c>
      <c r="E181" s="42" t="s">
        <v>54</v>
      </c>
      <c r="F181" s="64" t="s">
        <v>64</v>
      </c>
      <c r="G181" s="42" t="s">
        <v>50</v>
      </c>
      <c r="H181" s="84">
        <v>987</v>
      </c>
      <c r="I181" s="85" t="str">
        <f>VLOOKUP(TABdata[[#This Row],[LOTE]],MP!$A$4:$L$217,3,FALSE)</f>
        <v>024-08531-01</v>
      </c>
      <c r="J181" s="86">
        <f>VLOOKUP(TABdata[[#This Row],[LOTE]],MP!A:L,5,FALSE)</f>
        <v>45805</v>
      </c>
      <c r="K181" s="85" t="str">
        <f>VLOOKUP(TABdata[[#This Row],[LOTE]],MP!$A$4:$O$687,6,FALSE)</f>
        <v>149-35-01-0987</v>
      </c>
      <c r="L181" s="64" t="s">
        <v>52</v>
      </c>
      <c r="M181" s="87">
        <v>14</v>
      </c>
      <c r="N181" s="88">
        <v>1</v>
      </c>
      <c r="O181" s="13">
        <f>10*TABdata[[#This Row],[CANTIDAD - Cajas]]</f>
        <v>10</v>
      </c>
    </row>
    <row r="182" spans="1:15" ht="29.25" x14ac:dyDescent="0.25">
      <c r="A182" s="82"/>
      <c r="B182" s="83" t="s">
        <v>136</v>
      </c>
      <c r="C182" s="89" t="s">
        <v>44</v>
      </c>
      <c r="D182" s="42" t="s">
        <v>53</v>
      </c>
      <c r="E182" s="42" t="s">
        <v>54</v>
      </c>
      <c r="F182" s="64" t="s">
        <v>64</v>
      </c>
      <c r="G182" s="42" t="s">
        <v>50</v>
      </c>
      <c r="H182" s="84">
        <v>951</v>
      </c>
      <c r="I182" s="85" t="str">
        <f>VLOOKUP(TABdata[[#This Row],[LOTE]],MP!$A$4:$L$217,3,FALSE)</f>
        <v>024-08531-01</v>
      </c>
      <c r="J182" s="86">
        <f>VLOOKUP(TABdata[[#This Row],[LOTE]],MP!A:L,5,FALSE)</f>
        <v>45803</v>
      </c>
      <c r="K182" s="85" t="str">
        <f>VLOOKUP(TABdata[[#This Row],[LOTE]],MP!$A$4:$O$687,6,FALSE)</f>
        <v>147-35-01-0951</v>
      </c>
      <c r="L182" s="64" t="s">
        <v>52</v>
      </c>
      <c r="M182" s="87">
        <v>14</v>
      </c>
      <c r="N182" s="88">
        <v>3</v>
      </c>
      <c r="O182" s="13">
        <f>10*TABdata[[#This Row],[CANTIDAD - Cajas]]</f>
        <v>30</v>
      </c>
    </row>
    <row r="183" spans="1:15" ht="29.25" x14ac:dyDescent="0.25">
      <c r="A183" s="82"/>
      <c r="B183" s="83" t="s">
        <v>136</v>
      </c>
      <c r="C183" s="89" t="s">
        <v>44</v>
      </c>
      <c r="D183" s="42" t="s">
        <v>53</v>
      </c>
      <c r="E183" s="42" t="s">
        <v>54</v>
      </c>
      <c r="F183" s="64" t="s">
        <v>64</v>
      </c>
      <c r="G183" s="42" t="s">
        <v>50</v>
      </c>
      <c r="H183" s="84">
        <v>932</v>
      </c>
      <c r="I183" s="85" t="str">
        <f>VLOOKUP(TABdata[[#This Row],[LOTE]],MP!$A$4:$L$217,3,FALSE)</f>
        <v>024-02912-01</v>
      </c>
      <c r="J183" s="86">
        <f>VLOOKUP(TABdata[[#This Row],[LOTE]],MP!A:L,5,FALSE)</f>
        <v>45804</v>
      </c>
      <c r="K183" s="85" t="str">
        <f>VLOOKUP(TABdata[[#This Row],[LOTE]],MP!$A$4:$O$687,6,FALSE)</f>
        <v>145-35-01-0932</v>
      </c>
      <c r="L183" s="64" t="s">
        <v>52</v>
      </c>
      <c r="M183" s="87">
        <v>14</v>
      </c>
      <c r="N183" s="88">
        <v>3</v>
      </c>
      <c r="O183" s="13">
        <f>10*TABdata[[#This Row],[CANTIDAD - Cajas]]</f>
        <v>30</v>
      </c>
    </row>
    <row r="184" spans="1:15" ht="29.25" x14ac:dyDescent="0.25">
      <c r="A184" s="82"/>
      <c r="B184" s="83" t="s">
        <v>136</v>
      </c>
      <c r="C184" s="89" t="s">
        <v>44</v>
      </c>
      <c r="D184" s="42" t="s">
        <v>53</v>
      </c>
      <c r="E184" s="42" t="s">
        <v>54</v>
      </c>
      <c r="F184" s="64" t="s">
        <v>64</v>
      </c>
      <c r="G184" s="42" t="s">
        <v>50</v>
      </c>
      <c r="H184" s="84">
        <v>1020</v>
      </c>
      <c r="I184" s="85" t="str">
        <f>VLOOKUP(TABdata[[#This Row],[LOTE]],MP!$A$4:$L$217,3,FALSE)</f>
        <v>024-40600-01</v>
      </c>
      <c r="J184" s="86">
        <f>VLOOKUP(TABdata[[#This Row],[LOTE]],MP!A:L,5,FALSE)</f>
        <v>45806</v>
      </c>
      <c r="K184" s="85" t="str">
        <f>VLOOKUP(TABdata[[#This Row],[LOTE]],MP!$A$4:$O$687,6,FALSE)</f>
        <v>150-35-01-1020</v>
      </c>
      <c r="L184" s="64" t="s">
        <v>52</v>
      </c>
      <c r="M184" s="87">
        <v>14</v>
      </c>
      <c r="N184" s="88">
        <v>7</v>
      </c>
      <c r="O184" s="13">
        <f>10*TABdata[[#This Row],[CANTIDAD - Cajas]]</f>
        <v>70</v>
      </c>
    </row>
    <row r="185" spans="1:15" ht="29.25" x14ac:dyDescent="0.25">
      <c r="A185" s="82"/>
      <c r="B185" s="83" t="s">
        <v>136</v>
      </c>
      <c r="C185" s="89" t="s">
        <v>44</v>
      </c>
      <c r="D185" s="42" t="s">
        <v>53</v>
      </c>
      <c r="E185" s="42" t="s">
        <v>54</v>
      </c>
      <c r="F185" s="64" t="s">
        <v>64</v>
      </c>
      <c r="G185" s="42" t="s">
        <v>50</v>
      </c>
      <c r="H185" s="84">
        <v>1036</v>
      </c>
      <c r="I185" s="85" t="str">
        <f>VLOOKUP(TABdata[[#This Row],[LOTE]],MP!$A$4:$L$217,3,FALSE)</f>
        <v>024-29512-01</v>
      </c>
      <c r="J185" s="86">
        <f>VLOOKUP(TABdata[[#This Row],[LOTE]],MP!A:L,5,FALSE)</f>
        <v>45807</v>
      </c>
      <c r="K185" s="85" t="str">
        <f>VLOOKUP(TABdata[[#This Row],[LOTE]],MP!$A$4:$O$687,6,FALSE)</f>
        <v>151-35-01-1036</v>
      </c>
      <c r="L185" s="64" t="s">
        <v>52</v>
      </c>
      <c r="M185" s="87">
        <v>14</v>
      </c>
      <c r="N185" s="88">
        <v>1</v>
      </c>
      <c r="O185" s="13">
        <f>10*TABdata[[#This Row],[CANTIDAD - Cajas]]</f>
        <v>10</v>
      </c>
    </row>
    <row r="186" spans="1:15" ht="29.25" x14ac:dyDescent="0.25">
      <c r="A186" s="82"/>
      <c r="B186" s="83" t="s">
        <v>136</v>
      </c>
      <c r="C186" s="89" t="s">
        <v>44</v>
      </c>
      <c r="D186" s="42" t="s">
        <v>53</v>
      </c>
      <c r="E186" s="42" t="s">
        <v>54</v>
      </c>
      <c r="F186" s="64" t="s">
        <v>64</v>
      </c>
      <c r="G186" s="42" t="s">
        <v>50</v>
      </c>
      <c r="H186" s="84">
        <v>1072</v>
      </c>
      <c r="I186" s="85" t="str">
        <f>VLOOKUP(TABdata[[#This Row],[LOTE]],MP!$A$4:$L$217,3,FALSE)</f>
        <v>024-19078-01</v>
      </c>
      <c r="J186" s="86">
        <f>VLOOKUP(TABdata[[#This Row],[LOTE]],MP!A:L,5,FALSE)</f>
        <v>45811</v>
      </c>
      <c r="K186" s="85" t="str">
        <f>VLOOKUP(TABdata[[#This Row],[LOTE]],MP!$A$4:$O$687,6,FALSE)</f>
        <v>155-35-01-1072</v>
      </c>
      <c r="L186" s="64" t="s">
        <v>52</v>
      </c>
      <c r="M186" s="87">
        <v>14</v>
      </c>
      <c r="N186" s="88">
        <v>5</v>
      </c>
      <c r="O186" s="13">
        <f>10*TABdata[[#This Row],[CANTIDAD - Cajas]]</f>
        <v>50</v>
      </c>
    </row>
    <row r="187" spans="1:15" ht="29.25" x14ac:dyDescent="0.25">
      <c r="A187" s="82"/>
      <c r="B187" s="83" t="s">
        <v>136</v>
      </c>
      <c r="C187" s="89" t="s">
        <v>44</v>
      </c>
      <c r="D187" s="42" t="s">
        <v>53</v>
      </c>
      <c r="E187" s="42" t="s">
        <v>54</v>
      </c>
      <c r="F187" s="64" t="s">
        <v>64</v>
      </c>
      <c r="G187" s="42" t="s">
        <v>50</v>
      </c>
      <c r="H187" s="84">
        <v>1112</v>
      </c>
      <c r="I187" s="85" t="str">
        <f>VLOOKUP(TABdata[[#This Row],[LOTE]],MP!$A$4:$L$217,3,FALSE)</f>
        <v>024-40549-04</v>
      </c>
      <c r="J187" s="86">
        <f>VLOOKUP(TABdata[[#This Row],[LOTE]],MP!A:L,5,FALSE)</f>
        <v>45817</v>
      </c>
      <c r="K187" s="85" t="str">
        <f>VLOOKUP(TABdata[[#This Row],[LOTE]],MP!$A$4:$O$687,6,FALSE)</f>
        <v>161-35-01-1112</v>
      </c>
      <c r="L187" s="64" t="s">
        <v>52</v>
      </c>
      <c r="M187" s="87">
        <v>16</v>
      </c>
      <c r="N187" s="88">
        <v>2</v>
      </c>
      <c r="O187" s="13">
        <f>10*TABdata[[#This Row],[CANTIDAD - Cajas]]</f>
        <v>20</v>
      </c>
    </row>
    <row r="188" spans="1:15" ht="29.25" x14ac:dyDescent="0.25">
      <c r="A188" s="82"/>
      <c r="B188" s="83" t="s">
        <v>136</v>
      </c>
      <c r="C188" s="89" t="s">
        <v>44</v>
      </c>
      <c r="D188" s="42" t="s">
        <v>53</v>
      </c>
      <c r="E188" s="42" t="s">
        <v>54</v>
      </c>
      <c r="F188" s="64" t="s">
        <v>64</v>
      </c>
      <c r="G188" s="42" t="s">
        <v>50</v>
      </c>
      <c r="H188" s="84">
        <v>1101</v>
      </c>
      <c r="I188" s="85" t="str">
        <f>VLOOKUP(TABdata[[#This Row],[LOTE]],MP!$A$4:$L$217,3,FALSE)</f>
        <v>024-32286-02</v>
      </c>
      <c r="J188" s="86">
        <f>VLOOKUP(TABdata[[#This Row],[LOTE]],MP!A:L,5,FALSE)</f>
        <v>45814</v>
      </c>
      <c r="K188" s="85" t="str">
        <f>VLOOKUP(TABdata[[#This Row],[LOTE]],MP!$A$4:$O$687,6,FALSE)</f>
        <v>158-35-01-1101</v>
      </c>
      <c r="L188" s="64" t="s">
        <v>52</v>
      </c>
      <c r="M188" s="87">
        <v>16</v>
      </c>
      <c r="N188" s="88">
        <v>5</v>
      </c>
      <c r="O188" s="13">
        <f>10*TABdata[[#This Row],[CANTIDAD - Cajas]]</f>
        <v>50</v>
      </c>
    </row>
    <row r="189" spans="1:15" ht="29.25" x14ac:dyDescent="0.25">
      <c r="A189" s="82"/>
      <c r="B189" s="83" t="s">
        <v>136</v>
      </c>
      <c r="C189" s="89" t="s">
        <v>44</v>
      </c>
      <c r="D189" s="42" t="s">
        <v>53</v>
      </c>
      <c r="E189" s="42" t="s">
        <v>54</v>
      </c>
      <c r="F189" s="64" t="s">
        <v>64</v>
      </c>
      <c r="G189" s="42" t="s">
        <v>50</v>
      </c>
      <c r="H189" s="84">
        <v>1020</v>
      </c>
      <c r="I189" s="85" t="str">
        <f>VLOOKUP(TABdata[[#This Row],[LOTE]],MP!$A$4:$L$217,3,FALSE)</f>
        <v>024-40600-01</v>
      </c>
      <c r="J189" s="86">
        <f>VLOOKUP(TABdata[[#This Row],[LOTE]],MP!A:L,5,FALSE)</f>
        <v>45806</v>
      </c>
      <c r="K189" s="85" t="str">
        <f>VLOOKUP(TABdata[[#This Row],[LOTE]],MP!$A$4:$O$687,6,FALSE)</f>
        <v>150-35-01-1020</v>
      </c>
      <c r="L189" s="64" t="s">
        <v>52</v>
      </c>
      <c r="M189" s="87">
        <v>18</v>
      </c>
      <c r="N189" s="88">
        <v>7</v>
      </c>
      <c r="O189" s="13">
        <f>10*TABdata[[#This Row],[CANTIDAD - Cajas]]</f>
        <v>70</v>
      </c>
    </row>
    <row r="190" spans="1:15" ht="29.25" x14ac:dyDescent="0.25">
      <c r="A190" s="82"/>
      <c r="B190" s="83" t="s">
        <v>136</v>
      </c>
      <c r="C190" s="89" t="s">
        <v>44</v>
      </c>
      <c r="D190" s="42" t="s">
        <v>53</v>
      </c>
      <c r="E190" s="42" t="s">
        <v>54</v>
      </c>
      <c r="F190" s="64" t="s">
        <v>64</v>
      </c>
      <c r="G190" s="42" t="s">
        <v>50</v>
      </c>
      <c r="H190" s="84">
        <v>1055</v>
      </c>
      <c r="I190" s="85" t="str">
        <f>VLOOKUP(TABdata[[#This Row],[LOTE]],MP!$A$4:$L$217,3,FALSE)</f>
        <v>024-32202-01</v>
      </c>
      <c r="J190" s="86">
        <f>VLOOKUP(TABdata[[#This Row],[LOTE]],MP!A:L,5,FALSE)</f>
        <v>45810</v>
      </c>
      <c r="K190" s="85" t="str">
        <f>VLOOKUP(TABdata[[#This Row],[LOTE]],MP!$A$4:$O$687,6,FALSE)</f>
        <v>154-35-01-1055</v>
      </c>
      <c r="L190" s="64" t="s">
        <v>52</v>
      </c>
      <c r="M190" s="87">
        <v>18</v>
      </c>
      <c r="N190" s="88">
        <v>2</v>
      </c>
      <c r="O190" s="13">
        <f>10*TABdata[[#This Row],[CANTIDAD - Cajas]]</f>
        <v>20</v>
      </c>
    </row>
    <row r="191" spans="1:15" ht="29.25" x14ac:dyDescent="0.25">
      <c r="A191" s="82"/>
      <c r="B191" s="83" t="s">
        <v>136</v>
      </c>
      <c r="C191" s="89" t="s">
        <v>44</v>
      </c>
      <c r="D191" s="42" t="s">
        <v>53</v>
      </c>
      <c r="E191" s="42" t="s">
        <v>54</v>
      </c>
      <c r="F191" s="64" t="s">
        <v>64</v>
      </c>
      <c r="G191" s="42" t="s">
        <v>50</v>
      </c>
      <c r="H191" s="84">
        <v>1036</v>
      </c>
      <c r="I191" s="85" t="str">
        <f>VLOOKUP(TABdata[[#This Row],[LOTE]],MP!$A$4:$L$217,3,FALSE)</f>
        <v>024-29512-01</v>
      </c>
      <c r="J191" s="86">
        <f>VLOOKUP(TABdata[[#This Row],[LOTE]],MP!A:L,5,FALSE)</f>
        <v>45807</v>
      </c>
      <c r="K191" s="85" t="str">
        <f>VLOOKUP(TABdata[[#This Row],[LOTE]],MP!$A$4:$O$687,6,FALSE)</f>
        <v>151-35-01-1036</v>
      </c>
      <c r="L191" s="64" t="s">
        <v>52</v>
      </c>
      <c r="M191" s="87">
        <v>18</v>
      </c>
      <c r="N191" s="88">
        <v>3</v>
      </c>
      <c r="O191" s="13">
        <f>10*TABdata[[#This Row],[CANTIDAD - Cajas]]</f>
        <v>30</v>
      </c>
    </row>
    <row r="192" spans="1:15" ht="29.25" x14ac:dyDescent="0.25">
      <c r="A192" s="82"/>
      <c r="B192" s="83" t="s">
        <v>136</v>
      </c>
      <c r="C192" s="89" t="s">
        <v>44</v>
      </c>
      <c r="D192" s="42" t="s">
        <v>53</v>
      </c>
      <c r="E192" s="42" t="s">
        <v>54</v>
      </c>
      <c r="F192" s="64" t="s">
        <v>64</v>
      </c>
      <c r="G192" s="42" t="s">
        <v>50</v>
      </c>
      <c r="H192" s="84">
        <v>1035</v>
      </c>
      <c r="I192" s="85" t="str">
        <f>VLOOKUP(TABdata[[#This Row],[LOTE]],MP!$A$4:$L$217,3,FALSE)</f>
        <v>024-29512-01</v>
      </c>
      <c r="J192" s="86">
        <f>VLOOKUP(TABdata[[#This Row],[LOTE]],MP!A:L,5,FALSE)</f>
        <v>45808</v>
      </c>
      <c r="K192" s="85" t="str">
        <f>VLOOKUP(TABdata[[#This Row],[LOTE]],MP!$A$4:$O$687,6,FALSE)</f>
        <v>152-35-01-1035</v>
      </c>
      <c r="L192" s="64" t="s">
        <v>52</v>
      </c>
      <c r="M192" s="87">
        <v>18</v>
      </c>
      <c r="N192" s="88">
        <v>3</v>
      </c>
      <c r="O192" s="13">
        <f>10*TABdata[[#This Row],[CANTIDAD - Cajas]]</f>
        <v>30</v>
      </c>
    </row>
    <row r="193" spans="1:15" ht="29.25" x14ac:dyDescent="0.25">
      <c r="A193" s="82"/>
      <c r="B193" s="83" t="s">
        <v>136</v>
      </c>
      <c r="C193" s="89" t="s">
        <v>44</v>
      </c>
      <c r="D193" s="42" t="s">
        <v>53</v>
      </c>
      <c r="E193" s="42" t="s">
        <v>54</v>
      </c>
      <c r="F193" s="64" t="s">
        <v>64</v>
      </c>
      <c r="G193" s="42" t="s">
        <v>50</v>
      </c>
      <c r="H193" s="84">
        <v>977</v>
      </c>
      <c r="I193" s="85" t="str">
        <f>VLOOKUP(TABdata[[#This Row],[LOTE]],MP!$A$4:$L$217,3,FALSE)</f>
        <v>024-02907-02</v>
      </c>
      <c r="J193" s="86">
        <f>VLOOKUP(TABdata[[#This Row],[LOTE]],MP!A:L,5,FALSE)</f>
        <v>45805</v>
      </c>
      <c r="K193" s="85" t="str">
        <f>VLOOKUP(TABdata[[#This Row],[LOTE]],MP!$A$4:$O$687,6,FALSE)</f>
        <v>149-35-01-0977</v>
      </c>
      <c r="L193" s="64" t="s">
        <v>52</v>
      </c>
      <c r="M193" s="87">
        <v>18</v>
      </c>
      <c r="N193" s="88">
        <v>2</v>
      </c>
      <c r="O193" s="13">
        <f>10*TABdata[[#This Row],[CANTIDAD - Cajas]]</f>
        <v>20</v>
      </c>
    </row>
    <row r="194" spans="1:15" ht="29.25" x14ac:dyDescent="0.25">
      <c r="A194" s="82"/>
      <c r="B194" s="83" t="s">
        <v>136</v>
      </c>
      <c r="C194" s="89" t="s">
        <v>44</v>
      </c>
      <c r="D194" s="42" t="s">
        <v>53</v>
      </c>
      <c r="E194" s="42" t="s">
        <v>54</v>
      </c>
      <c r="F194" s="64" t="s">
        <v>64</v>
      </c>
      <c r="G194" s="42" t="s">
        <v>50</v>
      </c>
      <c r="H194" s="84">
        <v>1025</v>
      </c>
      <c r="I194" s="85" t="str">
        <f>VLOOKUP(TABdata[[#This Row],[LOTE]],MP!$A$4:$L$217,3,FALSE)</f>
        <v>024-29517-01</v>
      </c>
      <c r="J194" s="86">
        <f>VLOOKUP(TABdata[[#This Row],[LOTE]],MP!A:L,5,FALSE)</f>
        <v>45808</v>
      </c>
      <c r="K194" s="85" t="str">
        <f>VLOOKUP(TABdata[[#This Row],[LOTE]],MP!$A$4:$O$687,6,FALSE)</f>
        <v>152-35-01-1025</v>
      </c>
      <c r="L194" s="64" t="s">
        <v>52</v>
      </c>
      <c r="M194" s="87">
        <v>18</v>
      </c>
      <c r="N194" s="88">
        <v>2</v>
      </c>
      <c r="O194" s="13">
        <f>10*TABdata[[#This Row],[CANTIDAD - Cajas]]</f>
        <v>20</v>
      </c>
    </row>
    <row r="195" spans="1:15" ht="29.25" x14ac:dyDescent="0.25">
      <c r="A195" s="82"/>
      <c r="B195" s="83" t="s">
        <v>136</v>
      </c>
      <c r="C195" s="89" t="s">
        <v>44</v>
      </c>
      <c r="D195" s="42" t="s">
        <v>53</v>
      </c>
      <c r="E195" s="42" t="s">
        <v>54</v>
      </c>
      <c r="F195" s="64" t="s">
        <v>64</v>
      </c>
      <c r="G195" s="42" t="s">
        <v>50</v>
      </c>
      <c r="H195" s="84">
        <v>1092</v>
      </c>
      <c r="I195" s="85" t="str">
        <f>VLOOKUP(TABdata[[#This Row],[LOTE]],MP!$A$4:$L$217,3,FALSE)</f>
        <v>024-08753-01</v>
      </c>
      <c r="J195" s="86">
        <f>VLOOKUP(TABdata[[#This Row],[LOTE]],MP!A:L,5,FALSE)</f>
        <v>45813</v>
      </c>
      <c r="K195" s="85" t="str">
        <f>VLOOKUP(TABdata[[#This Row],[LOTE]],MP!$A$4:$O$687,6,FALSE)</f>
        <v>157-35-01-1092</v>
      </c>
      <c r="L195" s="64" t="s">
        <v>52</v>
      </c>
      <c r="M195" s="87">
        <v>18</v>
      </c>
      <c r="N195" s="88">
        <v>4</v>
      </c>
      <c r="O195" s="13">
        <f>10*TABdata[[#This Row],[CANTIDAD - Cajas]]</f>
        <v>40</v>
      </c>
    </row>
    <row r="196" spans="1:15" ht="29.25" x14ac:dyDescent="0.25">
      <c r="A196" s="82"/>
      <c r="B196" s="83" t="s">
        <v>136</v>
      </c>
      <c r="C196" s="89" t="s">
        <v>44</v>
      </c>
      <c r="D196" s="42" t="s">
        <v>53</v>
      </c>
      <c r="E196" s="42" t="s">
        <v>54</v>
      </c>
      <c r="F196" s="64" t="s">
        <v>64</v>
      </c>
      <c r="G196" s="42" t="s">
        <v>50</v>
      </c>
      <c r="H196" s="84">
        <v>1102</v>
      </c>
      <c r="I196" s="85" t="str">
        <f>VLOOKUP(TABdata[[#This Row],[LOTE]],MP!$A$4:$L$217,3,FALSE)</f>
        <v>024-08753-01</v>
      </c>
      <c r="J196" s="86">
        <f>VLOOKUP(TABdata[[#This Row],[LOTE]],MP!A:L,5,FALSE)</f>
        <v>45814</v>
      </c>
      <c r="K196" s="85" t="str">
        <f>VLOOKUP(TABdata[[#This Row],[LOTE]],MP!$A$4:$O$687,6,FALSE)</f>
        <v>158-35-01-1102</v>
      </c>
      <c r="L196" s="64" t="s">
        <v>52</v>
      </c>
      <c r="M196" s="87">
        <v>18</v>
      </c>
      <c r="N196" s="88">
        <v>2</v>
      </c>
      <c r="O196" s="13">
        <f>10*TABdata[[#This Row],[CANTIDAD - Cajas]]</f>
        <v>20</v>
      </c>
    </row>
    <row r="197" spans="1:15" ht="29.25" x14ac:dyDescent="0.25">
      <c r="A197" s="82"/>
      <c r="B197" s="83" t="s">
        <v>136</v>
      </c>
      <c r="C197" s="89" t="s">
        <v>44</v>
      </c>
      <c r="D197" s="42" t="s">
        <v>53</v>
      </c>
      <c r="E197" s="42" t="s">
        <v>54</v>
      </c>
      <c r="F197" s="64" t="s">
        <v>64</v>
      </c>
      <c r="G197" s="42" t="s">
        <v>50</v>
      </c>
      <c r="H197" s="84">
        <v>1072</v>
      </c>
      <c r="I197" s="85" t="str">
        <f>VLOOKUP(TABdata[[#This Row],[LOTE]],MP!$A$4:$L$217,3,FALSE)</f>
        <v>024-19078-01</v>
      </c>
      <c r="J197" s="86">
        <f>VLOOKUP(TABdata[[#This Row],[LOTE]],MP!A:L,5,FALSE)</f>
        <v>45811</v>
      </c>
      <c r="K197" s="85" t="str">
        <f>VLOOKUP(TABdata[[#This Row],[LOTE]],MP!$A$4:$O$687,6,FALSE)</f>
        <v>155-35-01-1072</v>
      </c>
      <c r="L197" s="64" t="s">
        <v>52</v>
      </c>
      <c r="M197" s="87">
        <v>18</v>
      </c>
      <c r="N197" s="88">
        <v>4</v>
      </c>
      <c r="O197" s="13">
        <f>10*TABdata[[#This Row],[CANTIDAD - Cajas]]</f>
        <v>40</v>
      </c>
    </row>
    <row r="198" spans="1:15" ht="29.25" x14ac:dyDescent="0.25">
      <c r="A198" s="82"/>
      <c r="B198" s="83" t="s">
        <v>136</v>
      </c>
      <c r="C198" s="89" t="s">
        <v>44</v>
      </c>
      <c r="D198" s="42" t="s">
        <v>53</v>
      </c>
      <c r="E198" s="42" t="s">
        <v>54</v>
      </c>
      <c r="F198" s="64" t="s">
        <v>64</v>
      </c>
      <c r="G198" s="42" t="s">
        <v>50</v>
      </c>
      <c r="H198" s="84">
        <v>987</v>
      </c>
      <c r="I198" s="85" t="str">
        <f>VLOOKUP(TABdata[[#This Row],[LOTE]],MP!$A$4:$L$217,3,FALSE)</f>
        <v>024-08531-01</v>
      </c>
      <c r="J198" s="86">
        <f>VLOOKUP(TABdata[[#This Row],[LOTE]],MP!A:L,5,FALSE)</f>
        <v>45805</v>
      </c>
      <c r="K198" s="85" t="str">
        <f>VLOOKUP(TABdata[[#This Row],[LOTE]],MP!$A$4:$O$687,6,FALSE)</f>
        <v>149-35-01-0987</v>
      </c>
      <c r="L198" s="64" t="s">
        <v>52</v>
      </c>
      <c r="M198" s="87">
        <v>14</v>
      </c>
      <c r="N198" s="88">
        <v>1</v>
      </c>
      <c r="O198" s="13">
        <f>10*TABdata[[#This Row],[CANTIDAD - Cajas]]</f>
        <v>10</v>
      </c>
    </row>
    <row r="199" spans="1:15" ht="29.25" x14ac:dyDescent="0.25">
      <c r="A199" s="82"/>
      <c r="B199" s="83" t="s">
        <v>136</v>
      </c>
      <c r="C199" s="89" t="s">
        <v>44</v>
      </c>
      <c r="D199" s="42" t="s">
        <v>53</v>
      </c>
      <c r="E199" s="42" t="s">
        <v>54</v>
      </c>
      <c r="F199" s="64" t="s">
        <v>64</v>
      </c>
      <c r="G199" s="42" t="s">
        <v>50</v>
      </c>
      <c r="H199" s="84">
        <v>999</v>
      </c>
      <c r="I199" s="85" t="str">
        <f>VLOOKUP(TABdata[[#This Row],[LOTE]],MP!$A$4:$L$217,3,FALSE)</f>
        <v>024-29416-01</v>
      </c>
      <c r="J199" s="86">
        <f>VLOOKUP(TABdata[[#This Row],[LOTE]],MP!A:L,5,FALSE)</f>
        <v>45806</v>
      </c>
      <c r="K199" s="85" t="str">
        <f>VLOOKUP(TABdata[[#This Row],[LOTE]],MP!$A$4:$O$687,6,FALSE)</f>
        <v>150-35-01-0999</v>
      </c>
      <c r="L199" s="64" t="s">
        <v>52</v>
      </c>
      <c r="M199" s="87">
        <v>14</v>
      </c>
      <c r="N199" s="88">
        <v>2</v>
      </c>
      <c r="O199" s="13">
        <f>10*TABdata[[#This Row],[CANTIDAD - Cajas]]</f>
        <v>20</v>
      </c>
    </row>
    <row r="200" spans="1:15" ht="29.25" x14ac:dyDescent="0.25">
      <c r="A200" s="82"/>
      <c r="B200" s="83" t="s">
        <v>136</v>
      </c>
      <c r="C200" s="89" t="s">
        <v>44</v>
      </c>
      <c r="D200" s="42" t="s">
        <v>53</v>
      </c>
      <c r="E200" s="42" t="s">
        <v>54</v>
      </c>
      <c r="F200" s="64" t="s">
        <v>64</v>
      </c>
      <c r="G200" s="42" t="s">
        <v>50</v>
      </c>
      <c r="H200" s="84">
        <v>1035</v>
      </c>
      <c r="I200" s="85" t="str">
        <f>VLOOKUP(TABdata[[#This Row],[LOTE]],MP!$A$4:$L$217,3,FALSE)</f>
        <v>024-29512-01</v>
      </c>
      <c r="J200" s="86">
        <f>VLOOKUP(TABdata[[#This Row],[LOTE]],MP!A:L,5,FALSE)</f>
        <v>45808</v>
      </c>
      <c r="K200" s="85" t="str">
        <f>VLOOKUP(TABdata[[#This Row],[LOTE]],MP!$A$4:$O$687,6,FALSE)</f>
        <v>152-35-01-1035</v>
      </c>
      <c r="L200" s="64" t="s">
        <v>52</v>
      </c>
      <c r="M200" s="87">
        <v>14</v>
      </c>
      <c r="N200" s="88">
        <v>2</v>
      </c>
      <c r="O200" s="13">
        <f>10*TABdata[[#This Row],[CANTIDAD - Cajas]]</f>
        <v>20</v>
      </c>
    </row>
    <row r="201" spans="1:15" ht="29.25" x14ac:dyDescent="0.25">
      <c r="A201" s="82"/>
      <c r="B201" s="83" t="s">
        <v>136</v>
      </c>
      <c r="C201" s="89" t="s">
        <v>44</v>
      </c>
      <c r="D201" s="42" t="s">
        <v>53</v>
      </c>
      <c r="E201" s="42" t="s">
        <v>54</v>
      </c>
      <c r="F201" s="64" t="s">
        <v>64</v>
      </c>
      <c r="G201" s="42" t="s">
        <v>50</v>
      </c>
      <c r="H201" s="84">
        <v>1072</v>
      </c>
      <c r="I201" s="85" t="str">
        <f>VLOOKUP(TABdata[[#This Row],[LOTE]],MP!$A$4:$L$217,3,FALSE)</f>
        <v>024-19078-01</v>
      </c>
      <c r="J201" s="86">
        <f>VLOOKUP(TABdata[[#This Row],[LOTE]],MP!A:L,5,FALSE)</f>
        <v>45811</v>
      </c>
      <c r="K201" s="85" t="str">
        <f>VLOOKUP(TABdata[[#This Row],[LOTE]],MP!$A$4:$O$687,6,FALSE)</f>
        <v>155-35-01-1072</v>
      </c>
      <c r="L201" s="64" t="s">
        <v>52</v>
      </c>
      <c r="M201" s="87">
        <v>14</v>
      </c>
      <c r="N201" s="88">
        <v>2</v>
      </c>
      <c r="O201" s="13">
        <f>10*TABdata[[#This Row],[CANTIDAD - Cajas]]</f>
        <v>20</v>
      </c>
    </row>
    <row r="202" spans="1:15" ht="29.25" x14ac:dyDescent="0.25">
      <c r="A202" s="82"/>
      <c r="B202" s="83" t="s">
        <v>136</v>
      </c>
      <c r="C202" s="89" t="s">
        <v>44</v>
      </c>
      <c r="D202" s="42" t="s">
        <v>53</v>
      </c>
      <c r="E202" s="42" t="s">
        <v>54</v>
      </c>
      <c r="F202" s="64" t="s">
        <v>64</v>
      </c>
      <c r="G202" s="42" t="s">
        <v>50</v>
      </c>
      <c r="H202" s="84">
        <v>1101</v>
      </c>
      <c r="I202" s="85" t="str">
        <f>VLOOKUP(TABdata[[#This Row],[LOTE]],MP!$A$4:$L$217,3,FALSE)</f>
        <v>024-32286-02</v>
      </c>
      <c r="J202" s="86">
        <f>VLOOKUP(TABdata[[#This Row],[LOTE]],MP!A:L,5,FALSE)</f>
        <v>45814</v>
      </c>
      <c r="K202" s="85" t="str">
        <f>VLOOKUP(TABdata[[#This Row],[LOTE]],MP!$A$4:$O$687,6,FALSE)</f>
        <v>158-35-01-1101</v>
      </c>
      <c r="L202" s="64" t="s">
        <v>52</v>
      </c>
      <c r="M202" s="87">
        <v>14</v>
      </c>
      <c r="N202" s="88">
        <v>1</v>
      </c>
      <c r="O202" s="13">
        <f>10*TABdata[[#This Row],[CANTIDAD - Cajas]]</f>
        <v>10</v>
      </c>
    </row>
    <row r="203" spans="1:15" ht="29.25" x14ac:dyDescent="0.25">
      <c r="A203" s="82"/>
      <c r="B203" s="83" t="s">
        <v>136</v>
      </c>
      <c r="C203" s="89" t="s">
        <v>44</v>
      </c>
      <c r="D203" s="42" t="s">
        <v>53</v>
      </c>
      <c r="E203" s="42" t="s">
        <v>54</v>
      </c>
      <c r="F203" s="64" t="s">
        <v>64</v>
      </c>
      <c r="G203" s="42" t="s">
        <v>50</v>
      </c>
      <c r="H203" s="84">
        <v>1092</v>
      </c>
      <c r="I203" s="85" t="str">
        <f>VLOOKUP(TABdata[[#This Row],[LOTE]],MP!$A$4:$L$217,3,FALSE)</f>
        <v>024-08753-01</v>
      </c>
      <c r="J203" s="86">
        <f>VLOOKUP(TABdata[[#This Row],[LOTE]],MP!A:L,5,FALSE)</f>
        <v>45813</v>
      </c>
      <c r="K203" s="85" t="str">
        <f>VLOOKUP(TABdata[[#This Row],[LOTE]],MP!$A$4:$O$687,6,FALSE)</f>
        <v>157-35-01-1092</v>
      </c>
      <c r="L203" s="64" t="s">
        <v>52</v>
      </c>
      <c r="M203" s="87">
        <v>14</v>
      </c>
      <c r="N203" s="88">
        <v>1</v>
      </c>
      <c r="O203" s="13">
        <f>10*TABdata[[#This Row],[CANTIDAD - Cajas]]</f>
        <v>10</v>
      </c>
    </row>
    <row r="204" spans="1:15" ht="29.25" x14ac:dyDescent="0.25">
      <c r="A204" s="82"/>
      <c r="B204" s="83" t="s">
        <v>136</v>
      </c>
      <c r="C204" s="89" t="s">
        <v>44</v>
      </c>
      <c r="D204" s="42" t="s">
        <v>53</v>
      </c>
      <c r="E204" s="42" t="s">
        <v>54</v>
      </c>
      <c r="F204" s="64" t="s">
        <v>64</v>
      </c>
      <c r="G204" s="42" t="s">
        <v>50</v>
      </c>
      <c r="H204" s="84">
        <v>1055</v>
      </c>
      <c r="I204" s="85" t="str">
        <f>VLOOKUP(TABdata[[#This Row],[LOTE]],MP!$A$4:$L$217,3,FALSE)</f>
        <v>024-32202-01</v>
      </c>
      <c r="J204" s="86">
        <f>VLOOKUP(TABdata[[#This Row],[LOTE]],MP!A:L,5,FALSE)</f>
        <v>45810</v>
      </c>
      <c r="K204" s="85" t="str">
        <f>VLOOKUP(TABdata[[#This Row],[LOTE]],MP!$A$4:$O$687,6,FALSE)</f>
        <v>154-35-01-1055</v>
      </c>
      <c r="L204" s="64" t="s">
        <v>52</v>
      </c>
      <c r="M204" s="87">
        <v>14</v>
      </c>
      <c r="N204" s="88">
        <v>1</v>
      </c>
      <c r="O204" s="13">
        <f>10*TABdata[[#This Row],[CANTIDAD - Cajas]]</f>
        <v>10</v>
      </c>
    </row>
    <row r="205" spans="1:15" ht="29.25" x14ac:dyDescent="0.25">
      <c r="A205" s="82"/>
      <c r="B205" s="83" t="s">
        <v>136</v>
      </c>
      <c r="C205" s="89" t="s">
        <v>44</v>
      </c>
      <c r="D205" s="42" t="s">
        <v>53</v>
      </c>
      <c r="E205" s="42" t="s">
        <v>54</v>
      </c>
      <c r="F205" s="64" t="s">
        <v>64</v>
      </c>
      <c r="G205" s="42" t="s">
        <v>50</v>
      </c>
      <c r="H205" s="84">
        <v>994</v>
      </c>
      <c r="I205" s="85" t="str">
        <f>VLOOKUP(TABdata[[#This Row],[LOTE]],MP!$A$4:$L$217,3,FALSE)</f>
        <v>024-08531-01</v>
      </c>
      <c r="J205" s="86">
        <f>VLOOKUP(TABdata[[#This Row],[LOTE]],MP!A:L,5,FALSE)</f>
        <v>45805</v>
      </c>
      <c r="K205" s="85" t="str">
        <f>VLOOKUP(TABdata[[#This Row],[LOTE]],MP!$A$4:$O$687,6,FALSE)</f>
        <v>149-35-01-0994</v>
      </c>
      <c r="L205" s="64" t="s">
        <v>52</v>
      </c>
      <c r="M205" s="87">
        <v>14</v>
      </c>
      <c r="N205" s="88">
        <v>3</v>
      </c>
      <c r="O205" s="13">
        <f>10*TABdata[[#This Row],[CANTIDAD - Cajas]]</f>
        <v>30</v>
      </c>
    </row>
    <row r="206" spans="1:15" ht="29.25" x14ac:dyDescent="0.25">
      <c r="A206" s="82"/>
      <c r="B206" s="83" t="s">
        <v>136</v>
      </c>
      <c r="C206" s="89" t="s">
        <v>44</v>
      </c>
      <c r="D206" s="42" t="s">
        <v>53</v>
      </c>
      <c r="E206" s="42" t="s">
        <v>54</v>
      </c>
      <c r="F206" s="64" t="s">
        <v>64</v>
      </c>
      <c r="G206" s="42" t="s">
        <v>50</v>
      </c>
      <c r="H206" s="84">
        <v>1112</v>
      </c>
      <c r="I206" s="85" t="str">
        <f>VLOOKUP(TABdata[[#This Row],[LOTE]],MP!$A$4:$L$217,3,FALSE)</f>
        <v>024-40549-04</v>
      </c>
      <c r="J206" s="86">
        <f>VLOOKUP(TABdata[[#This Row],[LOTE]],MP!A:L,5,FALSE)</f>
        <v>45817</v>
      </c>
      <c r="K206" s="85" t="str">
        <f>VLOOKUP(TABdata[[#This Row],[LOTE]],MP!$A$4:$O$687,6,FALSE)</f>
        <v>161-35-01-1112</v>
      </c>
      <c r="L206" s="64" t="s">
        <v>52</v>
      </c>
      <c r="M206" s="87">
        <v>14</v>
      </c>
      <c r="N206" s="88">
        <v>3</v>
      </c>
      <c r="O206" s="13">
        <f>10*TABdata[[#This Row],[CANTIDAD - Cajas]]</f>
        <v>30</v>
      </c>
    </row>
    <row r="207" spans="1:15" ht="29.25" x14ac:dyDescent="0.25">
      <c r="A207" s="82"/>
      <c r="B207" s="83" t="s">
        <v>137</v>
      </c>
      <c r="C207" s="89" t="s">
        <v>44</v>
      </c>
      <c r="D207" s="42" t="s">
        <v>53</v>
      </c>
      <c r="E207" s="42" t="s">
        <v>54</v>
      </c>
      <c r="F207" s="64" t="s">
        <v>64</v>
      </c>
      <c r="G207" s="42" t="s">
        <v>50</v>
      </c>
      <c r="H207" s="84">
        <v>986</v>
      </c>
      <c r="I207" s="85" t="str">
        <f>VLOOKUP(TABdata[[#This Row],[LOTE]],MP!$A$4:$L$217,3,FALSE)</f>
        <v>024-01885-01</v>
      </c>
      <c r="J207" s="86">
        <f>VLOOKUP(TABdata[[#This Row],[LOTE]],MP!A:L,5,FALSE)</f>
        <v>45805</v>
      </c>
      <c r="K207" s="85" t="str">
        <f>VLOOKUP(TABdata[[#This Row],[LOTE]],MP!$A$4:$O$687,6,FALSE)</f>
        <v>149-35-01-0986</v>
      </c>
      <c r="L207" s="64" t="s">
        <v>52</v>
      </c>
      <c r="M207" s="87">
        <v>14</v>
      </c>
      <c r="N207" s="88">
        <v>1</v>
      </c>
      <c r="O207" s="13">
        <f>10*TABdata[[#This Row],[CANTIDAD - Cajas]]</f>
        <v>10</v>
      </c>
    </row>
    <row r="208" spans="1:15" ht="29.25" x14ac:dyDescent="0.25">
      <c r="A208" s="82"/>
      <c r="B208" s="83" t="s">
        <v>137</v>
      </c>
      <c r="C208" s="89" t="s">
        <v>44</v>
      </c>
      <c r="D208" s="42" t="s">
        <v>53</v>
      </c>
      <c r="E208" s="42" t="s">
        <v>54</v>
      </c>
      <c r="F208" s="64" t="s">
        <v>64</v>
      </c>
      <c r="G208" s="42" t="s">
        <v>50</v>
      </c>
      <c r="H208" s="84">
        <v>987</v>
      </c>
      <c r="I208" s="85" t="str">
        <f>VLOOKUP(TABdata[[#This Row],[LOTE]],MP!$A$4:$L$217,3,FALSE)</f>
        <v>024-08531-01</v>
      </c>
      <c r="J208" s="86">
        <f>VLOOKUP(TABdata[[#This Row],[LOTE]],MP!A:L,5,FALSE)</f>
        <v>45805</v>
      </c>
      <c r="K208" s="85" t="str">
        <f>VLOOKUP(TABdata[[#This Row],[LOTE]],MP!$A$4:$O$687,6,FALSE)</f>
        <v>149-35-01-0987</v>
      </c>
      <c r="L208" s="64" t="s">
        <v>52</v>
      </c>
      <c r="M208" s="87">
        <v>14</v>
      </c>
      <c r="N208" s="88">
        <v>3</v>
      </c>
      <c r="O208" s="13">
        <f>10*TABdata[[#This Row],[CANTIDAD - Cajas]]</f>
        <v>30</v>
      </c>
    </row>
    <row r="209" spans="1:15" ht="29.25" x14ac:dyDescent="0.25">
      <c r="A209" s="82"/>
      <c r="B209" s="83" t="s">
        <v>137</v>
      </c>
      <c r="C209" s="89" t="s">
        <v>44</v>
      </c>
      <c r="D209" s="42" t="s">
        <v>53</v>
      </c>
      <c r="E209" s="42" t="s">
        <v>54</v>
      </c>
      <c r="F209" s="64" t="s">
        <v>64</v>
      </c>
      <c r="G209" s="42" t="s">
        <v>50</v>
      </c>
      <c r="H209" s="84">
        <v>994</v>
      </c>
      <c r="I209" s="85" t="str">
        <f>VLOOKUP(TABdata[[#This Row],[LOTE]],MP!$A$4:$L$217,3,FALSE)</f>
        <v>024-08531-01</v>
      </c>
      <c r="J209" s="86">
        <f>VLOOKUP(TABdata[[#This Row],[LOTE]],MP!A:L,5,FALSE)</f>
        <v>45805</v>
      </c>
      <c r="K209" s="85" t="str">
        <f>VLOOKUP(TABdata[[#This Row],[LOTE]],MP!$A$4:$O$687,6,FALSE)</f>
        <v>149-35-01-0994</v>
      </c>
      <c r="L209" s="64" t="s">
        <v>52</v>
      </c>
      <c r="M209" s="87">
        <v>14</v>
      </c>
      <c r="N209" s="88">
        <v>3</v>
      </c>
      <c r="O209" s="13">
        <f>10*TABdata[[#This Row],[CANTIDAD - Cajas]]</f>
        <v>30</v>
      </c>
    </row>
    <row r="210" spans="1:15" ht="29.25" x14ac:dyDescent="0.25">
      <c r="A210" s="82"/>
      <c r="B210" s="83" t="s">
        <v>137</v>
      </c>
      <c r="C210" s="89" t="s">
        <v>44</v>
      </c>
      <c r="D210" s="42" t="s">
        <v>53</v>
      </c>
      <c r="E210" s="42" t="s">
        <v>54</v>
      </c>
      <c r="F210" s="64" t="s">
        <v>64</v>
      </c>
      <c r="G210" s="42" t="s">
        <v>50</v>
      </c>
      <c r="H210" s="84">
        <v>1101</v>
      </c>
      <c r="I210" s="85" t="str">
        <f>VLOOKUP(TABdata[[#This Row],[LOTE]],MP!$A$4:$L$217,3,FALSE)</f>
        <v>024-32286-02</v>
      </c>
      <c r="J210" s="86">
        <f>VLOOKUP(TABdata[[#This Row],[LOTE]],MP!A:L,5,FALSE)</f>
        <v>45814</v>
      </c>
      <c r="K210" s="85" t="str">
        <f>VLOOKUP(TABdata[[#This Row],[LOTE]],MP!$A$4:$O$687,6,FALSE)</f>
        <v>158-35-01-1101</v>
      </c>
      <c r="L210" s="64" t="s">
        <v>52</v>
      </c>
      <c r="M210" s="87">
        <v>14</v>
      </c>
      <c r="N210" s="88">
        <v>1</v>
      </c>
      <c r="O210" s="13">
        <f>10*TABdata[[#This Row],[CANTIDAD - Cajas]]</f>
        <v>10</v>
      </c>
    </row>
    <row r="211" spans="1:15" ht="29.25" x14ac:dyDescent="0.25">
      <c r="A211" s="82"/>
      <c r="B211" s="83" t="s">
        <v>137</v>
      </c>
      <c r="C211" s="89" t="s">
        <v>44</v>
      </c>
      <c r="D211" s="42" t="s">
        <v>53</v>
      </c>
      <c r="E211" s="42" t="s">
        <v>54</v>
      </c>
      <c r="F211" s="64" t="s">
        <v>64</v>
      </c>
      <c r="G211" s="42" t="s">
        <v>50</v>
      </c>
      <c r="H211" s="84">
        <v>1020</v>
      </c>
      <c r="I211" s="85" t="str">
        <f>VLOOKUP(TABdata[[#This Row],[LOTE]],MP!$A$4:$L$217,3,FALSE)</f>
        <v>024-40600-01</v>
      </c>
      <c r="J211" s="86">
        <f>VLOOKUP(TABdata[[#This Row],[LOTE]],MP!A:L,5,FALSE)</f>
        <v>45806</v>
      </c>
      <c r="K211" s="85" t="str">
        <f>VLOOKUP(TABdata[[#This Row],[LOTE]],MP!$A$4:$O$687,6,FALSE)</f>
        <v>150-35-01-1020</v>
      </c>
      <c r="L211" s="64" t="s">
        <v>52</v>
      </c>
      <c r="M211" s="87">
        <v>14</v>
      </c>
      <c r="N211" s="88">
        <v>1</v>
      </c>
      <c r="O211" s="13">
        <f>10*TABdata[[#This Row],[CANTIDAD - Cajas]]</f>
        <v>10</v>
      </c>
    </row>
    <row r="212" spans="1:15" ht="29.25" x14ac:dyDescent="0.25">
      <c r="A212" s="82"/>
      <c r="B212" s="83" t="s">
        <v>137</v>
      </c>
      <c r="C212" s="89" t="s">
        <v>44</v>
      </c>
      <c r="D212" s="42" t="s">
        <v>53</v>
      </c>
      <c r="E212" s="42" t="s">
        <v>54</v>
      </c>
      <c r="F212" s="64" t="s">
        <v>64</v>
      </c>
      <c r="G212" s="42" t="s">
        <v>50</v>
      </c>
      <c r="H212" s="84">
        <v>1036</v>
      </c>
      <c r="I212" s="85" t="str">
        <f>VLOOKUP(TABdata[[#This Row],[LOTE]],MP!$A$4:$L$217,3,FALSE)</f>
        <v>024-29512-01</v>
      </c>
      <c r="J212" s="86">
        <f>VLOOKUP(TABdata[[#This Row],[LOTE]],MP!A:L,5,FALSE)</f>
        <v>45807</v>
      </c>
      <c r="K212" s="85" t="str">
        <f>VLOOKUP(TABdata[[#This Row],[LOTE]],MP!$A$4:$O$687,6,FALSE)</f>
        <v>151-35-01-1036</v>
      </c>
      <c r="L212" s="64" t="s">
        <v>52</v>
      </c>
      <c r="M212" s="87">
        <v>14</v>
      </c>
      <c r="N212" s="88">
        <v>1</v>
      </c>
      <c r="O212" s="13">
        <f>10*TABdata[[#This Row],[CANTIDAD - Cajas]]</f>
        <v>10</v>
      </c>
    </row>
    <row r="213" spans="1:15" ht="29.25" x14ac:dyDescent="0.25">
      <c r="A213" s="82"/>
      <c r="B213" s="83" t="s">
        <v>137</v>
      </c>
      <c r="C213" s="89" t="s">
        <v>44</v>
      </c>
      <c r="D213" s="42" t="s">
        <v>53</v>
      </c>
      <c r="E213" s="42" t="s">
        <v>54</v>
      </c>
      <c r="F213" s="64" t="s">
        <v>64</v>
      </c>
      <c r="G213" s="42" t="s">
        <v>50</v>
      </c>
      <c r="H213" s="84">
        <v>1024</v>
      </c>
      <c r="I213" s="85" t="str">
        <f>VLOOKUP(TABdata[[#This Row],[LOTE]],MP!$A$4:$L$217,3,FALSE)</f>
        <v>024-34210-01</v>
      </c>
      <c r="J213" s="86">
        <f>VLOOKUP(TABdata[[#This Row],[LOTE]],MP!A:L,5,FALSE)</f>
        <v>45807</v>
      </c>
      <c r="K213" s="85" t="str">
        <f>VLOOKUP(TABdata[[#This Row],[LOTE]],MP!$A$4:$O$687,6,FALSE)</f>
        <v>151-35-01-1024</v>
      </c>
      <c r="L213" s="64" t="s">
        <v>52</v>
      </c>
      <c r="M213" s="87">
        <v>14</v>
      </c>
      <c r="N213" s="88">
        <v>1</v>
      </c>
      <c r="O213" s="13">
        <f>10*TABdata[[#This Row],[CANTIDAD - Cajas]]</f>
        <v>10</v>
      </c>
    </row>
    <row r="214" spans="1:15" ht="29.25" x14ac:dyDescent="0.25">
      <c r="A214" s="82"/>
      <c r="B214" s="83" t="s">
        <v>137</v>
      </c>
      <c r="C214" s="89" t="s">
        <v>44</v>
      </c>
      <c r="D214" s="42" t="s">
        <v>53</v>
      </c>
      <c r="E214" s="42" t="s">
        <v>54</v>
      </c>
      <c r="F214" s="64" t="s">
        <v>64</v>
      </c>
      <c r="G214" s="42" t="s">
        <v>50</v>
      </c>
      <c r="H214" s="84">
        <v>951</v>
      </c>
      <c r="I214" s="85" t="str">
        <f>VLOOKUP(TABdata[[#This Row],[LOTE]],MP!$A$4:$L$217,3,FALSE)</f>
        <v>024-08531-01</v>
      </c>
      <c r="J214" s="86">
        <f>VLOOKUP(TABdata[[#This Row],[LOTE]],MP!A:L,5,FALSE)</f>
        <v>45803</v>
      </c>
      <c r="K214" s="85" t="str">
        <f>VLOOKUP(TABdata[[#This Row],[LOTE]],MP!$A$4:$O$687,6,FALSE)</f>
        <v>147-35-01-0951</v>
      </c>
      <c r="L214" s="64" t="s">
        <v>52</v>
      </c>
      <c r="M214" s="87">
        <v>14</v>
      </c>
      <c r="N214" s="88">
        <v>1</v>
      </c>
      <c r="O214" s="13">
        <f>10*TABdata[[#This Row],[CANTIDAD - Cajas]]</f>
        <v>10</v>
      </c>
    </row>
    <row r="215" spans="1:15" ht="29.25" x14ac:dyDescent="0.25">
      <c r="A215" s="82"/>
      <c r="B215" s="83" t="s">
        <v>137</v>
      </c>
      <c r="C215" s="89" t="s">
        <v>44</v>
      </c>
      <c r="D215" s="42" t="s">
        <v>53</v>
      </c>
      <c r="E215" s="42" t="s">
        <v>54</v>
      </c>
      <c r="F215" s="64" t="s">
        <v>64</v>
      </c>
      <c r="G215" s="42" t="s">
        <v>50</v>
      </c>
      <c r="H215" s="84">
        <v>977</v>
      </c>
      <c r="I215" s="85" t="str">
        <f>VLOOKUP(TABdata[[#This Row],[LOTE]],MP!$A$4:$L$217,3,FALSE)</f>
        <v>024-02907-02</v>
      </c>
      <c r="J215" s="86">
        <f>VLOOKUP(TABdata[[#This Row],[LOTE]],MP!A:L,5,FALSE)</f>
        <v>45805</v>
      </c>
      <c r="K215" s="85" t="str">
        <f>VLOOKUP(TABdata[[#This Row],[LOTE]],MP!$A$4:$O$687,6,FALSE)</f>
        <v>149-35-01-0977</v>
      </c>
      <c r="L215" s="64" t="s">
        <v>52</v>
      </c>
      <c r="M215" s="87">
        <v>14</v>
      </c>
      <c r="N215" s="88">
        <v>1</v>
      </c>
      <c r="O215" s="13">
        <f>10*TABdata[[#This Row],[CANTIDAD - Cajas]]</f>
        <v>10</v>
      </c>
    </row>
    <row r="216" spans="1:15" ht="29.25" x14ac:dyDescent="0.25">
      <c r="A216" s="82"/>
      <c r="B216" s="83" t="s">
        <v>137</v>
      </c>
      <c r="C216" s="89" t="s">
        <v>44</v>
      </c>
      <c r="D216" s="42" t="s">
        <v>53</v>
      </c>
      <c r="E216" s="42" t="s">
        <v>54</v>
      </c>
      <c r="F216" s="64" t="s">
        <v>64</v>
      </c>
      <c r="G216" s="42" t="s">
        <v>50</v>
      </c>
      <c r="H216" s="84">
        <v>1072</v>
      </c>
      <c r="I216" s="85" t="str">
        <f>VLOOKUP(TABdata[[#This Row],[LOTE]],MP!$A$4:$L$217,3,FALSE)</f>
        <v>024-19078-01</v>
      </c>
      <c r="J216" s="86">
        <f>VLOOKUP(TABdata[[#This Row],[LOTE]],MP!A:L,5,FALSE)</f>
        <v>45811</v>
      </c>
      <c r="K216" s="85" t="str">
        <f>VLOOKUP(TABdata[[#This Row],[LOTE]],MP!$A$4:$O$687,6,FALSE)</f>
        <v>155-35-01-1072</v>
      </c>
      <c r="L216" s="64" t="s">
        <v>52</v>
      </c>
      <c r="M216" s="87">
        <v>18</v>
      </c>
      <c r="N216" s="88">
        <v>4</v>
      </c>
      <c r="O216" s="13">
        <f>10*TABdata[[#This Row],[CANTIDAD - Cajas]]</f>
        <v>40</v>
      </c>
    </row>
    <row r="217" spans="1:15" ht="29.25" x14ac:dyDescent="0.25">
      <c r="A217" s="82"/>
      <c r="B217" s="83" t="s">
        <v>137</v>
      </c>
      <c r="C217" s="89" t="s">
        <v>44</v>
      </c>
      <c r="D217" s="42" t="s">
        <v>53</v>
      </c>
      <c r="E217" s="42" t="s">
        <v>54</v>
      </c>
      <c r="F217" s="64" t="s">
        <v>64</v>
      </c>
      <c r="G217" s="42" t="s">
        <v>50</v>
      </c>
      <c r="H217" s="84">
        <v>1102</v>
      </c>
      <c r="I217" s="85" t="str">
        <f>VLOOKUP(TABdata[[#This Row],[LOTE]],MP!$A$4:$L$217,3,FALSE)</f>
        <v>024-08753-01</v>
      </c>
      <c r="J217" s="86">
        <f>VLOOKUP(TABdata[[#This Row],[LOTE]],MP!A:L,5,FALSE)</f>
        <v>45814</v>
      </c>
      <c r="K217" s="85" t="str">
        <f>VLOOKUP(TABdata[[#This Row],[LOTE]],MP!$A$4:$O$687,6,FALSE)</f>
        <v>158-35-01-1102</v>
      </c>
      <c r="L217" s="64" t="s">
        <v>52</v>
      </c>
      <c r="M217" s="87">
        <v>18</v>
      </c>
      <c r="N217" s="88">
        <v>4</v>
      </c>
      <c r="O217" s="13">
        <f>10*TABdata[[#This Row],[CANTIDAD - Cajas]]</f>
        <v>40</v>
      </c>
    </row>
    <row r="218" spans="1:15" ht="29.25" x14ac:dyDescent="0.25">
      <c r="A218" s="82"/>
      <c r="B218" s="83" t="s">
        <v>137</v>
      </c>
      <c r="C218" s="89" t="s">
        <v>44</v>
      </c>
      <c r="D218" s="42" t="s">
        <v>53</v>
      </c>
      <c r="E218" s="42" t="s">
        <v>54</v>
      </c>
      <c r="F218" s="64" t="s">
        <v>64</v>
      </c>
      <c r="G218" s="42" t="s">
        <v>50</v>
      </c>
      <c r="H218" s="84">
        <v>1035</v>
      </c>
      <c r="I218" s="85" t="str">
        <f>VLOOKUP(TABdata[[#This Row],[LOTE]],MP!$A$4:$L$217,3,FALSE)</f>
        <v>024-29512-01</v>
      </c>
      <c r="J218" s="86">
        <f>VLOOKUP(TABdata[[#This Row],[LOTE]],MP!A:L,5,FALSE)</f>
        <v>45808</v>
      </c>
      <c r="K218" s="85" t="str">
        <f>VLOOKUP(TABdata[[#This Row],[LOTE]],MP!$A$4:$O$687,6,FALSE)</f>
        <v>152-35-01-1035</v>
      </c>
      <c r="L218" s="64" t="s">
        <v>52</v>
      </c>
      <c r="M218" s="87">
        <v>18</v>
      </c>
      <c r="N218" s="88">
        <v>12</v>
      </c>
      <c r="O218" s="13">
        <f>10*TABdata[[#This Row],[CANTIDAD - Cajas]]</f>
        <v>120</v>
      </c>
    </row>
    <row r="219" spans="1:15" ht="29.25" x14ac:dyDescent="0.25">
      <c r="A219" s="82"/>
      <c r="B219" s="83" t="s">
        <v>137</v>
      </c>
      <c r="C219" s="89" t="s">
        <v>44</v>
      </c>
      <c r="D219" s="42" t="s">
        <v>53</v>
      </c>
      <c r="E219" s="42" t="s">
        <v>54</v>
      </c>
      <c r="F219" s="64" t="s">
        <v>64</v>
      </c>
      <c r="G219" s="42" t="s">
        <v>50</v>
      </c>
      <c r="H219" s="84">
        <v>1069</v>
      </c>
      <c r="I219" s="85" t="str">
        <f>VLOOKUP(TABdata[[#This Row],[LOTE]],MP!$A$4:$L$217,3,FALSE)</f>
        <v>024-08753-01</v>
      </c>
      <c r="J219" s="86">
        <f>VLOOKUP(TABdata[[#This Row],[LOTE]],MP!A:L,5,FALSE)</f>
        <v>45811</v>
      </c>
      <c r="K219" s="85" t="str">
        <f>VLOOKUP(TABdata[[#This Row],[LOTE]],MP!$A$4:$O$687,6,FALSE)</f>
        <v>155-35-01-1069</v>
      </c>
      <c r="L219" s="64" t="s">
        <v>52</v>
      </c>
      <c r="M219" s="87">
        <v>18</v>
      </c>
      <c r="N219" s="88">
        <v>6</v>
      </c>
      <c r="O219" s="13">
        <f>10*TABdata[[#This Row],[CANTIDAD - Cajas]]</f>
        <v>60</v>
      </c>
    </row>
    <row r="220" spans="1:15" ht="29.25" x14ac:dyDescent="0.25">
      <c r="A220" s="82"/>
      <c r="B220" s="83" t="s">
        <v>137</v>
      </c>
      <c r="C220" s="89" t="s">
        <v>44</v>
      </c>
      <c r="D220" s="42" t="s">
        <v>53</v>
      </c>
      <c r="E220" s="42" t="s">
        <v>54</v>
      </c>
      <c r="F220" s="64" t="s">
        <v>64</v>
      </c>
      <c r="G220" s="42" t="s">
        <v>50</v>
      </c>
      <c r="H220" s="84">
        <v>1092</v>
      </c>
      <c r="I220" s="85" t="str">
        <f>VLOOKUP(TABdata[[#This Row],[LOTE]],MP!$A$4:$L$217,3,FALSE)</f>
        <v>024-08753-01</v>
      </c>
      <c r="J220" s="86">
        <f>VLOOKUP(TABdata[[#This Row],[LOTE]],MP!A:L,5,FALSE)</f>
        <v>45813</v>
      </c>
      <c r="K220" s="85" t="str">
        <f>VLOOKUP(TABdata[[#This Row],[LOTE]],MP!$A$4:$O$687,6,FALSE)</f>
        <v>157-35-01-1092</v>
      </c>
      <c r="L220" s="64" t="s">
        <v>52</v>
      </c>
      <c r="M220" s="87">
        <v>18</v>
      </c>
      <c r="N220" s="88">
        <v>3</v>
      </c>
      <c r="O220" s="13">
        <f>10*TABdata[[#This Row],[CANTIDAD - Cajas]]</f>
        <v>30</v>
      </c>
    </row>
    <row r="221" spans="1:15" ht="29.25" x14ac:dyDescent="0.25">
      <c r="A221" s="82"/>
      <c r="B221" s="83" t="s">
        <v>137</v>
      </c>
      <c r="C221" s="89" t="s">
        <v>44</v>
      </c>
      <c r="D221" s="42" t="s">
        <v>53</v>
      </c>
      <c r="E221" s="42" t="s">
        <v>54</v>
      </c>
      <c r="F221" s="64" t="s">
        <v>64</v>
      </c>
      <c r="G221" s="42" t="s">
        <v>50</v>
      </c>
      <c r="H221" s="84">
        <v>1025</v>
      </c>
      <c r="I221" s="85" t="str">
        <f>VLOOKUP(TABdata[[#This Row],[LOTE]],MP!$A$4:$L$217,3,FALSE)</f>
        <v>024-29517-01</v>
      </c>
      <c r="J221" s="86">
        <f>VLOOKUP(TABdata[[#This Row],[LOTE]],MP!A:L,5,FALSE)</f>
        <v>45808</v>
      </c>
      <c r="K221" s="85" t="str">
        <f>VLOOKUP(TABdata[[#This Row],[LOTE]],MP!$A$4:$O$687,6,FALSE)</f>
        <v>152-35-01-1025</v>
      </c>
      <c r="L221" s="64" t="s">
        <v>52</v>
      </c>
      <c r="M221" s="87">
        <v>18</v>
      </c>
      <c r="N221" s="88">
        <v>8</v>
      </c>
      <c r="O221" s="13">
        <f>10*TABdata[[#This Row],[CANTIDAD - Cajas]]</f>
        <v>80</v>
      </c>
    </row>
    <row r="222" spans="1:15" ht="29.25" x14ac:dyDescent="0.25">
      <c r="A222" s="82"/>
      <c r="B222" s="83" t="s">
        <v>137</v>
      </c>
      <c r="C222" s="89" t="s">
        <v>44</v>
      </c>
      <c r="D222" s="42" t="s">
        <v>53</v>
      </c>
      <c r="E222" s="42" t="s">
        <v>54</v>
      </c>
      <c r="F222" s="64" t="s">
        <v>64</v>
      </c>
      <c r="G222" s="42" t="s">
        <v>50</v>
      </c>
      <c r="H222" s="84">
        <v>1024</v>
      </c>
      <c r="I222" s="85" t="str">
        <f>VLOOKUP(TABdata[[#This Row],[LOTE]],MP!$A$4:$L$217,3,FALSE)</f>
        <v>024-34210-01</v>
      </c>
      <c r="J222" s="86">
        <f>VLOOKUP(TABdata[[#This Row],[LOTE]],MP!A:L,5,FALSE)</f>
        <v>45807</v>
      </c>
      <c r="K222" s="85" t="str">
        <f>VLOOKUP(TABdata[[#This Row],[LOTE]],MP!$A$4:$O$687,6,FALSE)</f>
        <v>151-35-01-1024</v>
      </c>
      <c r="L222" s="64" t="s">
        <v>52</v>
      </c>
      <c r="M222" s="87">
        <v>18</v>
      </c>
      <c r="N222" s="88">
        <v>1</v>
      </c>
      <c r="O222" s="13">
        <f>10*TABdata[[#This Row],[CANTIDAD - Cajas]]</f>
        <v>10</v>
      </c>
    </row>
    <row r="223" spans="1:15" ht="29.25" x14ac:dyDescent="0.25">
      <c r="A223" s="82"/>
      <c r="B223" s="83" t="s">
        <v>137</v>
      </c>
      <c r="C223" s="89" t="s">
        <v>44</v>
      </c>
      <c r="D223" s="42" t="s">
        <v>53</v>
      </c>
      <c r="E223" s="42" t="s">
        <v>54</v>
      </c>
      <c r="F223" s="64" t="s">
        <v>64</v>
      </c>
      <c r="G223" s="42" t="s">
        <v>50</v>
      </c>
      <c r="H223" s="84">
        <v>1055</v>
      </c>
      <c r="I223" s="85" t="str">
        <f>VLOOKUP(TABdata[[#This Row],[LOTE]],MP!$A$4:$L$217,3,FALSE)</f>
        <v>024-32202-01</v>
      </c>
      <c r="J223" s="86">
        <f>VLOOKUP(TABdata[[#This Row],[LOTE]],MP!A:L,5,FALSE)</f>
        <v>45810</v>
      </c>
      <c r="K223" s="85" t="str">
        <f>VLOOKUP(TABdata[[#This Row],[LOTE]],MP!$A$4:$O$687,6,FALSE)</f>
        <v>154-35-01-1055</v>
      </c>
      <c r="L223" s="64" t="s">
        <v>52</v>
      </c>
      <c r="M223" s="87">
        <v>18</v>
      </c>
      <c r="N223" s="88">
        <v>1</v>
      </c>
      <c r="O223" s="13">
        <f>10*TABdata[[#This Row],[CANTIDAD - Cajas]]</f>
        <v>10</v>
      </c>
    </row>
    <row r="224" spans="1:15" ht="29.25" x14ac:dyDescent="0.25">
      <c r="A224" s="82"/>
      <c r="B224" s="83" t="s">
        <v>137</v>
      </c>
      <c r="C224" s="89" t="s">
        <v>44</v>
      </c>
      <c r="D224" s="42" t="s">
        <v>53</v>
      </c>
      <c r="E224" s="42" t="s">
        <v>54</v>
      </c>
      <c r="F224" s="64" t="s">
        <v>64</v>
      </c>
      <c r="G224" s="42" t="s">
        <v>50</v>
      </c>
      <c r="H224" s="84">
        <v>1101</v>
      </c>
      <c r="I224" s="85" t="str">
        <f>VLOOKUP(TABdata[[#This Row],[LOTE]],MP!$A$4:$L$217,3,FALSE)</f>
        <v>024-32286-02</v>
      </c>
      <c r="J224" s="86">
        <f>VLOOKUP(TABdata[[#This Row],[LOTE]],MP!A:L,5,FALSE)</f>
        <v>45814</v>
      </c>
      <c r="K224" s="85" t="str">
        <f>VLOOKUP(TABdata[[#This Row],[LOTE]],MP!$A$4:$O$687,6,FALSE)</f>
        <v>158-35-01-1101</v>
      </c>
      <c r="L224" s="64" t="s">
        <v>52</v>
      </c>
      <c r="M224" s="87">
        <v>14</v>
      </c>
      <c r="N224" s="88">
        <v>2</v>
      </c>
      <c r="O224" s="13">
        <f>10*TABdata[[#This Row],[CANTIDAD - Cajas]]</f>
        <v>20</v>
      </c>
    </row>
    <row r="225" spans="1:15" ht="29.25" x14ac:dyDescent="0.25">
      <c r="A225" s="82"/>
      <c r="B225" s="83" t="s">
        <v>137</v>
      </c>
      <c r="C225" s="89" t="s">
        <v>44</v>
      </c>
      <c r="D225" s="42" t="s">
        <v>53</v>
      </c>
      <c r="E225" s="42" t="s">
        <v>54</v>
      </c>
      <c r="F225" s="64" t="s">
        <v>64</v>
      </c>
      <c r="G225" s="42" t="s">
        <v>50</v>
      </c>
      <c r="H225" s="84">
        <v>951</v>
      </c>
      <c r="I225" s="85" t="str">
        <f>VLOOKUP(TABdata[[#This Row],[LOTE]],MP!$A$4:$L$217,3,FALSE)</f>
        <v>024-08531-01</v>
      </c>
      <c r="J225" s="86">
        <f>VLOOKUP(TABdata[[#This Row],[LOTE]],MP!A:L,5,FALSE)</f>
        <v>45803</v>
      </c>
      <c r="K225" s="85" t="str">
        <f>VLOOKUP(TABdata[[#This Row],[LOTE]],MP!$A$4:$O$687,6,FALSE)</f>
        <v>147-35-01-0951</v>
      </c>
      <c r="L225" s="64" t="s">
        <v>52</v>
      </c>
      <c r="M225" s="87">
        <v>14</v>
      </c>
      <c r="N225" s="88">
        <v>3</v>
      </c>
      <c r="O225" s="13">
        <f>10*TABdata[[#This Row],[CANTIDAD - Cajas]]</f>
        <v>30</v>
      </c>
    </row>
    <row r="226" spans="1:15" ht="29.25" x14ac:dyDescent="0.25">
      <c r="A226" s="82"/>
      <c r="B226" s="83" t="s">
        <v>137</v>
      </c>
      <c r="C226" s="89" t="s">
        <v>44</v>
      </c>
      <c r="D226" s="42" t="s">
        <v>53</v>
      </c>
      <c r="E226" s="42" t="s">
        <v>54</v>
      </c>
      <c r="F226" s="64" t="s">
        <v>64</v>
      </c>
      <c r="G226" s="42" t="s">
        <v>50</v>
      </c>
      <c r="H226" s="84">
        <v>994</v>
      </c>
      <c r="I226" s="85" t="str">
        <f>VLOOKUP(TABdata[[#This Row],[LOTE]],MP!$A$4:$L$217,3,FALSE)</f>
        <v>024-08531-01</v>
      </c>
      <c r="J226" s="86">
        <f>VLOOKUP(TABdata[[#This Row],[LOTE]],MP!A:L,5,FALSE)</f>
        <v>45805</v>
      </c>
      <c r="K226" s="85" t="str">
        <f>VLOOKUP(TABdata[[#This Row],[LOTE]],MP!$A$4:$O$687,6,FALSE)</f>
        <v>149-35-01-0994</v>
      </c>
      <c r="L226" s="64" t="s">
        <v>52</v>
      </c>
      <c r="M226" s="87">
        <v>14</v>
      </c>
      <c r="N226" s="88">
        <v>3</v>
      </c>
      <c r="O226" s="13">
        <f>10*TABdata[[#This Row],[CANTIDAD - Cajas]]</f>
        <v>30</v>
      </c>
    </row>
    <row r="227" spans="1:15" ht="29.25" x14ac:dyDescent="0.25">
      <c r="A227" s="82"/>
      <c r="B227" s="83" t="s">
        <v>137</v>
      </c>
      <c r="C227" s="89" t="s">
        <v>44</v>
      </c>
      <c r="D227" s="42" t="s">
        <v>53</v>
      </c>
      <c r="E227" s="42" t="s">
        <v>54</v>
      </c>
      <c r="F227" s="64" t="s">
        <v>64</v>
      </c>
      <c r="G227" s="42" t="s">
        <v>50</v>
      </c>
      <c r="H227" s="84">
        <v>985</v>
      </c>
      <c r="I227" s="85" t="str">
        <f>VLOOKUP(TABdata[[#This Row],[LOTE]],MP!$A$4:$L$217,3,FALSE)</f>
        <v>024-01885-01</v>
      </c>
      <c r="J227" s="86">
        <f>VLOOKUP(TABdata[[#This Row],[LOTE]],MP!A:L,5,FALSE)</f>
        <v>45805</v>
      </c>
      <c r="K227" s="85" t="str">
        <f>VLOOKUP(TABdata[[#This Row],[LOTE]],MP!$A$4:$O$687,6,FALSE)</f>
        <v>149-35-01-0985</v>
      </c>
      <c r="L227" s="64" t="s">
        <v>52</v>
      </c>
      <c r="M227" s="87">
        <v>14</v>
      </c>
      <c r="N227" s="88">
        <v>1</v>
      </c>
      <c r="O227" s="13">
        <f>10*TABdata[[#This Row],[CANTIDAD - Cajas]]</f>
        <v>10</v>
      </c>
    </row>
    <row r="228" spans="1:15" ht="29.25" x14ac:dyDescent="0.25">
      <c r="A228" s="82"/>
      <c r="B228" s="83" t="s">
        <v>137</v>
      </c>
      <c r="C228" s="89" t="s">
        <v>44</v>
      </c>
      <c r="D228" s="42" t="s">
        <v>53</v>
      </c>
      <c r="E228" s="42" t="s">
        <v>54</v>
      </c>
      <c r="F228" s="64" t="s">
        <v>64</v>
      </c>
      <c r="G228" s="42" t="s">
        <v>50</v>
      </c>
      <c r="H228" s="84">
        <v>1072</v>
      </c>
      <c r="I228" s="85" t="str">
        <f>VLOOKUP(TABdata[[#This Row],[LOTE]],MP!$A$4:$L$217,3,FALSE)</f>
        <v>024-19078-01</v>
      </c>
      <c r="J228" s="86">
        <f>VLOOKUP(TABdata[[#This Row],[LOTE]],MP!A:L,5,FALSE)</f>
        <v>45811</v>
      </c>
      <c r="K228" s="85" t="str">
        <f>VLOOKUP(TABdata[[#This Row],[LOTE]],MP!$A$4:$O$687,6,FALSE)</f>
        <v>155-35-01-1072</v>
      </c>
      <c r="L228" s="64" t="s">
        <v>52</v>
      </c>
      <c r="M228" s="87">
        <v>14</v>
      </c>
      <c r="N228" s="88">
        <v>1</v>
      </c>
      <c r="O228" s="13">
        <f>10*TABdata[[#This Row],[CANTIDAD - Cajas]]</f>
        <v>10</v>
      </c>
    </row>
    <row r="229" spans="1:15" ht="29.25" x14ac:dyDescent="0.25">
      <c r="A229" s="82"/>
      <c r="B229" s="83" t="s">
        <v>137</v>
      </c>
      <c r="C229" s="89" t="s">
        <v>44</v>
      </c>
      <c r="D229" s="42" t="s">
        <v>53</v>
      </c>
      <c r="E229" s="42" t="s">
        <v>54</v>
      </c>
      <c r="F229" s="64" t="s">
        <v>64</v>
      </c>
      <c r="G229" s="42" t="s">
        <v>50</v>
      </c>
      <c r="H229" s="84">
        <v>987</v>
      </c>
      <c r="I229" s="85" t="str">
        <f>VLOOKUP(TABdata[[#This Row],[LOTE]],MP!$A$4:$L$217,3,FALSE)</f>
        <v>024-08531-01</v>
      </c>
      <c r="J229" s="86">
        <f>VLOOKUP(TABdata[[#This Row],[LOTE]],MP!A:L,5,FALSE)</f>
        <v>45805</v>
      </c>
      <c r="K229" s="85" t="str">
        <f>VLOOKUP(TABdata[[#This Row],[LOTE]],MP!$A$4:$O$687,6,FALSE)</f>
        <v>149-35-01-0987</v>
      </c>
      <c r="L229" s="64" t="s">
        <v>52</v>
      </c>
      <c r="M229" s="87">
        <v>14</v>
      </c>
      <c r="N229" s="88">
        <v>2</v>
      </c>
      <c r="O229" s="13">
        <f>10*TABdata[[#This Row],[CANTIDAD - Cajas]]</f>
        <v>20</v>
      </c>
    </row>
    <row r="230" spans="1:15" ht="29.25" x14ac:dyDescent="0.25">
      <c r="A230" s="82"/>
      <c r="B230" s="83" t="s">
        <v>137</v>
      </c>
      <c r="C230" s="89" t="s">
        <v>44</v>
      </c>
      <c r="D230" s="42" t="s">
        <v>53</v>
      </c>
      <c r="E230" s="42" t="s">
        <v>54</v>
      </c>
      <c r="F230" s="64" t="s">
        <v>64</v>
      </c>
      <c r="G230" s="42" t="s">
        <v>50</v>
      </c>
      <c r="H230" s="84">
        <v>999</v>
      </c>
      <c r="I230" s="85" t="str">
        <f>VLOOKUP(TABdata[[#This Row],[LOTE]],MP!$A$4:$L$217,3,FALSE)</f>
        <v>024-29416-01</v>
      </c>
      <c r="J230" s="86">
        <f>VLOOKUP(TABdata[[#This Row],[LOTE]],MP!A:L,5,FALSE)</f>
        <v>45806</v>
      </c>
      <c r="K230" s="85" t="str">
        <f>VLOOKUP(TABdata[[#This Row],[LOTE]],MP!$A$4:$O$687,6,FALSE)</f>
        <v>150-35-01-0999</v>
      </c>
      <c r="L230" s="64" t="s">
        <v>52</v>
      </c>
      <c r="M230" s="87">
        <v>14</v>
      </c>
      <c r="N230" s="88">
        <v>4</v>
      </c>
      <c r="O230" s="13">
        <f>10*TABdata[[#This Row],[CANTIDAD - Cajas]]</f>
        <v>40</v>
      </c>
    </row>
    <row r="231" spans="1:15" ht="29.25" x14ac:dyDescent="0.25">
      <c r="A231" s="82"/>
      <c r="B231" s="83" t="s">
        <v>137</v>
      </c>
      <c r="C231" s="89" t="s">
        <v>44</v>
      </c>
      <c r="D231" s="42" t="s">
        <v>53</v>
      </c>
      <c r="E231" s="42" t="s">
        <v>54</v>
      </c>
      <c r="F231" s="64" t="s">
        <v>64</v>
      </c>
      <c r="G231" s="42" t="s">
        <v>50</v>
      </c>
      <c r="H231" s="84">
        <v>1020</v>
      </c>
      <c r="I231" s="85" t="str">
        <f>VLOOKUP(TABdata[[#This Row],[LOTE]],MP!$A$4:$L$217,3,FALSE)</f>
        <v>024-40600-01</v>
      </c>
      <c r="J231" s="86">
        <f>VLOOKUP(TABdata[[#This Row],[LOTE]],MP!A:L,5,FALSE)</f>
        <v>45806</v>
      </c>
      <c r="K231" s="85" t="str">
        <f>VLOOKUP(TABdata[[#This Row],[LOTE]],MP!$A$4:$O$687,6,FALSE)</f>
        <v>150-35-01-1020</v>
      </c>
      <c r="L231" s="64" t="s">
        <v>52</v>
      </c>
      <c r="M231" s="87">
        <v>14</v>
      </c>
      <c r="N231" s="88">
        <v>1</v>
      </c>
      <c r="O231" s="13">
        <f>10*TABdata[[#This Row],[CANTIDAD - Cajas]]</f>
        <v>10</v>
      </c>
    </row>
    <row r="232" spans="1:15" ht="29.25" x14ac:dyDescent="0.25">
      <c r="A232" s="82"/>
      <c r="B232" s="83" t="s">
        <v>137</v>
      </c>
      <c r="C232" s="89" t="s">
        <v>44</v>
      </c>
      <c r="D232" s="42" t="s">
        <v>53</v>
      </c>
      <c r="E232" s="42" t="s">
        <v>54</v>
      </c>
      <c r="F232" s="64" t="s">
        <v>64</v>
      </c>
      <c r="G232" s="42" t="s">
        <v>50</v>
      </c>
      <c r="H232" s="84">
        <v>1035</v>
      </c>
      <c r="I232" s="85" t="str">
        <f>VLOOKUP(TABdata[[#This Row],[LOTE]],MP!$A$4:$L$217,3,FALSE)</f>
        <v>024-29512-01</v>
      </c>
      <c r="J232" s="86">
        <f>VLOOKUP(TABdata[[#This Row],[LOTE]],MP!A:L,5,FALSE)</f>
        <v>45808</v>
      </c>
      <c r="K232" s="85" t="str">
        <f>VLOOKUP(TABdata[[#This Row],[LOTE]],MP!$A$4:$O$687,6,FALSE)</f>
        <v>152-35-01-1035</v>
      </c>
      <c r="L232" s="64" t="s">
        <v>52</v>
      </c>
      <c r="M232" s="87">
        <v>14</v>
      </c>
      <c r="N232" s="88">
        <v>1</v>
      </c>
      <c r="O232" s="13">
        <f>10*TABdata[[#This Row],[CANTIDAD - Cajas]]</f>
        <v>10</v>
      </c>
    </row>
    <row r="233" spans="1:15" ht="29.25" x14ac:dyDescent="0.25">
      <c r="A233" s="82"/>
      <c r="B233" s="83" t="s">
        <v>137</v>
      </c>
      <c r="C233" s="89" t="s">
        <v>44</v>
      </c>
      <c r="D233" s="42" t="s">
        <v>53</v>
      </c>
      <c r="E233" s="42" t="s">
        <v>54</v>
      </c>
      <c r="F233" s="64" t="s">
        <v>64</v>
      </c>
      <c r="G233" s="42" t="s">
        <v>50</v>
      </c>
      <c r="H233" s="84">
        <v>1025</v>
      </c>
      <c r="I233" s="85" t="str">
        <f>VLOOKUP(TABdata[[#This Row],[LOTE]],MP!$A$4:$L$217,3,FALSE)</f>
        <v>024-29517-01</v>
      </c>
      <c r="J233" s="86">
        <f>VLOOKUP(TABdata[[#This Row],[LOTE]],MP!A:L,5,FALSE)</f>
        <v>45808</v>
      </c>
      <c r="K233" s="85" t="str">
        <f>VLOOKUP(TABdata[[#This Row],[LOTE]],MP!$A$4:$O$687,6,FALSE)</f>
        <v>152-35-01-1025</v>
      </c>
      <c r="L233" s="64" t="s">
        <v>52</v>
      </c>
      <c r="M233" s="87">
        <v>12</v>
      </c>
      <c r="N233" s="88">
        <v>9</v>
      </c>
      <c r="O233" s="13">
        <f>10*TABdata[[#This Row],[CANTIDAD - Cajas]]</f>
        <v>90</v>
      </c>
    </row>
    <row r="234" spans="1:15" ht="29.25" x14ac:dyDescent="0.25">
      <c r="A234" s="82"/>
      <c r="B234" s="83" t="s">
        <v>137</v>
      </c>
      <c r="C234" s="89" t="s">
        <v>44</v>
      </c>
      <c r="D234" s="42" t="s">
        <v>53</v>
      </c>
      <c r="E234" s="42" t="s">
        <v>54</v>
      </c>
      <c r="F234" s="64" t="s">
        <v>64</v>
      </c>
      <c r="G234" s="42" t="s">
        <v>50</v>
      </c>
      <c r="H234" s="84">
        <v>994</v>
      </c>
      <c r="I234" s="85" t="str">
        <f>VLOOKUP(TABdata[[#This Row],[LOTE]],MP!$A$4:$L$217,3,FALSE)</f>
        <v>024-08531-01</v>
      </c>
      <c r="J234" s="86">
        <f>VLOOKUP(TABdata[[#This Row],[LOTE]],MP!A:L,5,FALSE)</f>
        <v>45805</v>
      </c>
      <c r="K234" s="85" t="str">
        <f>VLOOKUP(TABdata[[#This Row],[LOTE]],MP!$A$4:$O$687,6,FALSE)</f>
        <v>149-35-01-0994</v>
      </c>
      <c r="L234" s="64" t="s">
        <v>52</v>
      </c>
      <c r="M234" s="87">
        <v>12</v>
      </c>
      <c r="N234" s="88">
        <v>3</v>
      </c>
      <c r="O234" s="13">
        <f>10*TABdata[[#This Row],[CANTIDAD - Cajas]]</f>
        <v>30</v>
      </c>
    </row>
    <row r="235" spans="1:15" ht="29.25" x14ac:dyDescent="0.25">
      <c r="A235" s="82"/>
      <c r="B235" s="83" t="s">
        <v>137</v>
      </c>
      <c r="C235" s="89" t="s">
        <v>44</v>
      </c>
      <c r="D235" s="42" t="s">
        <v>53</v>
      </c>
      <c r="E235" s="42" t="s">
        <v>54</v>
      </c>
      <c r="F235" s="64" t="s">
        <v>64</v>
      </c>
      <c r="G235" s="42" t="s">
        <v>50</v>
      </c>
      <c r="H235" s="84">
        <v>932</v>
      </c>
      <c r="I235" s="85" t="str">
        <f>VLOOKUP(TABdata[[#This Row],[LOTE]],MP!$A$4:$L$217,3,FALSE)</f>
        <v>024-02912-01</v>
      </c>
      <c r="J235" s="86">
        <f>VLOOKUP(TABdata[[#This Row],[LOTE]],MP!A:L,5,FALSE)</f>
        <v>45804</v>
      </c>
      <c r="K235" s="85" t="str">
        <f>VLOOKUP(TABdata[[#This Row],[LOTE]],MP!$A$4:$O$687,6,FALSE)</f>
        <v>145-35-01-0932</v>
      </c>
      <c r="L235" s="64" t="s">
        <v>52</v>
      </c>
      <c r="M235" s="87">
        <v>12</v>
      </c>
      <c r="N235" s="88">
        <v>1</v>
      </c>
      <c r="O235" s="13">
        <f>10*TABdata[[#This Row],[CANTIDAD - Cajas]]</f>
        <v>10</v>
      </c>
    </row>
    <row r="236" spans="1:15" ht="29.25" x14ac:dyDescent="0.25">
      <c r="A236" s="82"/>
      <c r="B236" s="83" t="s">
        <v>137</v>
      </c>
      <c r="C236" s="89" t="s">
        <v>44</v>
      </c>
      <c r="D236" s="42" t="s">
        <v>53</v>
      </c>
      <c r="E236" s="42" t="s">
        <v>54</v>
      </c>
      <c r="F236" s="64" t="s">
        <v>64</v>
      </c>
      <c r="G236" s="42" t="s">
        <v>50</v>
      </c>
      <c r="H236" s="84">
        <v>1020</v>
      </c>
      <c r="I236" s="85" t="str">
        <f>VLOOKUP(TABdata[[#This Row],[LOTE]],MP!$A$4:$L$217,3,FALSE)</f>
        <v>024-40600-01</v>
      </c>
      <c r="J236" s="86">
        <f>VLOOKUP(TABdata[[#This Row],[LOTE]],MP!A:L,5,FALSE)</f>
        <v>45806</v>
      </c>
      <c r="K236" s="85" t="str">
        <f>VLOOKUP(TABdata[[#This Row],[LOTE]],MP!$A$4:$O$687,6,FALSE)</f>
        <v>150-35-01-1020</v>
      </c>
      <c r="L236" s="64" t="s">
        <v>52</v>
      </c>
      <c r="M236" s="87">
        <v>12</v>
      </c>
      <c r="N236" s="88">
        <v>3</v>
      </c>
      <c r="O236" s="13">
        <f>10*TABdata[[#This Row],[CANTIDAD - Cajas]]</f>
        <v>30</v>
      </c>
    </row>
    <row r="237" spans="1:15" ht="29.25" x14ac:dyDescent="0.25">
      <c r="A237" s="82"/>
      <c r="B237" s="83" t="s">
        <v>137</v>
      </c>
      <c r="C237" s="89" t="s">
        <v>44</v>
      </c>
      <c r="D237" s="42" t="s">
        <v>53</v>
      </c>
      <c r="E237" s="42" t="s">
        <v>54</v>
      </c>
      <c r="F237" s="64" t="s">
        <v>64</v>
      </c>
      <c r="G237" s="42" t="s">
        <v>50</v>
      </c>
      <c r="H237" s="84">
        <v>951</v>
      </c>
      <c r="I237" s="85" t="str">
        <f>VLOOKUP(TABdata[[#This Row],[LOTE]],MP!$A$4:$L$217,3,FALSE)</f>
        <v>024-08531-01</v>
      </c>
      <c r="J237" s="86">
        <f>VLOOKUP(TABdata[[#This Row],[LOTE]],MP!A:L,5,FALSE)</f>
        <v>45803</v>
      </c>
      <c r="K237" s="85" t="str">
        <f>VLOOKUP(TABdata[[#This Row],[LOTE]],MP!$A$4:$O$687,6,FALSE)</f>
        <v>147-35-01-0951</v>
      </c>
      <c r="L237" s="64" t="s">
        <v>52</v>
      </c>
      <c r="M237" s="87">
        <v>12</v>
      </c>
      <c r="N237" s="88">
        <v>5</v>
      </c>
      <c r="O237" s="13">
        <f>10*TABdata[[#This Row],[CANTIDAD - Cajas]]</f>
        <v>50</v>
      </c>
    </row>
    <row r="238" spans="1:15" ht="29.25" x14ac:dyDescent="0.25">
      <c r="A238" s="82"/>
      <c r="B238" s="83" t="s">
        <v>137</v>
      </c>
      <c r="C238" s="89" t="s">
        <v>44</v>
      </c>
      <c r="D238" s="42" t="s">
        <v>53</v>
      </c>
      <c r="E238" s="42" t="s">
        <v>54</v>
      </c>
      <c r="F238" s="64" t="s">
        <v>64</v>
      </c>
      <c r="G238" s="42" t="s">
        <v>50</v>
      </c>
      <c r="H238" s="84">
        <v>987</v>
      </c>
      <c r="I238" s="85" t="str">
        <f>VLOOKUP(TABdata[[#This Row],[LOTE]],MP!$A$4:$L$217,3,FALSE)</f>
        <v>024-08531-01</v>
      </c>
      <c r="J238" s="86">
        <f>VLOOKUP(TABdata[[#This Row],[LOTE]],MP!A:L,5,FALSE)</f>
        <v>45805</v>
      </c>
      <c r="K238" s="85" t="str">
        <f>VLOOKUP(TABdata[[#This Row],[LOTE]],MP!$A$4:$O$687,6,FALSE)</f>
        <v>149-35-01-0987</v>
      </c>
      <c r="L238" s="64" t="s">
        <v>52</v>
      </c>
      <c r="M238" s="87">
        <v>12</v>
      </c>
      <c r="N238" s="88">
        <v>3</v>
      </c>
      <c r="O238" s="13">
        <f>10*TABdata[[#This Row],[CANTIDAD - Cajas]]</f>
        <v>30</v>
      </c>
    </row>
    <row r="239" spans="1:15" ht="29.25" x14ac:dyDescent="0.25">
      <c r="A239" s="82"/>
      <c r="B239" s="83" t="s">
        <v>137</v>
      </c>
      <c r="C239" s="89" t="s">
        <v>44</v>
      </c>
      <c r="D239" s="42" t="s">
        <v>53</v>
      </c>
      <c r="E239" s="42" t="s">
        <v>54</v>
      </c>
      <c r="F239" s="64" t="s">
        <v>64</v>
      </c>
      <c r="G239" s="42" t="s">
        <v>50</v>
      </c>
      <c r="H239" s="84">
        <v>1035</v>
      </c>
      <c r="I239" s="85" t="str">
        <f>VLOOKUP(TABdata[[#This Row],[LOTE]],MP!$A$4:$L$217,3,FALSE)</f>
        <v>024-29512-01</v>
      </c>
      <c r="J239" s="86">
        <f>VLOOKUP(TABdata[[#This Row],[LOTE]],MP!A:L,5,FALSE)</f>
        <v>45808</v>
      </c>
      <c r="K239" s="85" t="str">
        <f>VLOOKUP(TABdata[[#This Row],[LOTE]],MP!$A$4:$O$687,6,FALSE)</f>
        <v>152-35-01-1035</v>
      </c>
      <c r="L239" s="64" t="s">
        <v>52</v>
      </c>
      <c r="M239" s="87">
        <v>12</v>
      </c>
      <c r="N239" s="88">
        <v>3</v>
      </c>
      <c r="O239" s="13">
        <f>10*TABdata[[#This Row],[CANTIDAD - Cajas]]</f>
        <v>30</v>
      </c>
    </row>
    <row r="240" spans="1:15" ht="29.25" x14ac:dyDescent="0.25">
      <c r="A240" s="82"/>
      <c r="B240" s="83" t="s">
        <v>137</v>
      </c>
      <c r="C240" s="89" t="s">
        <v>44</v>
      </c>
      <c r="D240" s="42" t="s">
        <v>53</v>
      </c>
      <c r="E240" s="42" t="s">
        <v>54</v>
      </c>
      <c r="F240" s="64" t="s">
        <v>64</v>
      </c>
      <c r="G240" s="42" t="s">
        <v>50</v>
      </c>
      <c r="H240" s="84">
        <v>1072</v>
      </c>
      <c r="I240" s="85" t="str">
        <f>VLOOKUP(TABdata[[#This Row],[LOTE]],MP!$A$4:$L$217,3,FALSE)</f>
        <v>024-19078-01</v>
      </c>
      <c r="J240" s="86">
        <f>VLOOKUP(TABdata[[#This Row],[LOTE]],MP!A:L,5,FALSE)</f>
        <v>45811</v>
      </c>
      <c r="K240" s="85" t="str">
        <f>VLOOKUP(TABdata[[#This Row],[LOTE]],MP!$A$4:$O$687,6,FALSE)</f>
        <v>155-35-01-1072</v>
      </c>
      <c r="L240" s="64" t="s">
        <v>52</v>
      </c>
      <c r="M240" s="87">
        <v>12</v>
      </c>
      <c r="N240" s="88">
        <v>2</v>
      </c>
      <c r="O240" s="13">
        <f>10*TABdata[[#This Row],[CANTIDAD - Cajas]]</f>
        <v>20</v>
      </c>
    </row>
    <row r="241" spans="1:15" ht="29.25" x14ac:dyDescent="0.25">
      <c r="A241" s="82"/>
      <c r="B241" s="83" t="s">
        <v>137</v>
      </c>
      <c r="C241" s="89" t="s">
        <v>44</v>
      </c>
      <c r="D241" s="42" t="s">
        <v>53</v>
      </c>
      <c r="E241" s="42" t="s">
        <v>54</v>
      </c>
      <c r="F241" s="64" t="s">
        <v>64</v>
      </c>
      <c r="G241" s="42" t="s">
        <v>50</v>
      </c>
      <c r="H241" s="84">
        <v>1101</v>
      </c>
      <c r="I241" s="85" t="str">
        <f>VLOOKUP(TABdata[[#This Row],[LOTE]],MP!$A$4:$L$217,3,FALSE)</f>
        <v>024-32286-02</v>
      </c>
      <c r="J241" s="86">
        <f>VLOOKUP(TABdata[[#This Row],[LOTE]],MP!A:L,5,FALSE)</f>
        <v>45814</v>
      </c>
      <c r="K241" s="85" t="str">
        <f>VLOOKUP(TABdata[[#This Row],[LOTE]],MP!$A$4:$O$687,6,FALSE)</f>
        <v>158-35-01-1101</v>
      </c>
      <c r="L241" s="64" t="s">
        <v>52</v>
      </c>
      <c r="M241" s="87">
        <v>12</v>
      </c>
      <c r="N241" s="88">
        <v>4</v>
      </c>
      <c r="O241" s="13">
        <f>10*TABdata[[#This Row],[CANTIDAD - Cajas]]</f>
        <v>40</v>
      </c>
    </row>
    <row r="242" spans="1:15" ht="29.25" x14ac:dyDescent="0.25">
      <c r="A242" s="82"/>
      <c r="B242" s="83" t="s">
        <v>137</v>
      </c>
      <c r="C242" s="89" t="s">
        <v>44</v>
      </c>
      <c r="D242" s="42" t="s">
        <v>53</v>
      </c>
      <c r="E242" s="42" t="s">
        <v>54</v>
      </c>
      <c r="F242" s="64" t="s">
        <v>64</v>
      </c>
      <c r="G242" s="42" t="s">
        <v>50</v>
      </c>
      <c r="H242" s="84">
        <v>1103</v>
      </c>
      <c r="I242" s="85" t="str">
        <f>VLOOKUP(TABdata[[#This Row],[LOTE]],MP!$A$4:$L$217,3,FALSE)</f>
        <v>024-08753-01</v>
      </c>
      <c r="J242" s="86">
        <f>VLOOKUP(TABdata[[#This Row],[LOTE]],MP!A:L,5,FALSE)</f>
        <v>45814</v>
      </c>
      <c r="K242" s="85" t="str">
        <f>VLOOKUP(TABdata[[#This Row],[LOTE]],MP!$A$4:$O$687,6,FALSE)</f>
        <v>158-35-01-1103</v>
      </c>
      <c r="L242" s="64" t="s">
        <v>52</v>
      </c>
      <c r="M242" s="87">
        <v>12</v>
      </c>
      <c r="N242" s="88">
        <v>1</v>
      </c>
      <c r="O242" s="13">
        <f>10*TABdata[[#This Row],[CANTIDAD - Cajas]]</f>
        <v>10</v>
      </c>
    </row>
    <row r="243" spans="1:15" ht="29.25" x14ac:dyDescent="0.25">
      <c r="A243" s="82"/>
      <c r="B243" s="83" t="s">
        <v>140</v>
      </c>
      <c r="C243" s="89" t="s">
        <v>44</v>
      </c>
      <c r="D243" s="42" t="s">
        <v>53</v>
      </c>
      <c r="E243" s="42" t="s">
        <v>54</v>
      </c>
      <c r="F243" s="64" t="s">
        <v>64</v>
      </c>
      <c r="G243" s="42" t="s">
        <v>50</v>
      </c>
      <c r="H243" s="84">
        <v>1101</v>
      </c>
      <c r="I243" s="85" t="str">
        <f>VLOOKUP(TABdata[[#This Row],[LOTE]],MP!$A$4:$L$217,3,FALSE)</f>
        <v>024-32286-02</v>
      </c>
      <c r="J243" s="86">
        <f>VLOOKUP(TABdata[[#This Row],[LOTE]],MP!A:L,5,FALSE)</f>
        <v>45814</v>
      </c>
      <c r="K243" s="85" t="str">
        <f>VLOOKUP(TABdata[[#This Row],[LOTE]],MP!$A$4:$O$687,6,FALSE)</f>
        <v>158-35-01-1101</v>
      </c>
      <c r="L243" s="64">
        <v>1</v>
      </c>
      <c r="M243" s="87">
        <v>18</v>
      </c>
      <c r="N243" s="88">
        <v>48</v>
      </c>
      <c r="O243" s="13">
        <f>10*TABdata[[#This Row],[CANTIDAD - Cajas]]</f>
        <v>480</v>
      </c>
    </row>
    <row r="244" spans="1:15" ht="29.25" x14ac:dyDescent="0.25">
      <c r="A244" s="82"/>
      <c r="B244" s="83" t="s">
        <v>140</v>
      </c>
      <c r="C244" s="89" t="s">
        <v>44</v>
      </c>
      <c r="D244" s="42" t="s">
        <v>53</v>
      </c>
      <c r="E244" s="42" t="s">
        <v>54</v>
      </c>
      <c r="F244" s="64" t="s">
        <v>64</v>
      </c>
      <c r="G244" s="42" t="s">
        <v>50</v>
      </c>
      <c r="H244" s="84">
        <v>1102</v>
      </c>
      <c r="I244" s="85" t="str">
        <f>VLOOKUP(TABdata[[#This Row],[LOTE]],MP!$A$4:$L$217,3,FALSE)</f>
        <v>024-08753-01</v>
      </c>
      <c r="J244" s="86">
        <f>VLOOKUP(TABdata[[#This Row],[LOTE]],MP!A:L,5,FALSE)</f>
        <v>45814</v>
      </c>
      <c r="K244" s="85" t="str">
        <f>VLOOKUP(TABdata[[#This Row],[LOTE]],MP!$A$4:$O$687,6,FALSE)</f>
        <v>158-35-01-1102</v>
      </c>
      <c r="L244" s="64">
        <v>1</v>
      </c>
      <c r="M244" s="87">
        <v>18</v>
      </c>
      <c r="N244" s="88">
        <v>15</v>
      </c>
      <c r="O244" s="13">
        <f>10*TABdata[[#This Row],[CANTIDAD - Cajas]]</f>
        <v>150</v>
      </c>
    </row>
    <row r="245" spans="1:15" ht="29.25" x14ac:dyDescent="0.25">
      <c r="A245" s="82"/>
      <c r="B245" s="83" t="s">
        <v>140</v>
      </c>
      <c r="C245" s="89" t="s">
        <v>44</v>
      </c>
      <c r="D245" s="42" t="s">
        <v>53</v>
      </c>
      <c r="E245" s="42" t="s">
        <v>54</v>
      </c>
      <c r="F245" s="64" t="s">
        <v>64</v>
      </c>
      <c r="G245" s="42" t="s">
        <v>50</v>
      </c>
      <c r="H245" s="84">
        <v>1103</v>
      </c>
      <c r="I245" s="85" t="str">
        <f>VLOOKUP(TABdata[[#This Row],[LOTE]],MP!$A$4:$L$217,3,FALSE)</f>
        <v>024-08753-01</v>
      </c>
      <c r="J245" s="86">
        <f>VLOOKUP(TABdata[[#This Row],[LOTE]],MP!A:L,5,FALSE)</f>
        <v>45814</v>
      </c>
      <c r="K245" s="85" t="str">
        <f>VLOOKUP(TABdata[[#This Row],[LOTE]],MP!$A$4:$O$687,6,FALSE)</f>
        <v>158-35-01-1103</v>
      </c>
      <c r="L245" s="64">
        <v>1</v>
      </c>
      <c r="M245" s="87">
        <v>18</v>
      </c>
      <c r="N245" s="88">
        <v>15</v>
      </c>
      <c r="O245" s="13">
        <f>10*TABdata[[#This Row],[CANTIDAD - Cajas]]</f>
        <v>150</v>
      </c>
    </row>
    <row r="246" spans="1:15" ht="29.25" x14ac:dyDescent="0.25">
      <c r="A246" s="82"/>
      <c r="B246" s="83" t="s">
        <v>140</v>
      </c>
      <c r="C246" s="89" t="s">
        <v>44</v>
      </c>
      <c r="D246" s="42" t="s">
        <v>53</v>
      </c>
      <c r="E246" s="42" t="s">
        <v>54</v>
      </c>
      <c r="F246" s="64" t="s">
        <v>64</v>
      </c>
      <c r="G246" s="42" t="s">
        <v>50</v>
      </c>
      <c r="H246" s="84">
        <v>1104</v>
      </c>
      <c r="I246" s="85" t="str">
        <f>VLOOKUP(TABdata[[#This Row],[LOTE]],MP!$A$4:$L$217,3,FALSE)</f>
        <v>024-29416-01</v>
      </c>
      <c r="J246" s="86">
        <f>VLOOKUP(TABdata[[#This Row],[LOTE]],MP!A:L,5,FALSE)</f>
        <v>45814</v>
      </c>
      <c r="K246" s="85" t="str">
        <f>VLOOKUP(TABdata[[#This Row],[LOTE]],MP!$A$4:$O$687,6,FALSE)</f>
        <v>158-35-01-1104</v>
      </c>
      <c r="L246" s="64">
        <v>1</v>
      </c>
      <c r="M246" s="87">
        <v>18</v>
      </c>
      <c r="N246" s="88">
        <v>13</v>
      </c>
      <c r="O246" s="13">
        <f>10*TABdata[[#This Row],[CANTIDAD - Cajas]]</f>
        <v>130</v>
      </c>
    </row>
    <row r="247" spans="1:15" ht="29.25" x14ac:dyDescent="0.25">
      <c r="A247" s="82"/>
      <c r="B247" s="83" t="s">
        <v>140</v>
      </c>
      <c r="C247" s="89" t="s">
        <v>44</v>
      </c>
      <c r="D247" s="42" t="s">
        <v>53</v>
      </c>
      <c r="E247" s="42" t="s">
        <v>54</v>
      </c>
      <c r="F247" s="64" t="s">
        <v>64</v>
      </c>
      <c r="G247" s="42" t="s">
        <v>50</v>
      </c>
      <c r="H247" s="84">
        <v>1112</v>
      </c>
      <c r="I247" s="85" t="str">
        <f>VLOOKUP(TABdata[[#This Row],[LOTE]],MP!$A$4:$L$217,3,FALSE)</f>
        <v>024-40549-04</v>
      </c>
      <c r="J247" s="86">
        <f>VLOOKUP(TABdata[[#This Row],[LOTE]],MP!A:L,5,FALSE)</f>
        <v>45817</v>
      </c>
      <c r="K247" s="85" t="str">
        <f>VLOOKUP(TABdata[[#This Row],[LOTE]],MP!$A$4:$O$687,6,FALSE)</f>
        <v>161-35-01-1112</v>
      </c>
      <c r="L247" s="64">
        <v>1</v>
      </c>
      <c r="M247" s="87">
        <v>18</v>
      </c>
      <c r="N247" s="88">
        <v>13</v>
      </c>
      <c r="O247" s="13">
        <f>10*TABdata[[#This Row],[CANTIDAD - Cajas]]</f>
        <v>130</v>
      </c>
    </row>
    <row r="248" spans="1:15" ht="29.25" x14ac:dyDescent="0.25">
      <c r="A248" s="82"/>
      <c r="B248" s="83" t="s">
        <v>141</v>
      </c>
      <c r="C248" s="89" t="s">
        <v>44</v>
      </c>
      <c r="D248" s="42" t="s">
        <v>53</v>
      </c>
      <c r="E248" s="42" t="s">
        <v>54</v>
      </c>
      <c r="F248" s="64" t="s">
        <v>64</v>
      </c>
      <c r="G248" s="42" t="s">
        <v>50</v>
      </c>
      <c r="H248" s="84">
        <v>1101</v>
      </c>
      <c r="I248" s="85" t="str">
        <f>VLOOKUP(TABdata[[#This Row],[LOTE]],MP!$A$4:$L$217,3,FALSE)</f>
        <v>024-32286-02</v>
      </c>
      <c r="J248" s="86">
        <f>VLOOKUP(TABdata[[#This Row],[LOTE]],MP!A:L,5,FALSE)</f>
        <v>45814</v>
      </c>
      <c r="K248" s="85" t="str">
        <f>VLOOKUP(TABdata[[#This Row],[LOTE]],MP!$A$4:$O$687,6,FALSE)</f>
        <v>158-35-01-1101</v>
      </c>
      <c r="L248" s="64">
        <v>1</v>
      </c>
      <c r="M248" s="87">
        <v>14</v>
      </c>
      <c r="N248" s="88">
        <v>17</v>
      </c>
      <c r="O248" s="13">
        <f>10*TABdata[[#This Row],[CANTIDAD - Cajas]]</f>
        <v>170</v>
      </c>
    </row>
    <row r="249" spans="1:15" ht="29.25" x14ac:dyDescent="0.25">
      <c r="A249" s="82"/>
      <c r="B249" s="83" t="s">
        <v>141</v>
      </c>
      <c r="C249" s="89" t="s">
        <v>44</v>
      </c>
      <c r="D249" s="42" t="s">
        <v>53</v>
      </c>
      <c r="E249" s="42" t="s">
        <v>54</v>
      </c>
      <c r="F249" s="64" t="s">
        <v>64</v>
      </c>
      <c r="G249" s="42" t="s">
        <v>50</v>
      </c>
      <c r="H249" s="84">
        <v>1102</v>
      </c>
      <c r="I249" s="85" t="str">
        <f>VLOOKUP(TABdata[[#This Row],[LOTE]],MP!$A$4:$L$217,3,FALSE)</f>
        <v>024-08753-01</v>
      </c>
      <c r="J249" s="86">
        <f>VLOOKUP(TABdata[[#This Row],[LOTE]],MP!A:L,5,FALSE)</f>
        <v>45814</v>
      </c>
      <c r="K249" s="85" t="str">
        <f>VLOOKUP(TABdata[[#This Row],[LOTE]],MP!$A$4:$O$687,6,FALSE)</f>
        <v>158-35-01-1102</v>
      </c>
      <c r="L249" s="64">
        <v>1</v>
      </c>
      <c r="M249" s="87">
        <v>14</v>
      </c>
      <c r="N249" s="88">
        <v>5</v>
      </c>
      <c r="O249" s="13">
        <f>10*TABdata[[#This Row],[CANTIDAD - Cajas]]</f>
        <v>50</v>
      </c>
    </row>
    <row r="250" spans="1:15" ht="29.25" x14ac:dyDescent="0.25">
      <c r="A250" s="82"/>
      <c r="B250" s="83" t="s">
        <v>141</v>
      </c>
      <c r="C250" s="89" t="s">
        <v>44</v>
      </c>
      <c r="D250" s="42" t="s">
        <v>53</v>
      </c>
      <c r="E250" s="42" t="s">
        <v>54</v>
      </c>
      <c r="F250" s="64" t="s">
        <v>64</v>
      </c>
      <c r="G250" s="42" t="s">
        <v>50</v>
      </c>
      <c r="H250" s="84">
        <v>1103</v>
      </c>
      <c r="I250" s="85" t="str">
        <f>VLOOKUP(TABdata[[#This Row],[LOTE]],MP!$A$4:$L$217,3,FALSE)</f>
        <v>024-08753-01</v>
      </c>
      <c r="J250" s="86">
        <f>VLOOKUP(TABdata[[#This Row],[LOTE]],MP!A:L,5,FALSE)</f>
        <v>45814</v>
      </c>
      <c r="K250" s="85" t="str">
        <f>VLOOKUP(TABdata[[#This Row],[LOTE]],MP!$A$4:$O$687,6,FALSE)</f>
        <v>158-35-01-1103</v>
      </c>
      <c r="L250" s="64">
        <v>1</v>
      </c>
      <c r="M250" s="87">
        <v>14</v>
      </c>
      <c r="N250" s="88">
        <v>6</v>
      </c>
      <c r="O250" s="13">
        <f>10*TABdata[[#This Row],[CANTIDAD - Cajas]]</f>
        <v>60</v>
      </c>
    </row>
    <row r="251" spans="1:15" ht="29.25" x14ac:dyDescent="0.25">
      <c r="A251" s="82"/>
      <c r="B251" s="83" t="s">
        <v>141</v>
      </c>
      <c r="C251" s="89" t="s">
        <v>44</v>
      </c>
      <c r="D251" s="42" t="s">
        <v>53</v>
      </c>
      <c r="E251" s="42" t="s">
        <v>54</v>
      </c>
      <c r="F251" s="64" t="s">
        <v>64</v>
      </c>
      <c r="G251" s="42" t="s">
        <v>50</v>
      </c>
      <c r="H251" s="84">
        <v>1104</v>
      </c>
      <c r="I251" s="85" t="str">
        <f>VLOOKUP(TABdata[[#This Row],[LOTE]],MP!$A$4:$L$217,3,FALSE)</f>
        <v>024-29416-01</v>
      </c>
      <c r="J251" s="86">
        <f>VLOOKUP(TABdata[[#This Row],[LOTE]],MP!A:L,5,FALSE)</f>
        <v>45814</v>
      </c>
      <c r="K251" s="85" t="str">
        <f>VLOOKUP(TABdata[[#This Row],[LOTE]],MP!$A$4:$O$687,6,FALSE)</f>
        <v>158-35-01-1104</v>
      </c>
      <c r="L251" s="64">
        <v>1</v>
      </c>
      <c r="M251" s="87">
        <v>14</v>
      </c>
      <c r="N251" s="88">
        <v>6</v>
      </c>
      <c r="O251" s="13">
        <f>10*TABdata[[#This Row],[CANTIDAD - Cajas]]</f>
        <v>60</v>
      </c>
    </row>
    <row r="252" spans="1:15" ht="29.25" x14ac:dyDescent="0.25">
      <c r="A252" s="82"/>
      <c r="B252" s="83" t="s">
        <v>141</v>
      </c>
      <c r="C252" s="89" t="s">
        <v>44</v>
      </c>
      <c r="D252" s="42" t="s">
        <v>53</v>
      </c>
      <c r="E252" s="42" t="s">
        <v>54</v>
      </c>
      <c r="F252" s="64" t="s">
        <v>64</v>
      </c>
      <c r="G252" s="42" t="s">
        <v>50</v>
      </c>
      <c r="H252" s="84">
        <v>1105</v>
      </c>
      <c r="I252" s="85" t="str">
        <f>VLOOKUP(TABdata[[#This Row],[LOTE]],MP!$A$4:$L$217,3,FALSE)</f>
        <v>024-40548-01</v>
      </c>
      <c r="J252" s="86">
        <f>VLOOKUP(TABdata[[#This Row],[LOTE]],MP!A:L,5,FALSE)</f>
        <v>45814</v>
      </c>
      <c r="K252" s="85" t="str">
        <f>VLOOKUP(TABdata[[#This Row],[LOTE]],MP!$A$4:$O$687,6,FALSE)</f>
        <v>158-35-01-1105</v>
      </c>
      <c r="L252" s="64">
        <v>1</v>
      </c>
      <c r="M252" s="87">
        <v>14</v>
      </c>
      <c r="N252" s="88">
        <v>1</v>
      </c>
      <c r="O252" s="13">
        <f>10*TABdata[[#This Row],[CANTIDAD - Cajas]]</f>
        <v>10</v>
      </c>
    </row>
    <row r="253" spans="1:15" ht="29.25" x14ac:dyDescent="0.25">
      <c r="A253" s="82"/>
      <c r="B253" s="83" t="s">
        <v>141</v>
      </c>
      <c r="C253" s="89" t="s">
        <v>44</v>
      </c>
      <c r="D253" s="42" t="s">
        <v>53</v>
      </c>
      <c r="E253" s="42" t="s">
        <v>54</v>
      </c>
      <c r="F253" s="64" t="s">
        <v>64</v>
      </c>
      <c r="G253" s="42" t="s">
        <v>50</v>
      </c>
      <c r="H253" s="84">
        <v>1106</v>
      </c>
      <c r="I253" s="85" t="str">
        <f>VLOOKUP(TABdata[[#This Row],[LOTE]],MP!$A$4:$L$217,3,FALSE)</f>
        <v>024-19483-01</v>
      </c>
      <c r="J253" s="86">
        <f>VLOOKUP(TABdata[[#This Row],[LOTE]],MP!A:L,5,FALSE)</f>
        <v>45814</v>
      </c>
      <c r="K253" s="85" t="str">
        <f>VLOOKUP(TABdata[[#This Row],[LOTE]],MP!$A$4:$O$687,6,FALSE)</f>
        <v>158-35-01-1106</v>
      </c>
      <c r="L253" s="64">
        <v>1</v>
      </c>
      <c r="M253" s="87">
        <v>14</v>
      </c>
      <c r="N253" s="88">
        <v>1</v>
      </c>
      <c r="O253" s="13">
        <f>10*TABdata[[#This Row],[CANTIDAD - Cajas]]</f>
        <v>10</v>
      </c>
    </row>
    <row r="254" spans="1:15" ht="29.25" x14ac:dyDescent="0.25">
      <c r="A254" s="82"/>
      <c r="B254" s="83" t="s">
        <v>141</v>
      </c>
      <c r="C254" s="89" t="s">
        <v>44</v>
      </c>
      <c r="D254" s="42" t="s">
        <v>53</v>
      </c>
      <c r="E254" s="42" t="s">
        <v>54</v>
      </c>
      <c r="F254" s="64" t="s">
        <v>64</v>
      </c>
      <c r="G254" s="42" t="s">
        <v>50</v>
      </c>
      <c r="H254" s="84">
        <v>831</v>
      </c>
      <c r="I254" s="85" t="str">
        <f>VLOOKUP(TABdata[[#This Row],[LOTE]],MP!$A$4:$L$217,3,FALSE)</f>
        <v>024-29492-01</v>
      </c>
      <c r="J254" s="86">
        <f>VLOOKUP(TABdata[[#This Row],[LOTE]],MP!A:L,5,FALSE)</f>
        <v>45797</v>
      </c>
      <c r="K254" s="85" t="str">
        <f>VLOOKUP(TABdata[[#This Row],[LOTE]],MP!$A$4:$O$687,6,FALSE)</f>
        <v>141-35-01-0831</v>
      </c>
      <c r="L254" s="64">
        <v>1</v>
      </c>
      <c r="M254" s="87">
        <v>14</v>
      </c>
      <c r="N254" s="88">
        <v>3</v>
      </c>
      <c r="O254" s="13">
        <f>10*TABdata[[#This Row],[CANTIDAD - Cajas]]</f>
        <v>30</v>
      </c>
    </row>
    <row r="255" spans="1:15" ht="29.25" x14ac:dyDescent="0.25">
      <c r="A255" s="82"/>
      <c r="B255" s="83" t="s">
        <v>141</v>
      </c>
      <c r="C255" s="89" t="s">
        <v>44</v>
      </c>
      <c r="D255" s="42" t="s">
        <v>53</v>
      </c>
      <c r="E255" s="42" t="s">
        <v>54</v>
      </c>
      <c r="F255" s="64" t="s">
        <v>64</v>
      </c>
      <c r="G255" s="42" t="s">
        <v>50</v>
      </c>
      <c r="H255" s="84">
        <v>822</v>
      </c>
      <c r="I255" s="85" t="str">
        <f>VLOOKUP(TABdata[[#This Row],[LOTE]],MP!$A$4:$L$217,3,FALSE)</f>
        <v>024-29492-01</v>
      </c>
      <c r="J255" s="86">
        <f>VLOOKUP(TABdata[[#This Row],[LOTE]],MP!A:L,5,FALSE)</f>
        <v>45797</v>
      </c>
      <c r="K255" s="85" t="str">
        <f>VLOOKUP(TABdata[[#This Row],[LOTE]],MP!$A$4:$O$687,6,FALSE)</f>
        <v>141-35-01-0822</v>
      </c>
      <c r="L255" s="64">
        <v>1</v>
      </c>
      <c r="M255" s="87">
        <v>14</v>
      </c>
      <c r="N255" s="88">
        <v>1</v>
      </c>
      <c r="O255" s="13">
        <f>10*TABdata[[#This Row],[CANTIDAD - Cajas]]</f>
        <v>10</v>
      </c>
    </row>
    <row r="256" spans="1:15" ht="29.25" x14ac:dyDescent="0.25">
      <c r="A256" s="82"/>
      <c r="B256" s="83" t="s">
        <v>141</v>
      </c>
      <c r="C256" s="89" t="s">
        <v>44</v>
      </c>
      <c r="D256" s="42" t="s">
        <v>53</v>
      </c>
      <c r="E256" s="42" t="s">
        <v>54</v>
      </c>
      <c r="F256" s="64" t="s">
        <v>64</v>
      </c>
      <c r="G256" s="42" t="s">
        <v>50</v>
      </c>
      <c r="H256" s="84">
        <v>1092</v>
      </c>
      <c r="I256" s="85" t="str">
        <f>VLOOKUP(TABdata[[#This Row],[LOTE]],MP!$A$4:$L$217,3,FALSE)</f>
        <v>024-08753-01</v>
      </c>
      <c r="J256" s="86">
        <f>VLOOKUP(TABdata[[#This Row],[LOTE]],MP!A:L,5,FALSE)</f>
        <v>45813</v>
      </c>
      <c r="K256" s="85" t="str">
        <f>VLOOKUP(TABdata[[#This Row],[LOTE]],MP!$A$4:$O$687,6,FALSE)</f>
        <v>157-35-01-1092</v>
      </c>
      <c r="L256" s="64">
        <v>1</v>
      </c>
      <c r="M256" s="87">
        <v>14</v>
      </c>
      <c r="N256" s="88">
        <v>39</v>
      </c>
      <c r="O256" s="13">
        <f>10*TABdata[[#This Row],[CANTIDAD - Cajas]]</f>
        <v>390</v>
      </c>
    </row>
    <row r="257" spans="1:15" ht="29.25" x14ac:dyDescent="0.25">
      <c r="A257" s="82"/>
      <c r="B257" s="83" t="s">
        <v>141</v>
      </c>
      <c r="C257" s="89" t="s">
        <v>44</v>
      </c>
      <c r="D257" s="42" t="s">
        <v>53</v>
      </c>
      <c r="E257" s="42" t="s">
        <v>54</v>
      </c>
      <c r="F257" s="64" t="s">
        <v>64</v>
      </c>
      <c r="G257" s="42" t="s">
        <v>50</v>
      </c>
      <c r="H257" s="84">
        <v>1112</v>
      </c>
      <c r="I257" s="85" t="str">
        <f>VLOOKUP(TABdata[[#This Row],[LOTE]],MP!$A$4:$L$217,3,FALSE)</f>
        <v>024-40549-04</v>
      </c>
      <c r="J257" s="86">
        <f>VLOOKUP(TABdata[[#This Row],[LOTE]],MP!A:L,5,FALSE)</f>
        <v>45817</v>
      </c>
      <c r="K257" s="85" t="str">
        <f>VLOOKUP(TABdata[[#This Row],[LOTE]],MP!$A$4:$O$687,6,FALSE)</f>
        <v>161-35-01-1112</v>
      </c>
      <c r="L257" s="64">
        <v>1</v>
      </c>
      <c r="M257" s="87">
        <v>14</v>
      </c>
      <c r="N257" s="88">
        <v>25</v>
      </c>
      <c r="O257" s="13">
        <f>10*TABdata[[#This Row],[CANTIDAD - Cajas]]</f>
        <v>250</v>
      </c>
    </row>
    <row r="258" spans="1:15" ht="29.25" x14ac:dyDescent="0.25">
      <c r="A258" s="82"/>
      <c r="B258" s="83" t="s">
        <v>142</v>
      </c>
      <c r="C258" s="89" t="s">
        <v>44</v>
      </c>
      <c r="D258" s="42" t="s">
        <v>53</v>
      </c>
      <c r="E258" s="42" t="s">
        <v>54</v>
      </c>
      <c r="F258" s="64" t="s">
        <v>64</v>
      </c>
      <c r="G258" s="42" t="s">
        <v>50</v>
      </c>
      <c r="H258" s="84">
        <v>1112</v>
      </c>
      <c r="I258" s="85" t="str">
        <f>VLOOKUP(TABdata[[#This Row],[LOTE]],MP!$A$4:$L$217,3,FALSE)</f>
        <v>024-40549-04</v>
      </c>
      <c r="J258" s="86">
        <f>VLOOKUP(TABdata[[#This Row],[LOTE]],MP!A:L,5,FALSE)</f>
        <v>45817</v>
      </c>
      <c r="K258" s="85" t="str">
        <f>VLOOKUP(TABdata[[#This Row],[LOTE]],MP!$A$4:$O$687,6,FALSE)</f>
        <v>161-35-01-1112</v>
      </c>
      <c r="L258" s="64">
        <v>1</v>
      </c>
      <c r="M258" s="87">
        <v>16</v>
      </c>
      <c r="N258" s="88">
        <v>9</v>
      </c>
      <c r="O258" s="13">
        <f>10*TABdata[[#This Row],[CANTIDAD - Cajas]]</f>
        <v>90</v>
      </c>
    </row>
    <row r="259" spans="1:15" ht="29.25" x14ac:dyDescent="0.25">
      <c r="A259" s="82"/>
      <c r="B259" s="83" t="s">
        <v>142</v>
      </c>
      <c r="C259" s="89" t="s">
        <v>44</v>
      </c>
      <c r="D259" s="42" t="s">
        <v>53</v>
      </c>
      <c r="E259" s="42" t="s">
        <v>54</v>
      </c>
      <c r="F259" s="64" t="s">
        <v>64</v>
      </c>
      <c r="G259" s="42" t="s">
        <v>50</v>
      </c>
      <c r="H259" s="84">
        <v>1101</v>
      </c>
      <c r="I259" s="85" t="str">
        <f>VLOOKUP(TABdata[[#This Row],[LOTE]],MP!$A$4:$L$217,3,FALSE)</f>
        <v>024-32286-02</v>
      </c>
      <c r="J259" s="86">
        <f>VLOOKUP(TABdata[[#This Row],[LOTE]],MP!A:L,5,FALSE)</f>
        <v>45814</v>
      </c>
      <c r="K259" s="85" t="str">
        <f>VLOOKUP(TABdata[[#This Row],[LOTE]],MP!$A$4:$O$687,6,FALSE)</f>
        <v>158-35-01-1101</v>
      </c>
      <c r="L259" s="64">
        <v>1</v>
      </c>
      <c r="M259" s="87">
        <v>16</v>
      </c>
      <c r="N259" s="88">
        <v>5</v>
      </c>
      <c r="O259" s="13">
        <f>10*TABdata[[#This Row],[CANTIDAD - Cajas]]</f>
        <v>50</v>
      </c>
    </row>
    <row r="260" spans="1:15" ht="29.25" x14ac:dyDescent="0.25">
      <c r="A260" s="82"/>
      <c r="B260" s="83" t="s">
        <v>142</v>
      </c>
      <c r="C260" s="89" t="s">
        <v>44</v>
      </c>
      <c r="D260" s="42" t="s">
        <v>53</v>
      </c>
      <c r="E260" s="42" t="s">
        <v>54</v>
      </c>
      <c r="F260" s="64" t="s">
        <v>64</v>
      </c>
      <c r="G260" s="42" t="s">
        <v>50</v>
      </c>
      <c r="H260" s="84">
        <v>1102</v>
      </c>
      <c r="I260" s="85" t="str">
        <f>VLOOKUP(TABdata[[#This Row],[LOTE]],MP!$A$4:$L$217,3,FALSE)</f>
        <v>024-08753-01</v>
      </c>
      <c r="J260" s="86">
        <f>VLOOKUP(TABdata[[#This Row],[LOTE]],MP!A:L,5,FALSE)</f>
        <v>45814</v>
      </c>
      <c r="K260" s="85" t="str">
        <f>VLOOKUP(TABdata[[#This Row],[LOTE]],MP!$A$4:$O$687,6,FALSE)</f>
        <v>158-35-01-1102</v>
      </c>
      <c r="L260" s="64">
        <v>1</v>
      </c>
      <c r="M260" s="87">
        <v>16</v>
      </c>
      <c r="N260" s="88">
        <v>3</v>
      </c>
      <c r="O260" s="13">
        <f>10*TABdata[[#This Row],[CANTIDAD - Cajas]]</f>
        <v>30</v>
      </c>
    </row>
    <row r="261" spans="1:15" ht="29.25" x14ac:dyDescent="0.25">
      <c r="A261" s="82"/>
      <c r="B261" s="83" t="s">
        <v>142</v>
      </c>
      <c r="C261" s="89" t="s">
        <v>44</v>
      </c>
      <c r="D261" s="42" t="s">
        <v>53</v>
      </c>
      <c r="E261" s="42" t="s">
        <v>54</v>
      </c>
      <c r="F261" s="64" t="s">
        <v>64</v>
      </c>
      <c r="G261" s="42" t="s">
        <v>50</v>
      </c>
      <c r="H261" s="84">
        <v>1092</v>
      </c>
      <c r="I261" s="85" t="str">
        <f>VLOOKUP(TABdata[[#This Row],[LOTE]],MP!$A$4:$L$217,3,FALSE)</f>
        <v>024-08753-01</v>
      </c>
      <c r="J261" s="86">
        <f>VLOOKUP(TABdata[[#This Row],[LOTE]],MP!A:L,5,FALSE)</f>
        <v>45813</v>
      </c>
      <c r="K261" s="85" t="str">
        <f>VLOOKUP(TABdata[[#This Row],[LOTE]],MP!$A$4:$O$687,6,FALSE)</f>
        <v>157-35-01-1092</v>
      </c>
      <c r="L261" s="64">
        <v>1</v>
      </c>
      <c r="M261" s="87">
        <v>16</v>
      </c>
      <c r="N261" s="88">
        <v>32</v>
      </c>
      <c r="O261" s="13">
        <f>10*TABdata[[#This Row],[CANTIDAD - Cajas]]</f>
        <v>320</v>
      </c>
    </row>
    <row r="262" spans="1:15" ht="29.25" x14ac:dyDescent="0.25">
      <c r="A262" s="82"/>
      <c r="B262" s="83" t="s">
        <v>142</v>
      </c>
      <c r="C262" s="89" t="s">
        <v>44</v>
      </c>
      <c r="D262" s="42" t="s">
        <v>53</v>
      </c>
      <c r="E262" s="42" t="s">
        <v>54</v>
      </c>
      <c r="F262" s="64" t="s">
        <v>64</v>
      </c>
      <c r="G262" s="42" t="s">
        <v>50</v>
      </c>
      <c r="H262" s="84">
        <v>1103</v>
      </c>
      <c r="I262" s="85" t="str">
        <f>VLOOKUP(TABdata[[#This Row],[LOTE]],MP!$A$4:$L$217,3,FALSE)</f>
        <v>024-08753-01</v>
      </c>
      <c r="J262" s="86">
        <f>VLOOKUP(TABdata[[#This Row],[LOTE]],MP!A:L,5,FALSE)</f>
        <v>45814</v>
      </c>
      <c r="K262" s="85" t="str">
        <f>VLOOKUP(TABdata[[#This Row],[LOTE]],MP!$A$4:$O$687,6,FALSE)</f>
        <v>158-35-01-1103</v>
      </c>
      <c r="L262" s="64">
        <v>1</v>
      </c>
      <c r="M262" s="87">
        <v>16</v>
      </c>
      <c r="N262" s="88">
        <v>3</v>
      </c>
      <c r="O262" s="13">
        <f>10*TABdata[[#This Row],[CANTIDAD - Cajas]]</f>
        <v>30</v>
      </c>
    </row>
    <row r="263" spans="1:15" ht="29.25" x14ac:dyDescent="0.25">
      <c r="A263" s="82"/>
      <c r="B263" s="83" t="s">
        <v>142</v>
      </c>
      <c r="C263" s="89" t="s">
        <v>44</v>
      </c>
      <c r="D263" s="42" t="s">
        <v>53</v>
      </c>
      <c r="E263" s="42" t="s">
        <v>54</v>
      </c>
      <c r="F263" s="64" t="s">
        <v>64</v>
      </c>
      <c r="G263" s="42" t="s">
        <v>50</v>
      </c>
      <c r="H263" s="84">
        <v>1101</v>
      </c>
      <c r="I263" s="85" t="str">
        <f>VLOOKUP(TABdata[[#This Row],[LOTE]],MP!$A$4:$L$217,3,FALSE)</f>
        <v>024-32286-02</v>
      </c>
      <c r="J263" s="86">
        <f>VLOOKUP(TABdata[[#This Row],[LOTE]],MP!A:L,5,FALSE)</f>
        <v>45814</v>
      </c>
      <c r="K263" s="85" t="str">
        <f>VLOOKUP(TABdata[[#This Row],[LOTE]],MP!$A$4:$O$687,6,FALSE)</f>
        <v>158-35-01-1101</v>
      </c>
      <c r="L263" s="64">
        <v>1</v>
      </c>
      <c r="M263" s="87">
        <v>16</v>
      </c>
      <c r="N263" s="88">
        <v>18</v>
      </c>
      <c r="O263" s="13">
        <f>10*TABdata[[#This Row],[CANTIDAD - Cajas]]</f>
        <v>180</v>
      </c>
    </row>
    <row r="264" spans="1:15" ht="29.25" x14ac:dyDescent="0.25">
      <c r="A264" s="82"/>
      <c r="B264" s="83" t="s">
        <v>142</v>
      </c>
      <c r="C264" s="89" t="s">
        <v>44</v>
      </c>
      <c r="D264" s="42" t="s">
        <v>53</v>
      </c>
      <c r="E264" s="42" t="s">
        <v>54</v>
      </c>
      <c r="F264" s="64" t="s">
        <v>64</v>
      </c>
      <c r="G264" s="42" t="s">
        <v>50</v>
      </c>
      <c r="H264" s="84">
        <v>1104</v>
      </c>
      <c r="I264" s="85" t="str">
        <f>VLOOKUP(TABdata[[#This Row],[LOTE]],MP!$A$4:$L$217,3,FALSE)</f>
        <v>024-29416-01</v>
      </c>
      <c r="J264" s="86">
        <f>VLOOKUP(TABdata[[#This Row],[LOTE]],MP!A:L,5,FALSE)</f>
        <v>45814</v>
      </c>
      <c r="K264" s="85" t="str">
        <f>VLOOKUP(TABdata[[#This Row],[LOTE]],MP!$A$4:$O$687,6,FALSE)</f>
        <v>158-35-01-1104</v>
      </c>
      <c r="L264" s="64">
        <v>1</v>
      </c>
      <c r="M264" s="87">
        <v>16</v>
      </c>
      <c r="N264" s="88">
        <v>2</v>
      </c>
      <c r="O264" s="13">
        <f>10*TABdata[[#This Row],[CANTIDAD - Cajas]]</f>
        <v>20</v>
      </c>
    </row>
    <row r="265" spans="1:15" ht="29.25" x14ac:dyDescent="0.25">
      <c r="A265" s="82"/>
      <c r="B265" s="83" t="s">
        <v>142</v>
      </c>
      <c r="C265" s="89" t="s">
        <v>44</v>
      </c>
      <c r="D265" s="42" t="s">
        <v>53</v>
      </c>
      <c r="E265" s="42" t="s">
        <v>54</v>
      </c>
      <c r="F265" s="64" t="s">
        <v>64</v>
      </c>
      <c r="G265" s="42" t="s">
        <v>50</v>
      </c>
      <c r="H265" s="84">
        <v>1105</v>
      </c>
      <c r="I265" s="85" t="str">
        <f>VLOOKUP(TABdata[[#This Row],[LOTE]],MP!$A$4:$L$217,3,FALSE)</f>
        <v>024-40548-01</v>
      </c>
      <c r="J265" s="86">
        <f>VLOOKUP(TABdata[[#This Row],[LOTE]],MP!A:L,5,FALSE)</f>
        <v>45814</v>
      </c>
      <c r="K265" s="85" t="str">
        <f>VLOOKUP(TABdata[[#This Row],[LOTE]],MP!$A$4:$O$687,6,FALSE)</f>
        <v>158-35-01-1105</v>
      </c>
      <c r="L265" s="64">
        <v>1</v>
      </c>
      <c r="M265" s="87">
        <v>16</v>
      </c>
      <c r="N265" s="88">
        <v>1</v>
      </c>
      <c r="O265" s="13">
        <f>10*TABdata[[#This Row],[CANTIDAD - Cajas]]</f>
        <v>10</v>
      </c>
    </row>
    <row r="266" spans="1:15" ht="29.25" x14ac:dyDescent="0.25">
      <c r="A266" s="82"/>
      <c r="B266" s="83" t="s">
        <v>142</v>
      </c>
      <c r="C266" s="89" t="s">
        <v>44</v>
      </c>
      <c r="D266" s="42" t="s">
        <v>53</v>
      </c>
      <c r="E266" s="42" t="s">
        <v>54</v>
      </c>
      <c r="F266" s="64" t="s">
        <v>64</v>
      </c>
      <c r="G266" s="42" t="s">
        <v>50</v>
      </c>
      <c r="H266" s="84">
        <v>1106</v>
      </c>
      <c r="I266" s="85" t="str">
        <f>VLOOKUP(TABdata[[#This Row],[LOTE]],MP!$A$4:$L$217,3,FALSE)</f>
        <v>024-19483-01</v>
      </c>
      <c r="J266" s="86">
        <f>VLOOKUP(TABdata[[#This Row],[LOTE]],MP!A:L,5,FALSE)</f>
        <v>45814</v>
      </c>
      <c r="K266" s="85" t="str">
        <f>VLOOKUP(TABdata[[#This Row],[LOTE]],MP!$A$4:$O$687,6,FALSE)</f>
        <v>158-35-01-1106</v>
      </c>
      <c r="L266" s="64">
        <v>1</v>
      </c>
      <c r="M266" s="87">
        <v>16</v>
      </c>
      <c r="N266" s="88">
        <v>1</v>
      </c>
      <c r="O266" s="13">
        <f>10*TABdata[[#This Row],[CANTIDAD - Cajas]]</f>
        <v>10</v>
      </c>
    </row>
    <row r="267" spans="1:15" ht="29.25" x14ac:dyDescent="0.25">
      <c r="A267" s="82"/>
      <c r="B267" s="83" t="s">
        <v>142</v>
      </c>
      <c r="C267" s="89" t="s">
        <v>44</v>
      </c>
      <c r="D267" s="42" t="s">
        <v>53</v>
      </c>
      <c r="E267" s="42" t="s">
        <v>54</v>
      </c>
      <c r="F267" s="64" t="s">
        <v>64</v>
      </c>
      <c r="G267" s="42" t="s">
        <v>50</v>
      </c>
      <c r="H267" s="84">
        <v>1092</v>
      </c>
      <c r="I267" s="85" t="str">
        <f>VLOOKUP(TABdata[[#This Row],[LOTE]],MP!$A$4:$L$217,3,FALSE)</f>
        <v>024-08753-01</v>
      </c>
      <c r="J267" s="86">
        <f>VLOOKUP(TABdata[[#This Row],[LOTE]],MP!A:L,5,FALSE)</f>
        <v>45813</v>
      </c>
      <c r="K267" s="85" t="str">
        <f>VLOOKUP(TABdata[[#This Row],[LOTE]],MP!$A$4:$O$687,6,FALSE)</f>
        <v>157-35-01-1092</v>
      </c>
      <c r="L267" s="64">
        <v>1</v>
      </c>
      <c r="M267" s="87">
        <v>16</v>
      </c>
      <c r="N267" s="88">
        <v>30</v>
      </c>
      <c r="O267" s="13">
        <f>10*TABdata[[#This Row],[CANTIDAD - Cajas]]</f>
        <v>300</v>
      </c>
    </row>
    <row r="268" spans="1:15" ht="29.25" x14ac:dyDescent="0.25">
      <c r="A268" s="82"/>
      <c r="B268" s="83" t="s">
        <v>144</v>
      </c>
      <c r="C268" s="89" t="s">
        <v>44</v>
      </c>
      <c r="D268" s="42" t="s">
        <v>53</v>
      </c>
      <c r="E268" s="42" t="s">
        <v>54</v>
      </c>
      <c r="F268" s="64" t="s">
        <v>64</v>
      </c>
      <c r="G268" s="42" t="s">
        <v>50</v>
      </c>
      <c r="H268" s="84">
        <v>1092</v>
      </c>
      <c r="I268" s="85" t="str">
        <f>VLOOKUP(TABdata[[#This Row],[LOTE]],MP!$A$4:$L$217,3,FALSE)</f>
        <v>024-08753-01</v>
      </c>
      <c r="J268" s="86">
        <f>VLOOKUP(TABdata[[#This Row],[LOTE]],MP!A:L,5,FALSE)</f>
        <v>45813</v>
      </c>
      <c r="K268" s="85" t="str">
        <f>VLOOKUP(TABdata[[#This Row],[LOTE]],MP!$A$4:$O$687,6,FALSE)</f>
        <v>157-35-01-1092</v>
      </c>
      <c r="L268" s="64">
        <v>1</v>
      </c>
      <c r="M268" s="87">
        <v>22</v>
      </c>
      <c r="N268" s="88">
        <v>16</v>
      </c>
      <c r="O268" s="13">
        <f>10*TABdata[[#This Row],[CANTIDAD - Cajas]]</f>
        <v>160</v>
      </c>
    </row>
    <row r="269" spans="1:15" ht="29.25" x14ac:dyDescent="0.25">
      <c r="A269" s="82"/>
      <c r="B269" s="83" t="s">
        <v>144</v>
      </c>
      <c r="C269" s="89" t="s">
        <v>44</v>
      </c>
      <c r="D269" s="42" t="s">
        <v>53</v>
      </c>
      <c r="E269" s="42" t="s">
        <v>54</v>
      </c>
      <c r="F269" s="64" t="s">
        <v>64</v>
      </c>
      <c r="G269" s="42" t="s">
        <v>50</v>
      </c>
      <c r="H269" s="84">
        <v>1106</v>
      </c>
      <c r="I269" s="85" t="str">
        <f>VLOOKUP(TABdata[[#This Row],[LOTE]],MP!$A$4:$L$217,3,FALSE)</f>
        <v>024-19483-01</v>
      </c>
      <c r="J269" s="86">
        <f>VLOOKUP(TABdata[[#This Row],[LOTE]],MP!A:L,5,FALSE)</f>
        <v>45814</v>
      </c>
      <c r="K269" s="85" t="str">
        <f>VLOOKUP(TABdata[[#This Row],[LOTE]],MP!$A$4:$O$687,6,FALSE)</f>
        <v>158-35-01-1106</v>
      </c>
      <c r="L269" s="64">
        <v>1</v>
      </c>
      <c r="M269" s="87">
        <v>22</v>
      </c>
      <c r="N269" s="88">
        <v>5</v>
      </c>
      <c r="O269" s="13">
        <f>10*TABdata[[#This Row],[CANTIDAD - Cajas]]</f>
        <v>50</v>
      </c>
    </row>
    <row r="270" spans="1:15" ht="29.25" x14ac:dyDescent="0.25">
      <c r="A270" s="82"/>
      <c r="B270" s="83" t="s">
        <v>144</v>
      </c>
      <c r="C270" s="89" t="s">
        <v>44</v>
      </c>
      <c r="D270" s="42" t="s">
        <v>53</v>
      </c>
      <c r="E270" s="42" t="s">
        <v>54</v>
      </c>
      <c r="F270" s="64" t="s">
        <v>64</v>
      </c>
      <c r="G270" s="42" t="s">
        <v>50</v>
      </c>
      <c r="H270" s="84">
        <v>1104</v>
      </c>
      <c r="I270" s="85" t="str">
        <f>VLOOKUP(TABdata[[#This Row],[LOTE]],MP!$A$4:$L$217,3,FALSE)</f>
        <v>024-29416-01</v>
      </c>
      <c r="J270" s="86">
        <f>VLOOKUP(TABdata[[#This Row],[LOTE]],MP!A:L,5,FALSE)</f>
        <v>45814</v>
      </c>
      <c r="K270" s="85" t="str">
        <f>VLOOKUP(TABdata[[#This Row],[LOTE]],MP!$A$4:$O$687,6,FALSE)</f>
        <v>158-35-01-1104</v>
      </c>
      <c r="L270" s="64">
        <v>1</v>
      </c>
      <c r="M270" s="87">
        <v>22</v>
      </c>
      <c r="N270" s="88">
        <v>7</v>
      </c>
      <c r="O270" s="13">
        <f>10*TABdata[[#This Row],[CANTIDAD - Cajas]]</f>
        <v>70</v>
      </c>
    </row>
    <row r="271" spans="1:15" ht="29.25" x14ac:dyDescent="0.25">
      <c r="A271" s="82"/>
      <c r="B271" s="83" t="s">
        <v>144</v>
      </c>
      <c r="C271" s="89" t="s">
        <v>44</v>
      </c>
      <c r="D271" s="42" t="s">
        <v>53</v>
      </c>
      <c r="E271" s="42" t="s">
        <v>54</v>
      </c>
      <c r="F271" s="64" t="s">
        <v>64</v>
      </c>
      <c r="G271" s="42" t="s">
        <v>50</v>
      </c>
      <c r="H271" s="84">
        <v>1103</v>
      </c>
      <c r="I271" s="85" t="str">
        <f>VLOOKUP(TABdata[[#This Row],[LOTE]],MP!$A$4:$L$217,3,FALSE)</f>
        <v>024-08753-01</v>
      </c>
      <c r="J271" s="86">
        <f>VLOOKUP(TABdata[[#This Row],[LOTE]],MP!A:L,5,FALSE)</f>
        <v>45814</v>
      </c>
      <c r="K271" s="85" t="str">
        <f>VLOOKUP(TABdata[[#This Row],[LOTE]],MP!$A$4:$O$687,6,FALSE)</f>
        <v>158-35-01-1103</v>
      </c>
      <c r="L271" s="64">
        <v>1</v>
      </c>
      <c r="M271" s="87">
        <v>22</v>
      </c>
      <c r="N271" s="88">
        <v>3</v>
      </c>
      <c r="O271" s="13">
        <f>10*TABdata[[#This Row],[CANTIDAD - Cajas]]</f>
        <v>30</v>
      </c>
    </row>
    <row r="272" spans="1:15" ht="29.25" x14ac:dyDescent="0.25">
      <c r="A272" s="82"/>
      <c r="B272" s="83" t="s">
        <v>144</v>
      </c>
      <c r="C272" s="89" t="s">
        <v>44</v>
      </c>
      <c r="D272" s="42" t="s">
        <v>53</v>
      </c>
      <c r="E272" s="42" t="s">
        <v>54</v>
      </c>
      <c r="F272" s="64" t="s">
        <v>64</v>
      </c>
      <c r="G272" s="42" t="s">
        <v>50</v>
      </c>
      <c r="H272" s="84">
        <v>1102</v>
      </c>
      <c r="I272" s="85" t="str">
        <f>VLOOKUP(TABdata[[#This Row],[LOTE]],MP!$A$4:$L$217,3,FALSE)</f>
        <v>024-08753-01</v>
      </c>
      <c r="J272" s="86">
        <f>VLOOKUP(TABdata[[#This Row],[LOTE]],MP!A:L,5,FALSE)</f>
        <v>45814</v>
      </c>
      <c r="K272" s="85" t="str">
        <f>VLOOKUP(TABdata[[#This Row],[LOTE]],MP!$A$4:$O$687,6,FALSE)</f>
        <v>158-35-01-1102</v>
      </c>
      <c r="L272" s="64">
        <v>1</v>
      </c>
      <c r="M272" s="87">
        <v>22</v>
      </c>
      <c r="N272" s="88">
        <v>6</v>
      </c>
      <c r="O272" s="13">
        <f>10*TABdata[[#This Row],[CANTIDAD - Cajas]]</f>
        <v>60</v>
      </c>
    </row>
    <row r="273" spans="1:15" ht="29.25" x14ac:dyDescent="0.25">
      <c r="A273" s="82"/>
      <c r="B273" s="83" t="s">
        <v>144</v>
      </c>
      <c r="C273" s="89" t="s">
        <v>44</v>
      </c>
      <c r="D273" s="42" t="s">
        <v>53</v>
      </c>
      <c r="E273" s="42" t="s">
        <v>54</v>
      </c>
      <c r="F273" s="64" t="s">
        <v>64</v>
      </c>
      <c r="G273" s="42" t="s">
        <v>50</v>
      </c>
      <c r="H273" s="84">
        <v>1101</v>
      </c>
      <c r="I273" s="85" t="str">
        <f>VLOOKUP(TABdata[[#This Row],[LOTE]],MP!$A$4:$L$217,3,FALSE)</f>
        <v>024-32286-02</v>
      </c>
      <c r="J273" s="86">
        <f>VLOOKUP(TABdata[[#This Row],[LOTE]],MP!A:L,5,FALSE)</f>
        <v>45814</v>
      </c>
      <c r="K273" s="85" t="str">
        <f>VLOOKUP(TABdata[[#This Row],[LOTE]],MP!$A$4:$O$687,6,FALSE)</f>
        <v>158-35-01-1101</v>
      </c>
      <c r="L273" s="64">
        <v>1</v>
      </c>
      <c r="M273" s="87">
        <v>22</v>
      </c>
      <c r="N273" s="88">
        <v>15</v>
      </c>
      <c r="O273" s="13">
        <f>10*TABdata[[#This Row],[CANTIDAD - Cajas]]</f>
        <v>150</v>
      </c>
    </row>
    <row r="274" spans="1:15" ht="29.25" x14ac:dyDescent="0.25">
      <c r="A274" s="82"/>
      <c r="B274" s="83" t="s">
        <v>144</v>
      </c>
      <c r="C274" s="89" t="s">
        <v>44</v>
      </c>
      <c r="D274" s="42" t="s">
        <v>53</v>
      </c>
      <c r="E274" s="42" t="s">
        <v>54</v>
      </c>
      <c r="F274" s="64" t="s">
        <v>64</v>
      </c>
      <c r="G274" s="42" t="s">
        <v>50</v>
      </c>
      <c r="H274" s="84">
        <v>1092</v>
      </c>
      <c r="I274" s="85" t="str">
        <f>VLOOKUP(TABdata[[#This Row],[LOTE]],MP!$A$4:$L$217,3,FALSE)</f>
        <v>024-08753-01</v>
      </c>
      <c r="J274" s="86">
        <f>VLOOKUP(TABdata[[#This Row],[LOTE]],MP!A:L,5,FALSE)</f>
        <v>45813</v>
      </c>
      <c r="K274" s="85" t="str">
        <f>VLOOKUP(TABdata[[#This Row],[LOTE]],MP!$A$4:$O$687,6,FALSE)</f>
        <v>157-35-01-1092</v>
      </c>
      <c r="L274" s="64">
        <v>1</v>
      </c>
      <c r="M274" s="87">
        <v>22</v>
      </c>
      <c r="N274" s="88">
        <v>11</v>
      </c>
      <c r="O274" s="13">
        <f>10*TABdata[[#This Row],[CANTIDAD - Cajas]]</f>
        <v>110</v>
      </c>
    </row>
    <row r="275" spans="1:15" ht="29.25" x14ac:dyDescent="0.25">
      <c r="A275" s="82"/>
      <c r="B275" s="83" t="s">
        <v>144</v>
      </c>
      <c r="C275" s="89" t="s">
        <v>44</v>
      </c>
      <c r="D275" s="42" t="s">
        <v>53</v>
      </c>
      <c r="E275" s="42" t="s">
        <v>54</v>
      </c>
      <c r="F275" s="64" t="s">
        <v>64</v>
      </c>
      <c r="G275" s="42" t="s">
        <v>50</v>
      </c>
      <c r="H275" s="84">
        <v>1105</v>
      </c>
      <c r="I275" s="85" t="str">
        <f>VLOOKUP(TABdata[[#This Row],[LOTE]],MP!$A$4:$L$217,3,FALSE)</f>
        <v>024-40548-01</v>
      </c>
      <c r="J275" s="86">
        <f>VLOOKUP(TABdata[[#This Row],[LOTE]],MP!A:L,5,FALSE)</f>
        <v>45814</v>
      </c>
      <c r="K275" s="85" t="str">
        <f>VLOOKUP(TABdata[[#This Row],[LOTE]],MP!$A$4:$O$687,6,FALSE)</f>
        <v>158-35-01-1105</v>
      </c>
      <c r="L275" s="64">
        <v>1</v>
      </c>
      <c r="M275" s="87">
        <v>22</v>
      </c>
      <c r="N275" s="88">
        <v>4</v>
      </c>
      <c r="O275" s="13">
        <f>10*TABdata[[#This Row],[CANTIDAD - Cajas]]</f>
        <v>40</v>
      </c>
    </row>
    <row r="276" spans="1:15" ht="29.25" x14ac:dyDescent="0.25">
      <c r="A276" s="82"/>
      <c r="B276" s="83" t="s">
        <v>144</v>
      </c>
      <c r="C276" s="89" t="s">
        <v>44</v>
      </c>
      <c r="D276" s="42" t="s">
        <v>53</v>
      </c>
      <c r="E276" s="42" t="s">
        <v>54</v>
      </c>
      <c r="F276" s="64" t="s">
        <v>64</v>
      </c>
      <c r="G276" s="42" t="s">
        <v>50</v>
      </c>
      <c r="H276" s="84">
        <v>1104</v>
      </c>
      <c r="I276" s="85" t="str">
        <f>VLOOKUP(TABdata[[#This Row],[LOTE]],MP!$A$4:$L$217,3,FALSE)</f>
        <v>024-29416-01</v>
      </c>
      <c r="J276" s="86">
        <f>VLOOKUP(TABdata[[#This Row],[LOTE]],MP!A:L,5,FALSE)</f>
        <v>45814</v>
      </c>
      <c r="K276" s="85" t="str">
        <f>VLOOKUP(TABdata[[#This Row],[LOTE]],MP!$A$4:$O$687,6,FALSE)</f>
        <v>158-35-01-1104</v>
      </c>
      <c r="L276" s="64">
        <v>1</v>
      </c>
      <c r="M276" s="87">
        <v>22</v>
      </c>
      <c r="N276" s="88">
        <v>7</v>
      </c>
      <c r="O276" s="13">
        <f>10*TABdata[[#This Row],[CANTIDAD - Cajas]]</f>
        <v>70</v>
      </c>
    </row>
    <row r="277" spans="1:15" ht="29.25" x14ac:dyDescent="0.25">
      <c r="A277" s="82"/>
      <c r="B277" s="83" t="s">
        <v>144</v>
      </c>
      <c r="C277" s="89" t="s">
        <v>44</v>
      </c>
      <c r="D277" s="42" t="s">
        <v>53</v>
      </c>
      <c r="E277" s="42" t="s">
        <v>54</v>
      </c>
      <c r="F277" s="64" t="s">
        <v>64</v>
      </c>
      <c r="G277" s="42" t="s">
        <v>50</v>
      </c>
      <c r="H277" s="84">
        <v>1103</v>
      </c>
      <c r="I277" s="85" t="str">
        <f>VLOOKUP(TABdata[[#This Row],[LOTE]],MP!$A$4:$L$217,3,FALSE)</f>
        <v>024-08753-01</v>
      </c>
      <c r="J277" s="86">
        <f>VLOOKUP(TABdata[[#This Row],[LOTE]],MP!A:L,5,FALSE)</f>
        <v>45814</v>
      </c>
      <c r="K277" s="85" t="str">
        <f>VLOOKUP(TABdata[[#This Row],[LOTE]],MP!$A$4:$O$687,6,FALSE)</f>
        <v>158-35-01-1103</v>
      </c>
      <c r="L277" s="64">
        <v>1</v>
      </c>
      <c r="M277" s="87">
        <v>22</v>
      </c>
      <c r="N277" s="88">
        <v>3</v>
      </c>
      <c r="O277" s="13">
        <f>10*TABdata[[#This Row],[CANTIDAD - Cajas]]</f>
        <v>30</v>
      </c>
    </row>
    <row r="278" spans="1:15" ht="29.25" x14ac:dyDescent="0.25">
      <c r="A278" s="82"/>
      <c r="B278" s="83" t="s">
        <v>144</v>
      </c>
      <c r="C278" s="89" t="s">
        <v>44</v>
      </c>
      <c r="D278" s="42" t="s">
        <v>53</v>
      </c>
      <c r="E278" s="42" t="s">
        <v>54</v>
      </c>
      <c r="F278" s="64" t="s">
        <v>64</v>
      </c>
      <c r="G278" s="42" t="s">
        <v>50</v>
      </c>
      <c r="H278" s="84">
        <v>1102</v>
      </c>
      <c r="I278" s="85" t="str">
        <f>VLOOKUP(TABdata[[#This Row],[LOTE]],MP!$A$4:$L$217,3,FALSE)</f>
        <v>024-08753-01</v>
      </c>
      <c r="J278" s="86">
        <f>VLOOKUP(TABdata[[#This Row],[LOTE]],MP!A:L,5,FALSE)</f>
        <v>45814</v>
      </c>
      <c r="K278" s="85" t="str">
        <f>VLOOKUP(TABdata[[#This Row],[LOTE]],MP!$A$4:$O$687,6,FALSE)</f>
        <v>158-35-01-1102</v>
      </c>
      <c r="L278" s="64">
        <v>1</v>
      </c>
      <c r="M278" s="87">
        <v>22</v>
      </c>
      <c r="N278" s="88">
        <v>6</v>
      </c>
      <c r="O278" s="13">
        <f>10*TABdata[[#This Row],[CANTIDAD - Cajas]]</f>
        <v>60</v>
      </c>
    </row>
    <row r="279" spans="1:15" ht="29.25" x14ac:dyDescent="0.25">
      <c r="A279" s="82"/>
      <c r="B279" s="83" t="s">
        <v>144</v>
      </c>
      <c r="C279" s="89" t="s">
        <v>44</v>
      </c>
      <c r="D279" s="42" t="s">
        <v>53</v>
      </c>
      <c r="E279" s="42" t="s">
        <v>54</v>
      </c>
      <c r="F279" s="64" t="s">
        <v>64</v>
      </c>
      <c r="G279" s="42" t="s">
        <v>50</v>
      </c>
      <c r="H279" s="84">
        <v>1101</v>
      </c>
      <c r="I279" s="85" t="str">
        <f>VLOOKUP(TABdata[[#This Row],[LOTE]],MP!$A$4:$L$217,3,FALSE)</f>
        <v>024-32286-02</v>
      </c>
      <c r="J279" s="86">
        <f>VLOOKUP(TABdata[[#This Row],[LOTE]],MP!A:L,5,FALSE)</f>
        <v>45814</v>
      </c>
      <c r="K279" s="85" t="str">
        <f>VLOOKUP(TABdata[[#This Row],[LOTE]],MP!$A$4:$O$687,6,FALSE)</f>
        <v>158-35-01-1101</v>
      </c>
      <c r="L279" s="64">
        <v>1</v>
      </c>
      <c r="M279" s="87">
        <v>22</v>
      </c>
      <c r="N279" s="88">
        <v>19</v>
      </c>
      <c r="O279" s="13">
        <f>10*TABdata[[#This Row],[CANTIDAD - Cajas]]</f>
        <v>190</v>
      </c>
    </row>
    <row r="280" spans="1:15" ht="29.25" x14ac:dyDescent="0.25">
      <c r="A280" s="82"/>
      <c r="B280" s="83" t="s">
        <v>144</v>
      </c>
      <c r="C280" s="89" t="s">
        <v>44</v>
      </c>
      <c r="D280" s="42" t="s">
        <v>53</v>
      </c>
      <c r="E280" s="42" t="s">
        <v>54</v>
      </c>
      <c r="F280" s="64" t="s">
        <v>64</v>
      </c>
      <c r="G280" s="42" t="s">
        <v>50</v>
      </c>
      <c r="H280" s="84">
        <v>1055</v>
      </c>
      <c r="I280" s="85" t="str">
        <f>VLOOKUP(TABdata[[#This Row],[LOTE]],MP!$A$4:$L$217,3,FALSE)</f>
        <v>024-32202-01</v>
      </c>
      <c r="J280" s="86">
        <f>VLOOKUP(TABdata[[#This Row],[LOTE]],MP!A:L,5,FALSE)</f>
        <v>45810</v>
      </c>
      <c r="K280" s="85" t="str">
        <f>VLOOKUP(TABdata[[#This Row],[LOTE]],MP!$A$4:$O$687,6,FALSE)</f>
        <v>154-35-01-1055</v>
      </c>
      <c r="L280" s="64">
        <v>1</v>
      </c>
      <c r="M280" s="87">
        <v>22</v>
      </c>
      <c r="N280" s="88">
        <v>2</v>
      </c>
      <c r="O280" s="13">
        <f>10*TABdata[[#This Row],[CANTIDAD - Cajas]]</f>
        <v>20</v>
      </c>
    </row>
    <row r="281" spans="1:15" ht="29.25" x14ac:dyDescent="0.25">
      <c r="A281" s="82"/>
      <c r="B281" s="83" t="s">
        <v>146</v>
      </c>
      <c r="C281" s="89" t="s">
        <v>44</v>
      </c>
      <c r="D281" s="42" t="s">
        <v>53</v>
      </c>
      <c r="E281" s="42" t="s">
        <v>54</v>
      </c>
      <c r="F281" s="64" t="s">
        <v>64</v>
      </c>
      <c r="G281" s="42" t="s">
        <v>50</v>
      </c>
      <c r="H281" s="84">
        <v>1092</v>
      </c>
      <c r="I281" s="85" t="str">
        <f>VLOOKUP(TABdata[[#This Row],[LOTE]],MP!$A$4:$L$217,3,FALSE)</f>
        <v>024-08753-01</v>
      </c>
      <c r="J281" s="86">
        <f>VLOOKUP(TABdata[[#This Row],[LOTE]],MP!A:L,5,FALSE)</f>
        <v>45813</v>
      </c>
      <c r="K281" s="85" t="str">
        <f>VLOOKUP(TABdata[[#This Row],[LOTE]],MP!$A$4:$O$687,6,FALSE)</f>
        <v>157-35-01-1092</v>
      </c>
      <c r="L281" s="64">
        <v>1</v>
      </c>
      <c r="M281" s="87">
        <v>18</v>
      </c>
      <c r="N281" s="88">
        <v>45</v>
      </c>
      <c r="O281" s="13">
        <f>10*TABdata[[#This Row],[CANTIDAD - Cajas]]</f>
        <v>450</v>
      </c>
    </row>
    <row r="282" spans="1:15" ht="29.25" x14ac:dyDescent="0.25">
      <c r="A282" s="82"/>
      <c r="B282" s="83" t="s">
        <v>146</v>
      </c>
      <c r="C282" s="89" t="s">
        <v>44</v>
      </c>
      <c r="D282" s="42" t="s">
        <v>53</v>
      </c>
      <c r="E282" s="42" t="s">
        <v>54</v>
      </c>
      <c r="F282" s="64" t="s">
        <v>64</v>
      </c>
      <c r="G282" s="42" t="s">
        <v>50</v>
      </c>
      <c r="H282" s="84">
        <v>822</v>
      </c>
      <c r="I282" s="85" t="str">
        <f>VLOOKUP(TABdata[[#This Row],[LOTE]],MP!$A$4:$L$217,3,FALSE)</f>
        <v>024-29492-01</v>
      </c>
      <c r="J282" s="86">
        <f>VLOOKUP(TABdata[[#This Row],[LOTE]],MP!A:L,5,FALSE)</f>
        <v>45797</v>
      </c>
      <c r="K282" s="85" t="str">
        <f>VLOOKUP(TABdata[[#This Row],[LOTE]],MP!$A$4:$O$687,6,FALSE)</f>
        <v>141-35-01-0822</v>
      </c>
      <c r="L282" s="64">
        <v>1</v>
      </c>
      <c r="M282" s="87">
        <v>18</v>
      </c>
      <c r="N282" s="88">
        <v>7</v>
      </c>
      <c r="O282" s="13">
        <f>10*TABdata[[#This Row],[CANTIDAD - Cajas]]</f>
        <v>70</v>
      </c>
    </row>
    <row r="283" spans="1:15" ht="29.25" x14ac:dyDescent="0.25">
      <c r="A283" s="82"/>
      <c r="B283" s="83" t="s">
        <v>146</v>
      </c>
      <c r="C283" s="89" t="s">
        <v>44</v>
      </c>
      <c r="D283" s="42" t="s">
        <v>53</v>
      </c>
      <c r="E283" s="42" t="s">
        <v>54</v>
      </c>
      <c r="F283" s="64" t="s">
        <v>64</v>
      </c>
      <c r="G283" s="42" t="s">
        <v>50</v>
      </c>
      <c r="H283" s="84">
        <v>1092</v>
      </c>
      <c r="I283" s="85" t="str">
        <f>VLOOKUP(TABdata[[#This Row],[LOTE]],MP!$A$4:$L$217,3,FALSE)</f>
        <v>024-08753-01</v>
      </c>
      <c r="J283" s="86">
        <f>VLOOKUP(TABdata[[#This Row],[LOTE]],MP!A:L,5,FALSE)</f>
        <v>45813</v>
      </c>
      <c r="K283" s="85" t="str">
        <f>VLOOKUP(TABdata[[#This Row],[LOTE]],MP!$A$4:$O$687,6,FALSE)</f>
        <v>157-35-01-1092</v>
      </c>
      <c r="L283" s="64">
        <v>1</v>
      </c>
      <c r="M283" s="87">
        <v>18</v>
      </c>
      <c r="N283" s="88">
        <v>50</v>
      </c>
      <c r="O283" s="13">
        <f>10*TABdata[[#This Row],[CANTIDAD - Cajas]]</f>
        <v>500</v>
      </c>
    </row>
    <row r="284" spans="1:15" ht="29.25" x14ac:dyDescent="0.25">
      <c r="A284" s="82"/>
      <c r="B284" s="83" t="s">
        <v>146</v>
      </c>
      <c r="C284" s="89" t="s">
        <v>44</v>
      </c>
      <c r="D284" s="42" t="s">
        <v>53</v>
      </c>
      <c r="E284" s="42" t="s">
        <v>54</v>
      </c>
      <c r="F284" s="64" t="s">
        <v>64</v>
      </c>
      <c r="G284" s="42" t="s">
        <v>50</v>
      </c>
      <c r="H284" s="84">
        <v>1105</v>
      </c>
      <c r="I284" s="85" t="str">
        <f>VLOOKUP(TABdata[[#This Row],[LOTE]],MP!$A$4:$L$217,3,FALSE)</f>
        <v>024-40548-01</v>
      </c>
      <c r="J284" s="86">
        <f>VLOOKUP(TABdata[[#This Row],[LOTE]],MP!A:L,5,FALSE)</f>
        <v>45814</v>
      </c>
      <c r="K284" s="85" t="str">
        <f>VLOOKUP(TABdata[[#This Row],[LOTE]],MP!$A$4:$O$687,6,FALSE)</f>
        <v>158-35-01-1105</v>
      </c>
      <c r="L284" s="64">
        <v>1</v>
      </c>
      <c r="M284" s="87">
        <v>18</v>
      </c>
      <c r="N284" s="88">
        <v>1</v>
      </c>
      <c r="O284" s="13">
        <f>10*TABdata[[#This Row],[CANTIDAD - Cajas]]</f>
        <v>10</v>
      </c>
    </row>
    <row r="285" spans="1:15" ht="29.25" x14ac:dyDescent="0.25">
      <c r="A285" s="82"/>
      <c r="B285" s="83" t="s">
        <v>146</v>
      </c>
      <c r="C285" s="89" t="s">
        <v>44</v>
      </c>
      <c r="D285" s="42" t="s">
        <v>53</v>
      </c>
      <c r="E285" s="42" t="s">
        <v>54</v>
      </c>
      <c r="F285" s="64" t="s">
        <v>64</v>
      </c>
      <c r="G285" s="42" t="s">
        <v>50</v>
      </c>
      <c r="H285" s="84">
        <v>1106</v>
      </c>
      <c r="I285" s="85" t="str">
        <f>VLOOKUP(TABdata[[#This Row],[LOTE]],MP!$A$4:$L$217,3,FALSE)</f>
        <v>024-19483-01</v>
      </c>
      <c r="J285" s="86">
        <f>VLOOKUP(TABdata[[#This Row],[LOTE]],MP!A:L,5,FALSE)</f>
        <v>45814</v>
      </c>
      <c r="K285" s="85" t="str">
        <f>VLOOKUP(TABdata[[#This Row],[LOTE]],MP!$A$4:$O$687,6,FALSE)</f>
        <v>158-35-01-1106</v>
      </c>
      <c r="L285" s="64">
        <v>1</v>
      </c>
      <c r="M285" s="87">
        <v>18</v>
      </c>
      <c r="N285" s="88">
        <v>1</v>
      </c>
      <c r="O285" s="13">
        <f>10*TABdata[[#This Row],[CANTIDAD - Cajas]]</f>
        <v>10</v>
      </c>
    </row>
    <row r="286" spans="1:15" ht="29.25" x14ac:dyDescent="0.25">
      <c r="A286" s="82"/>
      <c r="B286" s="83" t="s">
        <v>148</v>
      </c>
      <c r="C286" s="89" t="s">
        <v>44</v>
      </c>
      <c r="D286" s="42" t="s">
        <v>53</v>
      </c>
      <c r="E286" s="42" t="s">
        <v>54</v>
      </c>
      <c r="F286" s="64" t="s">
        <v>64</v>
      </c>
      <c r="G286" s="42" t="s">
        <v>50</v>
      </c>
      <c r="H286" s="84">
        <v>999</v>
      </c>
      <c r="I286" s="85" t="str">
        <f>VLOOKUP(TABdata[[#This Row],[LOTE]],MP!$A$4:$L$217,3,FALSE)</f>
        <v>024-29416-01</v>
      </c>
      <c r="J286" s="86">
        <f>VLOOKUP(TABdata[[#This Row],[LOTE]],MP!A:L,5,FALSE)</f>
        <v>45806</v>
      </c>
      <c r="K286" s="85" t="str">
        <f>VLOOKUP(TABdata[[#This Row],[LOTE]],MP!$A$4:$O$687,6,FALSE)</f>
        <v>150-35-01-0999</v>
      </c>
      <c r="L286" s="64">
        <v>1</v>
      </c>
      <c r="M286" s="87">
        <v>24</v>
      </c>
      <c r="N286" s="88">
        <v>10</v>
      </c>
      <c r="O286" s="13">
        <f>10*TABdata[[#This Row],[CANTIDAD - Cajas]]</f>
        <v>100</v>
      </c>
    </row>
    <row r="287" spans="1:15" ht="29.25" x14ac:dyDescent="0.25">
      <c r="A287" s="82"/>
      <c r="B287" s="83" t="s">
        <v>148</v>
      </c>
      <c r="C287" s="89" t="s">
        <v>44</v>
      </c>
      <c r="D287" s="42" t="s">
        <v>53</v>
      </c>
      <c r="E287" s="42" t="s">
        <v>54</v>
      </c>
      <c r="F287" s="64" t="s">
        <v>64</v>
      </c>
      <c r="G287" s="42" t="s">
        <v>50</v>
      </c>
      <c r="H287" s="84">
        <v>994</v>
      </c>
      <c r="I287" s="85" t="str">
        <f>VLOOKUP(TABdata[[#This Row],[LOTE]],MP!$A$4:$L$217,3,FALSE)</f>
        <v>024-08531-01</v>
      </c>
      <c r="J287" s="86">
        <f>VLOOKUP(TABdata[[#This Row],[LOTE]],MP!A:L,5,FALSE)</f>
        <v>45805</v>
      </c>
      <c r="K287" s="85" t="str">
        <f>VLOOKUP(TABdata[[#This Row],[LOTE]],MP!$A$4:$O$687,6,FALSE)</f>
        <v>149-35-01-0994</v>
      </c>
      <c r="L287" s="64">
        <v>1</v>
      </c>
      <c r="M287" s="87">
        <v>24</v>
      </c>
      <c r="N287" s="88">
        <v>1</v>
      </c>
      <c r="O287" s="13">
        <f>10*TABdata[[#This Row],[CANTIDAD - Cajas]]</f>
        <v>10</v>
      </c>
    </row>
    <row r="288" spans="1:15" ht="29.25" x14ac:dyDescent="0.25">
      <c r="A288" s="82"/>
      <c r="B288" s="83" t="s">
        <v>148</v>
      </c>
      <c r="C288" s="89" t="s">
        <v>44</v>
      </c>
      <c r="D288" s="42" t="s">
        <v>53</v>
      </c>
      <c r="E288" s="42" t="s">
        <v>54</v>
      </c>
      <c r="F288" s="64" t="s">
        <v>64</v>
      </c>
      <c r="G288" s="42" t="s">
        <v>50</v>
      </c>
      <c r="H288" s="84">
        <v>940</v>
      </c>
      <c r="I288" s="85" t="str">
        <f>VLOOKUP(TABdata[[#This Row],[LOTE]],MP!$A$4:$L$217,3,FALSE)</f>
        <v>024-40625-01</v>
      </c>
      <c r="J288" s="86">
        <f>VLOOKUP(TABdata[[#This Row],[LOTE]],MP!A:L,5,FALSE)</f>
        <v>45803</v>
      </c>
      <c r="K288" s="85" t="str">
        <f>VLOOKUP(TABdata[[#This Row],[LOTE]],MP!$A$4:$O$687,6,FALSE)</f>
        <v>147-35-01-0940</v>
      </c>
      <c r="L288" s="64">
        <v>1</v>
      </c>
      <c r="M288" s="87">
        <v>24</v>
      </c>
      <c r="N288" s="88">
        <v>2</v>
      </c>
      <c r="O288" s="13">
        <f>10*TABdata[[#This Row],[CANTIDAD - Cajas]]</f>
        <v>20</v>
      </c>
    </row>
    <row r="289" spans="1:15" ht="29.25" x14ac:dyDescent="0.25">
      <c r="A289" s="82"/>
      <c r="B289" s="83" t="s">
        <v>148</v>
      </c>
      <c r="C289" s="89" t="s">
        <v>44</v>
      </c>
      <c r="D289" s="42" t="s">
        <v>53</v>
      </c>
      <c r="E289" s="42" t="s">
        <v>54</v>
      </c>
      <c r="F289" s="64" t="s">
        <v>64</v>
      </c>
      <c r="G289" s="42" t="s">
        <v>50</v>
      </c>
      <c r="H289" s="84">
        <v>951</v>
      </c>
      <c r="I289" s="85" t="str">
        <f>VLOOKUP(TABdata[[#This Row],[LOTE]],MP!$A$4:$L$217,3,FALSE)</f>
        <v>024-08531-01</v>
      </c>
      <c r="J289" s="86">
        <f>VLOOKUP(TABdata[[#This Row],[LOTE]],MP!A:L,5,FALSE)</f>
        <v>45803</v>
      </c>
      <c r="K289" s="85" t="str">
        <f>VLOOKUP(TABdata[[#This Row],[LOTE]],MP!$A$4:$O$687,6,FALSE)</f>
        <v>147-35-01-0951</v>
      </c>
      <c r="L289" s="64">
        <v>1</v>
      </c>
      <c r="M289" s="87">
        <v>24</v>
      </c>
      <c r="N289" s="88">
        <v>6</v>
      </c>
      <c r="O289" s="13">
        <f>10*TABdata[[#This Row],[CANTIDAD - Cajas]]</f>
        <v>60</v>
      </c>
    </row>
    <row r="290" spans="1:15" ht="29.25" x14ac:dyDescent="0.25">
      <c r="A290" s="82"/>
      <c r="B290" s="83" t="s">
        <v>148</v>
      </c>
      <c r="C290" s="89" t="s">
        <v>44</v>
      </c>
      <c r="D290" s="42" t="s">
        <v>53</v>
      </c>
      <c r="E290" s="42" t="s">
        <v>54</v>
      </c>
      <c r="F290" s="64" t="s">
        <v>64</v>
      </c>
      <c r="G290" s="42" t="s">
        <v>50</v>
      </c>
      <c r="H290" s="84">
        <v>987</v>
      </c>
      <c r="I290" s="85" t="str">
        <f>VLOOKUP(TABdata[[#This Row],[LOTE]],MP!$A$4:$L$217,3,FALSE)</f>
        <v>024-08531-01</v>
      </c>
      <c r="J290" s="86">
        <f>VLOOKUP(TABdata[[#This Row],[LOTE]],MP!A:L,5,FALSE)</f>
        <v>45805</v>
      </c>
      <c r="K290" s="85" t="str">
        <f>VLOOKUP(TABdata[[#This Row],[LOTE]],MP!$A$4:$O$687,6,FALSE)</f>
        <v>149-35-01-0987</v>
      </c>
      <c r="L290" s="64">
        <v>1</v>
      </c>
      <c r="M290" s="87">
        <v>24</v>
      </c>
      <c r="N290" s="88">
        <v>8</v>
      </c>
      <c r="O290" s="13">
        <f>10*TABdata[[#This Row],[CANTIDAD - Cajas]]</f>
        <v>80</v>
      </c>
    </row>
    <row r="291" spans="1:15" ht="29.25" x14ac:dyDescent="0.25">
      <c r="A291" s="82"/>
      <c r="B291" s="83" t="s">
        <v>148</v>
      </c>
      <c r="C291" s="89" t="s">
        <v>44</v>
      </c>
      <c r="D291" s="42" t="s">
        <v>53</v>
      </c>
      <c r="E291" s="42" t="s">
        <v>54</v>
      </c>
      <c r="F291" s="64" t="s">
        <v>64</v>
      </c>
      <c r="G291" s="42" t="s">
        <v>50</v>
      </c>
      <c r="H291" s="84">
        <v>939</v>
      </c>
      <c r="I291" s="85" t="str">
        <f>VLOOKUP(TABdata[[#This Row],[LOTE]],MP!$A$4:$L$217,3,FALSE)</f>
        <v>024-34493-01</v>
      </c>
      <c r="J291" s="86">
        <f>VLOOKUP(TABdata[[#This Row],[LOTE]],MP!A:L,5,FALSE)</f>
        <v>45803</v>
      </c>
      <c r="K291" s="85" t="str">
        <f>VLOOKUP(TABdata[[#This Row],[LOTE]],MP!$A$4:$O$687,6,FALSE)</f>
        <v>147-35-01-0939</v>
      </c>
      <c r="L291" s="64">
        <v>1</v>
      </c>
      <c r="M291" s="87">
        <v>24</v>
      </c>
      <c r="N291" s="88">
        <v>1</v>
      </c>
      <c r="O291" s="13">
        <f>10*TABdata[[#This Row],[CANTIDAD - Cajas]]</f>
        <v>10</v>
      </c>
    </row>
    <row r="292" spans="1:15" ht="29.25" x14ac:dyDescent="0.25">
      <c r="A292" s="82"/>
      <c r="B292" s="83" t="s">
        <v>148</v>
      </c>
      <c r="C292" s="89" t="s">
        <v>44</v>
      </c>
      <c r="D292" s="42" t="s">
        <v>53</v>
      </c>
      <c r="E292" s="42" t="s">
        <v>54</v>
      </c>
      <c r="F292" s="64" t="s">
        <v>64</v>
      </c>
      <c r="G292" s="42" t="s">
        <v>50</v>
      </c>
      <c r="H292" s="84">
        <v>986</v>
      </c>
      <c r="I292" s="85" t="str">
        <f>VLOOKUP(TABdata[[#This Row],[LOTE]],MP!$A$4:$L$217,3,FALSE)</f>
        <v>024-01885-01</v>
      </c>
      <c r="J292" s="86">
        <f>VLOOKUP(TABdata[[#This Row],[LOTE]],MP!A:L,5,FALSE)</f>
        <v>45805</v>
      </c>
      <c r="K292" s="85" t="str">
        <f>VLOOKUP(TABdata[[#This Row],[LOTE]],MP!$A$4:$O$687,6,FALSE)</f>
        <v>149-35-01-0986</v>
      </c>
      <c r="L292" s="64">
        <v>1</v>
      </c>
      <c r="M292" s="87">
        <v>24</v>
      </c>
      <c r="N292" s="88">
        <v>2</v>
      </c>
      <c r="O292" s="13">
        <f>10*TABdata[[#This Row],[CANTIDAD - Cajas]]</f>
        <v>20</v>
      </c>
    </row>
    <row r="293" spans="1:15" ht="29.25" x14ac:dyDescent="0.25">
      <c r="A293" s="82"/>
      <c r="B293" s="83" t="s">
        <v>148</v>
      </c>
      <c r="C293" s="89" t="s">
        <v>44</v>
      </c>
      <c r="D293" s="42" t="s">
        <v>53</v>
      </c>
      <c r="E293" s="42" t="s">
        <v>54</v>
      </c>
      <c r="F293" s="64" t="s">
        <v>64</v>
      </c>
      <c r="G293" s="42" t="s">
        <v>50</v>
      </c>
      <c r="H293" s="84">
        <v>981</v>
      </c>
      <c r="I293" s="85" t="str">
        <f>VLOOKUP(TABdata[[#This Row],[LOTE]],MP!$A$4:$L$217,3,FALSE)</f>
        <v>024-39958-01</v>
      </c>
      <c r="J293" s="86">
        <f>VLOOKUP(TABdata[[#This Row],[LOTE]],MP!A:L,5,FALSE)</f>
        <v>45805</v>
      </c>
      <c r="K293" s="85" t="str">
        <f>VLOOKUP(TABdata[[#This Row],[LOTE]],MP!$A$4:$O$687,6,FALSE)</f>
        <v>149-35-01-0981</v>
      </c>
      <c r="L293" s="64">
        <v>1</v>
      </c>
      <c r="M293" s="87">
        <v>24</v>
      </c>
      <c r="N293" s="88">
        <v>5</v>
      </c>
      <c r="O293" s="13">
        <f>10*TABdata[[#This Row],[CANTIDAD - Cajas]]</f>
        <v>50</v>
      </c>
    </row>
    <row r="294" spans="1:15" ht="29.25" x14ac:dyDescent="0.25">
      <c r="A294" s="82"/>
      <c r="B294" s="83" t="s">
        <v>148</v>
      </c>
      <c r="C294" s="89" t="s">
        <v>44</v>
      </c>
      <c r="D294" s="42" t="s">
        <v>53</v>
      </c>
      <c r="E294" s="42" t="s">
        <v>54</v>
      </c>
      <c r="F294" s="64" t="s">
        <v>64</v>
      </c>
      <c r="G294" s="42" t="s">
        <v>50</v>
      </c>
      <c r="H294" s="84">
        <v>978</v>
      </c>
      <c r="I294" s="85" t="str">
        <f>VLOOKUP(TABdata[[#This Row],[LOTE]],MP!$A$4:$L$217,3,FALSE)</f>
        <v>024-30925-01</v>
      </c>
      <c r="J294" s="86">
        <f>VLOOKUP(TABdata[[#This Row],[LOTE]],MP!A:L,5,FALSE)</f>
        <v>45805</v>
      </c>
      <c r="K294" s="85" t="str">
        <f>VLOOKUP(TABdata[[#This Row],[LOTE]],MP!$A$4:$O$687,6,FALSE)</f>
        <v>149-35-01-0978</v>
      </c>
      <c r="L294" s="64">
        <v>1</v>
      </c>
      <c r="M294" s="87">
        <v>24</v>
      </c>
      <c r="N294" s="88">
        <v>17</v>
      </c>
      <c r="O294" s="13">
        <f>10*TABdata[[#This Row],[CANTIDAD - Cajas]]</f>
        <v>170</v>
      </c>
    </row>
    <row r="295" spans="1:15" ht="29.25" x14ac:dyDescent="0.25">
      <c r="A295" s="82"/>
      <c r="B295" s="83" t="s">
        <v>148</v>
      </c>
      <c r="C295" s="89" t="s">
        <v>44</v>
      </c>
      <c r="D295" s="42" t="s">
        <v>53</v>
      </c>
      <c r="E295" s="42" t="s">
        <v>54</v>
      </c>
      <c r="F295" s="64" t="s">
        <v>64</v>
      </c>
      <c r="G295" s="42" t="s">
        <v>50</v>
      </c>
      <c r="H295" s="84">
        <v>999</v>
      </c>
      <c r="I295" s="85" t="str">
        <f>VLOOKUP(TABdata[[#This Row],[LOTE]],MP!$A$4:$L$217,3,FALSE)</f>
        <v>024-29416-01</v>
      </c>
      <c r="J295" s="86">
        <f>VLOOKUP(TABdata[[#This Row],[LOTE]],MP!A:L,5,FALSE)</f>
        <v>45806</v>
      </c>
      <c r="K295" s="85" t="str">
        <f>VLOOKUP(TABdata[[#This Row],[LOTE]],MP!$A$4:$O$687,6,FALSE)</f>
        <v>150-35-01-0999</v>
      </c>
      <c r="L295" s="64">
        <v>1</v>
      </c>
      <c r="M295" s="87">
        <v>24</v>
      </c>
      <c r="N295" s="88">
        <v>13</v>
      </c>
      <c r="O295" s="13">
        <f>10*TABdata[[#This Row],[CANTIDAD - Cajas]]</f>
        <v>130</v>
      </c>
    </row>
    <row r="296" spans="1:15" ht="29.25" x14ac:dyDescent="0.25">
      <c r="A296" s="82"/>
      <c r="B296" s="83" t="s">
        <v>148</v>
      </c>
      <c r="C296" s="89" t="s">
        <v>44</v>
      </c>
      <c r="D296" s="42" t="s">
        <v>53</v>
      </c>
      <c r="E296" s="42" t="s">
        <v>54</v>
      </c>
      <c r="F296" s="64" t="s">
        <v>64</v>
      </c>
      <c r="G296" s="42" t="s">
        <v>50</v>
      </c>
      <c r="H296" s="84">
        <v>935</v>
      </c>
      <c r="I296" s="85" t="str">
        <f>VLOOKUP(TABdata[[#This Row],[LOTE]],MP!$A$4:$L$217,3,FALSE)</f>
        <v>024-08753-01</v>
      </c>
      <c r="J296" s="86">
        <f>VLOOKUP(TABdata[[#This Row],[LOTE]],MP!A:L,5,FALSE)</f>
        <v>45803</v>
      </c>
      <c r="K296" s="85" t="str">
        <f>VLOOKUP(TABdata[[#This Row],[LOTE]],MP!$A$4:$O$687,6,FALSE)</f>
        <v>147-35-01-0935</v>
      </c>
      <c r="L296" s="64">
        <v>1</v>
      </c>
      <c r="M296" s="87">
        <v>24</v>
      </c>
      <c r="N296" s="88">
        <v>2</v>
      </c>
      <c r="O296" s="13">
        <f>10*TABdata[[#This Row],[CANTIDAD - Cajas]]</f>
        <v>20</v>
      </c>
    </row>
    <row r="297" spans="1:15" ht="29.25" x14ac:dyDescent="0.25">
      <c r="A297" s="82"/>
      <c r="B297" s="83" t="s">
        <v>148</v>
      </c>
      <c r="C297" s="89" t="s">
        <v>44</v>
      </c>
      <c r="D297" s="42" t="s">
        <v>53</v>
      </c>
      <c r="E297" s="42" t="s">
        <v>54</v>
      </c>
      <c r="F297" s="64" t="s">
        <v>64</v>
      </c>
      <c r="G297" s="42" t="s">
        <v>50</v>
      </c>
      <c r="H297" s="84">
        <v>930</v>
      </c>
      <c r="I297" s="85" t="str">
        <f>VLOOKUP(TABdata[[#This Row],[LOTE]],MP!$A$4:$L$217,3,FALSE)</f>
        <v>024-35834-01</v>
      </c>
      <c r="J297" s="86">
        <f>VLOOKUP(TABdata[[#This Row],[LOTE]],MP!A:L,5,FALSE)</f>
        <v>45803</v>
      </c>
      <c r="K297" s="85" t="str">
        <f>VLOOKUP(TABdata[[#This Row],[LOTE]],MP!$A$4:$O$687,6,FALSE)</f>
        <v>147-35-01-0930</v>
      </c>
      <c r="L297" s="64">
        <v>1</v>
      </c>
      <c r="M297" s="87">
        <v>24</v>
      </c>
      <c r="N297" s="88">
        <v>5</v>
      </c>
      <c r="O297" s="13">
        <f>10*TABdata[[#This Row],[CANTIDAD - Cajas]]</f>
        <v>50</v>
      </c>
    </row>
    <row r="298" spans="1:15" ht="29.25" x14ac:dyDescent="0.25">
      <c r="A298" s="82"/>
      <c r="B298" s="83" t="s">
        <v>148</v>
      </c>
      <c r="C298" s="89" t="s">
        <v>44</v>
      </c>
      <c r="D298" s="42" t="s">
        <v>53</v>
      </c>
      <c r="E298" s="42" t="s">
        <v>54</v>
      </c>
      <c r="F298" s="64" t="s">
        <v>64</v>
      </c>
      <c r="G298" s="42" t="s">
        <v>50</v>
      </c>
      <c r="H298" s="84">
        <v>938</v>
      </c>
      <c r="I298" s="85" t="str">
        <f>VLOOKUP(TABdata[[#This Row],[LOTE]],MP!$A$4:$L$217,3,FALSE)</f>
        <v>024-40625-01</v>
      </c>
      <c r="J298" s="86">
        <f>VLOOKUP(TABdata[[#This Row],[LOTE]],MP!A:L,5,FALSE)</f>
        <v>45803</v>
      </c>
      <c r="K298" s="85" t="str">
        <f>VLOOKUP(TABdata[[#This Row],[LOTE]],MP!$A$4:$O$687,6,FALSE)</f>
        <v>147-35-01-0938</v>
      </c>
      <c r="L298" s="64">
        <v>1</v>
      </c>
      <c r="M298" s="87">
        <v>24</v>
      </c>
      <c r="N298" s="88">
        <v>1</v>
      </c>
      <c r="O298" s="13">
        <f>10*TABdata[[#This Row],[CANTIDAD - Cajas]]</f>
        <v>10</v>
      </c>
    </row>
    <row r="299" spans="1:15" ht="29.25" x14ac:dyDescent="0.25">
      <c r="A299" s="82"/>
      <c r="B299" s="83" t="s">
        <v>148</v>
      </c>
      <c r="C299" s="89" t="s">
        <v>44</v>
      </c>
      <c r="D299" s="42" t="s">
        <v>53</v>
      </c>
      <c r="E299" s="42" t="s">
        <v>54</v>
      </c>
      <c r="F299" s="64" t="s">
        <v>64</v>
      </c>
      <c r="G299" s="42" t="s">
        <v>50</v>
      </c>
      <c r="H299" s="84">
        <v>994</v>
      </c>
      <c r="I299" s="85" t="str">
        <f>VLOOKUP(TABdata[[#This Row],[LOTE]],MP!$A$4:$L$217,3,FALSE)</f>
        <v>024-08531-01</v>
      </c>
      <c r="J299" s="86">
        <f>VLOOKUP(TABdata[[#This Row],[LOTE]],MP!A:L,5,FALSE)</f>
        <v>45805</v>
      </c>
      <c r="K299" s="85" t="str">
        <f>VLOOKUP(TABdata[[#This Row],[LOTE]],MP!$A$4:$O$687,6,FALSE)</f>
        <v>149-35-01-0994</v>
      </c>
      <c r="L299" s="64">
        <v>1</v>
      </c>
      <c r="M299" s="87">
        <v>24</v>
      </c>
      <c r="N299" s="88">
        <v>9</v>
      </c>
      <c r="O299" s="13">
        <f>10*TABdata[[#This Row],[CANTIDAD - Cajas]]</f>
        <v>90</v>
      </c>
    </row>
    <row r="300" spans="1:15" ht="29.25" x14ac:dyDescent="0.25">
      <c r="A300" s="82"/>
      <c r="B300" s="83" t="s">
        <v>148</v>
      </c>
      <c r="C300" s="89" t="s">
        <v>44</v>
      </c>
      <c r="D300" s="42" t="s">
        <v>53</v>
      </c>
      <c r="E300" s="42" t="s">
        <v>54</v>
      </c>
      <c r="F300" s="64" t="s">
        <v>64</v>
      </c>
      <c r="G300" s="42" t="s">
        <v>50</v>
      </c>
      <c r="H300" s="84">
        <v>987</v>
      </c>
      <c r="I300" s="85" t="str">
        <f>VLOOKUP(TABdata[[#This Row],[LOTE]],MP!$A$4:$L$217,3,FALSE)</f>
        <v>024-08531-01</v>
      </c>
      <c r="J300" s="86">
        <f>VLOOKUP(TABdata[[#This Row],[LOTE]],MP!A:L,5,FALSE)</f>
        <v>45805</v>
      </c>
      <c r="K300" s="85" t="str">
        <f>VLOOKUP(TABdata[[#This Row],[LOTE]],MP!$A$4:$O$687,6,FALSE)</f>
        <v>149-35-01-0987</v>
      </c>
      <c r="L300" s="64">
        <v>1</v>
      </c>
      <c r="M300" s="87">
        <v>24</v>
      </c>
      <c r="N300" s="88">
        <v>6</v>
      </c>
      <c r="O300" s="13">
        <f>10*TABdata[[#This Row],[CANTIDAD - Cajas]]</f>
        <v>60</v>
      </c>
    </row>
    <row r="301" spans="1:15" ht="29.25" x14ac:dyDescent="0.25">
      <c r="A301" s="82"/>
      <c r="B301" s="83" t="s">
        <v>148</v>
      </c>
      <c r="C301" s="89" t="s">
        <v>44</v>
      </c>
      <c r="D301" s="42" t="s">
        <v>53</v>
      </c>
      <c r="E301" s="42" t="s">
        <v>54</v>
      </c>
      <c r="F301" s="64" t="s">
        <v>64</v>
      </c>
      <c r="G301" s="42" t="s">
        <v>50</v>
      </c>
      <c r="H301" s="84">
        <v>978</v>
      </c>
      <c r="I301" s="85" t="str">
        <f>VLOOKUP(TABdata[[#This Row],[LOTE]],MP!$A$4:$L$217,3,FALSE)</f>
        <v>024-30925-01</v>
      </c>
      <c r="J301" s="86">
        <f>VLOOKUP(TABdata[[#This Row],[LOTE]],MP!A:L,5,FALSE)</f>
        <v>45805</v>
      </c>
      <c r="K301" s="85" t="str">
        <f>VLOOKUP(TABdata[[#This Row],[LOTE]],MP!$A$4:$O$687,6,FALSE)</f>
        <v>149-35-01-0978</v>
      </c>
      <c r="L301" s="64">
        <v>1</v>
      </c>
      <c r="M301" s="87">
        <v>24</v>
      </c>
      <c r="N301" s="88">
        <v>16</v>
      </c>
      <c r="O301" s="13">
        <f>10*TABdata[[#This Row],[CANTIDAD - Cajas]]</f>
        <v>160</v>
      </c>
    </row>
    <row r="302" spans="1:15" ht="29.25" x14ac:dyDescent="0.25">
      <c r="A302" s="82"/>
      <c r="B302" s="83" t="s">
        <v>412</v>
      </c>
      <c r="C302" s="89" t="s">
        <v>44</v>
      </c>
      <c r="D302" s="42" t="s">
        <v>53</v>
      </c>
      <c r="E302" s="42" t="s">
        <v>54</v>
      </c>
      <c r="F302" s="64" t="s">
        <v>64</v>
      </c>
      <c r="G302" s="42" t="s">
        <v>50</v>
      </c>
      <c r="H302" s="84">
        <v>999</v>
      </c>
      <c r="I302" s="85" t="str">
        <f>VLOOKUP(TABdata[[#This Row],[LOTE]],MP!$A$4:$L$217,3,FALSE)</f>
        <v>024-29416-01</v>
      </c>
      <c r="J302" s="86">
        <f>VLOOKUP(TABdata[[#This Row],[LOTE]],MP!A:L,5,FALSE)</f>
        <v>45806</v>
      </c>
      <c r="K302" s="85" t="str">
        <f>VLOOKUP(TABdata[[#This Row],[LOTE]],MP!$A$4:$O$687,6,FALSE)</f>
        <v>150-35-01-0999</v>
      </c>
      <c r="L302" s="64">
        <v>1</v>
      </c>
      <c r="M302" s="87">
        <v>24</v>
      </c>
      <c r="N302" s="88">
        <v>10</v>
      </c>
      <c r="O302" s="13">
        <f>10*TABdata[[#This Row],[CANTIDAD - Cajas]]</f>
        <v>100</v>
      </c>
    </row>
    <row r="303" spans="1:15" ht="29.25" x14ac:dyDescent="0.25">
      <c r="A303" s="82"/>
      <c r="B303" s="83" t="s">
        <v>412</v>
      </c>
      <c r="C303" s="89" t="s">
        <v>44</v>
      </c>
      <c r="D303" s="42" t="s">
        <v>53</v>
      </c>
      <c r="E303" s="42" t="s">
        <v>54</v>
      </c>
      <c r="F303" s="64" t="s">
        <v>64</v>
      </c>
      <c r="G303" s="42" t="s">
        <v>50</v>
      </c>
      <c r="H303" s="84">
        <v>1010</v>
      </c>
      <c r="I303" s="85" t="str">
        <f>VLOOKUP(TABdata[[#This Row],[LOTE]],MP!$A$4:$L$217,3,FALSE)</f>
        <v>024-29512-01</v>
      </c>
      <c r="J303" s="86">
        <f>VLOOKUP(TABdata[[#This Row],[LOTE]],MP!A:L,5,FALSE)</f>
        <v>45806</v>
      </c>
      <c r="K303" s="85" t="str">
        <f>VLOOKUP(TABdata[[#This Row],[LOTE]],MP!$A$4:$O$687,6,FALSE)</f>
        <v>150-35-01-1010</v>
      </c>
      <c r="L303" s="64">
        <v>1</v>
      </c>
      <c r="M303" s="87">
        <v>24</v>
      </c>
      <c r="N303" s="88">
        <v>10</v>
      </c>
      <c r="O303" s="13">
        <f>10*TABdata[[#This Row],[CANTIDAD - Cajas]]</f>
        <v>100</v>
      </c>
    </row>
    <row r="304" spans="1:15" ht="29.25" x14ac:dyDescent="0.25">
      <c r="A304" s="82"/>
      <c r="B304" s="83" t="s">
        <v>412</v>
      </c>
      <c r="C304" s="89" t="s">
        <v>44</v>
      </c>
      <c r="D304" s="42" t="s">
        <v>53</v>
      </c>
      <c r="E304" s="42" t="s">
        <v>54</v>
      </c>
      <c r="F304" s="64" t="s">
        <v>64</v>
      </c>
      <c r="G304" s="42" t="s">
        <v>50</v>
      </c>
      <c r="H304" s="84">
        <v>1011</v>
      </c>
      <c r="I304" s="85" t="str">
        <f>VLOOKUP(TABdata[[#This Row],[LOTE]],MP!$A$4:$L$217,3,FALSE)</f>
        <v>024-40600-01</v>
      </c>
      <c r="J304" s="86">
        <f>VLOOKUP(TABdata[[#This Row],[LOTE]],MP!A:L,5,FALSE)</f>
        <v>45806</v>
      </c>
      <c r="K304" s="85" t="str">
        <f>VLOOKUP(TABdata[[#This Row],[LOTE]],MP!$A$4:$O$687,6,FALSE)</f>
        <v>150-35-01-1011</v>
      </c>
      <c r="L304" s="64">
        <v>1</v>
      </c>
      <c r="M304" s="87">
        <v>24</v>
      </c>
      <c r="N304" s="88">
        <v>1</v>
      </c>
      <c r="O304" s="13">
        <f>10*TABdata[[#This Row],[CANTIDAD - Cajas]]</f>
        <v>10</v>
      </c>
    </row>
    <row r="305" spans="1:15" ht="29.25" x14ac:dyDescent="0.25">
      <c r="A305" s="82"/>
      <c r="B305" s="83" t="s">
        <v>412</v>
      </c>
      <c r="C305" s="89" t="s">
        <v>44</v>
      </c>
      <c r="D305" s="42" t="s">
        <v>53</v>
      </c>
      <c r="E305" s="42" t="s">
        <v>54</v>
      </c>
      <c r="F305" s="64" t="s">
        <v>64</v>
      </c>
      <c r="G305" s="42" t="s">
        <v>50</v>
      </c>
      <c r="H305" s="84">
        <v>1012</v>
      </c>
      <c r="I305" s="85" t="str">
        <f>VLOOKUP(TABdata[[#This Row],[LOTE]],MP!$A$4:$L$217,3,FALSE)</f>
        <v>024-14817-01</v>
      </c>
      <c r="J305" s="86">
        <f>VLOOKUP(TABdata[[#This Row],[LOTE]],MP!A:L,5,FALSE)</f>
        <v>45806</v>
      </c>
      <c r="K305" s="85" t="str">
        <f>VLOOKUP(TABdata[[#This Row],[LOTE]],MP!$A$4:$O$687,6,FALSE)</f>
        <v>150-35-01-1012</v>
      </c>
      <c r="L305" s="64">
        <v>1</v>
      </c>
      <c r="M305" s="87">
        <v>24</v>
      </c>
      <c r="N305" s="88">
        <v>3</v>
      </c>
      <c r="O305" s="13">
        <f>10*TABdata[[#This Row],[CANTIDAD - Cajas]]</f>
        <v>30</v>
      </c>
    </row>
    <row r="306" spans="1:15" ht="29.25" x14ac:dyDescent="0.25">
      <c r="A306" s="82"/>
      <c r="B306" s="83" t="s">
        <v>412</v>
      </c>
      <c r="C306" s="89" t="s">
        <v>44</v>
      </c>
      <c r="D306" s="42" t="s">
        <v>53</v>
      </c>
      <c r="E306" s="42" t="s">
        <v>54</v>
      </c>
      <c r="F306" s="64" t="s">
        <v>64</v>
      </c>
      <c r="G306" s="42" t="s">
        <v>50</v>
      </c>
      <c r="H306" s="84">
        <v>1020</v>
      </c>
      <c r="I306" s="85" t="str">
        <f>VLOOKUP(TABdata[[#This Row],[LOTE]],MP!$A$4:$L$217,3,FALSE)</f>
        <v>024-40600-01</v>
      </c>
      <c r="J306" s="86">
        <f>VLOOKUP(TABdata[[#This Row],[LOTE]],MP!A:L,5,FALSE)</f>
        <v>45806</v>
      </c>
      <c r="K306" s="85" t="str">
        <f>VLOOKUP(TABdata[[#This Row],[LOTE]],MP!$A$4:$O$687,6,FALSE)</f>
        <v>150-35-01-1020</v>
      </c>
      <c r="L306" s="64">
        <v>1</v>
      </c>
      <c r="M306" s="87">
        <v>24</v>
      </c>
      <c r="N306" s="88">
        <v>36</v>
      </c>
      <c r="O306" s="13">
        <f>10*TABdata[[#This Row],[CANTIDAD - Cajas]]</f>
        <v>360</v>
      </c>
    </row>
    <row r="307" spans="1:15" ht="29.25" x14ac:dyDescent="0.25">
      <c r="A307" s="82"/>
      <c r="B307" s="83" t="s">
        <v>412</v>
      </c>
      <c r="C307" s="89" t="s">
        <v>44</v>
      </c>
      <c r="D307" s="42" t="s">
        <v>53</v>
      </c>
      <c r="E307" s="42" t="s">
        <v>54</v>
      </c>
      <c r="F307" s="64" t="s">
        <v>64</v>
      </c>
      <c r="G307" s="42" t="s">
        <v>50</v>
      </c>
      <c r="H307" s="84">
        <v>924</v>
      </c>
      <c r="I307" s="85" t="str">
        <f>VLOOKUP(TABdata[[#This Row],[LOTE]],MP!$A$4:$L$217,3,FALSE)</f>
        <v>024-29492-01</v>
      </c>
      <c r="J307" s="86">
        <f>VLOOKUP(TABdata[[#This Row],[LOTE]],MP!A:L,5,FALSE)</f>
        <v>45801</v>
      </c>
      <c r="K307" s="85" t="str">
        <f>VLOOKUP(TABdata[[#This Row],[LOTE]],MP!$A$4:$O$687,6,FALSE)</f>
        <v>145-35-01-0924</v>
      </c>
      <c r="L307" s="64">
        <v>1</v>
      </c>
      <c r="M307" s="87">
        <v>24</v>
      </c>
      <c r="N307" s="88">
        <v>2</v>
      </c>
      <c r="O307" s="13">
        <f>10*TABdata[[#This Row],[CANTIDAD - Cajas]]</f>
        <v>20</v>
      </c>
    </row>
    <row r="308" spans="1:15" ht="29.25" x14ac:dyDescent="0.25">
      <c r="A308" s="82"/>
      <c r="B308" s="83" t="s">
        <v>412</v>
      </c>
      <c r="C308" s="89" t="s">
        <v>44</v>
      </c>
      <c r="D308" s="42" t="s">
        <v>53</v>
      </c>
      <c r="E308" s="42" t="s">
        <v>54</v>
      </c>
      <c r="F308" s="64" t="s">
        <v>64</v>
      </c>
      <c r="G308" s="42" t="s">
        <v>50</v>
      </c>
      <c r="H308" s="84">
        <v>931</v>
      </c>
      <c r="I308" s="85" t="str">
        <f>VLOOKUP(TABdata[[#This Row],[LOTE]],MP!$A$4:$L$217,3,FALSE)</f>
        <v>024-28773-01</v>
      </c>
      <c r="J308" s="86">
        <f>VLOOKUP(TABdata[[#This Row],[LOTE]],MP!A:L,5,FALSE)</f>
        <v>45801</v>
      </c>
      <c r="K308" s="85" t="str">
        <f>VLOOKUP(TABdata[[#This Row],[LOTE]],MP!$A$4:$O$687,6,FALSE)</f>
        <v>145-35-01-0931</v>
      </c>
      <c r="L308" s="64">
        <v>1</v>
      </c>
      <c r="M308" s="87">
        <v>24</v>
      </c>
      <c r="N308" s="88">
        <v>1</v>
      </c>
      <c r="O308" s="13">
        <f>10*TABdata[[#This Row],[CANTIDAD - Cajas]]</f>
        <v>10</v>
      </c>
    </row>
    <row r="309" spans="1:15" ht="29.25" x14ac:dyDescent="0.25">
      <c r="A309" s="82"/>
      <c r="B309" s="83" t="s">
        <v>412</v>
      </c>
      <c r="C309" s="89" t="s">
        <v>44</v>
      </c>
      <c r="D309" s="42" t="s">
        <v>53</v>
      </c>
      <c r="E309" s="42" t="s">
        <v>54</v>
      </c>
      <c r="F309" s="64" t="s">
        <v>64</v>
      </c>
      <c r="G309" s="42" t="s">
        <v>50</v>
      </c>
      <c r="H309" s="84">
        <v>1102</v>
      </c>
      <c r="I309" s="85" t="str">
        <f>VLOOKUP(TABdata[[#This Row],[LOTE]],MP!$A$4:$L$217,3,FALSE)</f>
        <v>024-08753-01</v>
      </c>
      <c r="J309" s="86">
        <f>VLOOKUP(TABdata[[#This Row],[LOTE]],MP!A:L,5,FALSE)</f>
        <v>45814</v>
      </c>
      <c r="K309" s="85" t="str">
        <f>VLOOKUP(TABdata[[#This Row],[LOTE]],MP!$A$4:$O$687,6,FALSE)</f>
        <v>158-35-01-1102</v>
      </c>
      <c r="L309" s="64">
        <v>1</v>
      </c>
      <c r="M309" s="87">
        <v>24</v>
      </c>
      <c r="N309" s="88">
        <v>2</v>
      </c>
      <c r="O309" s="13">
        <f>10*TABdata[[#This Row],[CANTIDAD - Cajas]]</f>
        <v>20</v>
      </c>
    </row>
    <row r="310" spans="1:15" ht="29.25" x14ac:dyDescent="0.25">
      <c r="A310" s="82"/>
      <c r="B310" s="113" t="s">
        <v>412</v>
      </c>
      <c r="C310" s="89" t="s">
        <v>44</v>
      </c>
      <c r="D310" s="42" t="s">
        <v>53</v>
      </c>
      <c r="E310" s="42" t="s">
        <v>54</v>
      </c>
      <c r="F310" s="64" t="s">
        <v>64</v>
      </c>
      <c r="G310" s="42" t="s">
        <v>50</v>
      </c>
      <c r="H310" s="84">
        <v>1036</v>
      </c>
      <c r="I310" s="85" t="str">
        <f>VLOOKUP(TABdata[[#This Row],[LOTE]],MP!$A$4:$L$217,3,FALSE)</f>
        <v>024-29512-01</v>
      </c>
      <c r="J310" s="86">
        <f>VLOOKUP(TABdata[[#This Row],[LOTE]],MP!A:L,5,FALSE)</f>
        <v>45807</v>
      </c>
      <c r="K310" s="85" t="str">
        <f>VLOOKUP(TABdata[[#This Row],[LOTE]],MP!$A$4:$O$687,6,FALSE)</f>
        <v>151-35-01-1036</v>
      </c>
      <c r="L310" s="64">
        <v>1</v>
      </c>
      <c r="M310" s="87">
        <v>26</v>
      </c>
      <c r="N310" s="88">
        <v>18</v>
      </c>
      <c r="O310" s="13">
        <f>10*TABdata[[#This Row],[CANTIDAD - Cajas]]</f>
        <v>180</v>
      </c>
    </row>
    <row r="311" spans="1:15" ht="29.25" x14ac:dyDescent="0.25">
      <c r="A311" s="82"/>
      <c r="B311" s="113" t="s">
        <v>412</v>
      </c>
      <c r="C311" s="89" t="s">
        <v>44</v>
      </c>
      <c r="D311" s="42" t="s">
        <v>53</v>
      </c>
      <c r="E311" s="42" t="s">
        <v>54</v>
      </c>
      <c r="F311" s="64" t="s">
        <v>64</v>
      </c>
      <c r="G311" s="42" t="s">
        <v>50</v>
      </c>
      <c r="H311" s="84">
        <v>1024</v>
      </c>
      <c r="I311" s="85" t="str">
        <f>VLOOKUP(TABdata[[#This Row],[LOTE]],MP!$A$4:$L$217,3,FALSE)</f>
        <v>024-34210-01</v>
      </c>
      <c r="J311" s="86">
        <f>VLOOKUP(TABdata[[#This Row],[LOTE]],MP!A:L,5,FALSE)</f>
        <v>45807</v>
      </c>
      <c r="K311" s="85" t="str">
        <f>VLOOKUP(TABdata[[#This Row],[LOTE]],MP!$A$4:$O$687,6,FALSE)</f>
        <v>151-35-01-1024</v>
      </c>
      <c r="L311" s="64">
        <v>1</v>
      </c>
      <c r="M311" s="87">
        <v>26</v>
      </c>
      <c r="N311" s="88">
        <v>16</v>
      </c>
      <c r="O311" s="13">
        <f>10*TABdata[[#This Row],[CANTIDAD - Cajas]]</f>
        <v>160</v>
      </c>
    </row>
    <row r="312" spans="1:15" ht="29.25" x14ac:dyDescent="0.25">
      <c r="A312" s="82"/>
      <c r="B312" s="113" t="s">
        <v>412</v>
      </c>
      <c r="C312" s="89" t="s">
        <v>44</v>
      </c>
      <c r="D312" s="42" t="s">
        <v>53</v>
      </c>
      <c r="E312" s="42" t="s">
        <v>54</v>
      </c>
      <c r="F312" s="64" t="s">
        <v>64</v>
      </c>
      <c r="G312" s="42" t="s">
        <v>50</v>
      </c>
      <c r="H312" s="84">
        <v>1055</v>
      </c>
      <c r="I312" s="85" t="str">
        <f>VLOOKUP(TABdata[[#This Row],[LOTE]],MP!$A$4:$L$217,3,FALSE)</f>
        <v>024-32202-01</v>
      </c>
      <c r="J312" s="86">
        <f>VLOOKUP(TABdata[[#This Row],[LOTE]],MP!A:L,5,FALSE)</f>
        <v>45810</v>
      </c>
      <c r="K312" s="85" t="str">
        <f>VLOOKUP(TABdata[[#This Row],[LOTE]],MP!$A$4:$O$687,6,FALSE)</f>
        <v>154-35-01-1055</v>
      </c>
      <c r="L312" s="64">
        <v>1</v>
      </c>
      <c r="M312" s="87">
        <v>26</v>
      </c>
      <c r="N312" s="88">
        <v>3</v>
      </c>
      <c r="O312" s="13">
        <f>10*TABdata[[#This Row],[CANTIDAD - Cajas]]</f>
        <v>30</v>
      </c>
    </row>
    <row r="313" spans="1:15" ht="29.25" x14ac:dyDescent="0.25">
      <c r="A313" s="82"/>
      <c r="B313" s="83" t="s">
        <v>412</v>
      </c>
      <c r="C313" s="89" t="s">
        <v>44</v>
      </c>
      <c r="D313" s="42" t="s">
        <v>53</v>
      </c>
      <c r="E313" s="42" t="s">
        <v>54</v>
      </c>
      <c r="F313" s="64" t="s">
        <v>64</v>
      </c>
      <c r="G313" s="42" t="s">
        <v>50</v>
      </c>
      <c r="H313" s="84">
        <v>1103</v>
      </c>
      <c r="I313" s="85" t="str">
        <f>VLOOKUP(TABdata[[#This Row],[LOTE]],MP!$A$4:$L$217,3,FALSE)</f>
        <v>024-08753-01</v>
      </c>
      <c r="J313" s="86">
        <f>VLOOKUP(TABdata[[#This Row],[LOTE]],MP!A:L,5,FALSE)</f>
        <v>45814</v>
      </c>
      <c r="K313" s="85" t="str">
        <f>VLOOKUP(TABdata[[#This Row],[LOTE]],MP!$A$4:$O$687,6,FALSE)</f>
        <v>158-35-01-1103</v>
      </c>
      <c r="L313" s="64">
        <v>1</v>
      </c>
      <c r="M313" s="87">
        <v>24</v>
      </c>
      <c r="N313" s="88">
        <v>2</v>
      </c>
      <c r="O313" s="13">
        <f>10*TABdata[[#This Row],[CANTIDAD - Cajas]]</f>
        <v>20</v>
      </c>
    </row>
    <row r="314" spans="1:15" ht="29.25" x14ac:dyDescent="0.25">
      <c r="A314" s="82"/>
      <c r="B314" s="83" t="s">
        <v>414</v>
      </c>
      <c r="C314" s="89" t="s">
        <v>44</v>
      </c>
      <c r="D314" s="42" t="s">
        <v>53</v>
      </c>
      <c r="E314" s="42" t="s">
        <v>54</v>
      </c>
      <c r="F314" s="64" t="s">
        <v>64</v>
      </c>
      <c r="G314" s="42" t="s">
        <v>50</v>
      </c>
      <c r="H314" s="84">
        <v>1101</v>
      </c>
      <c r="I314" s="85" t="str">
        <f>VLOOKUP(TABdata[[#This Row],[LOTE]],MP!$A$4:$L$217,3,FALSE)</f>
        <v>024-32286-02</v>
      </c>
      <c r="J314" s="86">
        <f>VLOOKUP(TABdata[[#This Row],[LOTE]],MP!A:L,5,FALSE)</f>
        <v>45814</v>
      </c>
      <c r="K314" s="85" t="str">
        <f>VLOOKUP(TABdata[[#This Row],[LOTE]],MP!$A$4:$O$687,6,FALSE)</f>
        <v>158-35-01-1101</v>
      </c>
      <c r="L314" s="64">
        <v>1</v>
      </c>
      <c r="M314" s="87">
        <v>12</v>
      </c>
      <c r="N314" s="88">
        <v>15</v>
      </c>
      <c r="O314" s="13">
        <f>10*TABdata[[#This Row],[CANTIDAD - Cajas]]</f>
        <v>150</v>
      </c>
    </row>
    <row r="315" spans="1:15" ht="29.25" x14ac:dyDescent="0.25">
      <c r="A315" s="82"/>
      <c r="B315" s="83" t="s">
        <v>414</v>
      </c>
      <c r="C315" s="89" t="s">
        <v>44</v>
      </c>
      <c r="D315" s="42" t="s">
        <v>53</v>
      </c>
      <c r="E315" s="42" t="s">
        <v>54</v>
      </c>
      <c r="F315" s="64" t="s">
        <v>64</v>
      </c>
      <c r="G315" s="42" t="s">
        <v>50</v>
      </c>
      <c r="H315" s="84">
        <v>1102</v>
      </c>
      <c r="I315" s="85" t="str">
        <f>VLOOKUP(TABdata[[#This Row],[LOTE]],MP!$A$4:$L$217,3,FALSE)</f>
        <v>024-08753-01</v>
      </c>
      <c r="J315" s="86">
        <f>VLOOKUP(TABdata[[#This Row],[LOTE]],MP!A:L,5,FALSE)</f>
        <v>45814</v>
      </c>
      <c r="K315" s="85" t="str">
        <f>VLOOKUP(TABdata[[#This Row],[LOTE]],MP!$A$4:$O$687,6,FALSE)</f>
        <v>158-35-01-1102</v>
      </c>
      <c r="L315" s="64">
        <v>1</v>
      </c>
      <c r="M315" s="87">
        <v>12</v>
      </c>
      <c r="N315" s="88">
        <v>4</v>
      </c>
      <c r="O315" s="13">
        <f>10*TABdata[[#This Row],[CANTIDAD - Cajas]]</f>
        <v>40</v>
      </c>
    </row>
    <row r="316" spans="1:15" ht="29.25" x14ac:dyDescent="0.25">
      <c r="A316" s="82"/>
      <c r="B316" s="83" t="s">
        <v>414</v>
      </c>
      <c r="C316" s="89" t="s">
        <v>44</v>
      </c>
      <c r="D316" s="42" t="s">
        <v>53</v>
      </c>
      <c r="E316" s="42" t="s">
        <v>54</v>
      </c>
      <c r="F316" s="64" t="s">
        <v>64</v>
      </c>
      <c r="G316" s="42" t="s">
        <v>50</v>
      </c>
      <c r="H316" s="84">
        <v>1103</v>
      </c>
      <c r="I316" s="85" t="str">
        <f>VLOOKUP(TABdata[[#This Row],[LOTE]],MP!$A$4:$L$217,3,FALSE)</f>
        <v>024-08753-01</v>
      </c>
      <c r="J316" s="86">
        <f>VLOOKUP(TABdata[[#This Row],[LOTE]],MP!A:L,5,FALSE)</f>
        <v>45814</v>
      </c>
      <c r="K316" s="85" t="str">
        <f>VLOOKUP(TABdata[[#This Row],[LOTE]],MP!$A$4:$O$687,6,FALSE)</f>
        <v>158-35-01-1103</v>
      </c>
      <c r="L316" s="64">
        <v>1</v>
      </c>
      <c r="M316" s="87">
        <v>12</v>
      </c>
      <c r="N316" s="88">
        <v>7</v>
      </c>
      <c r="O316" s="13">
        <f>10*TABdata[[#This Row],[CANTIDAD - Cajas]]</f>
        <v>70</v>
      </c>
    </row>
    <row r="317" spans="1:15" ht="29.25" x14ac:dyDescent="0.25">
      <c r="A317" s="82"/>
      <c r="B317" s="83" t="s">
        <v>414</v>
      </c>
      <c r="C317" s="89" t="s">
        <v>44</v>
      </c>
      <c r="D317" s="42" t="s">
        <v>53</v>
      </c>
      <c r="E317" s="42" t="s">
        <v>54</v>
      </c>
      <c r="F317" s="64" t="s">
        <v>64</v>
      </c>
      <c r="G317" s="42" t="s">
        <v>50</v>
      </c>
      <c r="H317" s="84">
        <v>1104</v>
      </c>
      <c r="I317" s="85" t="str">
        <f>VLOOKUP(TABdata[[#This Row],[LOTE]],MP!$A$4:$L$217,3,FALSE)</f>
        <v>024-29416-01</v>
      </c>
      <c r="J317" s="86">
        <f>VLOOKUP(TABdata[[#This Row],[LOTE]],MP!A:L,5,FALSE)</f>
        <v>45814</v>
      </c>
      <c r="K317" s="85" t="str">
        <f>VLOOKUP(TABdata[[#This Row],[LOTE]],MP!$A$4:$O$687,6,FALSE)</f>
        <v>158-35-01-1104</v>
      </c>
      <c r="L317" s="64">
        <v>1</v>
      </c>
      <c r="M317" s="87">
        <v>12</v>
      </c>
      <c r="N317" s="88">
        <v>6</v>
      </c>
      <c r="O317" s="13">
        <f>10*TABdata[[#This Row],[CANTIDAD - Cajas]]</f>
        <v>60</v>
      </c>
    </row>
    <row r="318" spans="1:15" ht="29.25" x14ac:dyDescent="0.25">
      <c r="A318" s="82"/>
      <c r="B318" s="83" t="s">
        <v>414</v>
      </c>
      <c r="C318" s="89" t="s">
        <v>44</v>
      </c>
      <c r="D318" s="42" t="s">
        <v>53</v>
      </c>
      <c r="E318" s="42" t="s">
        <v>54</v>
      </c>
      <c r="F318" s="64" t="s">
        <v>64</v>
      </c>
      <c r="G318" s="42" t="s">
        <v>50</v>
      </c>
      <c r="H318" s="84">
        <v>1105</v>
      </c>
      <c r="I318" s="85" t="str">
        <f>VLOOKUP(TABdata[[#This Row],[LOTE]],MP!$A$4:$L$217,3,FALSE)</f>
        <v>024-40548-01</v>
      </c>
      <c r="J318" s="86">
        <f>VLOOKUP(TABdata[[#This Row],[LOTE]],MP!A:L,5,FALSE)</f>
        <v>45814</v>
      </c>
      <c r="K318" s="85" t="str">
        <f>VLOOKUP(TABdata[[#This Row],[LOTE]],MP!$A$4:$O$687,6,FALSE)</f>
        <v>158-35-01-1105</v>
      </c>
      <c r="L318" s="64">
        <v>1</v>
      </c>
      <c r="M318" s="87">
        <v>12</v>
      </c>
      <c r="N318" s="88">
        <v>2</v>
      </c>
      <c r="O318" s="13">
        <f>10*TABdata[[#This Row],[CANTIDAD - Cajas]]</f>
        <v>20</v>
      </c>
    </row>
    <row r="319" spans="1:15" ht="29.25" x14ac:dyDescent="0.25">
      <c r="A319" s="82"/>
      <c r="B319" s="83" t="s">
        <v>414</v>
      </c>
      <c r="C319" s="89" t="s">
        <v>44</v>
      </c>
      <c r="D319" s="42" t="s">
        <v>53</v>
      </c>
      <c r="E319" s="42" t="s">
        <v>54</v>
      </c>
      <c r="F319" s="64" t="s">
        <v>64</v>
      </c>
      <c r="G319" s="42" t="s">
        <v>50</v>
      </c>
      <c r="H319" s="84">
        <v>1106</v>
      </c>
      <c r="I319" s="85" t="str">
        <f>VLOOKUP(TABdata[[#This Row],[LOTE]],MP!$A$4:$L$217,3,FALSE)</f>
        <v>024-19483-01</v>
      </c>
      <c r="J319" s="86">
        <f>VLOOKUP(TABdata[[#This Row],[LOTE]],MP!A:L,5,FALSE)</f>
        <v>45814</v>
      </c>
      <c r="K319" s="85" t="str">
        <f>VLOOKUP(TABdata[[#This Row],[LOTE]],MP!$A$4:$O$687,6,FALSE)</f>
        <v>158-35-01-1106</v>
      </c>
      <c r="L319" s="64">
        <v>1</v>
      </c>
      <c r="M319" s="87">
        <v>12</v>
      </c>
      <c r="N319" s="88">
        <v>2</v>
      </c>
      <c r="O319" s="13">
        <f>10*TABdata[[#This Row],[CANTIDAD - Cajas]]</f>
        <v>20</v>
      </c>
    </row>
    <row r="320" spans="1:15" ht="29.25" x14ac:dyDescent="0.25">
      <c r="A320" s="82"/>
      <c r="B320" s="83" t="s">
        <v>414</v>
      </c>
      <c r="C320" s="89" t="s">
        <v>44</v>
      </c>
      <c r="D320" s="42" t="s">
        <v>53</v>
      </c>
      <c r="E320" s="42" t="s">
        <v>54</v>
      </c>
      <c r="F320" s="64" t="s">
        <v>64</v>
      </c>
      <c r="G320" s="42" t="s">
        <v>50</v>
      </c>
      <c r="H320" s="84">
        <v>1092</v>
      </c>
      <c r="I320" s="85" t="str">
        <f>VLOOKUP(TABdata[[#This Row],[LOTE]],MP!$A$4:$L$217,3,FALSE)</f>
        <v>024-08753-01</v>
      </c>
      <c r="J320" s="86">
        <f>VLOOKUP(TABdata[[#This Row],[LOTE]],MP!A:L,5,FALSE)</f>
        <v>45813</v>
      </c>
      <c r="K320" s="85" t="str">
        <f>VLOOKUP(TABdata[[#This Row],[LOTE]],MP!$A$4:$O$687,6,FALSE)</f>
        <v>157-35-01-1092</v>
      </c>
      <c r="L320" s="64">
        <v>1</v>
      </c>
      <c r="M320" s="87">
        <v>12</v>
      </c>
      <c r="N320" s="88">
        <v>13</v>
      </c>
      <c r="O320" s="13">
        <f>10*TABdata[[#This Row],[CANTIDAD - Cajas]]</f>
        <v>130</v>
      </c>
    </row>
    <row r="321" spans="1:15" ht="29.25" x14ac:dyDescent="0.25">
      <c r="A321" s="82"/>
      <c r="B321" s="83" t="s">
        <v>414</v>
      </c>
      <c r="C321" s="89" t="s">
        <v>44</v>
      </c>
      <c r="D321" s="42" t="s">
        <v>53</v>
      </c>
      <c r="E321" s="42" t="s">
        <v>54</v>
      </c>
      <c r="F321" s="64" t="s">
        <v>64</v>
      </c>
      <c r="G321" s="42" t="s">
        <v>50</v>
      </c>
      <c r="H321" s="84">
        <v>1112</v>
      </c>
      <c r="I321" s="85" t="str">
        <f>VLOOKUP(TABdata[[#This Row],[LOTE]],MP!$A$4:$L$217,3,FALSE)</f>
        <v>024-40549-04</v>
      </c>
      <c r="J321" s="86">
        <f>VLOOKUP(TABdata[[#This Row],[LOTE]],MP!A:L,5,FALSE)</f>
        <v>45817</v>
      </c>
      <c r="K321" s="85" t="str">
        <f>VLOOKUP(TABdata[[#This Row],[LOTE]],MP!$A$4:$O$687,6,FALSE)</f>
        <v>161-35-01-1112</v>
      </c>
      <c r="L321" s="64">
        <v>1</v>
      </c>
      <c r="M321" s="87">
        <v>12</v>
      </c>
      <c r="N321" s="88">
        <v>5</v>
      </c>
      <c r="O321" s="13">
        <f>10*TABdata[[#This Row],[CANTIDAD - Cajas]]</f>
        <v>50</v>
      </c>
    </row>
    <row r="322" spans="1:15" ht="29.25" x14ac:dyDescent="0.25">
      <c r="A322" s="82"/>
      <c r="B322" s="83" t="s">
        <v>414</v>
      </c>
      <c r="C322" s="89" t="s">
        <v>44</v>
      </c>
      <c r="D322" s="42" t="s">
        <v>53</v>
      </c>
      <c r="E322" s="42" t="s">
        <v>54</v>
      </c>
      <c r="F322" s="64" t="s">
        <v>64</v>
      </c>
      <c r="G322" s="42" t="s">
        <v>50</v>
      </c>
      <c r="H322" s="84">
        <v>1112</v>
      </c>
      <c r="I322" s="85" t="str">
        <f>VLOOKUP(TABdata[[#This Row],[LOTE]],MP!$A$4:$L$217,3,FALSE)</f>
        <v>024-40549-04</v>
      </c>
      <c r="J322" s="86">
        <f>VLOOKUP(TABdata[[#This Row],[LOTE]],MP!A:L,5,FALSE)</f>
        <v>45817</v>
      </c>
      <c r="K322" s="85" t="str">
        <f>VLOOKUP(TABdata[[#This Row],[LOTE]],MP!$A$4:$O$687,6,FALSE)</f>
        <v>161-35-01-1112</v>
      </c>
      <c r="L322" s="64">
        <v>1</v>
      </c>
      <c r="M322" s="87">
        <v>14</v>
      </c>
      <c r="N322" s="88">
        <v>2</v>
      </c>
      <c r="O322" s="13">
        <f>10*TABdata[[#This Row],[CANTIDAD - Cajas]]</f>
        <v>20</v>
      </c>
    </row>
    <row r="323" spans="1:15" ht="29.25" x14ac:dyDescent="0.25">
      <c r="A323" s="82"/>
      <c r="B323" s="83" t="s">
        <v>414</v>
      </c>
      <c r="C323" s="89" t="s">
        <v>44</v>
      </c>
      <c r="D323" s="42" t="s">
        <v>53</v>
      </c>
      <c r="E323" s="42" t="s">
        <v>54</v>
      </c>
      <c r="F323" s="64" t="s">
        <v>64</v>
      </c>
      <c r="G323" s="42" t="s">
        <v>50</v>
      </c>
      <c r="H323" s="84">
        <v>1124</v>
      </c>
      <c r="I323" s="85" t="str">
        <f>VLOOKUP(TABdata[[#This Row],[LOTE]],MP!$A$4:$L$217,3,FALSE)</f>
        <v>024-40549-05</v>
      </c>
      <c r="J323" s="86">
        <f>VLOOKUP(TABdata[[#This Row],[LOTE]],MP!A:L,5,FALSE)</f>
        <v>45819</v>
      </c>
      <c r="K323" s="85" t="str">
        <f>VLOOKUP(TABdata[[#This Row],[LOTE]],MP!$A$4:$O$687,6,FALSE)</f>
        <v>163-35-01-1124</v>
      </c>
      <c r="L323" s="64">
        <v>1</v>
      </c>
      <c r="M323" s="87">
        <v>14</v>
      </c>
      <c r="N323" s="88">
        <v>2</v>
      </c>
      <c r="O323" s="13">
        <f>10*TABdata[[#This Row],[CANTIDAD - Cajas]]</f>
        <v>20</v>
      </c>
    </row>
    <row r="324" spans="1:15" ht="29.25" x14ac:dyDescent="0.25">
      <c r="A324" s="82"/>
      <c r="B324" s="83" t="s">
        <v>414</v>
      </c>
      <c r="C324" s="89" t="s">
        <v>44</v>
      </c>
      <c r="D324" s="42" t="s">
        <v>53</v>
      </c>
      <c r="E324" s="42" t="s">
        <v>54</v>
      </c>
      <c r="F324" s="64" t="s">
        <v>64</v>
      </c>
      <c r="G324" s="42" t="s">
        <v>50</v>
      </c>
      <c r="H324" s="84">
        <v>1121</v>
      </c>
      <c r="I324" s="85" t="str">
        <f>VLOOKUP(TABdata[[#This Row],[LOTE]],MP!$A$4:$L$217,3,FALSE)</f>
        <v>024-39799-01</v>
      </c>
      <c r="J324" s="86">
        <f>VLOOKUP(TABdata[[#This Row],[LOTE]],MP!A:L,5,FALSE)</f>
        <v>45819</v>
      </c>
      <c r="K324" s="85" t="str">
        <f>VLOOKUP(TABdata[[#This Row],[LOTE]],MP!$A$4:$O$687,6,FALSE)</f>
        <v>163-35-01-1121</v>
      </c>
      <c r="L324" s="64">
        <v>1</v>
      </c>
      <c r="M324" s="87">
        <v>12</v>
      </c>
      <c r="N324" s="88">
        <v>6</v>
      </c>
      <c r="O324" s="13">
        <f>10*TABdata[[#This Row],[CANTIDAD - Cajas]]</f>
        <v>60</v>
      </c>
    </row>
    <row r="325" spans="1:15" ht="29.25" x14ac:dyDescent="0.25">
      <c r="A325" s="82"/>
      <c r="B325" s="83" t="s">
        <v>414</v>
      </c>
      <c r="C325" s="89" t="s">
        <v>44</v>
      </c>
      <c r="D325" s="42" t="s">
        <v>53</v>
      </c>
      <c r="E325" s="42" t="s">
        <v>54</v>
      </c>
      <c r="F325" s="64" t="s">
        <v>64</v>
      </c>
      <c r="G325" s="42" t="s">
        <v>50</v>
      </c>
      <c r="H325" s="84">
        <v>1123</v>
      </c>
      <c r="I325" s="85" t="str">
        <f>VLOOKUP(TABdata[[#This Row],[LOTE]],MP!$A$4:$L$217,3,FALSE)</f>
        <v>024-39961-01</v>
      </c>
      <c r="J325" s="86">
        <f>VLOOKUP(TABdata[[#This Row],[LOTE]],MP!A:L,5,FALSE)</f>
        <v>45819</v>
      </c>
      <c r="K325" s="85" t="str">
        <f>VLOOKUP(TABdata[[#This Row],[LOTE]],MP!$A$4:$O$687,6,FALSE)</f>
        <v>163-35-01-1123</v>
      </c>
      <c r="L325" s="64">
        <v>1</v>
      </c>
      <c r="M325" s="87">
        <v>12</v>
      </c>
      <c r="N325" s="88">
        <v>33</v>
      </c>
      <c r="O325" s="13">
        <f>10*TABdata[[#This Row],[CANTIDAD - Cajas]]</f>
        <v>330</v>
      </c>
    </row>
    <row r="326" spans="1:15" ht="29.25" x14ac:dyDescent="0.25">
      <c r="A326" s="82"/>
      <c r="B326" s="83" t="s">
        <v>414</v>
      </c>
      <c r="C326" s="89" t="s">
        <v>44</v>
      </c>
      <c r="D326" s="42" t="s">
        <v>53</v>
      </c>
      <c r="E326" s="42" t="s">
        <v>54</v>
      </c>
      <c r="F326" s="64" t="s">
        <v>64</v>
      </c>
      <c r="G326" s="42" t="s">
        <v>50</v>
      </c>
      <c r="H326" s="84">
        <v>1124</v>
      </c>
      <c r="I326" s="85" t="str">
        <f>VLOOKUP(TABdata[[#This Row],[LOTE]],MP!$A$4:$L$217,3,FALSE)</f>
        <v>024-40549-05</v>
      </c>
      <c r="J326" s="86">
        <f>VLOOKUP(TABdata[[#This Row],[LOTE]],MP!A:L,5,FALSE)</f>
        <v>45819</v>
      </c>
      <c r="K326" s="85" t="str">
        <f>VLOOKUP(TABdata[[#This Row],[LOTE]],MP!$A$4:$O$687,6,FALSE)</f>
        <v>163-35-01-1124</v>
      </c>
      <c r="L326" s="64">
        <v>1</v>
      </c>
      <c r="M326" s="87">
        <v>12</v>
      </c>
      <c r="N326" s="88">
        <v>7</v>
      </c>
      <c r="O326" s="13">
        <f>10*TABdata[[#This Row],[CANTIDAD - Cajas]]</f>
        <v>70</v>
      </c>
    </row>
    <row r="327" spans="1:15" ht="29.25" x14ac:dyDescent="0.25">
      <c r="A327" s="82"/>
      <c r="B327" s="83" t="s">
        <v>421</v>
      </c>
      <c r="C327" s="89" t="s">
        <v>44</v>
      </c>
      <c r="D327" s="42" t="s">
        <v>53</v>
      </c>
      <c r="E327" s="42" t="s">
        <v>54</v>
      </c>
      <c r="F327" s="64" t="s">
        <v>64</v>
      </c>
      <c r="G327" s="42" t="s">
        <v>50</v>
      </c>
      <c r="H327" s="84">
        <v>932</v>
      </c>
      <c r="I327" s="85" t="str">
        <f>VLOOKUP(TABdata[[#This Row],[LOTE]],MP!$A$4:$L$217,3,FALSE)</f>
        <v>024-02912-01</v>
      </c>
      <c r="J327" s="86">
        <f>VLOOKUP(TABdata[[#This Row],[LOTE]],MP!A:L,5,FALSE)</f>
        <v>45804</v>
      </c>
      <c r="K327" s="85" t="str">
        <f>VLOOKUP(TABdata[[#This Row],[LOTE]],MP!$A$4:$O$687,6,FALSE)</f>
        <v>145-35-01-0932</v>
      </c>
      <c r="L327" s="64">
        <v>1</v>
      </c>
      <c r="M327" s="87">
        <v>22</v>
      </c>
      <c r="N327" s="88">
        <v>7</v>
      </c>
      <c r="O327" s="13">
        <f>10*TABdata[[#This Row],[CANTIDAD - Cajas]]</f>
        <v>70</v>
      </c>
    </row>
    <row r="328" spans="1:15" ht="29.25" x14ac:dyDescent="0.25">
      <c r="A328" s="82"/>
      <c r="B328" s="83" t="s">
        <v>421</v>
      </c>
      <c r="C328" s="89" t="s">
        <v>44</v>
      </c>
      <c r="D328" s="42" t="s">
        <v>53</v>
      </c>
      <c r="E328" s="42" t="s">
        <v>54</v>
      </c>
      <c r="F328" s="64" t="s">
        <v>64</v>
      </c>
      <c r="G328" s="42" t="s">
        <v>50</v>
      </c>
      <c r="H328" s="84">
        <v>924</v>
      </c>
      <c r="I328" s="85" t="str">
        <f>VLOOKUP(TABdata[[#This Row],[LOTE]],MP!$A$4:$L$217,3,FALSE)</f>
        <v>024-29492-01</v>
      </c>
      <c r="J328" s="86">
        <f>VLOOKUP(TABdata[[#This Row],[LOTE]],MP!A:L,5,FALSE)</f>
        <v>45801</v>
      </c>
      <c r="K328" s="85" t="str">
        <f>VLOOKUP(TABdata[[#This Row],[LOTE]],MP!$A$4:$O$687,6,FALSE)</f>
        <v>145-35-01-0924</v>
      </c>
      <c r="L328" s="64">
        <v>1</v>
      </c>
      <c r="M328" s="87">
        <v>22</v>
      </c>
      <c r="N328" s="88">
        <v>15</v>
      </c>
      <c r="O328" s="13">
        <f>10*TABdata[[#This Row],[CANTIDAD - Cajas]]</f>
        <v>150</v>
      </c>
    </row>
    <row r="329" spans="1:15" ht="29.25" x14ac:dyDescent="0.25">
      <c r="A329" s="82"/>
      <c r="B329" s="83" t="s">
        <v>421</v>
      </c>
      <c r="C329" s="89" t="s">
        <v>44</v>
      </c>
      <c r="D329" s="42" t="s">
        <v>53</v>
      </c>
      <c r="E329" s="42" t="s">
        <v>54</v>
      </c>
      <c r="F329" s="64" t="s">
        <v>64</v>
      </c>
      <c r="G329" s="42" t="s">
        <v>50</v>
      </c>
      <c r="H329" s="84">
        <v>1092</v>
      </c>
      <c r="I329" s="85" t="str">
        <f>VLOOKUP(TABdata[[#This Row],[LOTE]],MP!$A$4:$L$217,3,FALSE)</f>
        <v>024-08753-01</v>
      </c>
      <c r="J329" s="86">
        <f>VLOOKUP(TABdata[[#This Row],[LOTE]],MP!A:L,5,FALSE)</f>
        <v>45813</v>
      </c>
      <c r="K329" s="85" t="str">
        <f>VLOOKUP(TABdata[[#This Row],[LOTE]],MP!$A$4:$O$687,6,FALSE)</f>
        <v>157-35-01-1092</v>
      </c>
      <c r="L329" s="64">
        <v>1</v>
      </c>
      <c r="M329" s="87">
        <v>22</v>
      </c>
      <c r="N329" s="88">
        <v>20</v>
      </c>
      <c r="O329" s="13">
        <f>10*TABdata[[#This Row],[CANTIDAD - Cajas]]</f>
        <v>200</v>
      </c>
    </row>
    <row r="330" spans="1:15" ht="29.25" x14ac:dyDescent="0.25">
      <c r="A330" s="82"/>
      <c r="B330" s="83" t="s">
        <v>421</v>
      </c>
      <c r="C330" s="89" t="s">
        <v>44</v>
      </c>
      <c r="D330" s="42" t="s">
        <v>53</v>
      </c>
      <c r="E330" s="42" t="s">
        <v>54</v>
      </c>
      <c r="F330" s="64" t="s">
        <v>64</v>
      </c>
      <c r="G330" s="42" t="s">
        <v>50</v>
      </c>
      <c r="H330" s="84">
        <v>1070</v>
      </c>
      <c r="I330" s="85" t="str">
        <f>VLOOKUP(TABdata[[#This Row],[LOTE]],MP!$A$4:$L$217,3,FALSE)</f>
        <v>024-19078-01</v>
      </c>
      <c r="J330" s="86">
        <f>VLOOKUP(TABdata[[#This Row],[LOTE]],MP!A:L,5,FALSE)</f>
        <v>45811</v>
      </c>
      <c r="K330" s="85" t="str">
        <f>VLOOKUP(TABdata[[#This Row],[LOTE]],MP!$A$4:$O$687,6,FALSE)</f>
        <v>155-35-01-1070</v>
      </c>
      <c r="L330" s="64">
        <v>1</v>
      </c>
      <c r="M330" s="87">
        <v>22</v>
      </c>
      <c r="N330" s="88">
        <v>4</v>
      </c>
      <c r="O330" s="13">
        <f>10*TABdata[[#This Row],[CANTIDAD - Cajas]]</f>
        <v>40</v>
      </c>
    </row>
    <row r="331" spans="1:15" ht="29.25" x14ac:dyDescent="0.25">
      <c r="A331" s="82"/>
      <c r="B331" s="83" t="s">
        <v>421</v>
      </c>
      <c r="C331" s="89" t="s">
        <v>44</v>
      </c>
      <c r="D331" s="42" t="s">
        <v>53</v>
      </c>
      <c r="E331" s="42" t="s">
        <v>54</v>
      </c>
      <c r="F331" s="64" t="s">
        <v>64</v>
      </c>
      <c r="G331" s="42" t="s">
        <v>50</v>
      </c>
      <c r="H331" s="84">
        <v>1112</v>
      </c>
      <c r="I331" s="85" t="str">
        <f>VLOOKUP(TABdata[[#This Row],[LOTE]],MP!$A$4:$L$217,3,FALSE)</f>
        <v>024-40549-04</v>
      </c>
      <c r="J331" s="86">
        <f>VLOOKUP(TABdata[[#This Row],[LOTE]],MP!A:L,5,FALSE)</f>
        <v>45817</v>
      </c>
      <c r="K331" s="85" t="str">
        <f>VLOOKUP(TABdata[[#This Row],[LOTE]],MP!$A$4:$O$687,6,FALSE)</f>
        <v>161-35-01-1112</v>
      </c>
      <c r="L331" s="64">
        <v>1</v>
      </c>
      <c r="M331" s="87">
        <v>22</v>
      </c>
      <c r="N331" s="88">
        <v>21</v>
      </c>
      <c r="O331" s="13">
        <f>10*TABdata[[#This Row],[CANTIDAD - Cajas]]</f>
        <v>210</v>
      </c>
    </row>
    <row r="332" spans="1:15" ht="29.25" x14ac:dyDescent="0.25">
      <c r="A332" s="82"/>
      <c r="B332" s="83" t="s">
        <v>421</v>
      </c>
      <c r="C332" s="89" t="s">
        <v>44</v>
      </c>
      <c r="D332" s="42" t="s">
        <v>53</v>
      </c>
      <c r="E332" s="42" t="s">
        <v>54</v>
      </c>
      <c r="F332" s="64" t="s">
        <v>64</v>
      </c>
      <c r="G332" s="42" t="s">
        <v>50</v>
      </c>
      <c r="H332" s="84">
        <v>931</v>
      </c>
      <c r="I332" s="85" t="str">
        <f>VLOOKUP(TABdata[[#This Row],[LOTE]],MP!$A$4:$L$217,3,FALSE)</f>
        <v>024-28773-01</v>
      </c>
      <c r="J332" s="86">
        <f>VLOOKUP(TABdata[[#This Row],[LOTE]],MP!A:L,5,FALSE)</f>
        <v>45801</v>
      </c>
      <c r="K332" s="85" t="str">
        <f>VLOOKUP(TABdata[[#This Row],[LOTE]],MP!$A$4:$O$687,6,FALSE)</f>
        <v>145-35-01-0931</v>
      </c>
      <c r="L332" s="64">
        <v>1</v>
      </c>
      <c r="M332" s="87">
        <v>22</v>
      </c>
      <c r="N332" s="88">
        <v>19</v>
      </c>
      <c r="O332" s="13">
        <f>10*TABdata[[#This Row],[CANTIDAD - Cajas]]</f>
        <v>190</v>
      </c>
    </row>
    <row r="333" spans="1:15" ht="29.25" x14ac:dyDescent="0.25">
      <c r="A333" s="82"/>
      <c r="B333" s="83" t="s">
        <v>421</v>
      </c>
      <c r="C333" s="89" t="s">
        <v>44</v>
      </c>
      <c r="D333" s="42" t="s">
        <v>53</v>
      </c>
      <c r="E333" s="42" t="s">
        <v>54</v>
      </c>
      <c r="F333" s="64" t="s">
        <v>64</v>
      </c>
      <c r="G333" s="42" t="s">
        <v>50</v>
      </c>
      <c r="H333" s="84">
        <v>1124</v>
      </c>
      <c r="I333" s="85" t="str">
        <f>VLOOKUP(TABdata[[#This Row],[LOTE]],MP!$A$4:$L$217,3,FALSE)</f>
        <v>024-40549-05</v>
      </c>
      <c r="J333" s="86">
        <f>VLOOKUP(TABdata[[#This Row],[LOTE]],MP!A:L,5,FALSE)</f>
        <v>45819</v>
      </c>
      <c r="K333" s="85" t="str">
        <f>VLOOKUP(TABdata[[#This Row],[LOTE]],MP!$A$4:$O$687,6,FALSE)</f>
        <v>163-35-01-1124</v>
      </c>
      <c r="L333" s="64">
        <v>1</v>
      </c>
      <c r="M333" s="87">
        <v>22</v>
      </c>
      <c r="N333" s="88">
        <v>12</v>
      </c>
      <c r="O333" s="13">
        <f>10*TABdata[[#This Row],[CANTIDAD - Cajas]]</f>
        <v>120</v>
      </c>
    </row>
    <row r="334" spans="1:15" ht="29.25" x14ac:dyDescent="0.25">
      <c r="A334" s="82"/>
      <c r="B334" s="83" t="s">
        <v>421</v>
      </c>
      <c r="C334" s="89" t="s">
        <v>44</v>
      </c>
      <c r="D334" s="42" t="s">
        <v>53</v>
      </c>
      <c r="E334" s="42" t="s">
        <v>54</v>
      </c>
      <c r="F334" s="64" t="s">
        <v>64</v>
      </c>
      <c r="G334" s="42" t="s">
        <v>50</v>
      </c>
      <c r="H334" s="84">
        <v>1112</v>
      </c>
      <c r="I334" s="85" t="str">
        <f>VLOOKUP(TABdata[[#This Row],[LOTE]],MP!$A$4:$L$217,3,FALSE)</f>
        <v>024-40549-04</v>
      </c>
      <c r="J334" s="86">
        <f>VLOOKUP(TABdata[[#This Row],[LOTE]],MP!A:L,5,FALSE)</f>
        <v>45817</v>
      </c>
      <c r="K334" s="85" t="str">
        <f>VLOOKUP(TABdata[[#This Row],[LOTE]],MP!$A$4:$O$687,6,FALSE)</f>
        <v>161-35-01-1112</v>
      </c>
      <c r="L334" s="64">
        <v>1</v>
      </c>
      <c r="M334" s="87">
        <v>18</v>
      </c>
      <c r="N334" s="88">
        <v>6</v>
      </c>
      <c r="O334" s="13">
        <f>10*TABdata[[#This Row],[CANTIDAD - Cajas]]</f>
        <v>60</v>
      </c>
    </row>
    <row r="335" spans="1:15" ht="29.25" x14ac:dyDescent="0.25">
      <c r="A335" s="82"/>
      <c r="B335" s="83" t="s">
        <v>422</v>
      </c>
      <c r="C335" s="89" t="s">
        <v>44</v>
      </c>
      <c r="D335" s="42" t="s">
        <v>53</v>
      </c>
      <c r="E335" s="42" t="s">
        <v>54</v>
      </c>
      <c r="F335" s="64" t="s">
        <v>64</v>
      </c>
      <c r="G335" s="42" t="s">
        <v>50</v>
      </c>
      <c r="H335" s="84">
        <v>1121</v>
      </c>
      <c r="I335" s="85" t="str">
        <f>VLOOKUP(TABdata[[#This Row],[LOTE]],MP!$A$4:$L$217,3,FALSE)</f>
        <v>024-39799-01</v>
      </c>
      <c r="J335" s="86">
        <f>VLOOKUP(TABdata[[#This Row],[LOTE]],MP!A:L,5,FALSE)</f>
        <v>45819</v>
      </c>
      <c r="K335" s="85" t="str">
        <f>VLOOKUP(TABdata[[#This Row],[LOTE]],MP!$A$4:$O$687,6,FALSE)</f>
        <v>163-35-01-1121</v>
      </c>
      <c r="L335" s="64">
        <v>1</v>
      </c>
      <c r="M335" s="87">
        <v>18</v>
      </c>
      <c r="N335" s="88">
        <v>43</v>
      </c>
      <c r="O335" s="13">
        <f>10*TABdata[[#This Row],[CANTIDAD - Cajas]]</f>
        <v>430</v>
      </c>
    </row>
    <row r="336" spans="1:15" ht="29.25" x14ac:dyDescent="0.25">
      <c r="A336" s="82"/>
      <c r="B336" s="83" t="s">
        <v>422</v>
      </c>
      <c r="C336" s="89" t="s">
        <v>44</v>
      </c>
      <c r="D336" s="42" t="s">
        <v>53</v>
      </c>
      <c r="E336" s="42" t="s">
        <v>54</v>
      </c>
      <c r="F336" s="64" t="s">
        <v>64</v>
      </c>
      <c r="G336" s="42" t="s">
        <v>50</v>
      </c>
      <c r="H336" s="84">
        <v>1123</v>
      </c>
      <c r="I336" s="85" t="str">
        <f>VLOOKUP(TABdata[[#This Row],[LOTE]],MP!$A$4:$L$217,3,FALSE)</f>
        <v>024-39961-01</v>
      </c>
      <c r="J336" s="86">
        <f>VLOOKUP(TABdata[[#This Row],[LOTE]],MP!A:L,5,FALSE)</f>
        <v>45819</v>
      </c>
      <c r="K336" s="85" t="str">
        <f>VLOOKUP(TABdata[[#This Row],[LOTE]],MP!$A$4:$O$687,6,FALSE)</f>
        <v>163-35-01-1123</v>
      </c>
      <c r="L336" s="64">
        <v>1</v>
      </c>
      <c r="M336" s="87">
        <v>18</v>
      </c>
      <c r="N336" s="88">
        <v>61</v>
      </c>
      <c r="O336" s="13">
        <f>10*TABdata[[#This Row],[CANTIDAD - Cajas]]</f>
        <v>610</v>
      </c>
    </row>
    <row r="337" spans="1:15" ht="29.25" x14ac:dyDescent="0.25">
      <c r="A337" s="82"/>
      <c r="B337" s="83" t="s">
        <v>423</v>
      </c>
      <c r="C337" s="89" t="s">
        <v>44</v>
      </c>
      <c r="D337" s="42" t="s">
        <v>53</v>
      </c>
      <c r="E337" s="42" t="s">
        <v>54</v>
      </c>
      <c r="F337" s="64" t="s">
        <v>64</v>
      </c>
      <c r="G337" s="42" t="s">
        <v>50</v>
      </c>
      <c r="H337" s="84">
        <v>1121</v>
      </c>
      <c r="I337" s="85" t="str">
        <f>VLOOKUP(TABdata[[#This Row],[LOTE]],MP!$A$4:$L$217,3,FALSE)</f>
        <v>024-39799-01</v>
      </c>
      <c r="J337" s="86">
        <f>VLOOKUP(TABdata[[#This Row],[LOTE]],MP!A:L,5,FALSE)</f>
        <v>45819</v>
      </c>
      <c r="K337" s="85" t="str">
        <f>VLOOKUP(TABdata[[#This Row],[LOTE]],MP!$A$4:$O$687,6,FALSE)</f>
        <v>163-35-01-1121</v>
      </c>
      <c r="L337" s="64">
        <v>1</v>
      </c>
      <c r="M337" s="87">
        <v>22</v>
      </c>
      <c r="N337" s="88">
        <v>22</v>
      </c>
      <c r="O337" s="13">
        <f>10*TABdata[[#This Row],[CANTIDAD - Cajas]]</f>
        <v>220</v>
      </c>
    </row>
    <row r="338" spans="1:15" ht="29.25" x14ac:dyDescent="0.25">
      <c r="A338" s="82"/>
      <c r="B338" s="83" t="s">
        <v>423</v>
      </c>
      <c r="C338" s="89" t="s">
        <v>44</v>
      </c>
      <c r="D338" s="42" t="s">
        <v>53</v>
      </c>
      <c r="E338" s="42" t="s">
        <v>54</v>
      </c>
      <c r="F338" s="64" t="s">
        <v>64</v>
      </c>
      <c r="G338" s="42" t="s">
        <v>50</v>
      </c>
      <c r="H338" s="84">
        <v>1123</v>
      </c>
      <c r="I338" s="85" t="str">
        <f>VLOOKUP(TABdata[[#This Row],[LOTE]],MP!$A$4:$L$217,3,FALSE)</f>
        <v>024-39961-01</v>
      </c>
      <c r="J338" s="86">
        <f>VLOOKUP(TABdata[[#This Row],[LOTE]],MP!A:L,5,FALSE)</f>
        <v>45819</v>
      </c>
      <c r="K338" s="85" t="str">
        <f>VLOOKUP(TABdata[[#This Row],[LOTE]],MP!$A$4:$O$687,6,FALSE)</f>
        <v>163-35-01-1123</v>
      </c>
      <c r="L338" s="64">
        <v>1</v>
      </c>
      <c r="M338" s="87">
        <v>22</v>
      </c>
      <c r="N338" s="88">
        <v>75</v>
      </c>
      <c r="O338" s="13">
        <f>10*TABdata[[#This Row],[CANTIDAD - Cajas]]</f>
        <v>750</v>
      </c>
    </row>
    <row r="339" spans="1:15" ht="29.25" x14ac:dyDescent="0.25">
      <c r="A339" s="82"/>
      <c r="B339" s="83" t="s">
        <v>423</v>
      </c>
      <c r="C339" s="89" t="s">
        <v>44</v>
      </c>
      <c r="D339" s="42" t="s">
        <v>53</v>
      </c>
      <c r="E339" s="42" t="s">
        <v>54</v>
      </c>
      <c r="F339" s="64" t="s">
        <v>64</v>
      </c>
      <c r="G339" s="42" t="s">
        <v>50</v>
      </c>
      <c r="H339" s="84">
        <v>1124</v>
      </c>
      <c r="I339" s="85" t="str">
        <f>VLOOKUP(TABdata[[#This Row],[LOTE]],MP!$A$4:$L$217,3,FALSE)</f>
        <v>024-40549-05</v>
      </c>
      <c r="J339" s="86">
        <f>VLOOKUP(TABdata[[#This Row],[LOTE]],MP!A:L,5,FALSE)</f>
        <v>45819</v>
      </c>
      <c r="K339" s="85" t="str">
        <f>VLOOKUP(TABdata[[#This Row],[LOTE]],MP!$A$4:$O$687,6,FALSE)</f>
        <v>163-35-01-1124</v>
      </c>
      <c r="L339" s="64">
        <v>1</v>
      </c>
      <c r="M339" s="87">
        <v>22</v>
      </c>
      <c r="N339" s="88">
        <v>7</v>
      </c>
      <c r="O339" s="13">
        <f>10*TABdata[[#This Row],[CANTIDAD - Cajas]]</f>
        <v>70</v>
      </c>
    </row>
    <row r="340" spans="1:15" ht="29.25" x14ac:dyDescent="0.25">
      <c r="A340" s="82"/>
      <c r="B340" s="83" t="s">
        <v>424</v>
      </c>
      <c r="C340" s="89" t="s">
        <v>44</v>
      </c>
      <c r="D340" s="42" t="s">
        <v>53</v>
      </c>
      <c r="E340" s="42" t="s">
        <v>54</v>
      </c>
      <c r="F340" s="64" t="s">
        <v>64</v>
      </c>
      <c r="G340" s="42" t="s">
        <v>50</v>
      </c>
      <c r="H340" s="84">
        <v>1121</v>
      </c>
      <c r="I340" s="85" t="str">
        <f>VLOOKUP(TABdata[[#This Row],[LOTE]],MP!$A$4:$L$217,3,FALSE)</f>
        <v>024-39799-01</v>
      </c>
      <c r="J340" s="86">
        <f>VLOOKUP(TABdata[[#This Row],[LOTE]],MP!A:L,5,FALSE)</f>
        <v>45819</v>
      </c>
      <c r="K340" s="85" t="str">
        <f>VLOOKUP(TABdata[[#This Row],[LOTE]],MP!$A$4:$O$687,6,FALSE)</f>
        <v>163-35-01-1121</v>
      </c>
      <c r="L340" s="64">
        <v>1</v>
      </c>
      <c r="M340" s="87">
        <v>16</v>
      </c>
      <c r="N340" s="88">
        <v>14</v>
      </c>
      <c r="O340" s="13">
        <f>10*TABdata[[#This Row],[CANTIDAD - Cajas]]</f>
        <v>140</v>
      </c>
    </row>
    <row r="341" spans="1:15" ht="29.25" x14ac:dyDescent="0.25">
      <c r="A341" s="82"/>
      <c r="B341" s="83" t="s">
        <v>424</v>
      </c>
      <c r="C341" s="89" t="s">
        <v>44</v>
      </c>
      <c r="D341" s="42" t="s">
        <v>53</v>
      </c>
      <c r="E341" s="42" t="s">
        <v>54</v>
      </c>
      <c r="F341" s="64" t="s">
        <v>64</v>
      </c>
      <c r="G341" s="42" t="s">
        <v>50</v>
      </c>
      <c r="H341" s="84">
        <v>1123</v>
      </c>
      <c r="I341" s="85" t="str">
        <f>VLOOKUP(TABdata[[#This Row],[LOTE]],MP!$A$4:$L$217,3,FALSE)</f>
        <v>024-39961-01</v>
      </c>
      <c r="J341" s="86">
        <f>VLOOKUP(TABdata[[#This Row],[LOTE]],MP!A:L,5,FALSE)</f>
        <v>45819</v>
      </c>
      <c r="K341" s="85" t="str">
        <f>VLOOKUP(TABdata[[#This Row],[LOTE]],MP!$A$4:$O$687,6,FALSE)</f>
        <v>163-35-01-1123</v>
      </c>
      <c r="L341" s="64">
        <v>1</v>
      </c>
      <c r="M341" s="87">
        <v>16</v>
      </c>
      <c r="N341" s="88">
        <v>82</v>
      </c>
      <c r="O341" s="13">
        <f>10*TABdata[[#This Row],[CANTIDAD - Cajas]]</f>
        <v>820</v>
      </c>
    </row>
    <row r="342" spans="1:15" ht="29.25" x14ac:dyDescent="0.25">
      <c r="A342" s="82"/>
      <c r="B342" s="83" t="s">
        <v>424</v>
      </c>
      <c r="C342" s="89" t="s">
        <v>44</v>
      </c>
      <c r="D342" s="42" t="s">
        <v>53</v>
      </c>
      <c r="E342" s="42" t="s">
        <v>54</v>
      </c>
      <c r="F342" s="64" t="s">
        <v>64</v>
      </c>
      <c r="G342" s="42" t="s">
        <v>50</v>
      </c>
      <c r="H342" s="84">
        <v>1124</v>
      </c>
      <c r="I342" s="85" t="str">
        <f>VLOOKUP(TABdata[[#This Row],[LOTE]],MP!$A$4:$L$217,3,FALSE)</f>
        <v>024-40549-05</v>
      </c>
      <c r="J342" s="86">
        <f>VLOOKUP(TABdata[[#This Row],[LOTE]],MP!A:L,5,FALSE)</f>
        <v>45819</v>
      </c>
      <c r="K342" s="85" t="str">
        <f>VLOOKUP(TABdata[[#This Row],[LOTE]],MP!$A$4:$O$687,6,FALSE)</f>
        <v>163-35-01-1124</v>
      </c>
      <c r="L342" s="64">
        <v>1</v>
      </c>
      <c r="M342" s="87">
        <v>16</v>
      </c>
      <c r="N342" s="88">
        <v>8</v>
      </c>
      <c r="O342" s="13">
        <f>10*TABdata[[#This Row],[CANTIDAD - Cajas]]</f>
        <v>80</v>
      </c>
    </row>
    <row r="343" spans="1:15" ht="29.25" x14ac:dyDescent="0.25">
      <c r="A343" s="82"/>
      <c r="B343" s="83" t="s">
        <v>425</v>
      </c>
      <c r="C343" s="89" t="s">
        <v>44</v>
      </c>
      <c r="D343" s="42" t="s">
        <v>53</v>
      </c>
      <c r="E343" s="42" t="s">
        <v>54</v>
      </c>
      <c r="F343" s="64" t="s">
        <v>64</v>
      </c>
      <c r="G343" s="42" t="s">
        <v>50</v>
      </c>
      <c r="H343" s="84">
        <v>1123</v>
      </c>
      <c r="I343" s="85" t="str">
        <f>VLOOKUP(TABdata[[#This Row],[LOTE]],MP!$A$4:$L$217,3,FALSE)</f>
        <v>024-39961-01</v>
      </c>
      <c r="J343" s="86">
        <f>VLOOKUP(TABdata[[#This Row],[LOTE]],MP!A:L,5,FALSE)</f>
        <v>45819</v>
      </c>
      <c r="K343" s="85" t="str">
        <f>VLOOKUP(TABdata[[#This Row],[LOTE]],MP!$A$4:$O$687,6,FALSE)</f>
        <v>163-35-01-1123</v>
      </c>
      <c r="L343" s="64">
        <v>1</v>
      </c>
      <c r="M343" s="87">
        <v>18</v>
      </c>
      <c r="N343" s="88">
        <v>104</v>
      </c>
      <c r="O343" s="13">
        <f>10*TABdata[[#This Row],[CANTIDAD - Cajas]]</f>
        <v>1040</v>
      </c>
    </row>
    <row r="344" spans="1:15" ht="29.25" x14ac:dyDescent="0.25">
      <c r="A344" s="82"/>
      <c r="B344" s="83" t="s">
        <v>426</v>
      </c>
      <c r="C344" s="89" t="s">
        <v>44</v>
      </c>
      <c r="D344" s="42" t="s">
        <v>53</v>
      </c>
      <c r="E344" s="42" t="s">
        <v>54</v>
      </c>
      <c r="F344" s="64" t="s">
        <v>64</v>
      </c>
      <c r="G344" s="42" t="s">
        <v>50</v>
      </c>
      <c r="H344" s="84">
        <v>1124</v>
      </c>
      <c r="I344" s="85" t="str">
        <f>VLOOKUP(TABdata[[#This Row],[LOTE]],MP!$A$4:$L$217,3,FALSE)</f>
        <v>024-40549-05</v>
      </c>
      <c r="J344" s="86">
        <f>VLOOKUP(TABdata[[#This Row],[LOTE]],MP!A:L,5,FALSE)</f>
        <v>45819</v>
      </c>
      <c r="K344" s="85" t="str">
        <f>VLOOKUP(TABdata[[#This Row],[LOTE]],MP!$A$4:$O$687,6,FALSE)</f>
        <v>163-35-01-1124</v>
      </c>
      <c r="L344" s="64">
        <v>1</v>
      </c>
      <c r="M344" s="87">
        <v>22</v>
      </c>
      <c r="N344" s="88">
        <v>104</v>
      </c>
      <c r="O344" s="13">
        <f>10*TABdata[[#This Row],[CANTIDAD - Cajas]]</f>
        <v>1040</v>
      </c>
    </row>
    <row r="345" spans="1:15" ht="29.25" x14ac:dyDescent="0.25">
      <c r="A345" s="82"/>
      <c r="B345" s="83" t="s">
        <v>427</v>
      </c>
      <c r="C345" s="89" t="s">
        <v>44</v>
      </c>
      <c r="D345" s="42" t="s">
        <v>53</v>
      </c>
      <c r="E345" s="42" t="s">
        <v>54</v>
      </c>
      <c r="F345" s="64" t="s">
        <v>64</v>
      </c>
      <c r="G345" s="42" t="s">
        <v>50</v>
      </c>
      <c r="H345" s="84">
        <v>1124</v>
      </c>
      <c r="I345" s="85" t="str">
        <f>VLOOKUP(TABdata[[#This Row],[LOTE]],MP!$A$4:$L$217,3,FALSE)</f>
        <v>024-40549-05</v>
      </c>
      <c r="J345" s="86">
        <f>VLOOKUP(TABdata[[#This Row],[LOTE]],MP!A:L,5,FALSE)</f>
        <v>45819</v>
      </c>
      <c r="K345" s="85" t="str">
        <f>VLOOKUP(TABdata[[#This Row],[LOTE]],MP!$A$4:$O$687,6,FALSE)</f>
        <v>163-35-01-1124</v>
      </c>
      <c r="L345" s="64">
        <v>1</v>
      </c>
      <c r="M345" s="87">
        <v>14</v>
      </c>
      <c r="N345" s="88">
        <v>10</v>
      </c>
      <c r="O345" s="13">
        <f>10*TABdata[[#This Row],[CANTIDAD - Cajas]]</f>
        <v>100</v>
      </c>
    </row>
    <row r="346" spans="1:15" ht="29.25" x14ac:dyDescent="0.25">
      <c r="A346" s="82"/>
      <c r="B346" s="83" t="s">
        <v>427</v>
      </c>
      <c r="C346" s="89" t="s">
        <v>44</v>
      </c>
      <c r="D346" s="42" t="s">
        <v>53</v>
      </c>
      <c r="E346" s="42" t="s">
        <v>54</v>
      </c>
      <c r="F346" s="64" t="s">
        <v>64</v>
      </c>
      <c r="G346" s="42" t="s">
        <v>50</v>
      </c>
      <c r="H346" s="84">
        <v>1123</v>
      </c>
      <c r="I346" s="85" t="str">
        <f>VLOOKUP(TABdata[[#This Row],[LOTE]],MP!$A$4:$L$217,3,FALSE)</f>
        <v>024-39961-01</v>
      </c>
      <c r="J346" s="86">
        <f>VLOOKUP(TABdata[[#This Row],[LOTE]],MP!A:L,5,FALSE)</f>
        <v>45819</v>
      </c>
      <c r="K346" s="85" t="str">
        <f>VLOOKUP(TABdata[[#This Row],[LOTE]],MP!$A$4:$O$687,6,FALSE)</f>
        <v>163-35-01-1123</v>
      </c>
      <c r="L346" s="64">
        <v>1</v>
      </c>
      <c r="M346" s="87">
        <v>14</v>
      </c>
      <c r="N346" s="88">
        <v>70</v>
      </c>
      <c r="O346" s="13">
        <f>10*TABdata[[#This Row],[CANTIDAD - Cajas]]</f>
        <v>700</v>
      </c>
    </row>
    <row r="347" spans="1:15" ht="29.25" x14ac:dyDescent="0.25">
      <c r="A347" s="82"/>
      <c r="B347" s="83" t="s">
        <v>427</v>
      </c>
      <c r="C347" s="89" t="s">
        <v>44</v>
      </c>
      <c r="D347" s="42" t="s">
        <v>53</v>
      </c>
      <c r="E347" s="42" t="s">
        <v>54</v>
      </c>
      <c r="F347" s="64" t="s">
        <v>64</v>
      </c>
      <c r="G347" s="42" t="s">
        <v>50</v>
      </c>
      <c r="H347" s="84">
        <v>1121</v>
      </c>
      <c r="I347" s="85" t="str">
        <f>VLOOKUP(TABdata[[#This Row],[LOTE]],MP!$A$4:$L$217,3,FALSE)</f>
        <v>024-39799-01</v>
      </c>
      <c r="J347" s="86">
        <f>VLOOKUP(TABdata[[#This Row],[LOTE]],MP!A:L,5,FALSE)</f>
        <v>45819</v>
      </c>
      <c r="K347" s="85" t="str">
        <f>VLOOKUP(TABdata[[#This Row],[LOTE]],MP!$A$4:$O$687,6,FALSE)</f>
        <v>163-35-01-1121</v>
      </c>
      <c r="L347" s="64">
        <v>1</v>
      </c>
      <c r="M347" s="87">
        <v>14</v>
      </c>
      <c r="N347" s="88">
        <v>6</v>
      </c>
      <c r="O347" s="13">
        <f>10*TABdata[[#This Row],[CANTIDAD - Cajas]]</f>
        <v>60</v>
      </c>
    </row>
    <row r="348" spans="1:15" ht="29.25" x14ac:dyDescent="0.25">
      <c r="A348" s="82"/>
      <c r="B348" s="83" t="s">
        <v>427</v>
      </c>
      <c r="C348" s="89" t="s">
        <v>44</v>
      </c>
      <c r="D348" s="42" t="s">
        <v>53</v>
      </c>
      <c r="E348" s="42" t="s">
        <v>54</v>
      </c>
      <c r="F348" s="64" t="s">
        <v>64</v>
      </c>
      <c r="G348" s="42" t="s">
        <v>50</v>
      </c>
      <c r="H348" s="84">
        <v>1124</v>
      </c>
      <c r="I348" s="85" t="str">
        <f>VLOOKUP(TABdata[[#This Row],[LOTE]],MP!$A$4:$L$217,3,FALSE)</f>
        <v>024-40549-05</v>
      </c>
      <c r="J348" s="86">
        <f>VLOOKUP(TABdata[[#This Row],[LOTE]],MP!A:L,5,FALSE)</f>
        <v>45819</v>
      </c>
      <c r="K348" s="85" t="str">
        <f>VLOOKUP(TABdata[[#This Row],[LOTE]],MP!$A$4:$O$687,6,FALSE)</f>
        <v>163-35-01-1124</v>
      </c>
      <c r="L348" s="64">
        <v>1</v>
      </c>
      <c r="M348" s="87">
        <v>16</v>
      </c>
      <c r="N348" s="88">
        <v>18</v>
      </c>
      <c r="O348" s="13">
        <f>10*TABdata[[#This Row],[CANTIDAD - Cajas]]</f>
        <v>180</v>
      </c>
    </row>
    <row r="349" spans="1:15" ht="29.25" x14ac:dyDescent="0.25">
      <c r="A349" s="82"/>
      <c r="B349" s="83" t="s">
        <v>428</v>
      </c>
      <c r="C349" s="89" t="s">
        <v>44</v>
      </c>
      <c r="D349" s="42" t="s">
        <v>53</v>
      </c>
      <c r="E349" s="42" t="s">
        <v>54</v>
      </c>
      <c r="F349" s="64" t="s">
        <v>64</v>
      </c>
      <c r="G349" s="42" t="s">
        <v>50</v>
      </c>
      <c r="H349" s="84">
        <v>1124</v>
      </c>
      <c r="I349" s="85" t="str">
        <f>VLOOKUP(TABdata[[#This Row],[LOTE]],MP!$A$4:$L$217,3,FALSE)</f>
        <v>024-40549-05</v>
      </c>
      <c r="J349" s="86">
        <f>VLOOKUP(TABdata[[#This Row],[LOTE]],MP!A:L,5,FALSE)</f>
        <v>45819</v>
      </c>
      <c r="K349" s="85" t="str">
        <f>VLOOKUP(TABdata[[#This Row],[LOTE]],MP!$A$4:$O$687,6,FALSE)</f>
        <v>163-35-01-1124</v>
      </c>
      <c r="L349" s="64">
        <v>1</v>
      </c>
      <c r="M349" s="87">
        <v>16</v>
      </c>
      <c r="N349" s="88">
        <v>24</v>
      </c>
      <c r="O349" s="13">
        <f>10*TABdata[[#This Row],[CANTIDAD - Cajas]]</f>
        <v>240</v>
      </c>
    </row>
    <row r="350" spans="1:15" ht="29.25" x14ac:dyDescent="0.25">
      <c r="A350" s="82"/>
      <c r="B350" s="83" t="s">
        <v>428</v>
      </c>
      <c r="C350" s="89" t="s">
        <v>44</v>
      </c>
      <c r="D350" s="42" t="s">
        <v>53</v>
      </c>
      <c r="E350" s="42" t="s">
        <v>54</v>
      </c>
      <c r="F350" s="64" t="s">
        <v>64</v>
      </c>
      <c r="G350" s="42" t="s">
        <v>50</v>
      </c>
      <c r="H350" s="84">
        <v>1121</v>
      </c>
      <c r="I350" s="85" t="str">
        <f>VLOOKUP(TABdata[[#This Row],[LOTE]],MP!$A$4:$L$217,3,FALSE)</f>
        <v>024-39799-01</v>
      </c>
      <c r="J350" s="86">
        <f>VLOOKUP(TABdata[[#This Row],[LOTE]],MP!A:L,5,FALSE)</f>
        <v>45819</v>
      </c>
      <c r="K350" s="85" t="str">
        <f>VLOOKUP(TABdata[[#This Row],[LOTE]],MP!$A$4:$O$687,6,FALSE)</f>
        <v>163-35-01-1121</v>
      </c>
      <c r="L350" s="64">
        <v>1</v>
      </c>
      <c r="M350" s="87">
        <v>18</v>
      </c>
      <c r="N350" s="88">
        <v>8</v>
      </c>
      <c r="O350" s="13">
        <f>10*TABdata[[#This Row],[CANTIDAD - Cajas]]</f>
        <v>80</v>
      </c>
    </row>
    <row r="351" spans="1:15" ht="29.25" x14ac:dyDescent="0.25">
      <c r="A351" s="82"/>
      <c r="B351" s="83" t="s">
        <v>428</v>
      </c>
      <c r="C351" s="89" t="s">
        <v>44</v>
      </c>
      <c r="D351" s="42" t="s">
        <v>53</v>
      </c>
      <c r="E351" s="42" t="s">
        <v>54</v>
      </c>
      <c r="F351" s="64" t="s">
        <v>64</v>
      </c>
      <c r="G351" s="42" t="s">
        <v>50</v>
      </c>
      <c r="H351" s="84">
        <v>1123</v>
      </c>
      <c r="I351" s="85" t="str">
        <f>VLOOKUP(TABdata[[#This Row],[LOTE]],MP!$A$4:$L$217,3,FALSE)</f>
        <v>024-39961-01</v>
      </c>
      <c r="J351" s="86">
        <f>VLOOKUP(TABdata[[#This Row],[LOTE]],MP!A:L,5,FALSE)</f>
        <v>45819</v>
      </c>
      <c r="K351" s="85" t="str">
        <f>VLOOKUP(TABdata[[#This Row],[LOTE]],MP!$A$4:$O$687,6,FALSE)</f>
        <v>163-35-01-1123</v>
      </c>
      <c r="L351" s="64">
        <v>1</v>
      </c>
      <c r="M351" s="87">
        <v>18</v>
      </c>
      <c r="N351" s="88">
        <v>34</v>
      </c>
      <c r="O351" s="13">
        <f>10*TABdata[[#This Row],[CANTIDAD - Cajas]]</f>
        <v>340</v>
      </c>
    </row>
    <row r="352" spans="1:15" ht="29.25" x14ac:dyDescent="0.25">
      <c r="A352" s="82"/>
      <c r="B352" s="83" t="s">
        <v>428</v>
      </c>
      <c r="C352" s="89" t="s">
        <v>44</v>
      </c>
      <c r="D352" s="42" t="s">
        <v>53</v>
      </c>
      <c r="E352" s="42" t="s">
        <v>54</v>
      </c>
      <c r="F352" s="64" t="s">
        <v>64</v>
      </c>
      <c r="G352" s="42" t="s">
        <v>50</v>
      </c>
      <c r="H352" s="84">
        <v>1124</v>
      </c>
      <c r="I352" s="85" t="str">
        <f>VLOOKUP(TABdata[[#This Row],[LOTE]],MP!$A$4:$L$217,3,FALSE)</f>
        <v>024-40549-05</v>
      </c>
      <c r="J352" s="86">
        <f>VLOOKUP(TABdata[[#This Row],[LOTE]],MP!A:L,5,FALSE)</f>
        <v>45819</v>
      </c>
      <c r="K352" s="85" t="str">
        <f>VLOOKUP(TABdata[[#This Row],[LOTE]],MP!$A$4:$O$687,6,FALSE)</f>
        <v>163-35-01-1124</v>
      </c>
      <c r="L352" s="64">
        <v>1</v>
      </c>
      <c r="M352" s="87">
        <v>18</v>
      </c>
      <c r="N352" s="88">
        <v>38</v>
      </c>
      <c r="O352" s="13">
        <f>10*TABdata[[#This Row],[CANTIDAD - Cajas]]</f>
        <v>380</v>
      </c>
    </row>
    <row r="353" spans="1:15" ht="27" x14ac:dyDescent="0.25">
      <c r="A353" s="42"/>
      <c r="B353" s="43"/>
      <c r="C353" s="44"/>
      <c r="D353" s="42"/>
      <c r="E353" s="42"/>
      <c r="F353" s="42"/>
      <c r="G353" s="42"/>
      <c r="H353" s="45"/>
      <c r="I353" s="42"/>
      <c r="J353" s="46"/>
      <c r="K353" s="42"/>
      <c r="L353" s="42"/>
      <c r="M353" s="44"/>
      <c r="N353" s="51">
        <f>SUBTOTAL(109,TABdata[CANTIDAD - Cajas])</f>
        <v>2496</v>
      </c>
      <c r="O353" s="50">
        <f>SUBTOTAL(109,TABdata[CANTIDAD  - KG])</f>
        <v>24960</v>
      </c>
    </row>
    <row r="354" spans="1:15" x14ac:dyDescent="0.25">
      <c r="C354" s="68"/>
      <c r="K354" s="2"/>
      <c r="M354" s="2"/>
      <c r="N354" s="2"/>
    </row>
    <row r="355" spans="1:15" x14ac:dyDescent="0.3">
      <c r="K355" s="69"/>
      <c r="L355" s="69"/>
      <c r="M355" s="70"/>
      <c r="N355" s="71"/>
    </row>
    <row r="356" spans="1:15" ht="23.25" x14ac:dyDescent="0.35">
      <c r="K356" s="72"/>
      <c r="L356" s="73"/>
      <c r="M356" s="72"/>
      <c r="N356" s="51"/>
    </row>
    <row r="357" spans="1:15" x14ac:dyDescent="0.3">
      <c r="K357" s="74"/>
      <c r="L357" s="74"/>
      <c r="M357" s="74"/>
      <c r="N357" s="75"/>
    </row>
    <row r="358" spans="1:15" x14ac:dyDescent="0.3">
      <c r="K358" s="70"/>
      <c r="L358" s="70"/>
      <c r="M358" s="76"/>
      <c r="N358" s="77"/>
    </row>
    <row r="359" spans="1:15" x14ac:dyDescent="0.3">
      <c r="K359" s="70"/>
      <c r="L359" s="70"/>
      <c r="M359" s="76"/>
      <c r="N359" s="77"/>
    </row>
    <row r="360" spans="1:15" x14ac:dyDescent="0.3">
      <c r="K360" s="70"/>
      <c r="L360" s="70"/>
      <c r="M360" s="76"/>
      <c r="N360" s="77"/>
    </row>
    <row r="361" spans="1:15" x14ac:dyDescent="0.3">
      <c r="K361" s="69"/>
      <c r="L361" s="70"/>
      <c r="M361" s="76"/>
      <c r="N361" s="77"/>
    </row>
    <row r="362" spans="1:15" x14ac:dyDescent="0.3">
      <c r="K362" s="70"/>
      <c r="L362" s="70"/>
      <c r="M362" s="76"/>
      <c r="N362" s="77"/>
    </row>
    <row r="363" spans="1:15" x14ac:dyDescent="0.3">
      <c r="K363" s="70"/>
      <c r="L363" s="70"/>
      <c r="M363" s="76"/>
      <c r="N363" s="77"/>
    </row>
    <row r="364" spans="1:15" x14ac:dyDescent="0.3">
      <c r="K364" s="70"/>
      <c r="L364" s="70"/>
      <c r="M364" s="76"/>
      <c r="N364" s="77"/>
    </row>
    <row r="365" spans="1:15" x14ac:dyDescent="0.3">
      <c r="K365" s="78"/>
      <c r="L365" s="70"/>
      <c r="M365" s="76"/>
      <c r="N365" s="77"/>
    </row>
    <row r="366" spans="1:15" x14ac:dyDescent="0.3">
      <c r="L366" s="70"/>
      <c r="M366" s="76"/>
      <c r="N366" s="77"/>
    </row>
    <row r="367" spans="1:15" x14ac:dyDescent="0.3">
      <c r="L367" s="70"/>
      <c r="M367" s="76"/>
      <c r="N367" s="77"/>
    </row>
    <row r="368" spans="1:15" x14ac:dyDescent="0.3">
      <c r="L368" s="70"/>
      <c r="M368" s="76"/>
      <c r="N368" s="77"/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15" orientation="portrait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56"/>
  <sheetViews>
    <sheetView showGridLines="0" view="pageBreakPreview" zoomScale="32" zoomScaleNormal="25" zoomScaleSheetLayoutView="32" workbookViewId="0">
      <selection activeCell="K20" sqref="K20"/>
    </sheetView>
  </sheetViews>
  <sheetFormatPr baseColWidth="10" defaultRowHeight="15" x14ac:dyDescent="0.25"/>
  <cols>
    <col min="1" max="1" width="84.85546875" customWidth="1"/>
    <col min="2" max="2" width="111.5703125" style="1" customWidth="1"/>
    <col min="3" max="3" width="129.85546875" customWidth="1"/>
    <col min="4" max="4" width="38.140625" style="2" bestFit="1" customWidth="1"/>
    <col min="5" max="5" width="69.85546875" style="2" bestFit="1" customWidth="1"/>
    <col min="6" max="6" width="44.42578125" style="2" bestFit="1" customWidth="1"/>
    <col min="7" max="7" width="8.42578125" customWidth="1"/>
  </cols>
  <sheetData>
    <row r="1" spans="1:19" ht="15" customHeight="1" x14ac:dyDescent="0.25">
      <c r="B1" s="111" t="s">
        <v>17</v>
      </c>
      <c r="C1" s="111"/>
      <c r="D1" s="111"/>
      <c r="E1" s="111"/>
      <c r="F1" s="111"/>
    </row>
    <row r="2" spans="1:19" ht="69" customHeight="1" x14ac:dyDescent="0.25">
      <c r="B2" s="111"/>
      <c r="C2" s="111"/>
      <c r="D2" s="111"/>
      <c r="E2" s="111"/>
      <c r="F2" s="111"/>
    </row>
    <row r="3" spans="1:19" ht="80.25" customHeight="1" x14ac:dyDescent="0.25">
      <c r="C3" s="4"/>
      <c r="D3" s="4"/>
      <c r="E3" s="4"/>
      <c r="F3" s="4"/>
    </row>
    <row r="4" spans="1:19" ht="84.75" customHeight="1" thickBot="1" x14ac:dyDescent="0.3">
      <c r="C4" s="4"/>
      <c r="D4" s="4"/>
      <c r="E4" s="4"/>
      <c r="F4" s="4"/>
    </row>
    <row r="5" spans="1:19" s="6" customFormat="1" ht="105" customHeight="1" thickBot="1" x14ac:dyDescent="0.6">
      <c r="A5" s="54" t="s">
        <v>18</v>
      </c>
      <c r="B5" s="55" t="str">
        <f>+B6</f>
        <v>(Todas)</v>
      </c>
      <c r="C5" s="5"/>
      <c r="D5" s="5"/>
      <c r="E5" s="56" t="s">
        <v>19</v>
      </c>
      <c r="F5" s="53">
        <f>+GETPIVOTDATA("CANTIDAD - Cajas",$A$8)</f>
        <v>2496</v>
      </c>
    </row>
    <row r="6" spans="1:19" ht="51" hidden="1" x14ac:dyDescent="0.75">
      <c r="A6" s="96" t="s">
        <v>0</v>
      </c>
      <c r="B6" s="97" t="s">
        <v>420</v>
      </c>
    </row>
    <row r="7" spans="1:19" ht="84" customHeight="1" x14ac:dyDescent="0.25">
      <c r="N7" s="9"/>
      <c r="O7" s="8"/>
      <c r="P7" s="7"/>
      <c r="Q7" s="8"/>
      <c r="R7" s="7"/>
      <c r="S7" s="7"/>
    </row>
    <row r="8" spans="1:19" s="12" customFormat="1" ht="109.5" x14ac:dyDescent="0.6">
      <c r="A8" s="66" t="s">
        <v>3</v>
      </c>
      <c r="B8" s="66" t="s">
        <v>4</v>
      </c>
      <c r="C8" s="66" t="s">
        <v>5</v>
      </c>
      <c r="D8" s="66" t="s">
        <v>6</v>
      </c>
      <c r="E8" s="67" t="s">
        <v>11</v>
      </c>
      <c r="F8" s="66" t="s">
        <v>20</v>
      </c>
      <c r="G8" s="10"/>
    </row>
    <row r="9" spans="1:19" s="11" customFormat="1" ht="114.75" x14ac:dyDescent="1.65">
      <c r="A9" s="103" t="s">
        <v>50</v>
      </c>
      <c r="B9" s="105" t="s">
        <v>66</v>
      </c>
      <c r="C9" s="104" t="s">
        <v>79</v>
      </c>
      <c r="D9" s="106">
        <v>1</v>
      </c>
      <c r="E9" s="107">
        <v>26</v>
      </c>
      <c r="F9" s="98">
        <v>3</v>
      </c>
    </row>
    <row r="10" spans="1:19" s="11" customFormat="1" ht="114.75" x14ac:dyDescent="1.65">
      <c r="A10" s="103" t="s">
        <v>50</v>
      </c>
      <c r="B10" s="105" t="s">
        <v>66</v>
      </c>
      <c r="C10" s="104" t="s">
        <v>79</v>
      </c>
      <c r="D10" s="106">
        <v>1</v>
      </c>
      <c r="E10" s="107">
        <v>30</v>
      </c>
      <c r="F10" s="98">
        <v>3</v>
      </c>
      <c r="G10" s="47"/>
    </row>
    <row r="11" spans="1:19" s="11" customFormat="1" ht="114.75" x14ac:dyDescent="1.65">
      <c r="A11" s="103" t="s">
        <v>50</v>
      </c>
      <c r="B11" s="105" t="s">
        <v>66</v>
      </c>
      <c r="C11" s="104" t="s">
        <v>79</v>
      </c>
      <c r="D11" s="106" t="s">
        <v>94</v>
      </c>
      <c r="E11" s="107">
        <v>18</v>
      </c>
      <c r="F11" s="98">
        <v>1</v>
      </c>
    </row>
    <row r="12" spans="1:19" s="11" customFormat="1" ht="114.75" x14ac:dyDescent="1.65">
      <c r="A12" s="103" t="s">
        <v>50</v>
      </c>
      <c r="B12" s="105" t="s">
        <v>66</v>
      </c>
      <c r="C12" s="104" t="s">
        <v>70</v>
      </c>
      <c r="D12" s="106">
        <v>1</v>
      </c>
      <c r="E12" s="107">
        <v>26</v>
      </c>
      <c r="F12" s="98">
        <v>15</v>
      </c>
    </row>
    <row r="13" spans="1:19" s="11" customFormat="1" ht="114.75" x14ac:dyDescent="1.65">
      <c r="A13" s="103" t="s">
        <v>50</v>
      </c>
      <c r="B13" s="105" t="s">
        <v>66</v>
      </c>
      <c r="C13" s="104" t="s">
        <v>70</v>
      </c>
      <c r="D13" s="106">
        <v>1</v>
      </c>
      <c r="E13" s="107">
        <v>24</v>
      </c>
      <c r="F13" s="98">
        <v>5</v>
      </c>
    </row>
    <row r="14" spans="1:19" s="11" customFormat="1" ht="114.75" x14ac:dyDescent="1.65">
      <c r="A14" s="103" t="s">
        <v>50</v>
      </c>
      <c r="B14" s="105" t="s">
        <v>66</v>
      </c>
      <c r="C14" s="104" t="s">
        <v>70</v>
      </c>
      <c r="D14" s="106">
        <v>1</v>
      </c>
      <c r="E14" s="107">
        <v>30</v>
      </c>
      <c r="F14" s="98">
        <v>12</v>
      </c>
      <c r="G14" s="10"/>
    </row>
    <row r="15" spans="1:19" s="11" customFormat="1" ht="114.75" x14ac:dyDescent="1.65">
      <c r="A15" s="103" t="s">
        <v>50</v>
      </c>
      <c r="B15" s="105" t="s">
        <v>66</v>
      </c>
      <c r="C15" s="104" t="s">
        <v>70</v>
      </c>
      <c r="D15" s="106" t="s">
        <v>94</v>
      </c>
      <c r="E15" s="107">
        <v>12</v>
      </c>
      <c r="F15" s="102">
        <v>1</v>
      </c>
      <c r="G15" s="10"/>
    </row>
    <row r="16" spans="1:19" s="11" customFormat="1" ht="114.75" x14ac:dyDescent="1.65">
      <c r="A16" s="103" t="s">
        <v>50</v>
      </c>
      <c r="B16" s="105" t="s">
        <v>66</v>
      </c>
      <c r="C16" s="104" t="s">
        <v>70</v>
      </c>
      <c r="D16" s="106" t="s">
        <v>94</v>
      </c>
      <c r="E16" s="107">
        <v>16</v>
      </c>
      <c r="F16" s="98">
        <v>2</v>
      </c>
      <c r="G16" s="10"/>
    </row>
    <row r="17" spans="1:7" s="11" customFormat="1" ht="114.75" x14ac:dyDescent="1.65">
      <c r="A17" s="103" t="s">
        <v>50</v>
      </c>
      <c r="B17" s="105" t="s">
        <v>66</v>
      </c>
      <c r="C17" s="104" t="s">
        <v>70</v>
      </c>
      <c r="D17" s="106" t="s">
        <v>94</v>
      </c>
      <c r="E17" s="107">
        <v>18</v>
      </c>
      <c r="F17" s="98">
        <v>1</v>
      </c>
      <c r="G17" s="10"/>
    </row>
    <row r="18" spans="1:7" s="10" customFormat="1" ht="114.75" x14ac:dyDescent="1.65">
      <c r="A18" s="103" t="s">
        <v>50</v>
      </c>
      <c r="B18" s="105" t="s">
        <v>66</v>
      </c>
      <c r="C18" s="104" t="s">
        <v>70</v>
      </c>
      <c r="D18" s="106" t="s">
        <v>94</v>
      </c>
      <c r="E18" s="107">
        <v>14</v>
      </c>
      <c r="F18" s="102">
        <v>2</v>
      </c>
    </row>
    <row r="19" spans="1:7" s="10" customFormat="1" ht="114.75" x14ac:dyDescent="1.65">
      <c r="A19" s="103" t="s">
        <v>50</v>
      </c>
      <c r="B19" s="105" t="s">
        <v>327</v>
      </c>
      <c r="C19" s="104" t="s">
        <v>330</v>
      </c>
      <c r="D19" s="106">
        <v>1</v>
      </c>
      <c r="E19" s="107">
        <v>14</v>
      </c>
      <c r="F19" s="102">
        <v>3</v>
      </c>
    </row>
    <row r="20" spans="1:7" s="10" customFormat="1" ht="114.75" x14ac:dyDescent="1.65">
      <c r="A20" s="103" t="s">
        <v>50</v>
      </c>
      <c r="B20" s="105" t="s">
        <v>327</v>
      </c>
      <c r="C20" s="104" t="s">
        <v>328</v>
      </c>
      <c r="D20" s="106">
        <v>1</v>
      </c>
      <c r="E20" s="107">
        <v>18</v>
      </c>
      <c r="F20" s="98">
        <v>7</v>
      </c>
    </row>
    <row r="21" spans="1:7" s="10" customFormat="1" ht="114.75" x14ac:dyDescent="1.65">
      <c r="A21" s="103" t="s">
        <v>50</v>
      </c>
      <c r="B21" s="105" t="s">
        <v>327</v>
      </c>
      <c r="C21" s="104" t="s">
        <v>328</v>
      </c>
      <c r="D21" s="106">
        <v>1</v>
      </c>
      <c r="E21" s="107">
        <v>14</v>
      </c>
      <c r="F21" s="102">
        <v>1</v>
      </c>
    </row>
    <row r="22" spans="1:7" s="10" customFormat="1" ht="114.75" x14ac:dyDescent="1.65">
      <c r="A22" s="103" t="s">
        <v>50</v>
      </c>
      <c r="B22" s="105" t="s">
        <v>327</v>
      </c>
      <c r="C22" s="104" t="s">
        <v>365</v>
      </c>
      <c r="D22" s="106">
        <v>1</v>
      </c>
      <c r="E22" s="107">
        <v>22</v>
      </c>
      <c r="F22" s="106">
        <v>15</v>
      </c>
    </row>
    <row r="23" spans="1:7" s="10" customFormat="1" ht="114.75" x14ac:dyDescent="1.65">
      <c r="A23" s="103" t="s">
        <v>50</v>
      </c>
      <c r="B23" s="105" t="s">
        <v>327</v>
      </c>
      <c r="C23" s="104" t="s">
        <v>365</v>
      </c>
      <c r="D23" s="106">
        <v>1</v>
      </c>
      <c r="E23" s="107">
        <v>24</v>
      </c>
      <c r="F23" s="106">
        <v>2</v>
      </c>
    </row>
    <row r="24" spans="1:7" s="10" customFormat="1" ht="114.75" x14ac:dyDescent="1.65">
      <c r="A24" s="103" t="s">
        <v>50</v>
      </c>
      <c r="B24" s="105" t="s">
        <v>74</v>
      </c>
      <c r="C24" s="104" t="s">
        <v>77</v>
      </c>
      <c r="D24" s="106">
        <v>1</v>
      </c>
      <c r="E24" s="107">
        <v>26</v>
      </c>
      <c r="F24" s="98">
        <v>9</v>
      </c>
    </row>
    <row r="25" spans="1:7" s="10" customFormat="1" ht="114.75" x14ac:dyDescent="1.65">
      <c r="A25" s="103" t="s">
        <v>50</v>
      </c>
      <c r="B25" s="105" t="s">
        <v>74</v>
      </c>
      <c r="C25" s="104" t="s">
        <v>77</v>
      </c>
      <c r="D25" s="106">
        <v>1</v>
      </c>
      <c r="E25" s="107">
        <v>24</v>
      </c>
      <c r="F25" s="98">
        <v>2</v>
      </c>
    </row>
    <row r="26" spans="1:7" s="10" customFormat="1" ht="114.75" x14ac:dyDescent="1.65">
      <c r="A26" s="103" t="s">
        <v>50</v>
      </c>
      <c r="B26" s="105" t="s">
        <v>74</v>
      </c>
      <c r="C26" s="104" t="s">
        <v>77</v>
      </c>
      <c r="D26" s="106">
        <v>1</v>
      </c>
      <c r="E26" s="107">
        <v>30</v>
      </c>
      <c r="F26" s="98">
        <v>8</v>
      </c>
    </row>
    <row r="27" spans="1:7" s="10" customFormat="1" ht="114.75" x14ac:dyDescent="1.65">
      <c r="A27" s="103" t="s">
        <v>50</v>
      </c>
      <c r="B27" s="105" t="s">
        <v>74</v>
      </c>
      <c r="C27" s="104" t="s">
        <v>77</v>
      </c>
      <c r="D27" s="106" t="s">
        <v>94</v>
      </c>
      <c r="E27" s="107">
        <v>18</v>
      </c>
      <c r="F27" s="98">
        <v>1</v>
      </c>
    </row>
    <row r="28" spans="1:7" s="10" customFormat="1" ht="114.75" x14ac:dyDescent="1.65">
      <c r="A28" s="103" t="s">
        <v>50</v>
      </c>
      <c r="B28" s="105" t="s">
        <v>74</v>
      </c>
      <c r="C28" s="104" t="s">
        <v>78</v>
      </c>
      <c r="D28" s="106">
        <v>1</v>
      </c>
      <c r="E28" s="107">
        <v>26</v>
      </c>
      <c r="F28" s="98">
        <v>5</v>
      </c>
    </row>
    <row r="29" spans="1:7" s="10" customFormat="1" ht="114.75" x14ac:dyDescent="1.65">
      <c r="A29" s="103" t="s">
        <v>50</v>
      </c>
      <c r="B29" s="105" t="s">
        <v>74</v>
      </c>
      <c r="C29" s="104" t="s">
        <v>78</v>
      </c>
      <c r="D29" s="106">
        <v>1</v>
      </c>
      <c r="E29" s="107">
        <v>30</v>
      </c>
      <c r="F29" s="98">
        <v>4</v>
      </c>
    </row>
    <row r="30" spans="1:7" s="10" customFormat="1" ht="114.75" x14ac:dyDescent="1.65">
      <c r="A30" s="103" t="s">
        <v>50</v>
      </c>
      <c r="B30" s="105" t="s">
        <v>74</v>
      </c>
      <c r="C30" s="104" t="s">
        <v>78</v>
      </c>
      <c r="D30" s="106" t="s">
        <v>94</v>
      </c>
      <c r="E30" s="107">
        <v>18</v>
      </c>
      <c r="F30" s="98">
        <v>1</v>
      </c>
    </row>
    <row r="31" spans="1:7" s="10" customFormat="1" ht="114.75" x14ac:dyDescent="1.65">
      <c r="A31" s="103" t="s">
        <v>50</v>
      </c>
      <c r="B31" s="105" t="s">
        <v>74</v>
      </c>
      <c r="C31" s="104" t="s">
        <v>379</v>
      </c>
      <c r="D31" s="106">
        <v>1</v>
      </c>
      <c r="E31" s="107">
        <v>26</v>
      </c>
      <c r="F31" s="98">
        <v>2</v>
      </c>
    </row>
    <row r="32" spans="1:7" s="10" customFormat="1" ht="114.75" x14ac:dyDescent="1.65">
      <c r="A32" s="103" t="s">
        <v>50</v>
      </c>
      <c r="B32" s="105" t="s">
        <v>74</v>
      </c>
      <c r="C32" s="104" t="s">
        <v>379</v>
      </c>
      <c r="D32" s="106">
        <v>1</v>
      </c>
      <c r="E32" s="107">
        <v>24</v>
      </c>
      <c r="F32" s="98">
        <v>1</v>
      </c>
    </row>
    <row r="33" spans="1:6" s="10" customFormat="1" ht="114.75" x14ac:dyDescent="1.65">
      <c r="A33" s="103" t="s">
        <v>50</v>
      </c>
      <c r="B33" s="105" t="s">
        <v>74</v>
      </c>
      <c r="C33" s="104" t="s">
        <v>379</v>
      </c>
      <c r="D33" s="106">
        <v>1</v>
      </c>
      <c r="E33" s="107">
        <v>30</v>
      </c>
      <c r="F33" s="98">
        <v>3</v>
      </c>
    </row>
    <row r="34" spans="1:6" s="10" customFormat="1" ht="114.75" x14ac:dyDescent="1.65">
      <c r="A34" s="103" t="s">
        <v>50</v>
      </c>
      <c r="B34" s="105" t="s">
        <v>59</v>
      </c>
      <c r="C34" s="99" t="s">
        <v>98</v>
      </c>
      <c r="D34" s="106">
        <v>1</v>
      </c>
      <c r="E34" s="107">
        <v>30</v>
      </c>
      <c r="F34" s="98">
        <v>50</v>
      </c>
    </row>
    <row r="35" spans="1:6" s="10" customFormat="1" ht="114.75" x14ac:dyDescent="1.65">
      <c r="A35" s="103" t="s">
        <v>50</v>
      </c>
      <c r="B35" s="105" t="s">
        <v>59</v>
      </c>
      <c r="C35" s="99" t="s">
        <v>98</v>
      </c>
      <c r="D35" s="106" t="s">
        <v>52</v>
      </c>
      <c r="E35" s="107">
        <v>10</v>
      </c>
      <c r="F35" s="98">
        <v>1</v>
      </c>
    </row>
    <row r="36" spans="1:6" s="10" customFormat="1" ht="114.75" x14ac:dyDescent="1.65">
      <c r="A36" s="103" t="s">
        <v>50</v>
      </c>
      <c r="B36" s="105" t="s">
        <v>59</v>
      </c>
      <c r="C36" s="99" t="s">
        <v>98</v>
      </c>
      <c r="D36" s="106" t="s">
        <v>52</v>
      </c>
      <c r="E36" s="107">
        <v>12</v>
      </c>
      <c r="F36" s="102">
        <v>3</v>
      </c>
    </row>
    <row r="37" spans="1:6" s="10" customFormat="1" ht="114.75" x14ac:dyDescent="1.65">
      <c r="A37" s="103" t="s">
        <v>50</v>
      </c>
      <c r="B37" s="105" t="s">
        <v>59</v>
      </c>
      <c r="C37" s="99" t="s">
        <v>98</v>
      </c>
      <c r="D37" s="106" t="s">
        <v>52</v>
      </c>
      <c r="E37" s="107">
        <v>16</v>
      </c>
      <c r="F37" s="98">
        <v>9</v>
      </c>
    </row>
    <row r="38" spans="1:6" s="10" customFormat="1" ht="114.75" x14ac:dyDescent="1.65">
      <c r="A38" s="103" t="s">
        <v>50</v>
      </c>
      <c r="B38" s="105" t="s">
        <v>59</v>
      </c>
      <c r="C38" s="99" t="s">
        <v>98</v>
      </c>
      <c r="D38" s="106" t="s">
        <v>52</v>
      </c>
      <c r="E38" s="107">
        <v>18</v>
      </c>
      <c r="F38" s="98">
        <v>8</v>
      </c>
    </row>
    <row r="39" spans="1:6" s="10" customFormat="1" ht="114.75" x14ac:dyDescent="1.65">
      <c r="A39" s="103" t="s">
        <v>50</v>
      </c>
      <c r="B39" s="105" t="s">
        <v>59</v>
      </c>
      <c r="C39" s="99" t="s">
        <v>98</v>
      </c>
      <c r="D39" s="106" t="s">
        <v>52</v>
      </c>
      <c r="E39" s="107">
        <v>14</v>
      </c>
      <c r="F39" s="102">
        <v>8</v>
      </c>
    </row>
    <row r="40" spans="1:6" s="10" customFormat="1" ht="114.75" x14ac:dyDescent="1.65">
      <c r="A40" s="103" t="s">
        <v>50</v>
      </c>
      <c r="B40" s="105" t="s">
        <v>59</v>
      </c>
      <c r="C40" s="99" t="s">
        <v>98</v>
      </c>
      <c r="D40" s="106" t="s">
        <v>94</v>
      </c>
      <c r="E40" s="107">
        <v>10</v>
      </c>
      <c r="F40" s="98">
        <v>1</v>
      </c>
    </row>
    <row r="41" spans="1:6" ht="114.75" x14ac:dyDescent="1.65">
      <c r="A41" s="103" t="s">
        <v>50</v>
      </c>
      <c r="B41" s="105" t="s">
        <v>59</v>
      </c>
      <c r="C41" s="99" t="s">
        <v>98</v>
      </c>
      <c r="D41" s="106" t="s">
        <v>94</v>
      </c>
      <c r="E41" s="107">
        <v>12</v>
      </c>
      <c r="F41" s="102">
        <v>3</v>
      </c>
    </row>
    <row r="42" spans="1:6" ht="114.75" x14ac:dyDescent="1.65">
      <c r="A42" s="103" t="s">
        <v>50</v>
      </c>
      <c r="B42" s="105" t="s">
        <v>59</v>
      </c>
      <c r="C42" s="99" t="s">
        <v>98</v>
      </c>
      <c r="D42" s="106" t="s">
        <v>94</v>
      </c>
      <c r="E42" s="107">
        <v>16</v>
      </c>
      <c r="F42" s="98">
        <v>5</v>
      </c>
    </row>
    <row r="43" spans="1:6" ht="114.75" x14ac:dyDescent="1.65">
      <c r="A43" s="103" t="s">
        <v>50</v>
      </c>
      <c r="B43" s="105" t="s">
        <v>59</v>
      </c>
      <c r="C43" s="99" t="s">
        <v>98</v>
      </c>
      <c r="D43" s="106" t="s">
        <v>94</v>
      </c>
      <c r="E43" s="107">
        <v>18</v>
      </c>
      <c r="F43" s="98">
        <v>14</v>
      </c>
    </row>
    <row r="44" spans="1:6" ht="114.75" x14ac:dyDescent="1.65">
      <c r="A44" s="103" t="s">
        <v>50</v>
      </c>
      <c r="B44" s="105" t="s">
        <v>59</v>
      </c>
      <c r="C44" s="99" t="s">
        <v>98</v>
      </c>
      <c r="D44" s="106" t="s">
        <v>94</v>
      </c>
      <c r="E44" s="107">
        <v>14</v>
      </c>
      <c r="F44" s="102">
        <v>4</v>
      </c>
    </row>
    <row r="45" spans="1:6" ht="114.75" x14ac:dyDescent="1.65">
      <c r="A45" s="103" t="s">
        <v>50</v>
      </c>
      <c r="B45" s="105" t="s">
        <v>59</v>
      </c>
      <c r="C45" s="99" t="s">
        <v>98</v>
      </c>
      <c r="D45" s="106" t="s">
        <v>94</v>
      </c>
      <c r="E45" s="107">
        <v>22</v>
      </c>
      <c r="F45" s="98">
        <v>8</v>
      </c>
    </row>
    <row r="46" spans="1:6" ht="114.75" x14ac:dyDescent="1.65">
      <c r="A46" s="103" t="s">
        <v>50</v>
      </c>
      <c r="B46" s="105" t="s">
        <v>59</v>
      </c>
      <c r="C46" s="99" t="s">
        <v>98</v>
      </c>
      <c r="D46" s="106" t="s">
        <v>94</v>
      </c>
      <c r="E46" s="107">
        <v>30</v>
      </c>
      <c r="F46" s="98">
        <v>4</v>
      </c>
    </row>
    <row r="47" spans="1:6" ht="114.75" x14ac:dyDescent="1.65">
      <c r="A47" s="103" t="s">
        <v>50</v>
      </c>
      <c r="B47" s="105" t="s">
        <v>59</v>
      </c>
      <c r="C47" s="99" t="s">
        <v>96</v>
      </c>
      <c r="D47" s="106">
        <v>1</v>
      </c>
      <c r="E47" s="107">
        <v>22</v>
      </c>
      <c r="F47" s="98">
        <v>4</v>
      </c>
    </row>
    <row r="48" spans="1:6" ht="114.75" x14ac:dyDescent="1.65">
      <c r="A48" s="103" t="s">
        <v>50</v>
      </c>
      <c r="B48" s="105" t="s">
        <v>59</v>
      </c>
      <c r="C48" s="99" t="s">
        <v>96</v>
      </c>
      <c r="D48" s="106">
        <v>1</v>
      </c>
      <c r="E48" s="107">
        <v>30</v>
      </c>
      <c r="F48" s="98">
        <v>20</v>
      </c>
    </row>
    <row r="49" spans="1:6" ht="114.75" x14ac:dyDescent="1.65">
      <c r="A49" s="103" t="s">
        <v>50</v>
      </c>
      <c r="B49" s="105" t="s">
        <v>59</v>
      </c>
      <c r="C49" s="99" t="s">
        <v>96</v>
      </c>
      <c r="D49" s="106" t="s">
        <v>52</v>
      </c>
      <c r="E49" s="107">
        <v>26</v>
      </c>
      <c r="F49" s="98">
        <v>7</v>
      </c>
    </row>
    <row r="50" spans="1:6" ht="114.75" x14ac:dyDescent="1.65">
      <c r="A50" s="103" t="s">
        <v>50</v>
      </c>
      <c r="B50" s="105" t="s">
        <v>59</v>
      </c>
      <c r="C50" s="99" t="s">
        <v>96</v>
      </c>
      <c r="D50" s="106" t="s">
        <v>52</v>
      </c>
      <c r="E50" s="107">
        <v>22</v>
      </c>
      <c r="F50" s="98">
        <v>1</v>
      </c>
    </row>
    <row r="51" spans="1:6" ht="114.75" x14ac:dyDescent="1.65">
      <c r="A51" s="103" t="s">
        <v>50</v>
      </c>
      <c r="B51" s="105" t="s">
        <v>59</v>
      </c>
      <c r="C51" s="99" t="s">
        <v>96</v>
      </c>
      <c r="D51" s="106" t="s">
        <v>94</v>
      </c>
      <c r="E51" s="107">
        <v>26</v>
      </c>
      <c r="F51" s="98">
        <v>3</v>
      </c>
    </row>
    <row r="52" spans="1:6" ht="114.75" x14ac:dyDescent="1.65">
      <c r="A52" s="103" t="s">
        <v>50</v>
      </c>
      <c r="B52" s="105" t="s">
        <v>59</v>
      </c>
      <c r="C52" s="99" t="s">
        <v>96</v>
      </c>
      <c r="D52" s="106" t="s">
        <v>94</v>
      </c>
      <c r="E52" s="107">
        <v>30</v>
      </c>
      <c r="F52" s="98">
        <v>3</v>
      </c>
    </row>
    <row r="53" spans="1:6" ht="114.75" x14ac:dyDescent="1.65">
      <c r="A53" s="103" t="s">
        <v>50</v>
      </c>
      <c r="B53" s="105" t="s">
        <v>59</v>
      </c>
      <c r="C53" s="99" t="s">
        <v>97</v>
      </c>
      <c r="D53" s="106">
        <v>1</v>
      </c>
      <c r="E53" s="107">
        <v>30</v>
      </c>
      <c r="F53" s="98">
        <v>6</v>
      </c>
    </row>
    <row r="54" spans="1:6" ht="114.75" x14ac:dyDescent="1.65">
      <c r="A54" s="103" t="s">
        <v>50</v>
      </c>
      <c r="B54" s="105" t="s">
        <v>59</v>
      </c>
      <c r="C54" s="99" t="s">
        <v>97</v>
      </c>
      <c r="D54" s="106" t="s">
        <v>52</v>
      </c>
      <c r="E54" s="107">
        <v>26</v>
      </c>
      <c r="F54" s="98">
        <v>1</v>
      </c>
    </row>
    <row r="55" spans="1:6" ht="114.75" x14ac:dyDescent="1.65">
      <c r="A55" s="103" t="s">
        <v>50</v>
      </c>
      <c r="B55" s="105" t="s">
        <v>59</v>
      </c>
      <c r="C55" s="99" t="s">
        <v>97</v>
      </c>
      <c r="D55" s="106" t="s">
        <v>52</v>
      </c>
      <c r="E55" s="107">
        <v>32</v>
      </c>
      <c r="F55" s="98">
        <v>1</v>
      </c>
    </row>
    <row r="56" spans="1:6" ht="114.75" x14ac:dyDescent="1.65">
      <c r="A56" s="103" t="s">
        <v>50</v>
      </c>
      <c r="B56" s="105" t="s">
        <v>59</v>
      </c>
      <c r="C56" s="99" t="s">
        <v>97</v>
      </c>
      <c r="D56" s="106" t="s">
        <v>52</v>
      </c>
      <c r="E56" s="107">
        <v>30</v>
      </c>
      <c r="F56" s="98">
        <v>7</v>
      </c>
    </row>
    <row r="57" spans="1:6" ht="114.75" x14ac:dyDescent="1.65">
      <c r="A57" s="103" t="s">
        <v>50</v>
      </c>
      <c r="B57" s="105" t="s">
        <v>59</v>
      </c>
      <c r="C57" s="99" t="s">
        <v>97</v>
      </c>
      <c r="D57" s="106" t="s">
        <v>94</v>
      </c>
      <c r="E57" s="107">
        <v>30</v>
      </c>
      <c r="F57" s="98">
        <v>7</v>
      </c>
    </row>
    <row r="58" spans="1:6" ht="114.75" x14ac:dyDescent="1.65">
      <c r="A58" s="103" t="s">
        <v>50</v>
      </c>
      <c r="B58" s="105" t="s">
        <v>373</v>
      </c>
      <c r="C58" s="104" t="s">
        <v>374</v>
      </c>
      <c r="D58" s="106">
        <v>1</v>
      </c>
      <c r="E58" s="107">
        <v>22</v>
      </c>
      <c r="F58" s="106">
        <v>19</v>
      </c>
    </row>
    <row r="59" spans="1:6" ht="114.75" x14ac:dyDescent="1.65">
      <c r="A59" s="103" t="s">
        <v>50</v>
      </c>
      <c r="B59" s="105" t="s">
        <v>373</v>
      </c>
      <c r="C59" s="104" t="s">
        <v>374</v>
      </c>
      <c r="D59" s="106">
        <v>1</v>
      </c>
      <c r="E59" s="107">
        <v>24</v>
      </c>
      <c r="F59" s="106">
        <v>1</v>
      </c>
    </row>
    <row r="60" spans="1:6" ht="114.75" x14ac:dyDescent="1.65">
      <c r="A60" s="103" t="s">
        <v>50</v>
      </c>
      <c r="B60" s="105" t="s">
        <v>331</v>
      </c>
      <c r="C60" s="99" t="s">
        <v>400</v>
      </c>
      <c r="D60" s="106">
        <v>1</v>
      </c>
      <c r="E60" s="107">
        <v>24</v>
      </c>
      <c r="F60" s="98">
        <v>36</v>
      </c>
    </row>
    <row r="61" spans="1:6" ht="114.75" x14ac:dyDescent="1.65">
      <c r="A61" s="103" t="s">
        <v>50</v>
      </c>
      <c r="B61" s="105" t="s">
        <v>331</v>
      </c>
      <c r="C61" s="99" t="s">
        <v>400</v>
      </c>
      <c r="D61" s="106">
        <v>1</v>
      </c>
      <c r="E61" s="107">
        <v>30</v>
      </c>
      <c r="F61" s="98">
        <v>15</v>
      </c>
    </row>
    <row r="62" spans="1:6" ht="114.75" x14ac:dyDescent="1.65">
      <c r="A62" s="103" t="s">
        <v>50</v>
      </c>
      <c r="B62" s="105" t="s">
        <v>331</v>
      </c>
      <c r="C62" s="99" t="s">
        <v>400</v>
      </c>
      <c r="D62" s="106" t="s">
        <v>52</v>
      </c>
      <c r="E62" s="107">
        <v>10</v>
      </c>
      <c r="F62" s="98">
        <v>1</v>
      </c>
    </row>
    <row r="63" spans="1:6" ht="114.75" x14ac:dyDescent="1.65">
      <c r="A63" s="103" t="s">
        <v>50</v>
      </c>
      <c r="B63" s="105" t="s">
        <v>331</v>
      </c>
      <c r="C63" s="99" t="s">
        <v>400</v>
      </c>
      <c r="D63" s="106" t="s">
        <v>52</v>
      </c>
      <c r="E63" s="107">
        <v>12</v>
      </c>
      <c r="F63" s="102">
        <v>6</v>
      </c>
    </row>
    <row r="64" spans="1:6" ht="114.75" x14ac:dyDescent="1.65">
      <c r="A64" s="103" t="s">
        <v>50</v>
      </c>
      <c r="B64" s="105" t="s">
        <v>331</v>
      </c>
      <c r="C64" s="99" t="s">
        <v>400</v>
      </c>
      <c r="D64" s="106" t="s">
        <v>52</v>
      </c>
      <c r="E64" s="107">
        <v>16</v>
      </c>
      <c r="F64" s="98">
        <v>10</v>
      </c>
    </row>
    <row r="65" spans="1:6" ht="114.75" x14ac:dyDescent="1.65">
      <c r="A65" s="103" t="s">
        <v>50</v>
      </c>
      <c r="B65" s="105" t="s">
        <v>331</v>
      </c>
      <c r="C65" s="99" t="s">
        <v>400</v>
      </c>
      <c r="D65" s="106" t="s">
        <v>52</v>
      </c>
      <c r="E65" s="107">
        <v>18</v>
      </c>
      <c r="F65" s="98">
        <v>18</v>
      </c>
    </row>
    <row r="66" spans="1:6" ht="114.75" x14ac:dyDescent="1.65">
      <c r="A66" s="103" t="s">
        <v>50</v>
      </c>
      <c r="B66" s="105" t="s">
        <v>331</v>
      </c>
      <c r="C66" s="99" t="s">
        <v>400</v>
      </c>
      <c r="D66" s="106" t="s">
        <v>52</v>
      </c>
      <c r="E66" s="107">
        <v>14</v>
      </c>
      <c r="F66" s="102">
        <v>9</v>
      </c>
    </row>
    <row r="67" spans="1:6" ht="114.75" x14ac:dyDescent="1.65">
      <c r="A67" s="103" t="s">
        <v>50</v>
      </c>
      <c r="B67" s="105" t="s">
        <v>331</v>
      </c>
      <c r="C67" s="99" t="s">
        <v>400</v>
      </c>
      <c r="D67" s="106" t="s">
        <v>52</v>
      </c>
      <c r="E67" s="107">
        <v>22</v>
      </c>
      <c r="F67" s="98">
        <v>12</v>
      </c>
    </row>
    <row r="68" spans="1:6" ht="114.75" x14ac:dyDescent="1.65">
      <c r="A68" s="103" t="s">
        <v>50</v>
      </c>
      <c r="B68" s="105" t="s">
        <v>331</v>
      </c>
      <c r="C68" s="99" t="s">
        <v>400</v>
      </c>
      <c r="D68" s="106" t="s">
        <v>52</v>
      </c>
      <c r="E68" s="107">
        <v>24</v>
      </c>
      <c r="F68" s="98">
        <v>16</v>
      </c>
    </row>
    <row r="69" spans="1:6" ht="114.75" x14ac:dyDescent="1.65">
      <c r="A69" s="103" t="s">
        <v>50</v>
      </c>
      <c r="B69" s="105" t="s">
        <v>331</v>
      </c>
      <c r="C69" s="99" t="s">
        <v>400</v>
      </c>
      <c r="D69" s="106" t="s">
        <v>52</v>
      </c>
      <c r="E69" s="107">
        <v>30</v>
      </c>
      <c r="F69" s="98">
        <v>10</v>
      </c>
    </row>
    <row r="70" spans="1:6" ht="114.75" x14ac:dyDescent="1.65">
      <c r="A70" s="103" t="s">
        <v>50</v>
      </c>
      <c r="B70" s="105" t="s">
        <v>331</v>
      </c>
      <c r="C70" s="99" t="s">
        <v>400</v>
      </c>
      <c r="D70" s="106" t="s">
        <v>94</v>
      </c>
      <c r="E70" s="107">
        <v>12</v>
      </c>
      <c r="F70" s="102">
        <v>3</v>
      </c>
    </row>
    <row r="71" spans="1:6" ht="114.75" x14ac:dyDescent="1.65">
      <c r="A71" s="103" t="s">
        <v>50</v>
      </c>
      <c r="B71" s="105" t="s">
        <v>331</v>
      </c>
      <c r="C71" s="99" t="s">
        <v>400</v>
      </c>
      <c r="D71" s="106" t="s">
        <v>94</v>
      </c>
      <c r="E71" s="107">
        <v>16</v>
      </c>
      <c r="F71" s="98">
        <v>1</v>
      </c>
    </row>
    <row r="72" spans="1:6" ht="114.75" x14ac:dyDescent="1.65">
      <c r="A72" s="103" t="s">
        <v>50</v>
      </c>
      <c r="B72" s="105" t="s">
        <v>331</v>
      </c>
      <c r="C72" s="99" t="s">
        <v>400</v>
      </c>
      <c r="D72" s="106" t="s">
        <v>94</v>
      </c>
      <c r="E72" s="107">
        <v>18</v>
      </c>
      <c r="F72" s="98">
        <v>5</v>
      </c>
    </row>
    <row r="73" spans="1:6" ht="114.75" x14ac:dyDescent="1.65">
      <c r="A73" s="103" t="s">
        <v>50</v>
      </c>
      <c r="B73" s="105" t="s">
        <v>331</v>
      </c>
      <c r="C73" s="99" t="s">
        <v>400</v>
      </c>
      <c r="D73" s="106" t="s">
        <v>94</v>
      </c>
      <c r="E73" s="107">
        <v>26</v>
      </c>
      <c r="F73" s="98">
        <v>2</v>
      </c>
    </row>
    <row r="74" spans="1:6" ht="114.75" x14ac:dyDescent="1.65">
      <c r="A74" s="103" t="s">
        <v>50</v>
      </c>
      <c r="B74" s="105" t="s">
        <v>331</v>
      </c>
      <c r="C74" s="99" t="s">
        <v>400</v>
      </c>
      <c r="D74" s="106" t="s">
        <v>94</v>
      </c>
      <c r="E74" s="107">
        <v>14</v>
      </c>
      <c r="F74" s="102">
        <v>5</v>
      </c>
    </row>
    <row r="75" spans="1:6" ht="114.75" x14ac:dyDescent="1.65">
      <c r="A75" s="103" t="s">
        <v>50</v>
      </c>
      <c r="B75" s="105" t="s">
        <v>331</v>
      </c>
      <c r="C75" s="99" t="s">
        <v>400</v>
      </c>
      <c r="D75" s="106" t="s">
        <v>94</v>
      </c>
      <c r="E75" s="107">
        <v>22</v>
      </c>
      <c r="F75" s="98">
        <v>7</v>
      </c>
    </row>
    <row r="76" spans="1:6" ht="114.75" x14ac:dyDescent="1.65">
      <c r="A76" s="103" t="s">
        <v>50</v>
      </c>
      <c r="B76" s="105" t="s">
        <v>331</v>
      </c>
      <c r="C76" s="99" t="s">
        <v>400</v>
      </c>
      <c r="D76" s="106" t="s">
        <v>94</v>
      </c>
      <c r="E76" s="107">
        <v>24</v>
      </c>
      <c r="F76" s="98">
        <v>1</v>
      </c>
    </row>
    <row r="77" spans="1:6" ht="114.75" x14ac:dyDescent="1.65">
      <c r="A77" s="103" t="s">
        <v>50</v>
      </c>
      <c r="B77" s="105" t="s">
        <v>331</v>
      </c>
      <c r="C77" s="99" t="s">
        <v>125</v>
      </c>
      <c r="D77" s="106">
        <v>1</v>
      </c>
      <c r="E77" s="107">
        <v>24</v>
      </c>
      <c r="F77" s="98">
        <v>1</v>
      </c>
    </row>
    <row r="78" spans="1:6" ht="114.75" x14ac:dyDescent="1.65">
      <c r="A78" s="103" t="s">
        <v>50</v>
      </c>
      <c r="B78" s="105" t="s">
        <v>331</v>
      </c>
      <c r="C78" s="99" t="s">
        <v>125</v>
      </c>
      <c r="D78" s="106">
        <v>1</v>
      </c>
      <c r="E78" s="107">
        <v>30</v>
      </c>
      <c r="F78" s="98">
        <v>3</v>
      </c>
    </row>
    <row r="79" spans="1:6" ht="114.75" x14ac:dyDescent="1.65">
      <c r="A79" s="103" t="s">
        <v>50</v>
      </c>
      <c r="B79" s="105" t="s">
        <v>331</v>
      </c>
      <c r="C79" s="99" t="s">
        <v>125</v>
      </c>
      <c r="D79" s="106" t="s">
        <v>52</v>
      </c>
      <c r="E79" s="107">
        <v>18</v>
      </c>
      <c r="F79" s="98">
        <v>2</v>
      </c>
    </row>
    <row r="80" spans="1:6" ht="114.75" x14ac:dyDescent="1.65">
      <c r="A80" s="103" t="s">
        <v>50</v>
      </c>
      <c r="B80" s="105" t="s">
        <v>335</v>
      </c>
      <c r="C80" s="99" t="s">
        <v>415</v>
      </c>
      <c r="D80" s="106">
        <v>1</v>
      </c>
      <c r="E80" s="107">
        <v>12</v>
      </c>
      <c r="F80" s="102">
        <v>6</v>
      </c>
    </row>
    <row r="81" spans="1:6" ht="114.75" x14ac:dyDescent="1.65">
      <c r="A81" s="103" t="s">
        <v>50</v>
      </c>
      <c r="B81" s="105" t="s">
        <v>335</v>
      </c>
      <c r="C81" s="99" t="s">
        <v>415</v>
      </c>
      <c r="D81" s="106">
        <v>1</v>
      </c>
      <c r="E81" s="107">
        <v>32</v>
      </c>
      <c r="F81" s="98">
        <v>1</v>
      </c>
    </row>
    <row r="82" spans="1:6" ht="114.75" x14ac:dyDescent="1.65">
      <c r="A82" s="103" t="s">
        <v>50</v>
      </c>
      <c r="B82" s="105" t="s">
        <v>69</v>
      </c>
      <c r="C82" s="99" t="s">
        <v>119</v>
      </c>
      <c r="D82" s="106">
        <v>1</v>
      </c>
      <c r="E82" s="107">
        <v>26</v>
      </c>
      <c r="F82" s="98">
        <v>16</v>
      </c>
    </row>
    <row r="83" spans="1:6" ht="114.75" x14ac:dyDescent="1.65">
      <c r="A83" s="103" t="s">
        <v>50</v>
      </c>
      <c r="B83" s="105" t="s">
        <v>69</v>
      </c>
      <c r="C83" s="99" t="s">
        <v>119</v>
      </c>
      <c r="D83" s="106">
        <v>1</v>
      </c>
      <c r="E83" s="107">
        <v>30</v>
      </c>
      <c r="F83" s="98">
        <v>7</v>
      </c>
    </row>
    <row r="84" spans="1:6" ht="114.75" x14ac:dyDescent="1.65">
      <c r="A84" s="103" t="s">
        <v>50</v>
      </c>
      <c r="B84" s="105" t="s">
        <v>69</v>
      </c>
      <c r="C84" s="99" t="s">
        <v>119</v>
      </c>
      <c r="D84" s="106" t="s">
        <v>52</v>
      </c>
      <c r="E84" s="107">
        <v>16</v>
      </c>
      <c r="F84" s="98">
        <v>4</v>
      </c>
    </row>
    <row r="85" spans="1:6" ht="114.75" x14ac:dyDescent="1.65">
      <c r="A85" s="103" t="s">
        <v>50</v>
      </c>
      <c r="B85" s="105" t="s">
        <v>69</v>
      </c>
      <c r="C85" s="99" t="s">
        <v>119</v>
      </c>
      <c r="D85" s="106" t="s">
        <v>52</v>
      </c>
      <c r="E85" s="107">
        <v>18</v>
      </c>
      <c r="F85" s="98">
        <v>6</v>
      </c>
    </row>
    <row r="86" spans="1:6" ht="114.75" x14ac:dyDescent="1.65">
      <c r="A86" s="103" t="s">
        <v>50</v>
      </c>
      <c r="B86" s="105" t="s">
        <v>69</v>
      </c>
      <c r="C86" s="99" t="s">
        <v>119</v>
      </c>
      <c r="D86" s="106" t="s">
        <v>52</v>
      </c>
      <c r="E86" s="107">
        <v>26</v>
      </c>
      <c r="F86" s="98">
        <v>1</v>
      </c>
    </row>
    <row r="87" spans="1:6" ht="114.75" x14ac:dyDescent="1.65">
      <c r="A87" s="103" t="s">
        <v>50</v>
      </c>
      <c r="B87" s="105" t="s">
        <v>69</v>
      </c>
      <c r="C87" s="99" t="s">
        <v>119</v>
      </c>
      <c r="D87" s="106" t="s">
        <v>52</v>
      </c>
      <c r="E87" s="107">
        <v>14</v>
      </c>
      <c r="F87" s="102">
        <v>1</v>
      </c>
    </row>
    <row r="88" spans="1:6" ht="114.75" x14ac:dyDescent="1.65">
      <c r="A88" s="103" t="s">
        <v>50</v>
      </c>
      <c r="B88" s="105" t="s">
        <v>58</v>
      </c>
      <c r="C88" s="99" t="s">
        <v>105</v>
      </c>
      <c r="D88" s="106">
        <v>1</v>
      </c>
      <c r="E88" s="107">
        <v>30</v>
      </c>
      <c r="F88" s="98">
        <v>2</v>
      </c>
    </row>
    <row r="89" spans="1:6" ht="114.75" x14ac:dyDescent="1.65">
      <c r="A89" s="103" t="s">
        <v>50</v>
      </c>
      <c r="B89" s="105" t="s">
        <v>58</v>
      </c>
      <c r="C89" s="99" t="s">
        <v>105</v>
      </c>
      <c r="D89" s="106" t="s">
        <v>52</v>
      </c>
      <c r="E89" s="107">
        <v>10</v>
      </c>
      <c r="F89" s="98">
        <v>1</v>
      </c>
    </row>
    <row r="90" spans="1:6" ht="114.75" x14ac:dyDescent="1.65">
      <c r="A90" s="103" t="s">
        <v>50</v>
      </c>
      <c r="B90" s="105" t="s">
        <v>58</v>
      </c>
      <c r="C90" s="99" t="s">
        <v>105</v>
      </c>
      <c r="D90" s="106" t="s">
        <v>52</v>
      </c>
      <c r="E90" s="107">
        <v>12</v>
      </c>
      <c r="F90" s="102">
        <v>1</v>
      </c>
    </row>
    <row r="91" spans="1:6" ht="114.75" x14ac:dyDescent="1.65">
      <c r="A91" s="103" t="s">
        <v>50</v>
      </c>
      <c r="B91" s="105" t="s">
        <v>58</v>
      </c>
      <c r="C91" s="99" t="s">
        <v>105</v>
      </c>
      <c r="D91" s="106" t="s">
        <v>52</v>
      </c>
      <c r="E91" s="107">
        <v>16</v>
      </c>
      <c r="F91" s="98">
        <v>1</v>
      </c>
    </row>
    <row r="92" spans="1:6" ht="114.75" x14ac:dyDescent="1.65">
      <c r="A92" s="103" t="s">
        <v>50</v>
      </c>
      <c r="B92" s="105" t="s">
        <v>58</v>
      </c>
      <c r="C92" s="99" t="s">
        <v>105</v>
      </c>
      <c r="D92" s="106" t="s">
        <v>52</v>
      </c>
      <c r="E92" s="107">
        <v>14</v>
      </c>
      <c r="F92" s="102">
        <v>1</v>
      </c>
    </row>
    <row r="93" spans="1:6" ht="114.75" x14ac:dyDescent="1.65">
      <c r="A93" s="103" t="s">
        <v>50</v>
      </c>
      <c r="B93" s="105" t="s">
        <v>58</v>
      </c>
      <c r="C93" s="99" t="s">
        <v>106</v>
      </c>
      <c r="D93" s="106">
        <v>1</v>
      </c>
      <c r="E93" s="107">
        <v>24</v>
      </c>
      <c r="F93" s="98">
        <v>2</v>
      </c>
    </row>
    <row r="94" spans="1:6" ht="114.75" x14ac:dyDescent="1.65">
      <c r="A94" s="103" t="s">
        <v>50</v>
      </c>
      <c r="B94" s="105" t="s">
        <v>58</v>
      </c>
      <c r="C94" s="99" t="s">
        <v>106</v>
      </c>
      <c r="D94" s="106">
        <v>1</v>
      </c>
      <c r="E94" s="107">
        <v>30</v>
      </c>
      <c r="F94" s="98">
        <v>2</v>
      </c>
    </row>
    <row r="95" spans="1:6" ht="114.75" x14ac:dyDescent="1.65">
      <c r="A95" s="103" t="s">
        <v>50</v>
      </c>
      <c r="B95" s="105" t="s">
        <v>58</v>
      </c>
      <c r="C95" s="99" t="s">
        <v>106</v>
      </c>
      <c r="D95" s="106" t="s">
        <v>52</v>
      </c>
      <c r="E95" s="107">
        <v>12</v>
      </c>
      <c r="F95" s="102">
        <v>1</v>
      </c>
    </row>
    <row r="96" spans="1:6" ht="114.75" x14ac:dyDescent="1.65">
      <c r="A96" s="103" t="s">
        <v>50</v>
      </c>
      <c r="B96" s="105" t="s">
        <v>58</v>
      </c>
      <c r="C96" s="99" t="s">
        <v>106</v>
      </c>
      <c r="D96" s="106" t="s">
        <v>52</v>
      </c>
      <c r="E96" s="107">
        <v>16</v>
      </c>
      <c r="F96" s="98">
        <v>1</v>
      </c>
    </row>
    <row r="97" spans="1:6" ht="114.75" x14ac:dyDescent="1.65">
      <c r="A97" s="103" t="s">
        <v>50</v>
      </c>
      <c r="B97" s="105" t="s">
        <v>58</v>
      </c>
      <c r="C97" s="99" t="s">
        <v>106</v>
      </c>
      <c r="D97" s="106" t="s">
        <v>52</v>
      </c>
      <c r="E97" s="107">
        <v>14</v>
      </c>
      <c r="F97" s="102">
        <v>1</v>
      </c>
    </row>
    <row r="98" spans="1:6" ht="114.75" x14ac:dyDescent="1.65">
      <c r="A98" s="103" t="s">
        <v>50</v>
      </c>
      <c r="B98" s="105" t="s">
        <v>80</v>
      </c>
      <c r="C98" s="104" t="s">
        <v>81</v>
      </c>
      <c r="D98" s="106">
        <v>1</v>
      </c>
      <c r="E98" s="107">
        <v>26</v>
      </c>
      <c r="F98" s="98">
        <v>21</v>
      </c>
    </row>
    <row r="99" spans="1:6" ht="114.75" x14ac:dyDescent="1.65">
      <c r="A99" s="103" t="s">
        <v>50</v>
      </c>
      <c r="B99" s="105" t="s">
        <v>80</v>
      </c>
      <c r="C99" s="104" t="s">
        <v>81</v>
      </c>
      <c r="D99" s="106">
        <v>1</v>
      </c>
      <c r="E99" s="107">
        <v>24</v>
      </c>
      <c r="F99" s="98">
        <v>6</v>
      </c>
    </row>
    <row r="100" spans="1:6" ht="114.75" x14ac:dyDescent="1.65">
      <c r="A100" s="103" t="s">
        <v>50</v>
      </c>
      <c r="B100" s="105" t="s">
        <v>80</v>
      </c>
      <c r="C100" s="104" t="s">
        <v>81</v>
      </c>
      <c r="D100" s="106">
        <v>1</v>
      </c>
      <c r="E100" s="107">
        <v>30</v>
      </c>
      <c r="F100" s="98">
        <v>33</v>
      </c>
    </row>
    <row r="101" spans="1:6" ht="114.75" x14ac:dyDescent="1.65">
      <c r="A101" s="103" t="s">
        <v>50</v>
      </c>
      <c r="B101" s="105" t="s">
        <v>80</v>
      </c>
      <c r="C101" s="104" t="s">
        <v>81</v>
      </c>
      <c r="D101" s="106" t="s">
        <v>52</v>
      </c>
      <c r="E101" s="107">
        <v>12</v>
      </c>
      <c r="F101" s="106">
        <v>6</v>
      </c>
    </row>
    <row r="102" spans="1:6" ht="114.75" x14ac:dyDescent="1.65">
      <c r="A102" s="103" t="s">
        <v>50</v>
      </c>
      <c r="B102" s="105" t="s">
        <v>80</v>
      </c>
      <c r="C102" s="104" t="s">
        <v>81</v>
      </c>
      <c r="D102" s="106" t="s">
        <v>52</v>
      </c>
      <c r="E102" s="107">
        <v>16</v>
      </c>
      <c r="F102" s="106">
        <v>8</v>
      </c>
    </row>
    <row r="103" spans="1:6" ht="114.75" x14ac:dyDescent="1.65">
      <c r="A103" s="103" t="s">
        <v>50</v>
      </c>
      <c r="B103" s="105" t="s">
        <v>80</v>
      </c>
      <c r="C103" s="104" t="s">
        <v>81</v>
      </c>
      <c r="D103" s="106" t="s">
        <v>52</v>
      </c>
      <c r="E103" s="107">
        <v>18</v>
      </c>
      <c r="F103" s="106">
        <v>11</v>
      </c>
    </row>
    <row r="104" spans="1:6" ht="114.75" x14ac:dyDescent="1.65">
      <c r="A104" s="103" t="s">
        <v>50</v>
      </c>
      <c r="B104" s="105" t="s">
        <v>80</v>
      </c>
      <c r="C104" s="104" t="s">
        <v>81</v>
      </c>
      <c r="D104" s="106" t="s">
        <v>52</v>
      </c>
      <c r="E104" s="107">
        <v>26</v>
      </c>
      <c r="F104" s="106">
        <v>3</v>
      </c>
    </row>
    <row r="105" spans="1:6" ht="114.75" x14ac:dyDescent="1.65">
      <c r="A105" s="103" t="s">
        <v>50</v>
      </c>
      <c r="B105" s="105" t="s">
        <v>80</v>
      </c>
      <c r="C105" s="104" t="s">
        <v>81</v>
      </c>
      <c r="D105" s="106" t="s">
        <v>52</v>
      </c>
      <c r="E105" s="107">
        <v>14</v>
      </c>
      <c r="F105" s="106">
        <v>7</v>
      </c>
    </row>
    <row r="106" spans="1:6" ht="114.75" x14ac:dyDescent="1.65">
      <c r="A106" s="103" t="s">
        <v>50</v>
      </c>
      <c r="B106" s="105" t="s">
        <v>80</v>
      </c>
      <c r="C106" s="104" t="s">
        <v>81</v>
      </c>
      <c r="D106" s="106" t="s">
        <v>52</v>
      </c>
      <c r="E106" s="107">
        <v>22</v>
      </c>
      <c r="F106" s="106">
        <v>4</v>
      </c>
    </row>
    <row r="107" spans="1:6" ht="114.75" x14ac:dyDescent="1.65">
      <c r="A107" s="103" t="s">
        <v>50</v>
      </c>
      <c r="B107" s="105" t="s">
        <v>80</v>
      </c>
      <c r="C107" s="104" t="s">
        <v>81</v>
      </c>
      <c r="D107" s="106" t="s">
        <v>52</v>
      </c>
      <c r="E107" s="107">
        <v>24</v>
      </c>
      <c r="F107" s="106">
        <v>2</v>
      </c>
    </row>
    <row r="108" spans="1:6" ht="114.75" x14ac:dyDescent="1.65">
      <c r="A108" s="103" t="s">
        <v>50</v>
      </c>
      <c r="B108" s="105" t="s">
        <v>80</v>
      </c>
      <c r="C108" s="104" t="s">
        <v>81</v>
      </c>
      <c r="D108" s="106" t="s">
        <v>52</v>
      </c>
      <c r="E108" s="107">
        <v>30</v>
      </c>
      <c r="F108" s="106">
        <v>1</v>
      </c>
    </row>
    <row r="109" spans="1:6" ht="114.75" x14ac:dyDescent="1.65">
      <c r="A109" s="103" t="s">
        <v>50</v>
      </c>
      <c r="B109" s="105" t="s">
        <v>80</v>
      </c>
      <c r="C109" s="104" t="s">
        <v>81</v>
      </c>
      <c r="D109" s="106" t="s">
        <v>94</v>
      </c>
      <c r="E109" s="107">
        <v>12</v>
      </c>
      <c r="F109" s="102">
        <v>2</v>
      </c>
    </row>
    <row r="110" spans="1:6" ht="114.75" x14ac:dyDescent="1.65">
      <c r="A110" s="103" t="s">
        <v>50</v>
      </c>
      <c r="B110" s="105" t="s">
        <v>80</v>
      </c>
      <c r="C110" s="104" t="s">
        <v>81</v>
      </c>
      <c r="D110" s="106" t="s">
        <v>94</v>
      </c>
      <c r="E110" s="107">
        <v>16</v>
      </c>
      <c r="F110" s="98">
        <v>3</v>
      </c>
    </row>
    <row r="111" spans="1:6" ht="114.75" x14ac:dyDescent="1.65">
      <c r="A111" s="103" t="s">
        <v>50</v>
      </c>
      <c r="B111" s="105" t="s">
        <v>80</v>
      </c>
      <c r="C111" s="104" t="s">
        <v>81</v>
      </c>
      <c r="D111" s="106" t="s">
        <v>94</v>
      </c>
      <c r="E111" s="107">
        <v>18</v>
      </c>
      <c r="F111" s="98">
        <v>10</v>
      </c>
    </row>
    <row r="112" spans="1:6" ht="114.75" x14ac:dyDescent="1.65">
      <c r="A112" s="103" t="s">
        <v>50</v>
      </c>
      <c r="B112" s="105" t="s">
        <v>80</v>
      </c>
      <c r="C112" s="104" t="s">
        <v>81</v>
      </c>
      <c r="D112" s="106" t="s">
        <v>94</v>
      </c>
      <c r="E112" s="107">
        <v>26</v>
      </c>
      <c r="F112" s="98">
        <v>3</v>
      </c>
    </row>
    <row r="113" spans="1:6" ht="114.75" x14ac:dyDescent="1.65">
      <c r="A113" s="103" t="s">
        <v>50</v>
      </c>
      <c r="B113" s="105" t="s">
        <v>80</v>
      </c>
      <c r="C113" s="104" t="s">
        <v>81</v>
      </c>
      <c r="D113" s="106" t="s">
        <v>94</v>
      </c>
      <c r="E113" s="107">
        <v>22</v>
      </c>
      <c r="F113" s="98">
        <v>8</v>
      </c>
    </row>
    <row r="114" spans="1:6" ht="114.75" x14ac:dyDescent="1.65">
      <c r="A114" s="103" t="s">
        <v>50</v>
      </c>
      <c r="B114" s="105" t="s">
        <v>80</v>
      </c>
      <c r="C114" s="104" t="s">
        <v>81</v>
      </c>
      <c r="D114" s="106" t="s">
        <v>94</v>
      </c>
      <c r="E114" s="107">
        <v>24</v>
      </c>
      <c r="F114" s="98">
        <v>1</v>
      </c>
    </row>
    <row r="115" spans="1:6" ht="114.75" x14ac:dyDescent="1.65">
      <c r="A115" s="103" t="s">
        <v>50</v>
      </c>
      <c r="B115" s="105" t="s">
        <v>80</v>
      </c>
      <c r="C115" s="104" t="s">
        <v>81</v>
      </c>
      <c r="D115" s="106" t="s">
        <v>94</v>
      </c>
      <c r="E115" s="107">
        <v>30</v>
      </c>
      <c r="F115" s="98">
        <v>8</v>
      </c>
    </row>
    <row r="116" spans="1:6" ht="114.75" x14ac:dyDescent="1.65">
      <c r="A116" s="103" t="s">
        <v>50</v>
      </c>
      <c r="B116" s="105" t="s">
        <v>80</v>
      </c>
      <c r="C116" s="99" t="s">
        <v>107</v>
      </c>
      <c r="D116" s="106">
        <v>1</v>
      </c>
      <c r="E116" s="107">
        <v>24</v>
      </c>
      <c r="F116" s="98">
        <v>14</v>
      </c>
    </row>
    <row r="117" spans="1:6" ht="114.75" x14ac:dyDescent="1.65">
      <c r="A117" s="103" t="s">
        <v>50</v>
      </c>
      <c r="B117" s="105" t="s">
        <v>80</v>
      </c>
      <c r="C117" s="99" t="s">
        <v>107</v>
      </c>
      <c r="D117" s="106">
        <v>1</v>
      </c>
      <c r="E117" s="107">
        <v>30</v>
      </c>
      <c r="F117" s="98">
        <v>10</v>
      </c>
    </row>
    <row r="118" spans="1:6" ht="114.75" x14ac:dyDescent="1.65">
      <c r="A118" s="103" t="s">
        <v>50</v>
      </c>
      <c r="B118" s="105" t="s">
        <v>80</v>
      </c>
      <c r="C118" s="99" t="s">
        <v>107</v>
      </c>
      <c r="D118" s="106" t="s">
        <v>52</v>
      </c>
      <c r="E118" s="107">
        <v>12</v>
      </c>
      <c r="F118" s="102">
        <v>5</v>
      </c>
    </row>
    <row r="119" spans="1:6" ht="114.75" x14ac:dyDescent="1.65">
      <c r="A119" s="103" t="s">
        <v>50</v>
      </c>
      <c r="B119" s="105" t="s">
        <v>80</v>
      </c>
      <c r="C119" s="99" t="s">
        <v>107</v>
      </c>
      <c r="D119" s="106" t="s">
        <v>52</v>
      </c>
      <c r="E119" s="107">
        <v>16</v>
      </c>
      <c r="F119" s="98">
        <v>9</v>
      </c>
    </row>
    <row r="120" spans="1:6" ht="114.75" x14ac:dyDescent="1.65">
      <c r="A120" s="103" t="s">
        <v>50</v>
      </c>
      <c r="B120" s="105" t="s">
        <v>80</v>
      </c>
      <c r="C120" s="99" t="s">
        <v>107</v>
      </c>
      <c r="D120" s="106" t="s">
        <v>52</v>
      </c>
      <c r="E120" s="107">
        <v>18</v>
      </c>
      <c r="F120" s="98">
        <v>8</v>
      </c>
    </row>
    <row r="121" spans="1:6" ht="114.75" x14ac:dyDescent="1.65">
      <c r="A121" s="103" t="s">
        <v>50</v>
      </c>
      <c r="B121" s="105" t="s">
        <v>80</v>
      </c>
      <c r="C121" s="99" t="s">
        <v>107</v>
      </c>
      <c r="D121" s="106" t="s">
        <v>52</v>
      </c>
      <c r="E121" s="107">
        <v>14</v>
      </c>
      <c r="F121" s="102">
        <v>7</v>
      </c>
    </row>
    <row r="122" spans="1:6" ht="114.75" x14ac:dyDescent="1.65">
      <c r="A122" s="103" t="s">
        <v>50</v>
      </c>
      <c r="B122" s="105" t="s">
        <v>80</v>
      </c>
      <c r="C122" s="99" t="s">
        <v>107</v>
      </c>
      <c r="D122" s="106" t="s">
        <v>94</v>
      </c>
      <c r="E122" s="107">
        <v>18</v>
      </c>
      <c r="F122" s="98">
        <v>4</v>
      </c>
    </row>
    <row r="123" spans="1:6" ht="114.75" x14ac:dyDescent="1.65">
      <c r="A123" s="103" t="s">
        <v>50</v>
      </c>
      <c r="B123" s="105" t="s">
        <v>80</v>
      </c>
      <c r="C123" s="99" t="s">
        <v>107</v>
      </c>
      <c r="D123" s="106" t="s">
        <v>94</v>
      </c>
      <c r="E123" s="107">
        <v>22</v>
      </c>
      <c r="F123" s="98">
        <v>4</v>
      </c>
    </row>
    <row r="124" spans="1:6" ht="114.75" x14ac:dyDescent="1.65">
      <c r="A124" s="103" t="s">
        <v>50</v>
      </c>
      <c r="B124" s="105" t="s">
        <v>80</v>
      </c>
      <c r="C124" s="99" t="s">
        <v>108</v>
      </c>
      <c r="D124" s="106">
        <v>1</v>
      </c>
      <c r="E124" s="107">
        <v>24</v>
      </c>
      <c r="F124" s="98">
        <v>10</v>
      </c>
    </row>
    <row r="125" spans="1:6" ht="114.75" x14ac:dyDescent="1.65">
      <c r="A125" s="103" t="s">
        <v>50</v>
      </c>
      <c r="B125" s="105" t="s">
        <v>80</v>
      </c>
      <c r="C125" s="99" t="s">
        <v>108</v>
      </c>
      <c r="D125" s="106">
        <v>1</v>
      </c>
      <c r="E125" s="107">
        <v>30</v>
      </c>
      <c r="F125" s="98">
        <v>13</v>
      </c>
    </row>
    <row r="126" spans="1:6" ht="114.75" x14ac:dyDescent="1.65">
      <c r="A126" s="103" t="s">
        <v>50</v>
      </c>
      <c r="B126" s="105" t="s">
        <v>80</v>
      </c>
      <c r="C126" s="99" t="s">
        <v>108</v>
      </c>
      <c r="D126" s="106" t="s">
        <v>52</v>
      </c>
      <c r="E126" s="107">
        <v>12</v>
      </c>
      <c r="F126" s="102">
        <v>4</v>
      </c>
    </row>
    <row r="127" spans="1:6" ht="114.75" x14ac:dyDescent="1.65">
      <c r="A127" s="103" t="s">
        <v>50</v>
      </c>
      <c r="B127" s="105" t="s">
        <v>80</v>
      </c>
      <c r="C127" s="99" t="s">
        <v>108</v>
      </c>
      <c r="D127" s="106" t="s">
        <v>52</v>
      </c>
      <c r="E127" s="107">
        <v>16</v>
      </c>
      <c r="F127" s="98">
        <v>11</v>
      </c>
    </row>
    <row r="128" spans="1:6" ht="114.75" x14ac:dyDescent="1.65">
      <c r="A128" s="103" t="s">
        <v>50</v>
      </c>
      <c r="B128" s="105" t="s">
        <v>80</v>
      </c>
      <c r="C128" s="99" t="s">
        <v>108</v>
      </c>
      <c r="D128" s="106" t="s">
        <v>52</v>
      </c>
      <c r="E128" s="107">
        <v>18</v>
      </c>
      <c r="F128" s="98">
        <v>19</v>
      </c>
    </row>
    <row r="129" spans="1:6" ht="114.75" x14ac:dyDescent="1.65">
      <c r="A129" s="103" t="s">
        <v>50</v>
      </c>
      <c r="B129" s="105" t="s">
        <v>80</v>
      </c>
      <c r="C129" s="99" t="s">
        <v>108</v>
      </c>
      <c r="D129" s="106" t="s">
        <v>52</v>
      </c>
      <c r="E129" s="107">
        <v>26</v>
      </c>
      <c r="F129" s="98">
        <v>5</v>
      </c>
    </row>
    <row r="130" spans="1:6" ht="114.75" x14ac:dyDescent="1.65">
      <c r="A130" s="103" t="s">
        <v>50</v>
      </c>
      <c r="B130" s="105" t="s">
        <v>80</v>
      </c>
      <c r="C130" s="99" t="s">
        <v>108</v>
      </c>
      <c r="D130" s="106" t="s">
        <v>52</v>
      </c>
      <c r="E130" s="107">
        <v>14</v>
      </c>
      <c r="F130" s="102">
        <v>11</v>
      </c>
    </row>
    <row r="131" spans="1:6" ht="114.75" x14ac:dyDescent="1.65">
      <c r="A131" s="103" t="s">
        <v>50</v>
      </c>
      <c r="B131" s="105" t="s">
        <v>80</v>
      </c>
      <c r="C131" s="99" t="s">
        <v>108</v>
      </c>
      <c r="D131" s="106" t="s">
        <v>52</v>
      </c>
      <c r="E131" s="107">
        <v>22</v>
      </c>
      <c r="F131" s="98">
        <v>12</v>
      </c>
    </row>
    <row r="132" spans="1:6" ht="114.75" x14ac:dyDescent="1.65">
      <c r="A132" s="103" t="s">
        <v>50</v>
      </c>
      <c r="B132" s="105" t="s">
        <v>80</v>
      </c>
      <c r="C132" s="99" t="s">
        <v>108</v>
      </c>
      <c r="D132" s="106" t="s">
        <v>52</v>
      </c>
      <c r="E132" s="107">
        <v>30</v>
      </c>
      <c r="F132" s="98">
        <v>6</v>
      </c>
    </row>
    <row r="133" spans="1:6" ht="114.75" x14ac:dyDescent="1.65">
      <c r="A133" s="103" t="s">
        <v>50</v>
      </c>
      <c r="B133" s="105" t="s">
        <v>80</v>
      </c>
      <c r="C133" s="99" t="s">
        <v>108</v>
      </c>
      <c r="D133" s="106" t="s">
        <v>94</v>
      </c>
      <c r="E133" s="107">
        <v>18</v>
      </c>
      <c r="F133" s="98">
        <v>9</v>
      </c>
    </row>
    <row r="134" spans="1:6" ht="114.75" x14ac:dyDescent="1.65">
      <c r="A134" s="103" t="s">
        <v>50</v>
      </c>
      <c r="B134" s="105" t="s">
        <v>80</v>
      </c>
      <c r="C134" s="99" t="s">
        <v>108</v>
      </c>
      <c r="D134" s="106" t="s">
        <v>94</v>
      </c>
      <c r="E134" s="107">
        <v>26</v>
      </c>
      <c r="F134" s="98">
        <v>4</v>
      </c>
    </row>
    <row r="135" spans="1:6" ht="114.75" x14ac:dyDescent="1.65">
      <c r="A135" s="103" t="s">
        <v>50</v>
      </c>
      <c r="B135" s="105" t="s">
        <v>80</v>
      </c>
      <c r="C135" s="99" t="s">
        <v>108</v>
      </c>
      <c r="D135" s="106" t="s">
        <v>94</v>
      </c>
      <c r="E135" s="107">
        <v>22</v>
      </c>
      <c r="F135" s="98">
        <v>11</v>
      </c>
    </row>
    <row r="136" spans="1:6" ht="114.75" x14ac:dyDescent="1.65">
      <c r="A136" s="103" t="s">
        <v>50</v>
      </c>
      <c r="B136" s="105" t="s">
        <v>80</v>
      </c>
      <c r="C136" s="99" t="s">
        <v>108</v>
      </c>
      <c r="D136" s="106" t="s">
        <v>94</v>
      </c>
      <c r="E136" s="107">
        <v>30</v>
      </c>
      <c r="F136" s="98">
        <v>4</v>
      </c>
    </row>
    <row r="137" spans="1:6" ht="114.75" x14ac:dyDescent="1.65">
      <c r="A137" s="103" t="s">
        <v>50</v>
      </c>
      <c r="B137" s="105" t="s">
        <v>75</v>
      </c>
      <c r="C137" s="104" t="s">
        <v>76</v>
      </c>
      <c r="D137" s="106">
        <v>1</v>
      </c>
      <c r="E137" s="107">
        <v>26</v>
      </c>
      <c r="F137" s="98">
        <v>6</v>
      </c>
    </row>
    <row r="138" spans="1:6" ht="114.75" x14ac:dyDescent="1.65">
      <c r="A138" s="103" t="s">
        <v>50</v>
      </c>
      <c r="B138" s="105" t="s">
        <v>75</v>
      </c>
      <c r="C138" s="104" t="s">
        <v>76</v>
      </c>
      <c r="D138" s="106">
        <v>1</v>
      </c>
      <c r="E138" s="107">
        <v>24</v>
      </c>
      <c r="F138" s="98">
        <v>1</v>
      </c>
    </row>
    <row r="139" spans="1:6" ht="114.75" x14ac:dyDescent="1.65">
      <c r="A139" s="103" t="s">
        <v>50</v>
      </c>
      <c r="B139" s="105" t="s">
        <v>75</v>
      </c>
      <c r="C139" s="104" t="s">
        <v>76</v>
      </c>
      <c r="D139" s="106">
        <v>1</v>
      </c>
      <c r="E139" s="107">
        <v>30</v>
      </c>
      <c r="F139" s="98">
        <v>3</v>
      </c>
    </row>
    <row r="140" spans="1:6" ht="114.75" x14ac:dyDescent="1.65">
      <c r="A140" s="103" t="s">
        <v>50</v>
      </c>
      <c r="B140" s="105" t="s">
        <v>75</v>
      </c>
      <c r="C140" s="104" t="s">
        <v>76</v>
      </c>
      <c r="D140" s="106" t="s">
        <v>94</v>
      </c>
      <c r="E140" s="107">
        <v>16</v>
      </c>
      <c r="F140" s="98">
        <v>2</v>
      </c>
    </row>
    <row r="141" spans="1:6" ht="114.75" x14ac:dyDescent="1.65">
      <c r="A141" s="103" t="s">
        <v>50</v>
      </c>
      <c r="B141" s="105" t="s">
        <v>62</v>
      </c>
      <c r="C141" s="104" t="s">
        <v>73</v>
      </c>
      <c r="D141" s="106">
        <v>1</v>
      </c>
      <c r="E141" s="107">
        <v>26</v>
      </c>
      <c r="F141" s="98">
        <v>15</v>
      </c>
    </row>
    <row r="142" spans="1:6" ht="114.75" x14ac:dyDescent="1.65">
      <c r="A142" s="103" t="s">
        <v>50</v>
      </c>
      <c r="B142" s="105" t="s">
        <v>62</v>
      </c>
      <c r="C142" s="104" t="s">
        <v>73</v>
      </c>
      <c r="D142" s="106">
        <v>1</v>
      </c>
      <c r="E142" s="107">
        <v>24</v>
      </c>
      <c r="F142" s="98">
        <v>2</v>
      </c>
    </row>
    <row r="143" spans="1:6" ht="114.75" x14ac:dyDescent="1.65">
      <c r="A143" s="103" t="s">
        <v>50</v>
      </c>
      <c r="B143" s="105" t="s">
        <v>62</v>
      </c>
      <c r="C143" s="104" t="s">
        <v>73</v>
      </c>
      <c r="D143" s="106">
        <v>1</v>
      </c>
      <c r="E143" s="107">
        <v>30</v>
      </c>
      <c r="F143" s="98">
        <v>10</v>
      </c>
    </row>
    <row r="144" spans="1:6" ht="114.75" x14ac:dyDescent="1.65">
      <c r="A144" s="103" t="s">
        <v>50</v>
      </c>
      <c r="B144" s="105" t="s">
        <v>62</v>
      </c>
      <c r="C144" s="104" t="s">
        <v>73</v>
      </c>
      <c r="D144" s="106" t="s">
        <v>94</v>
      </c>
      <c r="E144" s="107">
        <v>16</v>
      </c>
      <c r="F144" s="98">
        <v>1</v>
      </c>
    </row>
    <row r="145" spans="1:6" ht="114.75" x14ac:dyDescent="1.65">
      <c r="A145" s="103" t="s">
        <v>50</v>
      </c>
      <c r="B145" s="105" t="s">
        <v>62</v>
      </c>
      <c r="C145" s="104" t="s">
        <v>73</v>
      </c>
      <c r="D145" s="106" t="s">
        <v>94</v>
      </c>
      <c r="E145" s="107">
        <v>18</v>
      </c>
      <c r="F145" s="98">
        <v>2</v>
      </c>
    </row>
    <row r="146" spans="1:6" ht="114.75" x14ac:dyDescent="1.65">
      <c r="A146" s="103" t="s">
        <v>50</v>
      </c>
      <c r="B146" s="105" t="s">
        <v>62</v>
      </c>
      <c r="C146" s="99" t="s">
        <v>95</v>
      </c>
      <c r="D146" s="106">
        <v>1</v>
      </c>
      <c r="E146" s="107">
        <v>30</v>
      </c>
      <c r="F146" s="98">
        <v>26</v>
      </c>
    </row>
    <row r="147" spans="1:6" ht="114.75" x14ac:dyDescent="1.65">
      <c r="A147" s="103" t="s">
        <v>50</v>
      </c>
      <c r="B147" s="105" t="s">
        <v>62</v>
      </c>
      <c r="C147" s="99" t="s">
        <v>95</v>
      </c>
      <c r="D147" s="106" t="s">
        <v>52</v>
      </c>
      <c r="E147" s="107">
        <v>18</v>
      </c>
      <c r="F147" s="98">
        <v>6</v>
      </c>
    </row>
    <row r="148" spans="1:6" ht="114.75" x14ac:dyDescent="1.65">
      <c r="A148" s="103" t="s">
        <v>50</v>
      </c>
      <c r="B148" s="105" t="s">
        <v>62</v>
      </c>
      <c r="C148" s="99" t="s">
        <v>95</v>
      </c>
      <c r="D148" s="106" t="s">
        <v>52</v>
      </c>
      <c r="E148" s="107">
        <v>22</v>
      </c>
      <c r="F148" s="98">
        <v>11</v>
      </c>
    </row>
    <row r="149" spans="1:6" ht="114.75" x14ac:dyDescent="1.65">
      <c r="A149" s="103" t="s">
        <v>50</v>
      </c>
      <c r="B149" s="105" t="s">
        <v>62</v>
      </c>
      <c r="C149" s="99" t="s">
        <v>95</v>
      </c>
      <c r="D149" s="106" t="s">
        <v>94</v>
      </c>
      <c r="E149" s="107">
        <v>26</v>
      </c>
      <c r="F149" s="98">
        <v>11</v>
      </c>
    </row>
    <row r="150" spans="1:6" ht="114.75" x14ac:dyDescent="1.65">
      <c r="A150" s="103" t="s">
        <v>50</v>
      </c>
      <c r="B150" s="105" t="s">
        <v>62</v>
      </c>
      <c r="C150" s="99" t="s">
        <v>95</v>
      </c>
      <c r="D150" s="106" t="s">
        <v>94</v>
      </c>
      <c r="E150" s="107">
        <v>22</v>
      </c>
      <c r="F150" s="98">
        <v>8</v>
      </c>
    </row>
    <row r="151" spans="1:6" ht="114.75" x14ac:dyDescent="1.65">
      <c r="A151" s="103" t="s">
        <v>50</v>
      </c>
      <c r="B151" s="105" t="s">
        <v>62</v>
      </c>
      <c r="C151" s="99" t="s">
        <v>99</v>
      </c>
      <c r="D151" s="106">
        <v>1</v>
      </c>
      <c r="E151" s="107">
        <v>12</v>
      </c>
      <c r="F151" s="102">
        <v>13</v>
      </c>
    </row>
    <row r="152" spans="1:6" ht="114.75" x14ac:dyDescent="1.65">
      <c r="A152" s="103" t="s">
        <v>50</v>
      </c>
      <c r="B152" s="105" t="s">
        <v>62</v>
      </c>
      <c r="C152" s="99" t="s">
        <v>99</v>
      </c>
      <c r="D152" s="106">
        <v>1</v>
      </c>
      <c r="E152" s="107">
        <v>16</v>
      </c>
      <c r="F152" s="98">
        <v>62</v>
      </c>
    </row>
    <row r="153" spans="1:6" ht="114.75" x14ac:dyDescent="1.65">
      <c r="A153" s="103" t="s">
        <v>50</v>
      </c>
      <c r="B153" s="105" t="s">
        <v>62</v>
      </c>
      <c r="C153" s="99" t="s">
        <v>99</v>
      </c>
      <c r="D153" s="106">
        <v>1</v>
      </c>
      <c r="E153" s="107">
        <v>18</v>
      </c>
      <c r="F153" s="98">
        <v>95</v>
      </c>
    </row>
    <row r="154" spans="1:6" ht="114.75" x14ac:dyDescent="1.65">
      <c r="A154" s="103" t="s">
        <v>50</v>
      </c>
      <c r="B154" s="105" t="s">
        <v>62</v>
      </c>
      <c r="C154" s="99" t="s">
        <v>99</v>
      </c>
      <c r="D154" s="106">
        <v>1</v>
      </c>
      <c r="E154" s="107">
        <v>14</v>
      </c>
      <c r="F154" s="102">
        <v>39</v>
      </c>
    </row>
    <row r="155" spans="1:6" ht="114.75" x14ac:dyDescent="1.65">
      <c r="A155" s="103" t="s">
        <v>50</v>
      </c>
      <c r="B155" s="105" t="s">
        <v>62</v>
      </c>
      <c r="C155" s="99" t="s">
        <v>99</v>
      </c>
      <c r="D155" s="106">
        <v>1</v>
      </c>
      <c r="E155" s="107">
        <v>22</v>
      </c>
      <c r="F155" s="98">
        <v>47</v>
      </c>
    </row>
    <row r="156" spans="1:6" ht="114.75" x14ac:dyDescent="1.65">
      <c r="A156" s="103" t="s">
        <v>50</v>
      </c>
      <c r="B156" s="105" t="s">
        <v>62</v>
      </c>
      <c r="C156" s="99" t="s">
        <v>99</v>
      </c>
      <c r="D156" s="106" t="s">
        <v>52</v>
      </c>
      <c r="E156" s="107">
        <v>12</v>
      </c>
      <c r="F156" s="102">
        <v>1</v>
      </c>
    </row>
    <row r="157" spans="1:6" ht="114.75" x14ac:dyDescent="1.65">
      <c r="A157" s="103" t="s">
        <v>50</v>
      </c>
      <c r="B157" s="105" t="s">
        <v>62</v>
      </c>
      <c r="C157" s="99" t="s">
        <v>99</v>
      </c>
      <c r="D157" s="106" t="s">
        <v>52</v>
      </c>
      <c r="E157" s="107">
        <v>16</v>
      </c>
      <c r="F157" s="98">
        <v>6</v>
      </c>
    </row>
    <row r="158" spans="1:6" ht="114.75" x14ac:dyDescent="1.65">
      <c r="A158" s="103" t="s">
        <v>50</v>
      </c>
      <c r="B158" s="105" t="s">
        <v>62</v>
      </c>
      <c r="C158" s="99" t="s">
        <v>99</v>
      </c>
      <c r="D158" s="106" t="s">
        <v>52</v>
      </c>
      <c r="E158" s="107">
        <v>18</v>
      </c>
      <c r="F158" s="98">
        <v>7</v>
      </c>
    </row>
    <row r="159" spans="1:6" ht="114.75" x14ac:dyDescent="1.65">
      <c r="A159" s="103" t="s">
        <v>50</v>
      </c>
      <c r="B159" s="105" t="s">
        <v>62</v>
      </c>
      <c r="C159" s="99" t="s">
        <v>99</v>
      </c>
      <c r="D159" s="106" t="s">
        <v>52</v>
      </c>
      <c r="E159" s="107">
        <v>26</v>
      </c>
      <c r="F159" s="98">
        <v>1</v>
      </c>
    </row>
    <row r="160" spans="1:6" ht="114.75" x14ac:dyDescent="1.65">
      <c r="A160" s="103" t="s">
        <v>50</v>
      </c>
      <c r="B160" s="105" t="s">
        <v>62</v>
      </c>
      <c r="C160" s="99" t="s">
        <v>99</v>
      </c>
      <c r="D160" s="106" t="s">
        <v>52</v>
      </c>
      <c r="E160" s="107">
        <v>14</v>
      </c>
      <c r="F160" s="102">
        <v>3</v>
      </c>
    </row>
    <row r="161" spans="1:6" ht="114.75" x14ac:dyDescent="1.65">
      <c r="A161" s="103" t="s">
        <v>50</v>
      </c>
      <c r="B161" s="105" t="s">
        <v>62</v>
      </c>
      <c r="C161" s="99" t="s">
        <v>99</v>
      </c>
      <c r="D161" s="106" t="s">
        <v>52</v>
      </c>
      <c r="E161" s="107">
        <v>22</v>
      </c>
      <c r="F161" s="98">
        <v>4</v>
      </c>
    </row>
    <row r="162" spans="1:6" ht="114.75" x14ac:dyDescent="1.65">
      <c r="A162" s="103" t="s">
        <v>50</v>
      </c>
      <c r="B162" s="105" t="s">
        <v>62</v>
      </c>
      <c r="C162" s="99" t="s">
        <v>99</v>
      </c>
      <c r="D162" s="106" t="s">
        <v>52</v>
      </c>
      <c r="E162" s="107">
        <v>30</v>
      </c>
      <c r="F162" s="98">
        <v>2</v>
      </c>
    </row>
    <row r="163" spans="1:6" ht="114.75" x14ac:dyDescent="1.65">
      <c r="A163" s="103" t="s">
        <v>50</v>
      </c>
      <c r="B163" s="105" t="s">
        <v>62</v>
      </c>
      <c r="C163" s="99" t="s">
        <v>99</v>
      </c>
      <c r="D163" s="106" t="s">
        <v>94</v>
      </c>
      <c r="E163" s="107">
        <v>12</v>
      </c>
      <c r="F163" s="102">
        <v>2</v>
      </c>
    </row>
    <row r="164" spans="1:6" ht="114.75" x14ac:dyDescent="1.65">
      <c r="A164" s="103" t="s">
        <v>50</v>
      </c>
      <c r="B164" s="105" t="s">
        <v>62</v>
      </c>
      <c r="C164" s="99" t="s">
        <v>99</v>
      </c>
      <c r="D164" s="106" t="s">
        <v>94</v>
      </c>
      <c r="E164" s="107">
        <v>16</v>
      </c>
      <c r="F164" s="98">
        <v>2</v>
      </c>
    </row>
    <row r="165" spans="1:6" ht="114.75" x14ac:dyDescent="1.65">
      <c r="A165" s="103" t="s">
        <v>50</v>
      </c>
      <c r="B165" s="105" t="s">
        <v>62</v>
      </c>
      <c r="C165" s="99" t="s">
        <v>99</v>
      </c>
      <c r="D165" s="106" t="s">
        <v>94</v>
      </c>
      <c r="E165" s="107">
        <v>18</v>
      </c>
      <c r="F165" s="98">
        <v>7</v>
      </c>
    </row>
    <row r="166" spans="1:6" ht="114.75" x14ac:dyDescent="1.65">
      <c r="A166" s="103" t="s">
        <v>50</v>
      </c>
      <c r="B166" s="105" t="s">
        <v>62</v>
      </c>
      <c r="C166" s="99" t="s">
        <v>99</v>
      </c>
      <c r="D166" s="106" t="s">
        <v>94</v>
      </c>
      <c r="E166" s="107">
        <v>26</v>
      </c>
      <c r="F166" s="98">
        <v>3</v>
      </c>
    </row>
    <row r="167" spans="1:6" ht="114.75" x14ac:dyDescent="1.65">
      <c r="A167" s="103" t="s">
        <v>50</v>
      </c>
      <c r="B167" s="105" t="s">
        <v>62</v>
      </c>
      <c r="C167" s="99" t="s">
        <v>99</v>
      </c>
      <c r="D167" s="106" t="s">
        <v>94</v>
      </c>
      <c r="E167" s="107">
        <v>14</v>
      </c>
      <c r="F167" s="102">
        <v>2</v>
      </c>
    </row>
    <row r="168" spans="1:6" ht="114.75" x14ac:dyDescent="1.65">
      <c r="A168" s="103" t="s">
        <v>50</v>
      </c>
      <c r="B168" s="105" t="s">
        <v>62</v>
      </c>
      <c r="C168" s="99" t="s">
        <v>99</v>
      </c>
      <c r="D168" s="106" t="s">
        <v>94</v>
      </c>
      <c r="E168" s="107">
        <v>22</v>
      </c>
      <c r="F168" s="98">
        <v>9</v>
      </c>
    </row>
    <row r="169" spans="1:6" ht="114.75" x14ac:dyDescent="1.65">
      <c r="A169" s="103" t="s">
        <v>50</v>
      </c>
      <c r="B169" s="105" t="s">
        <v>62</v>
      </c>
      <c r="C169" s="99" t="s">
        <v>99</v>
      </c>
      <c r="D169" s="106" t="s">
        <v>94</v>
      </c>
      <c r="E169" s="107">
        <v>30</v>
      </c>
      <c r="F169" s="98">
        <v>1</v>
      </c>
    </row>
    <row r="170" spans="1:6" ht="114.75" x14ac:dyDescent="1.65">
      <c r="A170" s="103" t="s">
        <v>50</v>
      </c>
      <c r="B170" s="105" t="s">
        <v>62</v>
      </c>
      <c r="C170" s="99" t="s">
        <v>111</v>
      </c>
      <c r="D170" s="106">
        <v>1</v>
      </c>
      <c r="E170" s="107">
        <v>12</v>
      </c>
      <c r="F170" s="102">
        <v>4</v>
      </c>
    </row>
    <row r="171" spans="1:6" ht="114.75" x14ac:dyDescent="1.65">
      <c r="A171" s="103" t="s">
        <v>50</v>
      </c>
      <c r="B171" s="105" t="s">
        <v>62</v>
      </c>
      <c r="C171" s="99" t="s">
        <v>111</v>
      </c>
      <c r="D171" s="106">
        <v>1</v>
      </c>
      <c r="E171" s="107">
        <v>16</v>
      </c>
      <c r="F171" s="98">
        <v>3</v>
      </c>
    </row>
    <row r="172" spans="1:6" ht="114.75" x14ac:dyDescent="1.65">
      <c r="A172" s="103" t="s">
        <v>50</v>
      </c>
      <c r="B172" s="105" t="s">
        <v>62</v>
      </c>
      <c r="C172" s="99" t="s">
        <v>111</v>
      </c>
      <c r="D172" s="106">
        <v>1</v>
      </c>
      <c r="E172" s="107">
        <v>18</v>
      </c>
      <c r="F172" s="98">
        <v>15</v>
      </c>
    </row>
    <row r="173" spans="1:6" ht="114.75" x14ac:dyDescent="1.65">
      <c r="A173" s="103" t="s">
        <v>50</v>
      </c>
      <c r="B173" s="105" t="s">
        <v>62</v>
      </c>
      <c r="C173" s="99" t="s">
        <v>111</v>
      </c>
      <c r="D173" s="106">
        <v>1</v>
      </c>
      <c r="E173" s="107">
        <v>14</v>
      </c>
      <c r="F173" s="102">
        <v>5</v>
      </c>
    </row>
    <row r="174" spans="1:6" ht="114.75" x14ac:dyDescent="1.65">
      <c r="A174" s="103" t="s">
        <v>50</v>
      </c>
      <c r="B174" s="105" t="s">
        <v>62</v>
      </c>
      <c r="C174" s="99" t="s">
        <v>111</v>
      </c>
      <c r="D174" s="106">
        <v>1</v>
      </c>
      <c r="E174" s="107">
        <v>22</v>
      </c>
      <c r="F174" s="98">
        <v>12</v>
      </c>
    </row>
    <row r="175" spans="1:6" ht="114.75" x14ac:dyDescent="1.65">
      <c r="A175" s="103" t="s">
        <v>50</v>
      </c>
      <c r="B175" s="105" t="s">
        <v>62</v>
      </c>
      <c r="C175" s="99" t="s">
        <v>111</v>
      </c>
      <c r="D175" s="106">
        <v>1</v>
      </c>
      <c r="E175" s="107">
        <v>24</v>
      </c>
      <c r="F175" s="98">
        <v>2</v>
      </c>
    </row>
    <row r="176" spans="1:6" ht="114.75" x14ac:dyDescent="1.65">
      <c r="A176" s="103" t="s">
        <v>50</v>
      </c>
      <c r="B176" s="105" t="s">
        <v>62</v>
      </c>
      <c r="C176" s="99" t="s">
        <v>111</v>
      </c>
      <c r="D176" s="106">
        <v>1</v>
      </c>
      <c r="E176" s="107">
        <v>32</v>
      </c>
      <c r="F176" s="98">
        <v>8</v>
      </c>
    </row>
    <row r="177" spans="1:6" ht="114.75" x14ac:dyDescent="1.65">
      <c r="A177" s="103" t="s">
        <v>50</v>
      </c>
      <c r="B177" s="105" t="s">
        <v>62</v>
      </c>
      <c r="C177" s="99" t="s">
        <v>111</v>
      </c>
      <c r="D177" s="106">
        <v>1</v>
      </c>
      <c r="E177" s="107">
        <v>30</v>
      </c>
      <c r="F177" s="98">
        <v>1</v>
      </c>
    </row>
    <row r="178" spans="1:6" ht="114.75" x14ac:dyDescent="1.65">
      <c r="A178" s="103" t="s">
        <v>50</v>
      </c>
      <c r="B178" s="105" t="s">
        <v>62</v>
      </c>
      <c r="C178" s="99" t="s">
        <v>111</v>
      </c>
      <c r="D178" s="106" t="s">
        <v>52</v>
      </c>
      <c r="E178" s="107">
        <v>16</v>
      </c>
      <c r="F178" s="98">
        <v>1</v>
      </c>
    </row>
    <row r="179" spans="1:6" ht="114.75" x14ac:dyDescent="1.65">
      <c r="A179" s="103" t="s">
        <v>50</v>
      </c>
      <c r="B179" s="105" t="s">
        <v>62</v>
      </c>
      <c r="C179" s="99" t="s">
        <v>111</v>
      </c>
      <c r="D179" s="106" t="s">
        <v>52</v>
      </c>
      <c r="E179" s="107">
        <v>18</v>
      </c>
      <c r="F179" s="98">
        <v>6</v>
      </c>
    </row>
    <row r="180" spans="1:6" ht="114.75" x14ac:dyDescent="1.65">
      <c r="A180" s="103" t="s">
        <v>50</v>
      </c>
      <c r="B180" s="105" t="s">
        <v>62</v>
      </c>
      <c r="C180" s="99" t="s">
        <v>111</v>
      </c>
      <c r="D180" s="106" t="s">
        <v>52</v>
      </c>
      <c r="E180" s="107">
        <v>22</v>
      </c>
      <c r="F180" s="98">
        <v>9</v>
      </c>
    </row>
    <row r="181" spans="1:6" ht="114.75" x14ac:dyDescent="1.65">
      <c r="A181" s="103" t="s">
        <v>50</v>
      </c>
      <c r="B181" s="105" t="s">
        <v>62</v>
      </c>
      <c r="C181" s="99" t="s">
        <v>111</v>
      </c>
      <c r="D181" s="106" t="s">
        <v>52</v>
      </c>
      <c r="E181" s="107">
        <v>24</v>
      </c>
      <c r="F181" s="98">
        <v>3</v>
      </c>
    </row>
    <row r="182" spans="1:6" ht="114.75" x14ac:dyDescent="1.65">
      <c r="A182" s="103" t="s">
        <v>50</v>
      </c>
      <c r="B182" s="105" t="s">
        <v>62</v>
      </c>
      <c r="C182" s="99" t="s">
        <v>111</v>
      </c>
      <c r="D182" s="106" t="s">
        <v>94</v>
      </c>
      <c r="E182" s="107">
        <v>12</v>
      </c>
      <c r="F182" s="102">
        <v>2</v>
      </c>
    </row>
    <row r="183" spans="1:6" ht="114.75" x14ac:dyDescent="1.65">
      <c r="A183" s="103" t="s">
        <v>50</v>
      </c>
      <c r="B183" s="105" t="s">
        <v>62</v>
      </c>
      <c r="C183" s="99" t="s">
        <v>111</v>
      </c>
      <c r="D183" s="106" t="s">
        <v>94</v>
      </c>
      <c r="E183" s="107">
        <v>16</v>
      </c>
      <c r="F183" s="98">
        <v>4</v>
      </c>
    </row>
    <row r="184" spans="1:6" ht="114.75" x14ac:dyDescent="1.65">
      <c r="A184" s="103" t="s">
        <v>50</v>
      </c>
      <c r="B184" s="105" t="s">
        <v>62</v>
      </c>
      <c r="C184" s="99" t="s">
        <v>111</v>
      </c>
      <c r="D184" s="106" t="s">
        <v>94</v>
      </c>
      <c r="E184" s="107">
        <v>14</v>
      </c>
      <c r="F184" s="102">
        <v>4</v>
      </c>
    </row>
    <row r="185" spans="1:6" ht="114.75" x14ac:dyDescent="1.65">
      <c r="A185" s="103" t="s">
        <v>50</v>
      </c>
      <c r="B185" s="105" t="s">
        <v>62</v>
      </c>
      <c r="C185" s="99" t="s">
        <v>112</v>
      </c>
      <c r="D185" s="106">
        <v>1</v>
      </c>
      <c r="E185" s="107">
        <v>12</v>
      </c>
      <c r="F185" s="102">
        <v>7</v>
      </c>
    </row>
    <row r="186" spans="1:6" ht="114.75" x14ac:dyDescent="1.65">
      <c r="A186" s="103" t="s">
        <v>50</v>
      </c>
      <c r="B186" s="105" t="s">
        <v>62</v>
      </c>
      <c r="C186" s="99" t="s">
        <v>112</v>
      </c>
      <c r="D186" s="106">
        <v>1</v>
      </c>
      <c r="E186" s="107">
        <v>16</v>
      </c>
      <c r="F186" s="98">
        <v>3</v>
      </c>
    </row>
    <row r="187" spans="1:6" ht="114.75" x14ac:dyDescent="1.65">
      <c r="A187" s="103" t="s">
        <v>50</v>
      </c>
      <c r="B187" s="105" t="s">
        <v>62</v>
      </c>
      <c r="C187" s="99" t="s">
        <v>112</v>
      </c>
      <c r="D187" s="106">
        <v>1</v>
      </c>
      <c r="E187" s="107">
        <v>18</v>
      </c>
      <c r="F187" s="98">
        <v>15</v>
      </c>
    </row>
    <row r="188" spans="1:6" ht="114.75" x14ac:dyDescent="1.65">
      <c r="A188" s="103" t="s">
        <v>50</v>
      </c>
      <c r="B188" s="105" t="s">
        <v>62</v>
      </c>
      <c r="C188" s="99" t="s">
        <v>112</v>
      </c>
      <c r="D188" s="106">
        <v>1</v>
      </c>
      <c r="E188" s="107">
        <v>14</v>
      </c>
      <c r="F188" s="102">
        <v>6</v>
      </c>
    </row>
    <row r="189" spans="1:6" ht="114.75" x14ac:dyDescent="1.65">
      <c r="A189" s="103" t="s">
        <v>50</v>
      </c>
      <c r="B189" s="105" t="s">
        <v>62</v>
      </c>
      <c r="C189" s="99" t="s">
        <v>112</v>
      </c>
      <c r="D189" s="106">
        <v>1</v>
      </c>
      <c r="E189" s="107">
        <v>22</v>
      </c>
      <c r="F189" s="98">
        <v>6</v>
      </c>
    </row>
    <row r="190" spans="1:6" ht="114.75" x14ac:dyDescent="1.65">
      <c r="A190" s="103" t="s">
        <v>50</v>
      </c>
      <c r="B190" s="105" t="s">
        <v>62</v>
      </c>
      <c r="C190" s="99" t="s">
        <v>112</v>
      </c>
      <c r="D190" s="106">
        <v>1</v>
      </c>
      <c r="E190" s="107">
        <v>24</v>
      </c>
      <c r="F190" s="98">
        <v>2</v>
      </c>
    </row>
    <row r="191" spans="1:6" ht="114.75" x14ac:dyDescent="1.65">
      <c r="A191" s="103" t="s">
        <v>50</v>
      </c>
      <c r="B191" s="105" t="s">
        <v>62</v>
      </c>
      <c r="C191" s="99" t="s">
        <v>112</v>
      </c>
      <c r="D191" s="106">
        <v>1</v>
      </c>
      <c r="E191" s="107">
        <v>32</v>
      </c>
      <c r="F191" s="98">
        <v>9</v>
      </c>
    </row>
    <row r="192" spans="1:6" ht="114.75" x14ac:dyDescent="1.65">
      <c r="A192" s="103" t="s">
        <v>50</v>
      </c>
      <c r="B192" s="105" t="s">
        <v>62</v>
      </c>
      <c r="C192" s="99" t="s">
        <v>112</v>
      </c>
      <c r="D192" s="106">
        <v>1</v>
      </c>
      <c r="E192" s="107">
        <v>30</v>
      </c>
      <c r="F192" s="98">
        <v>1</v>
      </c>
    </row>
    <row r="193" spans="1:6" ht="114.75" x14ac:dyDescent="1.65">
      <c r="A193" s="103" t="s">
        <v>50</v>
      </c>
      <c r="B193" s="105" t="s">
        <v>62</v>
      </c>
      <c r="C193" s="99" t="s">
        <v>112</v>
      </c>
      <c r="D193" s="106" t="s">
        <v>52</v>
      </c>
      <c r="E193" s="107">
        <v>12</v>
      </c>
      <c r="F193" s="102">
        <v>1</v>
      </c>
    </row>
    <row r="194" spans="1:6" ht="114.75" x14ac:dyDescent="1.65">
      <c r="A194" s="103" t="s">
        <v>50</v>
      </c>
      <c r="B194" s="105" t="s">
        <v>62</v>
      </c>
      <c r="C194" s="99" t="s">
        <v>112</v>
      </c>
      <c r="D194" s="106" t="s">
        <v>52</v>
      </c>
      <c r="E194" s="107">
        <v>26</v>
      </c>
      <c r="F194" s="98">
        <v>1</v>
      </c>
    </row>
    <row r="195" spans="1:6" ht="114.75" x14ac:dyDescent="1.65">
      <c r="A195" s="103" t="s">
        <v>50</v>
      </c>
      <c r="B195" s="105" t="s">
        <v>62</v>
      </c>
      <c r="C195" s="99" t="s">
        <v>112</v>
      </c>
      <c r="D195" s="106" t="s">
        <v>52</v>
      </c>
      <c r="E195" s="107">
        <v>24</v>
      </c>
      <c r="F195" s="98">
        <v>7</v>
      </c>
    </row>
    <row r="196" spans="1:6" ht="114.75" x14ac:dyDescent="1.65">
      <c r="A196" s="103" t="s">
        <v>50</v>
      </c>
      <c r="B196" s="105" t="s">
        <v>62</v>
      </c>
      <c r="C196" s="99" t="s">
        <v>112</v>
      </c>
      <c r="D196" s="106" t="s">
        <v>52</v>
      </c>
      <c r="E196" s="107">
        <v>32</v>
      </c>
      <c r="F196" s="98">
        <v>3</v>
      </c>
    </row>
    <row r="197" spans="1:6" ht="114.75" x14ac:dyDescent="1.65">
      <c r="A197" s="103" t="s">
        <v>50</v>
      </c>
      <c r="B197" s="105" t="s">
        <v>62</v>
      </c>
      <c r="C197" s="99" t="s">
        <v>112</v>
      </c>
      <c r="D197" s="106" t="s">
        <v>52</v>
      </c>
      <c r="E197" s="107">
        <v>30</v>
      </c>
      <c r="F197" s="98">
        <v>6</v>
      </c>
    </row>
    <row r="198" spans="1:6" ht="114.75" x14ac:dyDescent="1.65">
      <c r="A198" s="103" t="s">
        <v>50</v>
      </c>
      <c r="B198" s="105" t="s">
        <v>62</v>
      </c>
      <c r="C198" s="99" t="s">
        <v>112</v>
      </c>
      <c r="D198" s="106" t="s">
        <v>52</v>
      </c>
      <c r="E198" s="107">
        <v>28</v>
      </c>
      <c r="F198" s="98">
        <v>6</v>
      </c>
    </row>
    <row r="199" spans="1:6" ht="114.75" x14ac:dyDescent="1.65">
      <c r="A199" s="103" t="s">
        <v>50</v>
      </c>
      <c r="B199" s="105" t="s">
        <v>62</v>
      </c>
      <c r="C199" s="99" t="s">
        <v>112</v>
      </c>
      <c r="D199" s="106" t="s">
        <v>94</v>
      </c>
      <c r="E199" s="107">
        <v>18</v>
      </c>
      <c r="F199" s="98">
        <v>4</v>
      </c>
    </row>
    <row r="200" spans="1:6" ht="114.75" x14ac:dyDescent="1.65">
      <c r="A200" s="103" t="s">
        <v>50</v>
      </c>
      <c r="B200" s="105" t="s">
        <v>62</v>
      </c>
      <c r="C200" s="99" t="s">
        <v>112</v>
      </c>
      <c r="D200" s="106" t="s">
        <v>94</v>
      </c>
      <c r="E200" s="107">
        <v>22</v>
      </c>
      <c r="F200" s="98">
        <v>6</v>
      </c>
    </row>
    <row r="201" spans="1:6" ht="114.75" x14ac:dyDescent="1.65">
      <c r="A201" s="103" t="s">
        <v>50</v>
      </c>
      <c r="B201" s="105" t="s">
        <v>71</v>
      </c>
      <c r="C201" s="104" t="s">
        <v>72</v>
      </c>
      <c r="D201" s="106">
        <v>1</v>
      </c>
      <c r="E201" s="107">
        <v>26</v>
      </c>
      <c r="F201" s="106">
        <v>3</v>
      </c>
    </row>
    <row r="202" spans="1:6" ht="114.75" x14ac:dyDescent="1.65">
      <c r="A202" s="103" t="s">
        <v>50</v>
      </c>
      <c r="B202" s="105" t="s">
        <v>71</v>
      </c>
      <c r="C202" s="104" t="s">
        <v>72</v>
      </c>
      <c r="D202" s="106">
        <v>1</v>
      </c>
      <c r="E202" s="107">
        <v>22</v>
      </c>
      <c r="F202" s="106">
        <v>7</v>
      </c>
    </row>
    <row r="203" spans="1:6" ht="114.75" x14ac:dyDescent="1.65">
      <c r="A203" s="103" t="s">
        <v>50</v>
      </c>
      <c r="B203" s="105" t="s">
        <v>71</v>
      </c>
      <c r="C203" s="104" t="s">
        <v>72</v>
      </c>
      <c r="D203" s="106">
        <v>1</v>
      </c>
      <c r="E203" s="107">
        <v>30</v>
      </c>
      <c r="F203" s="106">
        <v>3</v>
      </c>
    </row>
    <row r="204" spans="1:6" ht="114.75" x14ac:dyDescent="1.65">
      <c r="A204" s="103" t="s">
        <v>50</v>
      </c>
      <c r="B204" s="105" t="s">
        <v>71</v>
      </c>
      <c r="C204" s="104" t="s">
        <v>72</v>
      </c>
      <c r="D204" s="106" t="s">
        <v>52</v>
      </c>
      <c r="E204" s="107">
        <v>12</v>
      </c>
      <c r="F204" s="106">
        <v>2</v>
      </c>
    </row>
    <row r="205" spans="1:6" ht="114.75" x14ac:dyDescent="1.65">
      <c r="A205" s="103" t="s">
        <v>50</v>
      </c>
      <c r="B205" s="105" t="s">
        <v>71</v>
      </c>
      <c r="C205" s="104" t="s">
        <v>72</v>
      </c>
      <c r="D205" s="106" t="s">
        <v>52</v>
      </c>
      <c r="E205" s="107">
        <v>16</v>
      </c>
      <c r="F205" s="106">
        <v>4</v>
      </c>
    </row>
    <row r="206" spans="1:6" ht="114.75" x14ac:dyDescent="1.65">
      <c r="A206" s="103" t="s">
        <v>50</v>
      </c>
      <c r="B206" s="105" t="s">
        <v>71</v>
      </c>
      <c r="C206" s="104" t="s">
        <v>72</v>
      </c>
      <c r="D206" s="106" t="s">
        <v>52</v>
      </c>
      <c r="E206" s="107">
        <v>18</v>
      </c>
      <c r="F206" s="106">
        <v>6</v>
      </c>
    </row>
    <row r="207" spans="1:6" ht="114.75" x14ac:dyDescent="1.65">
      <c r="A207" s="103" t="s">
        <v>50</v>
      </c>
      <c r="B207" s="105" t="s">
        <v>71</v>
      </c>
      <c r="C207" s="104" t="s">
        <v>72</v>
      </c>
      <c r="D207" s="106" t="s">
        <v>52</v>
      </c>
      <c r="E207" s="107">
        <v>26</v>
      </c>
      <c r="F207" s="106">
        <v>3</v>
      </c>
    </row>
    <row r="208" spans="1:6" ht="114.75" x14ac:dyDescent="1.65">
      <c r="A208" s="103" t="s">
        <v>50</v>
      </c>
      <c r="B208" s="105" t="s">
        <v>71</v>
      </c>
      <c r="C208" s="104" t="s">
        <v>72</v>
      </c>
      <c r="D208" s="106" t="s">
        <v>52</v>
      </c>
      <c r="E208" s="107">
        <v>14</v>
      </c>
      <c r="F208" s="106">
        <v>3</v>
      </c>
    </row>
    <row r="209" spans="1:6" ht="114.75" x14ac:dyDescent="1.65">
      <c r="A209" s="103" t="s">
        <v>50</v>
      </c>
      <c r="B209" s="105" t="s">
        <v>71</v>
      </c>
      <c r="C209" s="104" t="s">
        <v>72</v>
      </c>
      <c r="D209" s="106" t="s">
        <v>52</v>
      </c>
      <c r="E209" s="107">
        <v>22</v>
      </c>
      <c r="F209" s="106">
        <v>2</v>
      </c>
    </row>
    <row r="210" spans="1:6" ht="114.75" x14ac:dyDescent="1.65">
      <c r="A210" s="103" t="s">
        <v>50</v>
      </c>
      <c r="B210" s="105" t="s">
        <v>71</v>
      </c>
      <c r="C210" s="104" t="s">
        <v>72</v>
      </c>
      <c r="D210" s="106" t="s">
        <v>94</v>
      </c>
      <c r="E210" s="107">
        <v>18</v>
      </c>
      <c r="F210" s="98">
        <v>1</v>
      </c>
    </row>
    <row r="211" spans="1:6" ht="114.75" x14ac:dyDescent="1.65">
      <c r="A211" s="103" t="s">
        <v>50</v>
      </c>
      <c r="B211" s="105" t="s">
        <v>65</v>
      </c>
      <c r="C211" s="99" t="s">
        <v>411</v>
      </c>
      <c r="D211" s="106">
        <v>1</v>
      </c>
      <c r="E211" s="107">
        <v>12</v>
      </c>
      <c r="F211" s="102">
        <v>2</v>
      </c>
    </row>
    <row r="212" spans="1:6" ht="114.75" x14ac:dyDescent="1.65">
      <c r="A212" s="103" t="s">
        <v>50</v>
      </c>
      <c r="B212" s="105" t="s">
        <v>65</v>
      </c>
      <c r="C212" s="99" t="s">
        <v>411</v>
      </c>
      <c r="D212" s="106">
        <v>1</v>
      </c>
      <c r="E212" s="107">
        <v>16</v>
      </c>
      <c r="F212" s="98">
        <v>1</v>
      </c>
    </row>
    <row r="213" spans="1:6" ht="114.75" x14ac:dyDescent="1.65">
      <c r="A213" s="103" t="s">
        <v>50</v>
      </c>
      <c r="B213" s="105" t="s">
        <v>65</v>
      </c>
      <c r="C213" s="99" t="s">
        <v>411</v>
      </c>
      <c r="D213" s="106">
        <v>1</v>
      </c>
      <c r="E213" s="107">
        <v>18</v>
      </c>
      <c r="F213" s="98">
        <v>1</v>
      </c>
    </row>
    <row r="214" spans="1:6" ht="114.75" x14ac:dyDescent="1.65">
      <c r="A214" s="103" t="s">
        <v>50</v>
      </c>
      <c r="B214" s="105" t="s">
        <v>65</v>
      </c>
      <c r="C214" s="99" t="s">
        <v>411</v>
      </c>
      <c r="D214" s="106">
        <v>1</v>
      </c>
      <c r="E214" s="107">
        <v>14</v>
      </c>
      <c r="F214" s="102">
        <v>1</v>
      </c>
    </row>
    <row r="215" spans="1:6" ht="114.75" x14ac:dyDescent="1.65">
      <c r="A215" s="103" t="s">
        <v>50</v>
      </c>
      <c r="B215" s="105" t="s">
        <v>65</v>
      </c>
      <c r="C215" s="99" t="s">
        <v>411</v>
      </c>
      <c r="D215" s="106">
        <v>1</v>
      </c>
      <c r="E215" s="107">
        <v>22</v>
      </c>
      <c r="F215" s="98">
        <v>5</v>
      </c>
    </row>
    <row r="216" spans="1:6" ht="114.75" x14ac:dyDescent="1.65">
      <c r="A216" s="103" t="s">
        <v>50</v>
      </c>
      <c r="B216" s="105" t="s">
        <v>65</v>
      </c>
      <c r="C216" s="99" t="s">
        <v>411</v>
      </c>
      <c r="D216" s="106">
        <v>1</v>
      </c>
      <c r="E216" s="107">
        <v>32</v>
      </c>
      <c r="F216" s="98">
        <v>3</v>
      </c>
    </row>
    <row r="217" spans="1:6" ht="114.75" x14ac:dyDescent="1.65">
      <c r="A217" s="103" t="s">
        <v>50</v>
      </c>
      <c r="B217" s="105" t="s">
        <v>65</v>
      </c>
      <c r="C217" s="99" t="s">
        <v>411</v>
      </c>
      <c r="D217" s="106">
        <v>1</v>
      </c>
      <c r="E217" s="107">
        <v>30</v>
      </c>
      <c r="F217" s="98">
        <v>1</v>
      </c>
    </row>
    <row r="218" spans="1:6" ht="114.75" x14ac:dyDescent="1.65">
      <c r="A218" s="103" t="s">
        <v>50</v>
      </c>
      <c r="B218" s="105" t="s">
        <v>65</v>
      </c>
      <c r="C218" s="99" t="s">
        <v>411</v>
      </c>
      <c r="D218" s="106" t="s">
        <v>52</v>
      </c>
      <c r="E218" s="107">
        <v>24</v>
      </c>
      <c r="F218" s="98">
        <v>4</v>
      </c>
    </row>
    <row r="219" spans="1:6" ht="114.75" x14ac:dyDescent="1.65">
      <c r="A219" s="103" t="s">
        <v>50</v>
      </c>
      <c r="B219" s="105" t="s">
        <v>65</v>
      </c>
      <c r="C219" s="99" t="s">
        <v>411</v>
      </c>
      <c r="D219" s="106" t="s">
        <v>52</v>
      </c>
      <c r="E219" s="107">
        <v>28</v>
      </c>
      <c r="F219" s="98">
        <v>6</v>
      </c>
    </row>
    <row r="220" spans="1:6" ht="114.75" x14ac:dyDescent="1.65">
      <c r="A220" s="103" t="s">
        <v>50</v>
      </c>
      <c r="B220" s="105" t="s">
        <v>65</v>
      </c>
      <c r="C220" s="99" t="s">
        <v>411</v>
      </c>
      <c r="D220" s="106" t="s">
        <v>94</v>
      </c>
      <c r="E220" s="107">
        <v>28</v>
      </c>
      <c r="F220" s="98">
        <v>3</v>
      </c>
    </row>
    <row r="221" spans="1:6" ht="114.75" x14ac:dyDescent="1.65">
      <c r="A221" s="103" t="s">
        <v>50</v>
      </c>
      <c r="B221" s="100" t="s">
        <v>100</v>
      </c>
      <c r="C221" s="99" t="s">
        <v>101</v>
      </c>
      <c r="D221" s="106">
        <v>1</v>
      </c>
      <c r="E221" s="107">
        <v>26</v>
      </c>
      <c r="F221" s="98">
        <v>25</v>
      </c>
    </row>
    <row r="222" spans="1:6" ht="114.75" x14ac:dyDescent="1.65">
      <c r="A222" s="103" t="s">
        <v>50</v>
      </c>
      <c r="B222" s="100" t="s">
        <v>100</v>
      </c>
      <c r="C222" s="99" t="s">
        <v>101</v>
      </c>
      <c r="D222" s="106">
        <v>1</v>
      </c>
      <c r="E222" s="107">
        <v>30</v>
      </c>
      <c r="F222" s="98">
        <v>29</v>
      </c>
    </row>
    <row r="223" spans="1:6" ht="114.75" x14ac:dyDescent="1.65">
      <c r="A223" s="103" t="s">
        <v>50</v>
      </c>
      <c r="B223" s="100" t="s">
        <v>100</v>
      </c>
      <c r="C223" s="99" t="s">
        <v>101</v>
      </c>
      <c r="D223" s="106" t="s">
        <v>52</v>
      </c>
      <c r="E223" s="107">
        <v>16</v>
      </c>
      <c r="F223" s="98">
        <v>7</v>
      </c>
    </row>
    <row r="224" spans="1:6" ht="114.75" x14ac:dyDescent="1.65">
      <c r="A224" s="103" t="s">
        <v>50</v>
      </c>
      <c r="B224" s="100" t="s">
        <v>100</v>
      </c>
      <c r="C224" s="99" t="s">
        <v>101</v>
      </c>
      <c r="D224" s="106" t="s">
        <v>52</v>
      </c>
      <c r="E224" s="107">
        <v>18</v>
      </c>
      <c r="F224" s="98">
        <v>8</v>
      </c>
    </row>
    <row r="225" spans="1:6" ht="114.75" x14ac:dyDescent="1.65">
      <c r="A225" s="103" t="s">
        <v>50</v>
      </c>
      <c r="B225" s="100" t="s">
        <v>100</v>
      </c>
      <c r="C225" s="99" t="s">
        <v>101</v>
      </c>
      <c r="D225" s="106" t="s">
        <v>52</v>
      </c>
      <c r="E225" s="107">
        <v>14</v>
      </c>
      <c r="F225" s="102">
        <v>1</v>
      </c>
    </row>
    <row r="226" spans="1:6" ht="114.75" x14ac:dyDescent="1.65">
      <c r="A226" s="103" t="s">
        <v>50</v>
      </c>
      <c r="B226" s="100" t="s">
        <v>100</v>
      </c>
      <c r="C226" s="99" t="s">
        <v>101</v>
      </c>
      <c r="D226" s="106" t="s">
        <v>52</v>
      </c>
      <c r="E226" s="107">
        <v>22</v>
      </c>
      <c r="F226" s="98">
        <v>4</v>
      </c>
    </row>
    <row r="227" spans="1:6" ht="114.75" x14ac:dyDescent="1.65">
      <c r="A227" s="103" t="s">
        <v>50</v>
      </c>
      <c r="B227" s="100" t="s">
        <v>100</v>
      </c>
      <c r="C227" s="99" t="s">
        <v>101</v>
      </c>
      <c r="D227" s="106" t="s">
        <v>94</v>
      </c>
      <c r="E227" s="107">
        <v>12</v>
      </c>
      <c r="F227" s="102">
        <v>3</v>
      </c>
    </row>
    <row r="228" spans="1:6" ht="114.75" x14ac:dyDescent="1.65">
      <c r="A228" s="103" t="s">
        <v>50</v>
      </c>
      <c r="B228" s="100" t="s">
        <v>100</v>
      </c>
      <c r="C228" s="99" t="s">
        <v>101</v>
      </c>
      <c r="D228" s="106" t="s">
        <v>94</v>
      </c>
      <c r="E228" s="107">
        <v>16</v>
      </c>
      <c r="F228" s="98">
        <v>2</v>
      </c>
    </row>
    <row r="229" spans="1:6" ht="114.75" x14ac:dyDescent="1.65">
      <c r="A229" s="103" t="s">
        <v>50</v>
      </c>
      <c r="B229" s="100" t="s">
        <v>100</v>
      </c>
      <c r="C229" s="99" t="s">
        <v>101</v>
      </c>
      <c r="D229" s="106" t="s">
        <v>94</v>
      </c>
      <c r="E229" s="107">
        <v>14</v>
      </c>
      <c r="F229" s="102">
        <v>3</v>
      </c>
    </row>
    <row r="230" spans="1:6" ht="114.75" x14ac:dyDescent="1.65">
      <c r="A230" s="103" t="s">
        <v>50</v>
      </c>
      <c r="B230" s="100" t="s">
        <v>103</v>
      </c>
      <c r="C230" s="99" t="s">
        <v>104</v>
      </c>
      <c r="D230" s="106">
        <v>1</v>
      </c>
      <c r="E230" s="107">
        <v>24</v>
      </c>
      <c r="F230" s="98">
        <v>5</v>
      </c>
    </row>
    <row r="231" spans="1:6" ht="114.75" x14ac:dyDescent="1.65">
      <c r="A231" s="103" t="s">
        <v>50</v>
      </c>
      <c r="B231" s="100" t="s">
        <v>103</v>
      </c>
      <c r="C231" s="99" t="s">
        <v>104</v>
      </c>
      <c r="D231" s="106">
        <v>1</v>
      </c>
      <c r="E231" s="107">
        <v>30</v>
      </c>
      <c r="F231" s="98">
        <v>2</v>
      </c>
    </row>
    <row r="232" spans="1:6" ht="114.75" x14ac:dyDescent="1.65">
      <c r="A232" s="103" t="s">
        <v>50</v>
      </c>
      <c r="B232" s="100" t="s">
        <v>103</v>
      </c>
      <c r="C232" s="99" t="s">
        <v>104</v>
      </c>
      <c r="D232" s="106" t="s">
        <v>52</v>
      </c>
      <c r="E232" s="107">
        <v>26</v>
      </c>
      <c r="F232" s="98">
        <v>1</v>
      </c>
    </row>
    <row r="233" spans="1:6" ht="114.75" x14ac:dyDescent="1.65">
      <c r="A233" s="103" t="s">
        <v>50</v>
      </c>
      <c r="B233" s="100" t="s">
        <v>103</v>
      </c>
      <c r="C233" s="99" t="s">
        <v>104</v>
      </c>
      <c r="D233" s="106" t="s">
        <v>52</v>
      </c>
      <c r="E233" s="107">
        <v>22</v>
      </c>
      <c r="F233" s="98">
        <v>2</v>
      </c>
    </row>
    <row r="234" spans="1:6" ht="114.75" x14ac:dyDescent="1.65">
      <c r="A234" s="103" t="s">
        <v>50</v>
      </c>
      <c r="B234" s="100" t="s">
        <v>103</v>
      </c>
      <c r="C234" s="99" t="s">
        <v>104</v>
      </c>
      <c r="D234" s="106" t="s">
        <v>94</v>
      </c>
      <c r="E234" s="107">
        <v>18</v>
      </c>
      <c r="F234" s="98">
        <v>1</v>
      </c>
    </row>
    <row r="235" spans="1:6" ht="114.75" x14ac:dyDescent="1.65">
      <c r="A235" s="103" t="s">
        <v>50</v>
      </c>
      <c r="B235" s="100" t="s">
        <v>103</v>
      </c>
      <c r="C235" s="99" t="s">
        <v>104</v>
      </c>
      <c r="D235" s="106" t="s">
        <v>94</v>
      </c>
      <c r="E235" s="107">
        <v>14</v>
      </c>
      <c r="F235" s="102">
        <v>1</v>
      </c>
    </row>
    <row r="236" spans="1:6" ht="114.75" x14ac:dyDescent="1.65">
      <c r="A236" s="103" t="s">
        <v>50</v>
      </c>
      <c r="B236" s="100" t="s">
        <v>109</v>
      </c>
      <c r="C236" s="99" t="s">
        <v>110</v>
      </c>
      <c r="D236" s="106">
        <v>1</v>
      </c>
      <c r="E236" s="107">
        <v>12</v>
      </c>
      <c r="F236" s="102">
        <v>15</v>
      </c>
    </row>
    <row r="237" spans="1:6" ht="114.75" x14ac:dyDescent="1.65">
      <c r="A237" s="103" t="s">
        <v>50</v>
      </c>
      <c r="B237" s="100" t="s">
        <v>109</v>
      </c>
      <c r="C237" s="99" t="s">
        <v>110</v>
      </c>
      <c r="D237" s="106">
        <v>1</v>
      </c>
      <c r="E237" s="107">
        <v>16</v>
      </c>
      <c r="F237" s="98">
        <v>23</v>
      </c>
    </row>
    <row r="238" spans="1:6" ht="114.75" x14ac:dyDescent="1.65">
      <c r="A238" s="103" t="s">
        <v>50</v>
      </c>
      <c r="B238" s="100" t="s">
        <v>109</v>
      </c>
      <c r="C238" s="99" t="s">
        <v>110</v>
      </c>
      <c r="D238" s="106">
        <v>1</v>
      </c>
      <c r="E238" s="107">
        <v>18</v>
      </c>
      <c r="F238" s="98">
        <v>48</v>
      </c>
    </row>
    <row r="239" spans="1:6" ht="114.75" x14ac:dyDescent="1.65">
      <c r="A239" s="103" t="s">
        <v>50</v>
      </c>
      <c r="B239" s="100" t="s">
        <v>109</v>
      </c>
      <c r="C239" s="99" t="s">
        <v>110</v>
      </c>
      <c r="D239" s="106">
        <v>1</v>
      </c>
      <c r="E239" s="107">
        <v>14</v>
      </c>
      <c r="F239" s="102">
        <v>17</v>
      </c>
    </row>
    <row r="240" spans="1:6" ht="114.75" x14ac:dyDescent="1.65">
      <c r="A240" s="103" t="s">
        <v>50</v>
      </c>
      <c r="B240" s="100" t="s">
        <v>109</v>
      </c>
      <c r="C240" s="99" t="s">
        <v>110</v>
      </c>
      <c r="D240" s="106">
        <v>1</v>
      </c>
      <c r="E240" s="107">
        <v>22</v>
      </c>
      <c r="F240" s="98">
        <v>34</v>
      </c>
    </row>
    <row r="241" spans="1:6" ht="114.75" x14ac:dyDescent="1.65">
      <c r="A241" s="103" t="s">
        <v>50</v>
      </c>
      <c r="B241" s="100" t="s">
        <v>109</v>
      </c>
      <c r="C241" s="99" t="s">
        <v>110</v>
      </c>
      <c r="D241" s="106">
        <v>1</v>
      </c>
      <c r="E241" s="107">
        <v>32</v>
      </c>
      <c r="F241" s="98">
        <v>12</v>
      </c>
    </row>
    <row r="242" spans="1:6" ht="114.75" x14ac:dyDescent="1.65">
      <c r="A242" s="103" t="s">
        <v>50</v>
      </c>
      <c r="B242" s="100" t="s">
        <v>109</v>
      </c>
      <c r="C242" s="99" t="s">
        <v>110</v>
      </c>
      <c r="D242" s="106" t="s">
        <v>52</v>
      </c>
      <c r="E242" s="107">
        <v>12</v>
      </c>
      <c r="F242" s="102">
        <v>4</v>
      </c>
    </row>
    <row r="243" spans="1:6" ht="114.75" x14ac:dyDescent="1.65">
      <c r="A243" s="103" t="s">
        <v>50</v>
      </c>
      <c r="B243" s="100" t="s">
        <v>109</v>
      </c>
      <c r="C243" s="99" t="s">
        <v>110</v>
      </c>
      <c r="D243" s="106" t="s">
        <v>52</v>
      </c>
      <c r="E243" s="107">
        <v>16</v>
      </c>
      <c r="F243" s="98">
        <v>9</v>
      </c>
    </row>
    <row r="244" spans="1:6" ht="114.75" x14ac:dyDescent="1.65">
      <c r="A244" s="103" t="s">
        <v>50</v>
      </c>
      <c r="B244" s="100" t="s">
        <v>109</v>
      </c>
      <c r="C244" s="99" t="s">
        <v>110</v>
      </c>
      <c r="D244" s="106" t="s">
        <v>52</v>
      </c>
      <c r="E244" s="107">
        <v>14</v>
      </c>
      <c r="F244" s="102">
        <v>6</v>
      </c>
    </row>
    <row r="245" spans="1:6" ht="114.75" x14ac:dyDescent="1.65">
      <c r="A245" s="103" t="s">
        <v>50</v>
      </c>
      <c r="B245" s="100" t="s">
        <v>109</v>
      </c>
      <c r="C245" s="99" t="s">
        <v>110</v>
      </c>
      <c r="D245" s="106" t="s">
        <v>94</v>
      </c>
      <c r="E245" s="107">
        <v>12</v>
      </c>
      <c r="F245" s="102">
        <v>1</v>
      </c>
    </row>
    <row r="246" spans="1:6" ht="114.75" x14ac:dyDescent="1.65">
      <c r="A246" s="103" t="s">
        <v>50</v>
      </c>
      <c r="B246" s="100" t="s">
        <v>109</v>
      </c>
      <c r="C246" s="99" t="s">
        <v>110</v>
      </c>
      <c r="D246" s="106" t="s">
        <v>94</v>
      </c>
      <c r="E246" s="107">
        <v>16</v>
      </c>
      <c r="F246" s="98">
        <v>1</v>
      </c>
    </row>
    <row r="247" spans="1:6" ht="114.75" x14ac:dyDescent="1.65">
      <c r="A247" s="103" t="s">
        <v>50</v>
      </c>
      <c r="B247" s="100" t="s">
        <v>109</v>
      </c>
      <c r="C247" s="99" t="s">
        <v>110</v>
      </c>
      <c r="D247" s="106" t="s">
        <v>94</v>
      </c>
      <c r="E247" s="107">
        <v>18</v>
      </c>
      <c r="F247" s="98">
        <v>1</v>
      </c>
    </row>
    <row r="248" spans="1:6" ht="114.75" x14ac:dyDescent="1.65">
      <c r="A248" s="103" t="s">
        <v>50</v>
      </c>
      <c r="B248" s="100" t="s">
        <v>109</v>
      </c>
      <c r="C248" s="99" t="s">
        <v>110</v>
      </c>
      <c r="D248" s="106" t="s">
        <v>94</v>
      </c>
      <c r="E248" s="107">
        <v>14</v>
      </c>
      <c r="F248" s="102">
        <v>1</v>
      </c>
    </row>
    <row r="249" spans="1:6" ht="114.75" x14ac:dyDescent="1.65">
      <c r="A249" s="103" t="s">
        <v>50</v>
      </c>
      <c r="B249" s="100" t="s">
        <v>113</v>
      </c>
      <c r="C249" s="99" t="s">
        <v>409</v>
      </c>
      <c r="D249" s="106">
        <v>1</v>
      </c>
      <c r="E249" s="107">
        <v>12</v>
      </c>
      <c r="F249" s="102">
        <v>6</v>
      </c>
    </row>
    <row r="250" spans="1:6" ht="114.75" x14ac:dyDescent="1.65">
      <c r="A250" s="103" t="s">
        <v>50</v>
      </c>
      <c r="B250" s="100" t="s">
        <v>113</v>
      </c>
      <c r="C250" s="99" t="s">
        <v>409</v>
      </c>
      <c r="D250" s="106">
        <v>1</v>
      </c>
      <c r="E250" s="107">
        <v>16</v>
      </c>
      <c r="F250" s="98">
        <v>2</v>
      </c>
    </row>
    <row r="251" spans="1:6" ht="114.75" x14ac:dyDescent="1.65">
      <c r="A251" s="103" t="s">
        <v>50</v>
      </c>
      <c r="B251" s="100" t="s">
        <v>113</v>
      </c>
      <c r="C251" s="99" t="s">
        <v>409</v>
      </c>
      <c r="D251" s="106">
        <v>1</v>
      </c>
      <c r="E251" s="107">
        <v>18</v>
      </c>
      <c r="F251" s="98">
        <v>13</v>
      </c>
    </row>
    <row r="252" spans="1:6" ht="114.75" x14ac:dyDescent="1.65">
      <c r="A252" s="103" t="s">
        <v>50</v>
      </c>
      <c r="B252" s="100" t="s">
        <v>113</v>
      </c>
      <c r="C252" s="99" t="s">
        <v>409</v>
      </c>
      <c r="D252" s="106">
        <v>1</v>
      </c>
      <c r="E252" s="107">
        <v>14</v>
      </c>
      <c r="F252" s="102">
        <v>6</v>
      </c>
    </row>
    <row r="253" spans="1:6" ht="114.75" x14ac:dyDescent="1.65">
      <c r="A253" s="103" t="s">
        <v>50</v>
      </c>
      <c r="B253" s="100" t="s">
        <v>113</v>
      </c>
      <c r="C253" s="99" t="s">
        <v>409</v>
      </c>
      <c r="D253" s="106">
        <v>1</v>
      </c>
      <c r="E253" s="107">
        <v>22</v>
      </c>
      <c r="F253" s="98">
        <v>14</v>
      </c>
    </row>
    <row r="254" spans="1:6" ht="114.75" x14ac:dyDescent="1.65">
      <c r="A254" s="103" t="s">
        <v>50</v>
      </c>
      <c r="B254" s="100" t="s">
        <v>113</v>
      </c>
      <c r="C254" s="99" t="s">
        <v>409</v>
      </c>
      <c r="D254" s="106">
        <v>1</v>
      </c>
      <c r="E254" s="107">
        <v>32</v>
      </c>
      <c r="F254" s="98">
        <v>5</v>
      </c>
    </row>
    <row r="255" spans="1:6" ht="114.75" x14ac:dyDescent="1.65">
      <c r="A255" s="103" t="s">
        <v>50</v>
      </c>
      <c r="B255" s="100" t="s">
        <v>113</v>
      </c>
      <c r="C255" s="99" t="s">
        <v>409</v>
      </c>
      <c r="D255" s="106">
        <v>1</v>
      </c>
      <c r="E255" s="107">
        <v>30</v>
      </c>
      <c r="F255" s="98">
        <v>2</v>
      </c>
    </row>
    <row r="256" spans="1:6" ht="114.75" x14ac:dyDescent="1.65">
      <c r="A256" s="103" t="s">
        <v>50</v>
      </c>
      <c r="B256" s="100" t="s">
        <v>113</v>
      </c>
      <c r="C256" s="99" t="s">
        <v>409</v>
      </c>
      <c r="D256" s="106" t="s">
        <v>52</v>
      </c>
      <c r="E256" s="107">
        <v>24</v>
      </c>
      <c r="F256" s="98">
        <v>6</v>
      </c>
    </row>
    <row r="257" spans="1:6" ht="114.75" x14ac:dyDescent="1.65">
      <c r="A257" s="103" t="s">
        <v>50</v>
      </c>
      <c r="B257" s="100" t="s">
        <v>113</v>
      </c>
      <c r="C257" s="99" t="s">
        <v>409</v>
      </c>
      <c r="D257" s="106" t="s">
        <v>52</v>
      </c>
      <c r="E257" s="107">
        <v>28</v>
      </c>
      <c r="F257" s="98">
        <v>5</v>
      </c>
    </row>
    <row r="258" spans="1:6" ht="114.75" x14ac:dyDescent="1.65">
      <c r="A258" s="103" t="s">
        <v>50</v>
      </c>
      <c r="B258" s="100" t="s">
        <v>113</v>
      </c>
      <c r="C258" s="99" t="s">
        <v>409</v>
      </c>
      <c r="D258" s="106" t="s">
        <v>94</v>
      </c>
      <c r="E258" s="107">
        <v>24</v>
      </c>
      <c r="F258" s="98">
        <v>4</v>
      </c>
    </row>
    <row r="259" spans="1:6" ht="114.75" x14ac:dyDescent="1.65">
      <c r="A259" s="103" t="s">
        <v>50</v>
      </c>
      <c r="B259" s="100" t="s">
        <v>113</v>
      </c>
      <c r="C259" s="99" t="s">
        <v>409</v>
      </c>
      <c r="D259" s="106" t="s">
        <v>94</v>
      </c>
      <c r="E259" s="107">
        <v>30</v>
      </c>
      <c r="F259" s="98">
        <v>2</v>
      </c>
    </row>
    <row r="260" spans="1:6" ht="114.75" x14ac:dyDescent="1.65">
      <c r="A260" s="103" t="s">
        <v>50</v>
      </c>
      <c r="B260" s="100" t="s">
        <v>113</v>
      </c>
      <c r="C260" s="99" t="s">
        <v>116</v>
      </c>
      <c r="D260" s="106">
        <v>1</v>
      </c>
      <c r="E260" s="107">
        <v>24</v>
      </c>
      <c r="F260" s="98">
        <v>33</v>
      </c>
    </row>
    <row r="261" spans="1:6" ht="114.75" x14ac:dyDescent="1.65">
      <c r="A261" s="103" t="s">
        <v>50</v>
      </c>
      <c r="B261" s="100" t="s">
        <v>113</v>
      </c>
      <c r="C261" s="99" t="s">
        <v>116</v>
      </c>
      <c r="D261" s="106">
        <v>1</v>
      </c>
      <c r="E261" s="107">
        <v>30</v>
      </c>
      <c r="F261" s="98">
        <v>19</v>
      </c>
    </row>
    <row r="262" spans="1:6" ht="114.75" x14ac:dyDescent="1.65">
      <c r="A262" s="103" t="s">
        <v>50</v>
      </c>
      <c r="B262" s="100" t="s">
        <v>113</v>
      </c>
      <c r="C262" s="99" t="s">
        <v>116</v>
      </c>
      <c r="D262" s="106" t="s">
        <v>52</v>
      </c>
      <c r="E262" s="107">
        <v>12</v>
      </c>
      <c r="F262" s="102">
        <v>7</v>
      </c>
    </row>
    <row r="263" spans="1:6" ht="114.75" x14ac:dyDescent="1.65">
      <c r="A263" s="103" t="s">
        <v>50</v>
      </c>
      <c r="B263" s="100" t="s">
        <v>113</v>
      </c>
      <c r="C263" s="99" t="s">
        <v>116</v>
      </c>
      <c r="D263" s="106" t="s">
        <v>52</v>
      </c>
      <c r="E263" s="107">
        <v>16</v>
      </c>
      <c r="F263" s="98">
        <v>14</v>
      </c>
    </row>
    <row r="264" spans="1:6" ht="114.75" x14ac:dyDescent="1.65">
      <c r="A264" s="103" t="s">
        <v>50</v>
      </c>
      <c r="B264" s="100" t="s">
        <v>113</v>
      </c>
      <c r="C264" s="99" t="s">
        <v>116</v>
      </c>
      <c r="D264" s="106" t="s">
        <v>52</v>
      </c>
      <c r="E264" s="107">
        <v>14</v>
      </c>
      <c r="F264" s="102">
        <v>6</v>
      </c>
    </row>
    <row r="265" spans="1:6" ht="114.75" x14ac:dyDescent="1.65">
      <c r="A265" s="103" t="s">
        <v>50</v>
      </c>
      <c r="B265" s="100" t="s">
        <v>113</v>
      </c>
      <c r="C265" s="99" t="s">
        <v>116</v>
      </c>
      <c r="D265" s="106" t="s">
        <v>94</v>
      </c>
      <c r="E265" s="107">
        <v>18</v>
      </c>
      <c r="F265" s="98">
        <v>2</v>
      </c>
    </row>
    <row r="266" spans="1:6" ht="114.75" x14ac:dyDescent="1.65">
      <c r="A266" s="103" t="s">
        <v>50</v>
      </c>
      <c r="B266" s="100" t="s">
        <v>113</v>
      </c>
      <c r="C266" s="99" t="s">
        <v>116</v>
      </c>
      <c r="D266" s="106" t="s">
        <v>94</v>
      </c>
      <c r="E266" s="107">
        <v>22</v>
      </c>
      <c r="F266" s="98">
        <v>1</v>
      </c>
    </row>
    <row r="267" spans="1:6" ht="114.75" x14ac:dyDescent="1.65">
      <c r="A267" s="103" t="s">
        <v>50</v>
      </c>
      <c r="B267" s="100" t="s">
        <v>259</v>
      </c>
      <c r="C267" s="99" t="s">
        <v>410</v>
      </c>
      <c r="D267" s="106">
        <v>1</v>
      </c>
      <c r="E267" s="107">
        <v>12</v>
      </c>
      <c r="F267" s="102">
        <v>2</v>
      </c>
    </row>
    <row r="268" spans="1:6" ht="114.75" x14ac:dyDescent="1.65">
      <c r="A268" s="103" t="s">
        <v>50</v>
      </c>
      <c r="B268" s="100" t="s">
        <v>259</v>
      </c>
      <c r="C268" s="99" t="s">
        <v>410</v>
      </c>
      <c r="D268" s="106">
        <v>1</v>
      </c>
      <c r="E268" s="107">
        <v>16</v>
      </c>
      <c r="F268" s="98">
        <v>1</v>
      </c>
    </row>
    <row r="269" spans="1:6" ht="114.75" x14ac:dyDescent="1.65">
      <c r="A269" s="103" t="s">
        <v>50</v>
      </c>
      <c r="B269" s="100" t="s">
        <v>259</v>
      </c>
      <c r="C269" s="99" t="s">
        <v>410</v>
      </c>
      <c r="D269" s="106">
        <v>1</v>
      </c>
      <c r="E269" s="107">
        <v>18</v>
      </c>
      <c r="F269" s="98">
        <v>1</v>
      </c>
    </row>
    <row r="270" spans="1:6" ht="114.75" x14ac:dyDescent="1.65">
      <c r="A270" s="103" t="s">
        <v>50</v>
      </c>
      <c r="B270" s="100" t="s">
        <v>259</v>
      </c>
      <c r="C270" s="99" t="s">
        <v>410</v>
      </c>
      <c r="D270" s="106">
        <v>1</v>
      </c>
      <c r="E270" s="107">
        <v>14</v>
      </c>
      <c r="F270" s="102">
        <v>1</v>
      </c>
    </row>
    <row r="271" spans="1:6" ht="114.75" x14ac:dyDescent="1.65">
      <c r="A271" s="103" t="s">
        <v>50</v>
      </c>
      <c r="B271" s="100" t="s">
        <v>259</v>
      </c>
      <c r="C271" s="99" t="s">
        <v>410</v>
      </c>
      <c r="D271" s="106">
        <v>1</v>
      </c>
      <c r="E271" s="107">
        <v>22</v>
      </c>
      <c r="F271" s="98">
        <v>4</v>
      </c>
    </row>
    <row r="272" spans="1:6" ht="114.75" x14ac:dyDescent="1.65">
      <c r="A272" s="103" t="s">
        <v>50</v>
      </c>
      <c r="B272" s="100" t="s">
        <v>259</v>
      </c>
      <c r="C272" s="99" t="s">
        <v>410</v>
      </c>
      <c r="D272" s="106">
        <v>1</v>
      </c>
      <c r="E272" s="107">
        <v>32</v>
      </c>
      <c r="F272" s="98">
        <v>4</v>
      </c>
    </row>
    <row r="273" spans="1:6" ht="114.75" x14ac:dyDescent="1.65">
      <c r="A273" s="103" t="s">
        <v>50</v>
      </c>
      <c r="B273" s="100" t="s">
        <v>259</v>
      </c>
      <c r="C273" s="99" t="s">
        <v>410</v>
      </c>
      <c r="D273" s="106">
        <v>1</v>
      </c>
      <c r="E273" s="107">
        <v>30</v>
      </c>
      <c r="F273" s="98">
        <v>12</v>
      </c>
    </row>
    <row r="274" spans="1:6" ht="114.75" x14ac:dyDescent="1.65">
      <c r="A274" s="103" t="s">
        <v>50</v>
      </c>
      <c r="B274" s="100" t="s">
        <v>259</v>
      </c>
      <c r="C274" s="99" t="s">
        <v>410</v>
      </c>
      <c r="D274" s="106" t="s">
        <v>52</v>
      </c>
      <c r="E274" s="107">
        <v>24</v>
      </c>
      <c r="F274" s="98">
        <v>5</v>
      </c>
    </row>
    <row r="275" spans="1:6" ht="114.75" x14ac:dyDescent="1.65">
      <c r="A275" s="103" t="s">
        <v>50</v>
      </c>
      <c r="B275" s="100" t="s">
        <v>259</v>
      </c>
      <c r="C275" s="99" t="s">
        <v>410</v>
      </c>
      <c r="D275" s="106" t="s">
        <v>52</v>
      </c>
      <c r="E275" s="107">
        <v>28</v>
      </c>
      <c r="F275" s="98">
        <v>5</v>
      </c>
    </row>
    <row r="276" spans="1:6" ht="114.75" x14ac:dyDescent="1.65">
      <c r="A276" s="103" t="s">
        <v>50</v>
      </c>
      <c r="B276" s="100" t="s">
        <v>259</v>
      </c>
      <c r="C276" s="99" t="s">
        <v>410</v>
      </c>
      <c r="D276" s="106" t="s">
        <v>94</v>
      </c>
      <c r="E276" s="107">
        <v>14</v>
      </c>
      <c r="F276" s="102">
        <v>1</v>
      </c>
    </row>
    <row r="277" spans="1:6" ht="114.75" x14ac:dyDescent="1.65">
      <c r="A277" s="103" t="s">
        <v>50</v>
      </c>
      <c r="B277" s="100" t="s">
        <v>114</v>
      </c>
      <c r="C277" s="99" t="s">
        <v>115</v>
      </c>
      <c r="D277" s="106">
        <v>1</v>
      </c>
      <c r="E277" s="107">
        <v>12</v>
      </c>
      <c r="F277" s="102">
        <v>5</v>
      </c>
    </row>
    <row r="278" spans="1:6" ht="114.75" x14ac:dyDescent="1.65">
      <c r="A278" s="103" t="s">
        <v>50</v>
      </c>
      <c r="B278" s="100" t="s">
        <v>114</v>
      </c>
      <c r="C278" s="99" t="s">
        <v>115</v>
      </c>
      <c r="D278" s="106">
        <v>1</v>
      </c>
      <c r="E278" s="107">
        <v>16</v>
      </c>
      <c r="F278" s="98">
        <v>9</v>
      </c>
    </row>
    <row r="279" spans="1:6" ht="114.75" x14ac:dyDescent="1.65">
      <c r="A279" s="103" t="s">
        <v>50</v>
      </c>
      <c r="B279" s="100" t="s">
        <v>114</v>
      </c>
      <c r="C279" s="99" t="s">
        <v>115</v>
      </c>
      <c r="D279" s="106">
        <v>1</v>
      </c>
      <c r="E279" s="107">
        <v>18</v>
      </c>
      <c r="F279" s="98">
        <v>19</v>
      </c>
    </row>
    <row r="280" spans="1:6" ht="114.75" x14ac:dyDescent="1.65">
      <c r="A280" s="103" t="s">
        <v>50</v>
      </c>
      <c r="B280" s="100" t="s">
        <v>114</v>
      </c>
      <c r="C280" s="99" t="s">
        <v>115</v>
      </c>
      <c r="D280" s="106">
        <v>1</v>
      </c>
      <c r="E280" s="107">
        <v>14</v>
      </c>
      <c r="F280" s="102">
        <v>27</v>
      </c>
    </row>
    <row r="281" spans="1:6" ht="114.75" x14ac:dyDescent="1.65">
      <c r="A281" s="103" t="s">
        <v>50</v>
      </c>
      <c r="B281" s="100" t="s">
        <v>114</v>
      </c>
      <c r="C281" s="99" t="s">
        <v>115</v>
      </c>
      <c r="D281" s="106">
        <v>1</v>
      </c>
      <c r="E281" s="107">
        <v>22</v>
      </c>
      <c r="F281" s="98">
        <v>21</v>
      </c>
    </row>
    <row r="282" spans="1:6" ht="114.75" x14ac:dyDescent="1.65">
      <c r="A282" s="103" t="s">
        <v>50</v>
      </c>
      <c r="B282" s="100" t="s">
        <v>114</v>
      </c>
      <c r="C282" s="99" t="s">
        <v>115</v>
      </c>
      <c r="D282" s="106">
        <v>1</v>
      </c>
      <c r="E282" s="107">
        <v>30</v>
      </c>
      <c r="F282" s="98">
        <v>1</v>
      </c>
    </row>
    <row r="283" spans="1:6" ht="114.75" x14ac:dyDescent="1.65">
      <c r="A283" s="103" t="s">
        <v>50</v>
      </c>
      <c r="B283" s="100" t="s">
        <v>114</v>
      </c>
      <c r="C283" s="99" t="s">
        <v>115</v>
      </c>
      <c r="D283" s="106" t="s">
        <v>52</v>
      </c>
      <c r="E283" s="107">
        <v>16</v>
      </c>
      <c r="F283" s="98">
        <v>2</v>
      </c>
    </row>
    <row r="284" spans="1:6" ht="114.75" x14ac:dyDescent="1.65">
      <c r="A284" s="103" t="s">
        <v>50</v>
      </c>
      <c r="B284" s="100" t="s">
        <v>114</v>
      </c>
      <c r="C284" s="99" t="s">
        <v>115</v>
      </c>
      <c r="D284" s="106" t="s">
        <v>52</v>
      </c>
      <c r="E284" s="107">
        <v>14</v>
      </c>
      <c r="F284" s="102">
        <v>3</v>
      </c>
    </row>
    <row r="285" spans="1:6" ht="114.75" x14ac:dyDescent="1.65">
      <c r="A285" s="103" t="s">
        <v>50</v>
      </c>
      <c r="B285" s="100" t="s">
        <v>114</v>
      </c>
      <c r="C285" s="99" t="s">
        <v>115</v>
      </c>
      <c r="D285" s="106" t="s">
        <v>52</v>
      </c>
      <c r="E285" s="107">
        <v>22</v>
      </c>
      <c r="F285" s="98">
        <v>2</v>
      </c>
    </row>
    <row r="286" spans="1:6" ht="114.75" x14ac:dyDescent="1.65">
      <c r="A286" s="103" t="s">
        <v>50</v>
      </c>
      <c r="B286" s="100" t="s">
        <v>114</v>
      </c>
      <c r="C286" s="99" t="s">
        <v>115</v>
      </c>
      <c r="D286" s="106" t="s">
        <v>94</v>
      </c>
      <c r="E286" s="107">
        <v>16</v>
      </c>
      <c r="F286" s="98">
        <v>1</v>
      </c>
    </row>
    <row r="287" spans="1:6" ht="114.75" x14ac:dyDescent="1.65">
      <c r="A287" s="103" t="s">
        <v>50</v>
      </c>
      <c r="B287" s="100" t="s">
        <v>114</v>
      </c>
      <c r="C287" s="99" t="s">
        <v>115</v>
      </c>
      <c r="D287" s="106" t="s">
        <v>94</v>
      </c>
      <c r="E287" s="107">
        <v>18</v>
      </c>
      <c r="F287" s="98">
        <v>2</v>
      </c>
    </row>
    <row r="288" spans="1:6" ht="114.75" x14ac:dyDescent="1.65">
      <c r="A288" s="103" t="s">
        <v>50</v>
      </c>
      <c r="B288" s="100" t="s">
        <v>114</v>
      </c>
      <c r="C288" s="99" t="s">
        <v>115</v>
      </c>
      <c r="D288" s="106" t="s">
        <v>94</v>
      </c>
      <c r="E288" s="107">
        <v>22</v>
      </c>
      <c r="F288" s="98">
        <v>1</v>
      </c>
    </row>
    <row r="289" spans="1:6" ht="114.75" x14ac:dyDescent="1.65">
      <c r="A289" s="103" t="s">
        <v>50</v>
      </c>
      <c r="B289" s="100" t="s">
        <v>117</v>
      </c>
      <c r="C289" s="99" t="s">
        <v>121</v>
      </c>
      <c r="D289" s="106" t="s">
        <v>52</v>
      </c>
      <c r="E289" s="107">
        <v>12</v>
      </c>
      <c r="F289" s="102">
        <v>7</v>
      </c>
    </row>
    <row r="290" spans="1:6" ht="114.75" x14ac:dyDescent="1.65">
      <c r="A290" s="103" t="s">
        <v>50</v>
      </c>
      <c r="B290" s="100" t="s">
        <v>117</v>
      </c>
      <c r="C290" s="99" t="s">
        <v>121</v>
      </c>
      <c r="D290" s="106" t="s">
        <v>52</v>
      </c>
      <c r="E290" s="107">
        <v>16</v>
      </c>
      <c r="F290" s="98">
        <v>9</v>
      </c>
    </row>
    <row r="291" spans="1:6" ht="114.75" x14ac:dyDescent="1.65">
      <c r="A291" s="103" t="s">
        <v>50</v>
      </c>
      <c r="B291" s="100" t="s">
        <v>117</v>
      </c>
      <c r="C291" s="99" t="s">
        <v>121</v>
      </c>
      <c r="D291" s="106" t="s">
        <v>52</v>
      </c>
      <c r="E291" s="107">
        <v>18</v>
      </c>
      <c r="F291" s="98">
        <v>15</v>
      </c>
    </row>
    <row r="292" spans="1:6" ht="114.75" x14ac:dyDescent="1.65">
      <c r="A292" s="103" t="s">
        <v>50</v>
      </c>
      <c r="B292" s="100" t="s">
        <v>117</v>
      </c>
      <c r="C292" s="99" t="s">
        <v>121</v>
      </c>
      <c r="D292" s="106" t="s">
        <v>52</v>
      </c>
      <c r="E292" s="107">
        <v>26</v>
      </c>
      <c r="F292" s="98">
        <v>8</v>
      </c>
    </row>
    <row r="293" spans="1:6" ht="114.75" x14ac:dyDescent="1.65">
      <c r="A293" s="103" t="s">
        <v>50</v>
      </c>
      <c r="B293" s="100" t="s">
        <v>117</v>
      </c>
      <c r="C293" s="99" t="s">
        <v>121</v>
      </c>
      <c r="D293" s="106" t="s">
        <v>52</v>
      </c>
      <c r="E293" s="107">
        <v>14</v>
      </c>
      <c r="F293" s="102">
        <v>3</v>
      </c>
    </row>
    <row r="294" spans="1:6" ht="114.75" x14ac:dyDescent="1.65">
      <c r="A294" s="103" t="s">
        <v>50</v>
      </c>
      <c r="B294" s="100" t="s">
        <v>117</v>
      </c>
      <c r="C294" s="99" t="s">
        <v>121</v>
      </c>
      <c r="D294" s="106" t="s">
        <v>52</v>
      </c>
      <c r="E294" s="107">
        <v>22</v>
      </c>
      <c r="F294" s="98">
        <v>12</v>
      </c>
    </row>
    <row r="295" spans="1:6" ht="114.75" x14ac:dyDescent="1.65">
      <c r="A295" s="103" t="s">
        <v>50</v>
      </c>
      <c r="B295" s="100" t="s">
        <v>117</v>
      </c>
      <c r="C295" s="99" t="s">
        <v>121</v>
      </c>
      <c r="D295" s="106" t="s">
        <v>52</v>
      </c>
      <c r="E295" s="107">
        <v>30</v>
      </c>
      <c r="F295" s="98">
        <v>10</v>
      </c>
    </row>
    <row r="296" spans="1:6" ht="114.75" x14ac:dyDescent="1.65">
      <c r="A296" s="103" t="s">
        <v>50</v>
      </c>
      <c r="B296" s="100" t="s">
        <v>117</v>
      </c>
      <c r="C296" s="99" t="s">
        <v>121</v>
      </c>
      <c r="D296" s="106" t="s">
        <v>94</v>
      </c>
      <c r="E296" s="107">
        <v>12</v>
      </c>
      <c r="F296" s="102">
        <v>3</v>
      </c>
    </row>
    <row r="297" spans="1:6" ht="114.75" x14ac:dyDescent="1.65">
      <c r="A297" s="103" t="s">
        <v>50</v>
      </c>
      <c r="B297" s="100" t="s">
        <v>117</v>
      </c>
      <c r="C297" s="99" t="s">
        <v>121</v>
      </c>
      <c r="D297" s="106" t="s">
        <v>94</v>
      </c>
      <c r="E297" s="107">
        <v>18</v>
      </c>
      <c r="F297" s="98">
        <v>4</v>
      </c>
    </row>
    <row r="298" spans="1:6" ht="114.75" x14ac:dyDescent="1.65">
      <c r="A298" s="103" t="s">
        <v>50</v>
      </c>
      <c r="B298" s="100" t="s">
        <v>117</v>
      </c>
      <c r="C298" s="99" t="s">
        <v>121</v>
      </c>
      <c r="D298" s="106" t="s">
        <v>94</v>
      </c>
      <c r="E298" s="107">
        <v>14</v>
      </c>
      <c r="F298" s="102">
        <v>2</v>
      </c>
    </row>
    <row r="299" spans="1:6" ht="114.75" x14ac:dyDescent="1.65">
      <c r="A299" s="103" t="s">
        <v>50</v>
      </c>
      <c r="B299" s="100" t="s">
        <v>117</v>
      </c>
      <c r="C299" s="99" t="s">
        <v>121</v>
      </c>
      <c r="D299" s="106" t="s">
        <v>94</v>
      </c>
      <c r="E299" s="107">
        <v>22</v>
      </c>
      <c r="F299" s="98">
        <v>4</v>
      </c>
    </row>
    <row r="300" spans="1:6" ht="114.75" x14ac:dyDescent="1.65">
      <c r="A300" s="103" t="s">
        <v>50</v>
      </c>
      <c r="B300" s="100" t="s">
        <v>117</v>
      </c>
      <c r="C300" s="99" t="s">
        <v>120</v>
      </c>
      <c r="D300" s="106">
        <v>1</v>
      </c>
      <c r="E300" s="107">
        <v>26</v>
      </c>
      <c r="F300" s="98">
        <v>18</v>
      </c>
    </row>
    <row r="301" spans="1:6" ht="114.75" x14ac:dyDescent="1.65">
      <c r="A301" s="103" t="s">
        <v>50</v>
      </c>
      <c r="B301" s="100" t="s">
        <v>117</v>
      </c>
      <c r="C301" s="99" t="s">
        <v>120</v>
      </c>
      <c r="D301" s="106">
        <v>1</v>
      </c>
      <c r="E301" s="107">
        <v>30</v>
      </c>
      <c r="F301" s="98">
        <v>27</v>
      </c>
    </row>
    <row r="302" spans="1:6" ht="114.75" x14ac:dyDescent="1.65">
      <c r="A302" s="103" t="s">
        <v>50</v>
      </c>
      <c r="B302" s="100" t="s">
        <v>117</v>
      </c>
      <c r="C302" s="99" t="s">
        <v>120</v>
      </c>
      <c r="D302" s="106" t="s">
        <v>52</v>
      </c>
      <c r="E302" s="107">
        <v>16</v>
      </c>
      <c r="F302" s="98">
        <v>5</v>
      </c>
    </row>
    <row r="303" spans="1:6" ht="114.75" x14ac:dyDescent="1.65">
      <c r="A303" s="103" t="s">
        <v>50</v>
      </c>
      <c r="B303" s="100" t="s">
        <v>117</v>
      </c>
      <c r="C303" s="99" t="s">
        <v>120</v>
      </c>
      <c r="D303" s="106" t="s">
        <v>52</v>
      </c>
      <c r="E303" s="107">
        <v>18</v>
      </c>
      <c r="F303" s="98">
        <v>8</v>
      </c>
    </row>
    <row r="304" spans="1:6" ht="114.75" x14ac:dyDescent="1.65">
      <c r="A304" s="103" t="s">
        <v>50</v>
      </c>
      <c r="B304" s="100" t="s">
        <v>117</v>
      </c>
      <c r="C304" s="99" t="s">
        <v>120</v>
      </c>
      <c r="D304" s="106" t="s">
        <v>52</v>
      </c>
      <c r="E304" s="107">
        <v>26</v>
      </c>
      <c r="F304" s="98">
        <v>3</v>
      </c>
    </row>
    <row r="305" spans="1:6" ht="114.75" x14ac:dyDescent="1.65">
      <c r="A305" s="103" t="s">
        <v>50</v>
      </c>
      <c r="B305" s="100" t="s">
        <v>117</v>
      </c>
      <c r="C305" s="99" t="s">
        <v>120</v>
      </c>
      <c r="D305" s="106" t="s">
        <v>52</v>
      </c>
      <c r="E305" s="107">
        <v>14</v>
      </c>
      <c r="F305" s="102">
        <v>2</v>
      </c>
    </row>
    <row r="306" spans="1:6" ht="114.75" x14ac:dyDescent="1.65">
      <c r="A306" s="103" t="s">
        <v>50</v>
      </c>
      <c r="B306" s="100" t="s">
        <v>117</v>
      </c>
      <c r="C306" s="99" t="s">
        <v>120</v>
      </c>
      <c r="D306" s="106" t="s">
        <v>52</v>
      </c>
      <c r="E306" s="107">
        <v>22</v>
      </c>
      <c r="F306" s="98">
        <v>2</v>
      </c>
    </row>
    <row r="307" spans="1:6" ht="114.75" x14ac:dyDescent="1.65">
      <c r="A307" s="103" t="s">
        <v>50</v>
      </c>
      <c r="B307" s="100" t="s">
        <v>117</v>
      </c>
      <c r="C307" s="99" t="s">
        <v>120</v>
      </c>
      <c r="D307" s="106" t="s">
        <v>52</v>
      </c>
      <c r="E307" s="107">
        <v>30</v>
      </c>
      <c r="F307" s="98">
        <v>3</v>
      </c>
    </row>
    <row r="308" spans="1:6" ht="114.75" x14ac:dyDescent="1.65">
      <c r="A308" s="103" t="s">
        <v>50</v>
      </c>
      <c r="B308" s="100" t="s">
        <v>117</v>
      </c>
      <c r="C308" s="99" t="s">
        <v>118</v>
      </c>
      <c r="D308" s="106">
        <v>1</v>
      </c>
      <c r="E308" s="107">
        <v>24</v>
      </c>
      <c r="F308" s="98">
        <v>10</v>
      </c>
    </row>
    <row r="309" spans="1:6" ht="114.75" x14ac:dyDescent="1.65">
      <c r="A309" s="103" t="s">
        <v>50</v>
      </c>
      <c r="B309" s="100" t="s">
        <v>117</v>
      </c>
      <c r="C309" s="99" t="s">
        <v>118</v>
      </c>
      <c r="D309" s="106">
        <v>1</v>
      </c>
      <c r="E309" s="107">
        <v>30</v>
      </c>
      <c r="F309" s="98">
        <v>16</v>
      </c>
    </row>
    <row r="310" spans="1:6" ht="114.75" x14ac:dyDescent="1.65">
      <c r="A310" s="103" t="s">
        <v>50</v>
      </c>
      <c r="B310" s="100" t="s">
        <v>117</v>
      </c>
      <c r="C310" s="99" t="s">
        <v>118</v>
      </c>
      <c r="D310" s="106" t="s">
        <v>52</v>
      </c>
      <c r="E310" s="107">
        <v>16</v>
      </c>
      <c r="F310" s="98">
        <v>1</v>
      </c>
    </row>
    <row r="311" spans="1:6" ht="114.75" x14ac:dyDescent="1.65">
      <c r="A311" s="103" t="s">
        <v>50</v>
      </c>
      <c r="B311" s="100" t="s">
        <v>117</v>
      </c>
      <c r="C311" s="99" t="s">
        <v>118</v>
      </c>
      <c r="D311" s="106" t="s">
        <v>52</v>
      </c>
      <c r="E311" s="107">
        <v>18</v>
      </c>
      <c r="F311" s="98">
        <v>28</v>
      </c>
    </row>
    <row r="312" spans="1:6" ht="114.75" x14ac:dyDescent="1.65">
      <c r="A312" s="103" t="s">
        <v>50</v>
      </c>
      <c r="B312" s="100" t="s">
        <v>117</v>
      </c>
      <c r="C312" s="99" t="s">
        <v>118</v>
      </c>
      <c r="D312" s="106" t="s">
        <v>94</v>
      </c>
      <c r="E312" s="107">
        <v>12</v>
      </c>
      <c r="F312" s="102">
        <v>1</v>
      </c>
    </row>
    <row r="313" spans="1:6" ht="114.75" x14ac:dyDescent="1.65">
      <c r="A313" s="103" t="s">
        <v>50</v>
      </c>
      <c r="B313" s="100" t="s">
        <v>127</v>
      </c>
      <c r="C313" s="99" t="s">
        <v>128</v>
      </c>
      <c r="D313" s="106" t="s">
        <v>52</v>
      </c>
      <c r="E313" s="107">
        <v>12</v>
      </c>
      <c r="F313" s="102">
        <v>9</v>
      </c>
    </row>
    <row r="314" spans="1:6" ht="114.75" x14ac:dyDescent="1.65">
      <c r="A314" s="103" t="s">
        <v>50</v>
      </c>
      <c r="B314" s="100" t="s">
        <v>127</v>
      </c>
      <c r="C314" s="99" t="s">
        <v>128</v>
      </c>
      <c r="D314" s="106" t="s">
        <v>52</v>
      </c>
      <c r="E314" s="107">
        <v>18</v>
      </c>
      <c r="F314" s="98">
        <v>10</v>
      </c>
    </row>
    <row r="315" spans="1:6" ht="114.75" x14ac:dyDescent="1.65">
      <c r="A315" s="103" t="s">
        <v>50</v>
      </c>
      <c r="B315" s="100" t="s">
        <v>127</v>
      </c>
      <c r="C315" s="99" t="s">
        <v>128</v>
      </c>
      <c r="D315" s="106" t="s">
        <v>52</v>
      </c>
      <c r="E315" s="107">
        <v>26</v>
      </c>
      <c r="F315" s="98">
        <v>7</v>
      </c>
    </row>
    <row r="316" spans="1:6" ht="114.75" x14ac:dyDescent="1.65">
      <c r="A316" s="103" t="s">
        <v>50</v>
      </c>
      <c r="B316" s="100" t="s">
        <v>127</v>
      </c>
      <c r="C316" s="99" t="s">
        <v>128</v>
      </c>
      <c r="D316" s="106" t="s">
        <v>52</v>
      </c>
      <c r="E316" s="107">
        <v>22</v>
      </c>
      <c r="F316" s="98">
        <v>13</v>
      </c>
    </row>
    <row r="317" spans="1:6" ht="114.75" x14ac:dyDescent="1.65">
      <c r="A317" s="103" t="s">
        <v>50</v>
      </c>
      <c r="B317" s="100" t="s">
        <v>127</v>
      </c>
      <c r="C317" s="99" t="s">
        <v>128</v>
      </c>
      <c r="D317" s="106" t="s">
        <v>52</v>
      </c>
      <c r="E317" s="107">
        <v>30</v>
      </c>
      <c r="F317" s="98">
        <v>16</v>
      </c>
    </row>
    <row r="318" spans="1:6" ht="114.75" x14ac:dyDescent="1.65">
      <c r="A318" s="103" t="s">
        <v>50</v>
      </c>
      <c r="B318" s="100" t="s">
        <v>127</v>
      </c>
      <c r="C318" s="99" t="s">
        <v>128</v>
      </c>
      <c r="D318" s="106" t="s">
        <v>94</v>
      </c>
      <c r="E318" s="107">
        <v>12</v>
      </c>
      <c r="F318" s="102">
        <v>2</v>
      </c>
    </row>
    <row r="319" spans="1:6" ht="114.75" x14ac:dyDescent="1.65">
      <c r="A319" s="103" t="s">
        <v>50</v>
      </c>
      <c r="B319" s="100" t="s">
        <v>127</v>
      </c>
      <c r="C319" s="99" t="s">
        <v>128</v>
      </c>
      <c r="D319" s="106" t="s">
        <v>94</v>
      </c>
      <c r="E319" s="107">
        <v>16</v>
      </c>
      <c r="F319" s="98">
        <v>1</v>
      </c>
    </row>
    <row r="320" spans="1:6" ht="114.75" x14ac:dyDescent="1.65">
      <c r="A320" s="103" t="s">
        <v>50</v>
      </c>
      <c r="B320" s="100" t="s">
        <v>127</v>
      </c>
      <c r="C320" s="99" t="s">
        <v>128</v>
      </c>
      <c r="D320" s="106" t="s">
        <v>94</v>
      </c>
      <c r="E320" s="107">
        <v>18</v>
      </c>
      <c r="F320" s="98">
        <v>4</v>
      </c>
    </row>
    <row r="321" spans="1:6" ht="114.75" x14ac:dyDescent="1.65">
      <c r="A321" s="103" t="s">
        <v>50</v>
      </c>
      <c r="B321" s="100" t="s">
        <v>127</v>
      </c>
      <c r="C321" s="99" t="s">
        <v>128</v>
      </c>
      <c r="D321" s="106" t="s">
        <v>94</v>
      </c>
      <c r="E321" s="107">
        <v>26</v>
      </c>
      <c r="F321" s="98">
        <v>2</v>
      </c>
    </row>
    <row r="322" spans="1:6" ht="114.75" x14ac:dyDescent="1.65">
      <c r="A322" s="103" t="s">
        <v>50</v>
      </c>
      <c r="B322" s="100" t="s">
        <v>127</v>
      </c>
      <c r="C322" s="99" t="s">
        <v>128</v>
      </c>
      <c r="D322" s="106" t="s">
        <v>94</v>
      </c>
      <c r="E322" s="107">
        <v>14</v>
      </c>
      <c r="F322" s="102">
        <v>2</v>
      </c>
    </row>
    <row r="323" spans="1:6" ht="114.75" x14ac:dyDescent="1.65">
      <c r="A323" s="103" t="s">
        <v>50</v>
      </c>
      <c r="B323" s="100" t="s">
        <v>127</v>
      </c>
      <c r="C323" s="99" t="s">
        <v>128</v>
      </c>
      <c r="D323" s="106" t="s">
        <v>94</v>
      </c>
      <c r="E323" s="107">
        <v>22</v>
      </c>
      <c r="F323" s="98">
        <v>9</v>
      </c>
    </row>
    <row r="324" spans="1:6" ht="114.75" x14ac:dyDescent="1.65">
      <c r="A324" s="103" t="s">
        <v>50</v>
      </c>
      <c r="B324" s="100" t="s">
        <v>127</v>
      </c>
      <c r="C324" s="99" t="s">
        <v>128</v>
      </c>
      <c r="D324" s="106" t="s">
        <v>94</v>
      </c>
      <c r="E324" s="107">
        <v>30</v>
      </c>
      <c r="F324" s="98">
        <v>4</v>
      </c>
    </row>
    <row r="325" spans="1:6" ht="114.75" x14ac:dyDescent="1.65">
      <c r="A325" s="103" t="s">
        <v>50</v>
      </c>
      <c r="B325" s="100" t="s">
        <v>56</v>
      </c>
      <c r="C325" s="99" t="s">
        <v>129</v>
      </c>
      <c r="D325" s="106">
        <v>1</v>
      </c>
      <c r="E325" s="107">
        <v>26</v>
      </c>
      <c r="F325" s="98">
        <v>3</v>
      </c>
    </row>
    <row r="326" spans="1:6" ht="114.75" x14ac:dyDescent="1.65">
      <c r="A326" s="103" t="s">
        <v>50</v>
      </c>
      <c r="B326" s="100" t="s">
        <v>56</v>
      </c>
      <c r="C326" s="99" t="s">
        <v>129</v>
      </c>
      <c r="D326" s="106">
        <v>1</v>
      </c>
      <c r="E326" s="107">
        <v>22</v>
      </c>
      <c r="F326" s="98">
        <v>2</v>
      </c>
    </row>
    <row r="327" spans="1:6" ht="114.75" x14ac:dyDescent="1.65">
      <c r="A327" s="103" t="s">
        <v>50</v>
      </c>
      <c r="B327" s="100" t="s">
        <v>56</v>
      </c>
      <c r="C327" s="99" t="s">
        <v>129</v>
      </c>
      <c r="D327" s="106">
        <v>1</v>
      </c>
      <c r="E327" s="107">
        <v>30</v>
      </c>
      <c r="F327" s="98">
        <v>6</v>
      </c>
    </row>
    <row r="328" spans="1:6" ht="114.75" x14ac:dyDescent="1.65">
      <c r="A328" s="103" t="s">
        <v>50</v>
      </c>
      <c r="B328" s="100" t="s">
        <v>56</v>
      </c>
      <c r="C328" s="99" t="s">
        <v>129</v>
      </c>
      <c r="D328" s="106" t="s">
        <v>52</v>
      </c>
      <c r="E328" s="107">
        <v>18</v>
      </c>
      <c r="F328" s="98">
        <v>3</v>
      </c>
    </row>
    <row r="329" spans="1:6" ht="114.75" x14ac:dyDescent="1.65">
      <c r="A329" s="103" t="s">
        <v>50</v>
      </c>
      <c r="B329" s="100" t="s">
        <v>56</v>
      </c>
      <c r="C329" s="99" t="s">
        <v>129</v>
      </c>
      <c r="D329" s="106" t="s">
        <v>52</v>
      </c>
      <c r="E329" s="107">
        <v>26</v>
      </c>
      <c r="F329" s="98">
        <v>2</v>
      </c>
    </row>
    <row r="330" spans="1:6" ht="114.75" x14ac:dyDescent="1.65">
      <c r="A330" s="103" t="s">
        <v>50</v>
      </c>
      <c r="B330" s="100" t="s">
        <v>56</v>
      </c>
      <c r="C330" s="99" t="s">
        <v>129</v>
      </c>
      <c r="D330" s="106" t="s">
        <v>52</v>
      </c>
      <c r="E330" s="107">
        <v>14</v>
      </c>
      <c r="F330" s="102">
        <v>1</v>
      </c>
    </row>
    <row r="331" spans="1:6" ht="114.75" x14ac:dyDescent="1.65">
      <c r="A331" s="103" t="s">
        <v>50</v>
      </c>
      <c r="B331" s="100" t="s">
        <v>56</v>
      </c>
      <c r="C331" s="99" t="s">
        <v>129</v>
      </c>
      <c r="D331" s="106" t="s">
        <v>52</v>
      </c>
      <c r="E331" s="107">
        <v>22</v>
      </c>
      <c r="F331" s="98">
        <v>2</v>
      </c>
    </row>
    <row r="332" spans="1:6" ht="114.75" x14ac:dyDescent="1.65">
      <c r="A332" s="103" t="s">
        <v>50</v>
      </c>
      <c r="B332" s="100" t="s">
        <v>56</v>
      </c>
      <c r="C332" s="99" t="s">
        <v>129</v>
      </c>
      <c r="D332" s="106" t="s">
        <v>52</v>
      </c>
      <c r="E332" s="107">
        <v>30</v>
      </c>
      <c r="F332" s="98">
        <v>3</v>
      </c>
    </row>
    <row r="333" spans="1:6" ht="114.75" x14ac:dyDescent="1.65">
      <c r="A333" s="103" t="s">
        <v>50</v>
      </c>
      <c r="B333" s="100" t="s">
        <v>56</v>
      </c>
      <c r="C333" s="99" t="s">
        <v>129</v>
      </c>
      <c r="D333" s="106" t="s">
        <v>94</v>
      </c>
      <c r="E333" s="107">
        <v>18</v>
      </c>
      <c r="F333" s="98">
        <v>1</v>
      </c>
    </row>
    <row r="334" spans="1:6" ht="114.75" x14ac:dyDescent="1.65">
      <c r="A334" s="103" t="s">
        <v>50</v>
      </c>
      <c r="B334" s="100" t="s">
        <v>56</v>
      </c>
      <c r="C334" s="99" t="s">
        <v>129</v>
      </c>
      <c r="D334" s="106" t="s">
        <v>94</v>
      </c>
      <c r="E334" s="107">
        <v>22</v>
      </c>
      <c r="F334" s="98">
        <v>3</v>
      </c>
    </row>
    <row r="335" spans="1:6" ht="114.75" x14ac:dyDescent="1.65">
      <c r="A335" s="103" t="s">
        <v>50</v>
      </c>
      <c r="B335" s="100" t="s">
        <v>56</v>
      </c>
      <c r="C335" s="99" t="s">
        <v>129</v>
      </c>
      <c r="D335" s="106" t="s">
        <v>94</v>
      </c>
      <c r="E335" s="107">
        <v>30</v>
      </c>
      <c r="F335" s="98">
        <v>1</v>
      </c>
    </row>
    <row r="336" spans="1:6" ht="114.75" x14ac:dyDescent="1.65">
      <c r="A336" s="103" t="s">
        <v>50</v>
      </c>
      <c r="B336" s="100" t="s">
        <v>124</v>
      </c>
      <c r="C336" s="99" t="s">
        <v>126</v>
      </c>
      <c r="D336" s="106">
        <v>1</v>
      </c>
      <c r="E336" s="107">
        <v>24</v>
      </c>
      <c r="F336" s="98">
        <v>3</v>
      </c>
    </row>
    <row r="337" spans="1:6" ht="114.75" x14ac:dyDescent="1.65">
      <c r="A337" s="103" t="s">
        <v>50</v>
      </c>
      <c r="B337" s="100" t="s">
        <v>124</v>
      </c>
      <c r="C337" s="99" t="s">
        <v>126</v>
      </c>
      <c r="D337" s="106">
        <v>1</v>
      </c>
      <c r="E337" s="107">
        <v>30</v>
      </c>
      <c r="F337" s="98">
        <v>3</v>
      </c>
    </row>
    <row r="338" spans="1:6" ht="114.75" x14ac:dyDescent="1.65">
      <c r="A338" s="103" t="s">
        <v>50</v>
      </c>
      <c r="B338" s="100" t="s">
        <v>124</v>
      </c>
      <c r="C338" s="99" t="s">
        <v>126</v>
      </c>
      <c r="D338" s="106" t="s">
        <v>52</v>
      </c>
      <c r="E338" s="107">
        <v>18</v>
      </c>
      <c r="F338" s="98">
        <v>3</v>
      </c>
    </row>
    <row r="339" spans="1:6" ht="114.75" x14ac:dyDescent="1.65">
      <c r="A339" s="103" t="s">
        <v>50</v>
      </c>
      <c r="B339" s="100" t="s">
        <v>124</v>
      </c>
      <c r="C339" s="99" t="s">
        <v>126</v>
      </c>
      <c r="D339" s="106" t="s">
        <v>52</v>
      </c>
      <c r="E339" s="107">
        <v>22</v>
      </c>
      <c r="F339" s="98">
        <v>26</v>
      </c>
    </row>
    <row r="340" spans="1:6" ht="114.75" x14ac:dyDescent="1.65">
      <c r="A340" s="103" t="s">
        <v>50</v>
      </c>
      <c r="B340" s="100" t="s">
        <v>124</v>
      </c>
      <c r="C340" s="99" t="s">
        <v>126</v>
      </c>
      <c r="D340" s="106" t="s">
        <v>94</v>
      </c>
      <c r="E340" s="107">
        <v>16</v>
      </c>
      <c r="F340" s="98">
        <v>4</v>
      </c>
    </row>
    <row r="341" spans="1:6" ht="114.75" x14ac:dyDescent="1.65">
      <c r="A341" s="103" t="s">
        <v>50</v>
      </c>
      <c r="B341" s="100" t="s">
        <v>124</v>
      </c>
      <c r="C341" s="99" t="s">
        <v>126</v>
      </c>
      <c r="D341" s="106" t="s">
        <v>94</v>
      </c>
      <c r="E341" s="107">
        <v>14</v>
      </c>
      <c r="F341" s="102">
        <v>1</v>
      </c>
    </row>
    <row r="342" spans="1:6" ht="114.75" x14ac:dyDescent="1.65">
      <c r="A342" s="103" t="s">
        <v>50</v>
      </c>
      <c r="B342" s="100" t="s">
        <v>123</v>
      </c>
      <c r="C342" s="99" t="s">
        <v>102</v>
      </c>
      <c r="D342" s="106">
        <v>1</v>
      </c>
      <c r="E342" s="107">
        <v>24</v>
      </c>
      <c r="F342" s="98">
        <v>33</v>
      </c>
    </row>
    <row r="343" spans="1:6" ht="114.75" x14ac:dyDescent="1.65">
      <c r="A343" s="103" t="s">
        <v>50</v>
      </c>
      <c r="B343" s="100" t="s">
        <v>123</v>
      </c>
      <c r="C343" s="99" t="s">
        <v>102</v>
      </c>
      <c r="D343" s="106">
        <v>1</v>
      </c>
      <c r="E343" s="107">
        <v>30</v>
      </c>
      <c r="F343" s="98">
        <v>15</v>
      </c>
    </row>
    <row r="344" spans="1:6" ht="114.75" x14ac:dyDescent="1.65">
      <c r="A344" s="103" t="s">
        <v>50</v>
      </c>
      <c r="B344" s="100" t="s">
        <v>123</v>
      </c>
      <c r="C344" s="99" t="s">
        <v>102</v>
      </c>
      <c r="D344" s="106" t="s">
        <v>52</v>
      </c>
      <c r="E344" s="107">
        <v>26</v>
      </c>
      <c r="F344" s="98">
        <v>6</v>
      </c>
    </row>
    <row r="345" spans="1:6" ht="114.75" x14ac:dyDescent="1.65">
      <c r="A345" s="103" t="s">
        <v>50</v>
      </c>
      <c r="B345" s="100" t="s">
        <v>123</v>
      </c>
      <c r="C345" s="99" t="s">
        <v>102</v>
      </c>
      <c r="D345" s="106" t="s">
        <v>52</v>
      </c>
      <c r="E345" s="107">
        <v>22</v>
      </c>
      <c r="F345" s="98">
        <v>8</v>
      </c>
    </row>
    <row r="346" spans="1:6" ht="114.75" x14ac:dyDescent="1.65">
      <c r="A346" s="103" t="s">
        <v>50</v>
      </c>
      <c r="B346" s="100" t="s">
        <v>123</v>
      </c>
      <c r="C346" s="99" t="s">
        <v>102</v>
      </c>
      <c r="D346" s="106" t="s">
        <v>52</v>
      </c>
      <c r="E346" s="107">
        <v>30</v>
      </c>
      <c r="F346" s="98">
        <v>4</v>
      </c>
    </row>
    <row r="347" spans="1:6" ht="114.75" x14ac:dyDescent="1.65">
      <c r="A347" s="103" t="s">
        <v>50</v>
      </c>
      <c r="B347" s="100" t="s">
        <v>123</v>
      </c>
      <c r="C347" s="99" t="s">
        <v>102</v>
      </c>
      <c r="D347" s="106" t="s">
        <v>94</v>
      </c>
      <c r="E347" s="107">
        <v>12</v>
      </c>
      <c r="F347" s="102">
        <v>2</v>
      </c>
    </row>
    <row r="348" spans="1:6" ht="114.75" x14ac:dyDescent="1.65">
      <c r="A348" s="103" t="s">
        <v>50</v>
      </c>
      <c r="B348" s="100" t="s">
        <v>123</v>
      </c>
      <c r="C348" s="99" t="s">
        <v>102</v>
      </c>
      <c r="D348" s="106" t="s">
        <v>94</v>
      </c>
      <c r="E348" s="107">
        <v>16</v>
      </c>
      <c r="F348" s="98">
        <v>2</v>
      </c>
    </row>
    <row r="349" spans="1:6" ht="114.75" x14ac:dyDescent="1.65">
      <c r="A349" s="103" t="s">
        <v>50</v>
      </c>
      <c r="B349" s="100" t="s">
        <v>123</v>
      </c>
      <c r="C349" s="99" t="s">
        <v>102</v>
      </c>
      <c r="D349" s="106" t="s">
        <v>94</v>
      </c>
      <c r="E349" s="107">
        <v>14</v>
      </c>
      <c r="F349" s="102">
        <v>2</v>
      </c>
    </row>
    <row r="350" spans="1:6" ht="114.75" x14ac:dyDescent="1.65">
      <c r="A350" s="103" t="s">
        <v>50</v>
      </c>
      <c r="B350" s="100" t="s">
        <v>418</v>
      </c>
      <c r="C350" s="99" t="s">
        <v>416</v>
      </c>
      <c r="D350" s="106">
        <v>1</v>
      </c>
      <c r="E350" s="107">
        <v>12</v>
      </c>
      <c r="F350" s="102">
        <v>33</v>
      </c>
    </row>
    <row r="351" spans="1:6" ht="114.75" x14ac:dyDescent="1.65">
      <c r="A351" s="103" t="s">
        <v>50</v>
      </c>
      <c r="B351" s="100" t="s">
        <v>418</v>
      </c>
      <c r="C351" s="99" t="s">
        <v>416</v>
      </c>
      <c r="D351" s="106">
        <v>1</v>
      </c>
      <c r="E351" s="107">
        <v>32</v>
      </c>
      <c r="F351" s="98">
        <v>6</v>
      </c>
    </row>
    <row r="352" spans="1:6" ht="114.75" x14ac:dyDescent="1.65">
      <c r="A352" s="103" t="s">
        <v>50</v>
      </c>
      <c r="B352" s="100" t="s">
        <v>192</v>
      </c>
      <c r="C352" s="99" t="s">
        <v>417</v>
      </c>
      <c r="D352" s="106">
        <v>1</v>
      </c>
      <c r="E352" s="107">
        <v>12</v>
      </c>
      <c r="F352" s="102">
        <v>7</v>
      </c>
    </row>
    <row r="353" spans="1:6" ht="114.75" x14ac:dyDescent="1.65">
      <c r="A353" s="103" t="s">
        <v>50</v>
      </c>
      <c r="B353" s="100" t="s">
        <v>192</v>
      </c>
      <c r="C353" s="99" t="s">
        <v>417</v>
      </c>
      <c r="D353" s="106">
        <v>1</v>
      </c>
      <c r="E353" s="107">
        <v>14</v>
      </c>
      <c r="F353" s="102">
        <v>2</v>
      </c>
    </row>
    <row r="354" spans="1:6" ht="114.75" x14ac:dyDescent="1.65">
      <c r="A354" s="103" t="s">
        <v>50</v>
      </c>
      <c r="B354" s="100" t="s">
        <v>192</v>
      </c>
      <c r="C354" s="99" t="s">
        <v>417</v>
      </c>
      <c r="D354" s="106">
        <v>1</v>
      </c>
      <c r="E354" s="107">
        <v>22</v>
      </c>
      <c r="F354" s="98">
        <v>12</v>
      </c>
    </row>
    <row r="355" spans="1:6" ht="114.75" x14ac:dyDescent="1.65">
      <c r="A355" s="101" t="s">
        <v>122</v>
      </c>
      <c r="B355" s="100" t="s">
        <v>419</v>
      </c>
      <c r="C355" s="99" t="s">
        <v>419</v>
      </c>
      <c r="D355" s="106" t="s">
        <v>122</v>
      </c>
      <c r="E355" s="107" t="s">
        <v>122</v>
      </c>
      <c r="F355" s="98"/>
    </row>
    <row r="356" spans="1:6" ht="92.25" x14ac:dyDescent="0.25">
      <c r="A356" s="79" t="s">
        <v>8</v>
      </c>
      <c r="B356" s="79"/>
      <c r="C356" s="79"/>
      <c r="D356" s="79"/>
      <c r="E356" s="79"/>
      <c r="F356" s="79">
        <v>2496</v>
      </c>
    </row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17" orientation="portrait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MP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Darwin Sandoval</cp:lastModifiedBy>
  <cp:lastPrinted>2025-05-28T13:47:54Z</cp:lastPrinted>
  <dcterms:created xsi:type="dcterms:W3CDTF">2020-09-21T19:56:38Z</dcterms:created>
  <dcterms:modified xsi:type="dcterms:W3CDTF">2025-06-12T00:35:28Z</dcterms:modified>
</cp:coreProperties>
</file>