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ownloads/"/>
    </mc:Choice>
  </mc:AlternateContent>
  <xr:revisionPtr revIDLastSave="0" documentId="8_{A05B81B1-0588-6A48-A42F-EB161B3EFE87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Power Budge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" l="1"/>
  <c r="G30" i="1"/>
  <c r="G17" i="1"/>
  <c r="G16" i="1"/>
  <c r="G15" i="1"/>
  <c r="G14" i="1"/>
  <c r="G11" i="1"/>
  <c r="G10" i="1"/>
  <c r="G9" i="1"/>
  <c r="G8" i="1"/>
  <c r="G32" i="1" l="1"/>
  <c r="G19" i="1"/>
  <c r="G21" i="1" s="1"/>
  <c r="G2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7" authorId="0" shapeId="0" xr:uid="{00000000-0006-0000-0000-000001000000}">
      <text>
        <r>
          <rPr>
            <sz val="12"/>
            <color rgb="FF000000"/>
            <rFont val="Calibri"/>
            <family val="2"/>
          </rPr>
          <t>For inductive loads (e.g., motors, solenoids) this is often called "stall current" on the data sheet</t>
        </r>
      </text>
    </comment>
  </commentList>
</comments>
</file>

<file path=xl/sharedStrings.xml><?xml version="1.0" encoding="utf-8"?>
<sst xmlns="http://schemas.openxmlformats.org/spreadsheetml/2006/main" count="90" uniqueCount="48">
  <si>
    <t>Team Number:</t>
  </si>
  <si>
    <t>Project Name:</t>
  </si>
  <si>
    <t>Team Member Names:</t>
  </si>
  <si>
    <t>Version:</t>
  </si>
  <si>
    <t>All Major Components</t>
  </si>
  <si>
    <t>Component Name</t>
  </si>
  <si>
    <t>Part Number</t>
  </si>
  <si>
    <t>Supply
Voltage
Range</t>
  </si>
  <si>
    <t>#</t>
  </si>
  <si>
    <t>Absolute
Maximum
Current (mA)</t>
  </si>
  <si>
    <t>Total
Current
(mA)</t>
  </si>
  <si>
    <t>Unit</t>
  </si>
  <si>
    <t>mA</t>
  </si>
  <si>
    <t xml:space="preserve">Subtotal </t>
  </si>
  <si>
    <t>Safety Margin</t>
  </si>
  <si>
    <t xml:space="preserve"> +5V Power Rail</t>
  </si>
  <si>
    <t>Total Current Required on +5V Rail</t>
  </si>
  <si>
    <t xml:space="preserve"> +5V Regulator</t>
  </si>
  <si>
    <t>LM7805</t>
  </si>
  <si>
    <t>Total Remaining Current Available on +5V Rail</t>
  </si>
  <si>
    <t>Output Voltage</t>
  </si>
  <si>
    <t>Plug-in Wall Supply</t>
  </si>
  <si>
    <t>110VAC</t>
  </si>
  <si>
    <t xml:space="preserve"> +24V</t>
  </si>
  <si>
    <t>ClapSense</t>
  </si>
  <si>
    <t>Aaron Kiem, Roshan Roy, Caleb Yuen, and Quinn Maness</t>
  </si>
  <si>
    <t>10k Potentiometer</t>
  </si>
  <si>
    <t>Window Comparator</t>
  </si>
  <si>
    <t>Active Band-Pass Filter</t>
  </si>
  <si>
    <t>BA3835F-E2</t>
  </si>
  <si>
    <t>TLV6700DDCR</t>
  </si>
  <si>
    <t>P160KN2-0QA25B10K</t>
  </si>
  <si>
    <t xml:space="preserve"> +1.8 - 18V</t>
  </si>
  <si>
    <t>204</t>
  </si>
  <si>
    <t>+4.5 - 6.5V</t>
  </si>
  <si>
    <t>Microcontoller</t>
  </si>
  <si>
    <t>+1.8 - 5.5V</t>
  </si>
  <si>
    <t>PIC18F57Q43</t>
  </si>
  <si>
    <t>none</t>
  </si>
  <si>
    <t>+0 - 35V</t>
  </si>
  <si>
    <t>Regulator Choice</t>
  </si>
  <si>
    <t>Power Source Selection</t>
  </si>
  <si>
    <t>External Power Source</t>
  </si>
  <si>
    <t>Power Rails Connected to External Power Source</t>
  </si>
  <si>
    <t>Total Remaining Current Available on External Power Source</t>
  </si>
  <si>
    <t>Power Budget</t>
  </si>
  <si>
    <t>1.1</t>
  </si>
  <si>
    <t>0 - 200VAC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</si>
</sst>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rgb="FF000000"/>
      <name val="Calibri"/>
    </font>
    <font>
      <b/>
      <sz val="12"/>
      <color rgb="FF000000"/>
      <name val="Calibri"/>
      <family val="2"/>
    </font>
    <font>
      <sz val="12"/>
      <name val="Calibri"/>
      <family val="2"/>
    </font>
    <font>
      <b/>
      <sz val="12"/>
      <color rgb="FF000000"/>
      <name val="Arial"/>
      <family val="2"/>
    </font>
    <font>
      <b/>
      <i/>
      <sz val="12"/>
      <color rgb="FF000000"/>
      <name val="Arial"/>
      <family val="2"/>
    </font>
    <font>
      <sz val="12"/>
      <color rgb="FF000000"/>
      <name val="Arial"/>
      <family val="2"/>
    </font>
    <font>
      <b/>
      <i/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name val="Calibri"/>
      <family val="2"/>
    </font>
    <font>
      <b/>
      <i/>
      <sz val="12"/>
      <color rgb="FF000000"/>
      <name val="Arial"/>
      <family val="2"/>
    </font>
    <font>
      <b/>
      <sz val="24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EECE1"/>
        <bgColor rgb="FFEEECE1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1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/>
    <xf numFmtId="0" fontId="3" fillId="2" borderId="2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4" xfId="0" applyFont="1" applyBorder="1"/>
    <xf numFmtId="0" fontId="5" fillId="0" borderId="0" xfId="0" applyFont="1"/>
    <xf numFmtId="0" fontId="1" fillId="0" borderId="0" xfId="0" applyFont="1"/>
    <xf numFmtId="0" fontId="3" fillId="0" borderId="0" xfId="0" applyFont="1" applyAlignment="1">
      <alignment horizontal="center"/>
    </xf>
    <xf numFmtId="0" fontId="4" fillId="2" borderId="5" xfId="0" applyFont="1" applyFill="1" applyBorder="1"/>
    <xf numFmtId="9" fontId="0" fillId="0" borderId="4" xfId="0" applyNumberFormat="1" applyBorder="1"/>
    <xf numFmtId="0" fontId="6" fillId="0" borderId="3" xfId="0" applyFont="1" applyBorder="1"/>
    <xf numFmtId="0" fontId="4" fillId="0" borderId="3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0" fillId="0" borderId="4" xfId="0" applyBorder="1" applyAlignment="1">
      <alignment horizontal="right"/>
    </xf>
    <xf numFmtId="0" fontId="4" fillId="0" borderId="6" xfId="0" applyFont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0" fillId="0" borderId="3" xfId="0" applyBorder="1"/>
    <xf numFmtId="0" fontId="5" fillId="0" borderId="4" xfId="0" applyFont="1" applyBorder="1" applyAlignment="1">
      <alignment horizontal="right"/>
    </xf>
    <xf numFmtId="0" fontId="5" fillId="0" borderId="9" xfId="0" applyFont="1" applyBorder="1" applyAlignment="1">
      <alignment horizontal="left"/>
    </xf>
    <xf numFmtId="0" fontId="3" fillId="0" borderId="3" xfId="0" applyFont="1" applyBorder="1" applyAlignment="1">
      <alignment horizontal="center"/>
    </xf>
    <xf numFmtId="0" fontId="5" fillId="0" borderId="9" xfId="0" applyFont="1" applyBorder="1"/>
    <xf numFmtId="0" fontId="3" fillId="0" borderId="4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4" xfId="0" applyBorder="1"/>
    <xf numFmtId="0" fontId="3" fillId="2" borderId="5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wrapText="1"/>
    </xf>
    <xf numFmtId="0" fontId="7" fillId="0" borderId="1" xfId="0" applyFont="1" applyBorder="1"/>
    <xf numFmtId="0" fontId="8" fillId="0" borderId="0" xfId="0" applyFont="1"/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0" fontId="11" fillId="0" borderId="1" xfId="0" quotePrefix="1" applyFont="1" applyBorder="1"/>
    <xf numFmtId="0" fontId="8" fillId="0" borderId="0" xfId="0" quotePrefix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12" fillId="0" borderId="3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12" fillId="2" borderId="5" xfId="0" applyFont="1" applyFill="1" applyBorder="1"/>
    <xf numFmtId="0" fontId="9" fillId="0" borderId="4" xfId="0" applyFont="1" applyBorder="1"/>
    <xf numFmtId="0" fontId="13" fillId="0" borderId="0" xfId="0" applyFont="1" applyAlignment="1">
      <alignment horizontal="center"/>
    </xf>
    <xf numFmtId="0" fontId="0" fillId="0" borderId="0" xfId="0"/>
    <xf numFmtId="0" fontId="6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49" fontId="4" fillId="0" borderId="7" xfId="0" applyNumberFormat="1" applyFont="1" applyBorder="1" applyAlignment="1">
      <alignment horizontal="right"/>
    </xf>
    <xf numFmtId="0" fontId="2" fillId="0" borderId="7" xfId="0" applyFont="1" applyBorder="1"/>
    <xf numFmtId="0" fontId="4" fillId="0" borderId="6" xfId="0" applyFont="1" applyBorder="1" applyAlignment="1">
      <alignment wrapText="1"/>
    </xf>
    <xf numFmtId="0" fontId="2" fillId="0" borderId="8" xfId="0" applyFont="1" applyBorder="1"/>
    <xf numFmtId="0" fontId="10" fillId="0" borderId="3" xfId="0" applyFont="1" applyBorder="1" applyAlignment="1">
      <alignment horizontal="left" vertical="center" wrapText="1"/>
    </xf>
    <xf numFmtId="0" fontId="2" fillId="0" borderId="3" xfId="0" applyFont="1" applyBorder="1"/>
    <xf numFmtId="49" fontId="12" fillId="0" borderId="0" xfId="0" applyNumberFormat="1" applyFont="1" applyAlignment="1">
      <alignment horizontal="right"/>
    </xf>
    <xf numFmtId="0" fontId="1" fillId="0" borderId="1" xfId="0" quotePrefix="1" applyFont="1" applyBorder="1"/>
    <xf numFmtId="0" fontId="5" fillId="0" borderId="0" xfId="0" quotePrefix="1" applyFont="1" applyAlignment="1">
      <alignment horizont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I33"/>
  <sheetViews>
    <sheetView tabSelected="1" showWhiteSpace="0" zoomScale="110" zoomScaleNormal="110" workbookViewId="0">
      <selection activeCell="C5" sqref="C5"/>
    </sheetView>
  </sheetViews>
  <sheetFormatPr baseColWidth="10" defaultColWidth="13.5" defaultRowHeight="15.75" customHeight="1" x14ac:dyDescent="0.2"/>
  <cols>
    <col min="1" max="1" width="26.1640625" customWidth="1"/>
    <col min="2" max="2" width="23.1640625" customWidth="1"/>
    <col min="3" max="3" width="13.5" customWidth="1"/>
    <col min="4" max="4" width="21.83203125" customWidth="1"/>
    <col min="5" max="5" width="6.83203125" customWidth="1"/>
    <col min="6" max="6" width="31.33203125" customWidth="1"/>
    <col min="7" max="7" width="19.33203125" customWidth="1"/>
    <col min="8" max="8" width="9" customWidth="1"/>
  </cols>
  <sheetData>
    <row r="1" spans="1:9" ht="30" customHeight="1" x14ac:dyDescent="0.35">
      <c r="A1" s="45" t="s">
        <v>45</v>
      </c>
      <c r="B1" s="46"/>
      <c r="C1" s="46"/>
      <c r="D1" s="46"/>
      <c r="E1" s="46"/>
      <c r="F1" s="46"/>
      <c r="G1" s="46"/>
      <c r="H1" s="46"/>
    </row>
    <row r="2" spans="1:9" ht="15" customHeight="1" x14ac:dyDescent="0.2">
      <c r="A2" s="1" t="s">
        <v>0</v>
      </c>
      <c r="B2" s="37" t="s">
        <v>33</v>
      </c>
      <c r="D2" s="2"/>
      <c r="E2" s="2"/>
    </row>
    <row r="3" spans="1:9" ht="15" customHeight="1" x14ac:dyDescent="0.2">
      <c r="A3" s="3" t="s">
        <v>1</v>
      </c>
      <c r="B3" s="33" t="s">
        <v>24</v>
      </c>
      <c r="C3" s="10"/>
      <c r="D3" s="2"/>
      <c r="E3" s="2"/>
      <c r="F3" s="10"/>
      <c r="G3" s="10"/>
      <c r="H3" s="10"/>
    </row>
    <row r="4" spans="1:9" ht="15" customHeight="1" x14ac:dyDescent="0.2">
      <c r="A4" s="3" t="s">
        <v>2</v>
      </c>
      <c r="B4" s="33" t="s">
        <v>25</v>
      </c>
      <c r="C4" s="10"/>
      <c r="D4" s="2"/>
      <c r="E4" s="2"/>
      <c r="F4" s="10"/>
      <c r="G4" s="10"/>
      <c r="H4" s="10"/>
    </row>
    <row r="5" spans="1:9" ht="15" customHeight="1" x14ac:dyDescent="0.2">
      <c r="A5" s="3" t="s">
        <v>3</v>
      </c>
      <c r="B5" s="56" t="s">
        <v>46</v>
      </c>
      <c r="C5" s="10"/>
      <c r="D5" s="2"/>
      <c r="E5" s="2"/>
      <c r="F5" s="10"/>
      <c r="G5" s="10"/>
      <c r="H5" s="10"/>
    </row>
    <row r="6" spans="1:9" ht="15" customHeight="1" x14ac:dyDescent="0.2">
      <c r="A6" s="4"/>
      <c r="B6" s="10"/>
      <c r="C6" s="10"/>
      <c r="D6" s="2"/>
      <c r="E6" s="2"/>
      <c r="F6" s="10"/>
      <c r="G6" s="10"/>
      <c r="H6" s="10"/>
    </row>
    <row r="7" spans="1:9" ht="15" customHeight="1" x14ac:dyDescent="0.2">
      <c r="A7" s="29" t="s">
        <v>4</v>
      </c>
      <c r="B7" s="30" t="s">
        <v>5</v>
      </c>
      <c r="C7" s="30" t="s">
        <v>6</v>
      </c>
      <c r="D7" s="31" t="s">
        <v>7</v>
      </c>
      <c r="E7" s="31" t="s">
        <v>8</v>
      </c>
      <c r="F7" s="31" t="s">
        <v>9</v>
      </c>
      <c r="G7" s="5" t="s">
        <v>10</v>
      </c>
      <c r="H7" s="5" t="s">
        <v>11</v>
      </c>
    </row>
    <row r="8" spans="1:9" ht="15" customHeight="1" x14ac:dyDescent="0.2">
      <c r="A8" s="21"/>
      <c r="B8" s="34" t="s">
        <v>26</v>
      </c>
      <c r="C8" t="s">
        <v>31</v>
      </c>
      <c r="D8" s="57" t="s">
        <v>47</v>
      </c>
      <c r="E8" s="7">
        <v>1</v>
      </c>
      <c r="F8">
        <v>20</v>
      </c>
      <c r="G8" s="28">
        <f t="shared" ref="G8:G11" si="0">E8*F8</f>
        <v>20</v>
      </c>
      <c r="H8" s="8" t="s">
        <v>12</v>
      </c>
    </row>
    <row r="9" spans="1:9" ht="15" customHeight="1" x14ac:dyDescent="0.2">
      <c r="A9" s="21"/>
      <c r="B9" s="34" t="s">
        <v>27</v>
      </c>
      <c r="C9" s="34" t="s">
        <v>30</v>
      </c>
      <c r="D9" s="35" t="s">
        <v>32</v>
      </c>
      <c r="E9" s="7">
        <v>1</v>
      </c>
      <c r="F9">
        <v>40</v>
      </c>
      <c r="G9" s="28">
        <f t="shared" si="0"/>
        <v>40</v>
      </c>
      <c r="H9" s="34" t="s">
        <v>12</v>
      </c>
      <c r="I9" s="44"/>
    </row>
    <row r="10" spans="1:9" ht="15" customHeight="1" x14ac:dyDescent="0.2">
      <c r="A10" s="21"/>
      <c r="B10" s="34" t="s">
        <v>28</v>
      </c>
      <c r="C10" s="34" t="s">
        <v>29</v>
      </c>
      <c r="D10" s="38" t="s">
        <v>34</v>
      </c>
      <c r="E10" s="7">
        <v>1</v>
      </c>
      <c r="F10">
        <v>13</v>
      </c>
      <c r="G10" s="28">
        <f t="shared" si="0"/>
        <v>13</v>
      </c>
      <c r="H10" s="8" t="s">
        <v>12</v>
      </c>
    </row>
    <row r="11" spans="1:9" ht="15" customHeight="1" x14ac:dyDescent="0.2">
      <c r="A11" s="21"/>
      <c r="B11" s="34" t="s">
        <v>35</v>
      </c>
      <c r="C11" s="34" t="s">
        <v>37</v>
      </c>
      <c r="D11" s="39" t="s">
        <v>36</v>
      </c>
      <c r="E11" s="6">
        <v>1</v>
      </c>
      <c r="F11" s="9">
        <v>500</v>
      </c>
      <c r="G11" s="28">
        <f t="shared" si="0"/>
        <v>500</v>
      </c>
      <c r="H11" s="8" t="s">
        <v>12</v>
      </c>
    </row>
    <row r="12" spans="1:9" ht="15" customHeight="1" x14ac:dyDescent="0.2">
      <c r="A12" s="21"/>
      <c r="D12" s="6"/>
      <c r="E12" s="7"/>
      <c r="G12" s="28"/>
      <c r="H12" s="8"/>
    </row>
    <row r="13" spans="1:9" ht="15" customHeight="1" x14ac:dyDescent="0.2">
      <c r="A13" s="12" t="s">
        <v>15</v>
      </c>
      <c r="B13" s="30" t="s">
        <v>5</v>
      </c>
      <c r="C13" s="30" t="s">
        <v>6</v>
      </c>
      <c r="D13" s="31" t="s">
        <v>7</v>
      </c>
      <c r="E13" s="31" t="s">
        <v>8</v>
      </c>
      <c r="F13" s="31" t="s">
        <v>9</v>
      </c>
      <c r="G13" s="20" t="s">
        <v>10</v>
      </c>
      <c r="H13" s="20" t="s">
        <v>11</v>
      </c>
    </row>
    <row r="14" spans="1:9" ht="15" customHeight="1" x14ac:dyDescent="0.2">
      <c r="A14" s="21"/>
      <c r="B14" s="34" t="s">
        <v>26</v>
      </c>
      <c r="C14" t="s">
        <v>31</v>
      </c>
      <c r="D14" s="57" t="s">
        <v>47</v>
      </c>
      <c r="E14" s="7">
        <v>1</v>
      </c>
      <c r="F14">
        <v>20</v>
      </c>
      <c r="G14" s="28">
        <f t="shared" ref="G14:G17" si="1">E14*F14</f>
        <v>20</v>
      </c>
      <c r="H14" s="8" t="s">
        <v>12</v>
      </c>
    </row>
    <row r="15" spans="1:9" ht="15" customHeight="1" x14ac:dyDescent="0.2">
      <c r="A15" s="21"/>
      <c r="B15" s="34" t="s">
        <v>27</v>
      </c>
      <c r="C15" s="34" t="s">
        <v>30</v>
      </c>
      <c r="D15" s="35" t="s">
        <v>32</v>
      </c>
      <c r="E15" s="7">
        <v>1</v>
      </c>
      <c r="F15">
        <v>40</v>
      </c>
      <c r="G15" s="28">
        <f t="shared" si="1"/>
        <v>40</v>
      </c>
      <c r="H15" s="8" t="s">
        <v>12</v>
      </c>
    </row>
    <row r="16" spans="1:9" ht="15" customHeight="1" x14ac:dyDescent="0.2">
      <c r="A16" s="21"/>
      <c r="B16" s="34" t="s">
        <v>28</v>
      </c>
      <c r="C16" s="34" t="s">
        <v>29</v>
      </c>
      <c r="D16" s="38" t="s">
        <v>34</v>
      </c>
      <c r="E16" s="7">
        <v>1</v>
      </c>
      <c r="F16">
        <v>13</v>
      </c>
      <c r="G16" s="28">
        <f t="shared" si="1"/>
        <v>13</v>
      </c>
      <c r="H16" s="8" t="s">
        <v>12</v>
      </c>
    </row>
    <row r="17" spans="1:8" ht="15" customHeight="1" x14ac:dyDescent="0.2">
      <c r="A17" s="21"/>
      <c r="B17" s="34" t="s">
        <v>35</v>
      </c>
      <c r="C17" s="34" t="s">
        <v>37</v>
      </c>
      <c r="D17" s="39" t="s">
        <v>36</v>
      </c>
      <c r="E17" s="6">
        <v>1</v>
      </c>
      <c r="F17" s="9">
        <v>500</v>
      </c>
      <c r="G17" s="28">
        <f t="shared" si="1"/>
        <v>500</v>
      </c>
      <c r="H17" s="8" t="s">
        <v>12</v>
      </c>
    </row>
    <row r="18" spans="1:8" ht="15" customHeight="1" x14ac:dyDescent="0.2">
      <c r="A18" s="21"/>
      <c r="D18" s="7"/>
      <c r="E18" s="7"/>
      <c r="G18" s="28"/>
      <c r="H18" s="8"/>
    </row>
    <row r="19" spans="1:8" ht="15" customHeight="1" x14ac:dyDescent="0.2">
      <c r="A19" s="21"/>
      <c r="B19" s="47" t="s">
        <v>13</v>
      </c>
      <c r="C19" s="46"/>
      <c r="D19" s="46"/>
      <c r="E19" s="46"/>
      <c r="F19" s="46"/>
      <c r="G19" s="28">
        <f>SUM(G14:G18)</f>
        <v>573</v>
      </c>
      <c r="H19" s="8" t="s">
        <v>12</v>
      </c>
    </row>
    <row r="20" spans="1:8" ht="15" customHeight="1" x14ac:dyDescent="0.2">
      <c r="A20" s="21"/>
      <c r="B20" s="47" t="s">
        <v>14</v>
      </c>
      <c r="C20" s="46"/>
      <c r="D20" s="46"/>
      <c r="E20" s="46"/>
      <c r="F20" s="46"/>
      <c r="G20" s="13">
        <v>0.25</v>
      </c>
      <c r="H20" s="13"/>
    </row>
    <row r="21" spans="1:8" ht="15" customHeight="1" x14ac:dyDescent="0.2">
      <c r="A21" s="14"/>
      <c r="B21" s="48" t="s">
        <v>16</v>
      </c>
      <c r="C21" s="46"/>
      <c r="D21" s="46"/>
      <c r="E21" s="46"/>
      <c r="F21" s="46"/>
      <c r="G21" s="28">
        <f>G19*(1+G20)</f>
        <v>716.25</v>
      </c>
      <c r="H21" s="8" t="s">
        <v>12</v>
      </c>
    </row>
    <row r="22" spans="1:8" ht="15" customHeight="1" x14ac:dyDescent="0.2">
      <c r="A22" s="15"/>
      <c r="B22" s="16"/>
      <c r="C22" s="16"/>
      <c r="D22" s="6"/>
      <c r="E22" s="6"/>
      <c r="F22" s="17"/>
      <c r="G22" s="18"/>
      <c r="H22" s="28"/>
    </row>
    <row r="23" spans="1:8" ht="15" customHeight="1" x14ac:dyDescent="0.2">
      <c r="A23" s="41" t="s">
        <v>40</v>
      </c>
      <c r="B23" s="16" t="s">
        <v>17</v>
      </c>
      <c r="C23" s="16" t="s">
        <v>18</v>
      </c>
      <c r="D23" s="36" t="s">
        <v>39</v>
      </c>
      <c r="E23" s="6">
        <v>1</v>
      </c>
      <c r="F23" s="17">
        <v>1000</v>
      </c>
      <c r="G23" s="18">
        <f t="shared" ref="G23" si="2">E23*F23</f>
        <v>1000</v>
      </c>
      <c r="H23" s="8" t="s">
        <v>12</v>
      </c>
    </row>
    <row r="24" spans="1:8" ht="15" customHeight="1" x14ac:dyDescent="0.2">
      <c r="A24" s="19"/>
      <c r="B24" s="49" t="s">
        <v>19</v>
      </c>
      <c r="C24" s="50"/>
      <c r="D24" s="50"/>
      <c r="E24" s="50"/>
      <c r="F24" s="50"/>
      <c r="G24" s="18">
        <f>G23-G21</f>
        <v>283.75</v>
      </c>
      <c r="H24" s="8" t="s">
        <v>12</v>
      </c>
    </row>
    <row r="25" spans="1:8" ht="15" customHeight="1" x14ac:dyDescent="0.2">
      <c r="A25" s="51"/>
      <c r="B25" s="50"/>
      <c r="C25" s="50"/>
      <c r="D25" s="50"/>
      <c r="E25" s="50"/>
      <c r="F25" s="50"/>
      <c r="G25" s="50"/>
      <c r="H25" s="52"/>
    </row>
    <row r="26" spans="1:8" ht="15" customHeight="1" x14ac:dyDescent="0.2">
      <c r="A26" s="43" t="s">
        <v>42</v>
      </c>
      <c r="B26" s="30" t="s">
        <v>5</v>
      </c>
      <c r="C26" s="30" t="s">
        <v>6</v>
      </c>
      <c r="D26" s="31" t="s">
        <v>7</v>
      </c>
      <c r="E26" s="32" t="s">
        <v>20</v>
      </c>
      <c r="F26" s="31" t="s">
        <v>9</v>
      </c>
      <c r="G26" s="20" t="s">
        <v>10</v>
      </c>
      <c r="H26" s="20" t="s">
        <v>11</v>
      </c>
    </row>
    <row r="27" spans="1:8" ht="15" customHeight="1" x14ac:dyDescent="0.2">
      <c r="A27" s="42" t="s">
        <v>41</v>
      </c>
      <c r="B27" s="16" t="s">
        <v>21</v>
      </c>
      <c r="C27" s="35" t="s">
        <v>38</v>
      </c>
      <c r="D27" s="6" t="s">
        <v>22</v>
      </c>
      <c r="E27" s="6" t="s">
        <v>23</v>
      </c>
      <c r="F27" s="17">
        <v>5000</v>
      </c>
      <c r="G27" s="22">
        <v>5000</v>
      </c>
      <c r="H27" s="23" t="s">
        <v>12</v>
      </c>
    </row>
    <row r="28" spans="1:8" ht="15" customHeight="1" x14ac:dyDescent="0.2">
      <c r="A28" s="24"/>
      <c r="B28" s="16"/>
      <c r="C28" s="16"/>
      <c r="D28" s="6"/>
      <c r="E28" s="6"/>
      <c r="F28" s="17"/>
      <c r="G28" s="18"/>
      <c r="H28" s="25"/>
    </row>
    <row r="29" spans="1:8" ht="15" customHeight="1" x14ac:dyDescent="0.2">
      <c r="A29" s="53" t="s">
        <v>43</v>
      </c>
      <c r="B29" s="16"/>
      <c r="C29" s="16"/>
      <c r="D29" s="6"/>
      <c r="E29" s="6"/>
      <c r="F29" s="17"/>
      <c r="G29" s="18"/>
      <c r="H29" s="8"/>
    </row>
    <row r="30" spans="1:8" ht="15" customHeight="1" x14ac:dyDescent="0.2">
      <c r="A30" s="54"/>
      <c r="B30" s="16" t="s">
        <v>17</v>
      </c>
      <c r="C30" s="16" t="s">
        <v>18</v>
      </c>
      <c r="D30" s="36" t="s">
        <v>39</v>
      </c>
      <c r="E30" s="6">
        <v>1</v>
      </c>
      <c r="F30" s="17">
        <v>1000</v>
      </c>
      <c r="G30" s="18">
        <f t="shared" ref="G30" si="3">E30*F30</f>
        <v>1000</v>
      </c>
      <c r="H30" s="8" t="s">
        <v>12</v>
      </c>
    </row>
    <row r="31" spans="1:8" ht="15" customHeight="1" x14ac:dyDescent="0.2">
      <c r="A31" s="54"/>
      <c r="B31" s="40"/>
      <c r="C31" s="40"/>
      <c r="D31" s="36"/>
      <c r="E31" s="6"/>
      <c r="F31" s="17"/>
      <c r="G31" s="18"/>
      <c r="H31" s="8"/>
    </row>
    <row r="32" spans="1:8" ht="15" customHeight="1" x14ac:dyDescent="0.2">
      <c r="A32" s="24"/>
      <c r="B32" s="55" t="s">
        <v>44</v>
      </c>
      <c r="C32" s="46"/>
      <c r="D32" s="46"/>
      <c r="E32" s="46"/>
      <c r="F32" s="46"/>
      <c r="G32" s="22">
        <f>G27-SUM(G29:G31)</f>
        <v>4000</v>
      </c>
      <c r="H32" s="23" t="s">
        <v>12</v>
      </c>
    </row>
    <row r="33" spans="1:8" ht="15" customHeight="1" x14ac:dyDescent="0.2">
      <c r="A33" s="24"/>
      <c r="B33" s="2"/>
      <c r="C33" s="2"/>
      <c r="D33" s="11"/>
      <c r="E33" s="11"/>
      <c r="F33" s="11"/>
      <c r="G33" s="26"/>
      <c r="H33" s="27"/>
    </row>
  </sheetData>
  <mergeCells count="8">
    <mergeCell ref="A25:H25"/>
    <mergeCell ref="A29:A31"/>
    <mergeCell ref="B32:F32"/>
    <mergeCell ref="A1:H1"/>
    <mergeCell ref="B19:F19"/>
    <mergeCell ref="B20:F20"/>
    <mergeCell ref="B21:F21"/>
    <mergeCell ref="B24:F24"/>
  </mergeCells>
  <conditionalFormatting sqref="G24">
    <cfRule type="cellIs" dxfId="0" priority="1" operator="lessThan">
      <formula>0</formula>
    </cfRule>
  </conditionalFormatting>
  <pageMargins left="0" right="0" top="0" bottom="0" header="0" footer="0"/>
  <pageSetup scale="58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 Budget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cp:lastPrinted>2025-10-27T07:39:19Z</cp:lastPrinted>
  <dcterms:created xsi:type="dcterms:W3CDTF">2025-10-27T03:10:14Z</dcterms:created>
  <dcterms:modified xsi:type="dcterms:W3CDTF">2025-10-27T07:40:02Z</dcterms:modified>
  <cp:category/>
  <cp:contentStatus/>
</cp:coreProperties>
</file>