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_Analysis\Baskets_Sheet\"/>
    </mc:Choice>
  </mc:AlternateContent>
  <bookViews>
    <workbookView xWindow="0" yWindow="0" windowWidth="19200" windowHeight="7310" activeTab="1"/>
  </bookViews>
  <sheets>
    <sheet name="Rough_Sheet" sheetId="1" r:id="rId1"/>
    <sheet name="Calculation_Sheet" sheetId="2" r:id="rId2"/>
    <sheet name="Basket_Sheet" sheetId="3" r:id="rId3"/>
    <sheet name="Pivot_Table" sheetId="6" r:id="rId4"/>
    <sheet name="Count" sheetId="4" r:id="rId5"/>
  </sheets>
  <definedNames>
    <definedName name="_xlnm._FilterDatabase" localSheetId="1" hidden="1">Calculation_Sheet!$A$8:$AH$1732</definedName>
  </definedNames>
  <calcPr calcId="152511" calcMode="autoNoTable" iterate="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3" l="1"/>
  <c r="O34" i="3"/>
  <c r="M34" i="3"/>
  <c r="K34" i="3"/>
  <c r="I34" i="3"/>
  <c r="G34" i="3"/>
  <c r="E34" i="3"/>
  <c r="D34" i="3"/>
  <c r="F34" i="3" s="1"/>
  <c r="H34" i="3" s="1"/>
  <c r="J34" i="3" s="1"/>
  <c r="L34" i="3" s="1"/>
  <c r="N34" i="3" s="1"/>
  <c r="P34" i="3" s="1"/>
  <c r="I41" i="3"/>
  <c r="G41" i="3"/>
  <c r="E41" i="3"/>
  <c r="Y1302" i="2" l="1"/>
  <c r="Y872" i="2"/>
  <c r="Y808" i="2"/>
  <c r="Y744" i="2"/>
  <c r="Y680" i="2"/>
  <c r="Y616" i="2"/>
  <c r="Y584" i="2"/>
  <c r="Y568" i="2"/>
  <c r="Y536" i="2"/>
  <c r="Y520" i="2"/>
  <c r="Y472" i="2"/>
  <c r="Y440" i="2"/>
  <c r="Y424" i="2"/>
  <c r="Y360" i="2"/>
  <c r="Y296" i="2"/>
  <c r="AA1683" i="2"/>
  <c r="Y1683" i="2"/>
  <c r="AA1675" i="2"/>
  <c r="AA1667" i="2"/>
  <c r="Y1667" i="2"/>
  <c r="Y1663" i="2"/>
  <c r="AA1659" i="2"/>
  <c r="Y1659" i="2"/>
  <c r="Y1651" i="2"/>
  <c r="AA1643" i="2"/>
  <c r="Y1639" i="2"/>
  <c r="Y1635" i="2"/>
  <c r="Y1631" i="2"/>
  <c r="AA1627" i="2"/>
  <c r="AA1619" i="2"/>
  <c r="Y1619" i="2"/>
  <c r="Y1615" i="2"/>
  <c r="AA1611" i="2"/>
  <c r="Y1607" i="2"/>
  <c r="AA1603" i="2"/>
  <c r="Y1603" i="2"/>
  <c r="Y1599" i="2"/>
  <c r="AA1595" i="2"/>
  <c r="Y1595" i="2"/>
  <c r="Y1587" i="2"/>
  <c r="AA1579" i="2"/>
  <c r="Y1571" i="2"/>
  <c r="Y1567" i="2"/>
  <c r="AA1563" i="2"/>
  <c r="AA1555" i="2"/>
  <c r="Y1555" i="2"/>
  <c r="AA1547" i="2"/>
  <c r="Y1543" i="2"/>
  <c r="AA1539" i="2"/>
  <c r="Y1539" i="2"/>
  <c r="AA1531" i="2"/>
  <c r="Y1531" i="2"/>
  <c r="Y1527" i="2"/>
  <c r="Y1523" i="2"/>
  <c r="AA1515" i="2"/>
  <c r="Y1507" i="2"/>
  <c r="Y1503" i="2"/>
  <c r="AA1499" i="2"/>
  <c r="Y1499" i="2"/>
  <c r="Y1495" i="2"/>
  <c r="AA1491" i="2"/>
  <c r="Y1491" i="2"/>
  <c r="Y1487" i="2"/>
  <c r="AA1483" i="2"/>
  <c r="Y1483" i="2"/>
  <c r="AA1475" i="2"/>
  <c r="Y1475" i="2"/>
  <c r="Y1471" i="2"/>
  <c r="AA1467" i="2"/>
  <c r="Y1467" i="2"/>
  <c r="Y1463" i="2"/>
  <c r="Y1459" i="2"/>
  <c r="AA1451" i="2"/>
  <c r="Y1443" i="2"/>
  <c r="Y1439" i="2"/>
  <c r="AA1435" i="2"/>
  <c r="Y1435" i="2"/>
  <c r="AA1427" i="2"/>
  <c r="Y1427" i="2"/>
  <c r="AA1419" i="2"/>
  <c r="Y1419" i="2"/>
  <c r="Y1415" i="2"/>
  <c r="AA1411" i="2"/>
  <c r="Y1411" i="2"/>
  <c r="AA1403" i="2"/>
  <c r="Y1403" i="2"/>
  <c r="Y1395" i="2"/>
  <c r="AA1387" i="2"/>
  <c r="Y1379" i="2"/>
  <c r="AA1371" i="2"/>
  <c r="Y1371" i="2"/>
  <c r="AA1363" i="2"/>
  <c r="Y1363" i="2"/>
  <c r="AA1355" i="2"/>
  <c r="Y1355" i="2"/>
  <c r="AA1339" i="2"/>
  <c r="Y1339" i="2"/>
  <c r="AA1323" i="2"/>
  <c r="Y1323" i="2"/>
  <c r="AA1307" i="2"/>
  <c r="Y1307" i="2"/>
  <c r="AA1291" i="2"/>
  <c r="AA1275" i="2"/>
  <c r="Y1275" i="2"/>
  <c r="AA1259" i="2"/>
  <c r="Y1259" i="2"/>
  <c r="AA1243" i="2"/>
  <c r="Y1243" i="2"/>
  <c r="Y1227" i="2"/>
  <c r="Y1211" i="2"/>
  <c r="AA1195" i="2"/>
  <c r="Y1195" i="2"/>
  <c r="AA1179" i="2"/>
  <c r="Y1179" i="2"/>
  <c r="AA1163" i="2"/>
  <c r="AA1147" i="2"/>
  <c r="Y1147" i="2"/>
  <c r="AA1132" i="2"/>
  <c r="Y1132" i="2"/>
  <c r="Y1116" i="2"/>
  <c r="AA1100" i="2"/>
  <c r="Y1100" i="2"/>
  <c r="AA1084" i="2"/>
  <c r="Y1084" i="2"/>
  <c r="AA1068" i="2"/>
  <c r="Y1068" i="2"/>
  <c r="AA1052" i="2"/>
  <c r="Y1052" i="2"/>
  <c r="AA1036" i="2"/>
  <c r="AA1020" i="2"/>
  <c r="Y1020" i="2"/>
  <c r="AA1004" i="2"/>
  <c r="Y1004" i="2"/>
  <c r="Y988" i="2"/>
  <c r="AA972" i="2"/>
  <c r="Y972" i="2"/>
  <c r="Y956" i="2"/>
  <c r="AA445" i="2"/>
  <c r="Y445" i="2"/>
  <c r="Y187" i="2"/>
  <c r="AA1674" i="2"/>
  <c r="Y1674" i="2"/>
  <c r="Y1650" i="2"/>
  <c r="AA1646" i="2"/>
  <c r="Y1642" i="2"/>
  <c r="AA1634" i="2"/>
  <c r="Y1634" i="2"/>
  <c r="AA1626" i="2"/>
  <c r="AA1618" i="2"/>
  <c r="Y1618" i="2"/>
  <c r="Y1602" i="2"/>
  <c r="Y1594" i="2"/>
  <c r="AA1590" i="2"/>
  <c r="Y1590" i="2"/>
  <c r="Y1586" i="2"/>
  <c r="AA1582" i="2"/>
  <c r="Y1582" i="2"/>
  <c r="Y1578" i="2"/>
  <c r="AA1566" i="2"/>
  <c r="Y1566" i="2"/>
  <c r="AA1562" i="2"/>
  <c r="Y1562" i="2"/>
  <c r="AA1558" i="2"/>
  <c r="AA1554" i="2"/>
  <c r="Y1554" i="2"/>
  <c r="AA1550" i="2"/>
  <c r="AA1542" i="2"/>
  <c r="Y1538" i="2"/>
  <c r="AA1534" i="2"/>
  <c r="Y1530" i="2"/>
  <c r="AA1526" i="2"/>
  <c r="Y1522" i="2"/>
  <c r="AA1518" i="2"/>
  <c r="Y1514" i="2"/>
  <c r="AA1510" i="2"/>
  <c r="Y1506" i="2"/>
  <c r="AA1502" i="2"/>
  <c r="Y1498" i="2"/>
  <c r="Y1490" i="2"/>
  <c r="AA1486" i="2"/>
  <c r="Y1482" i="2"/>
  <c r="AA1478" i="2"/>
  <c r="Y1478" i="2"/>
  <c r="Y1474" i="2"/>
  <c r="AA1470" i="2"/>
  <c r="Y1466" i="2"/>
  <c r="AA1462" i="2"/>
  <c r="Y1458" i="2"/>
  <c r="AA1454" i="2"/>
  <c r="Y1450" i="2"/>
  <c r="AA1446" i="2"/>
  <c r="Y1442" i="2"/>
  <c r="Y1434" i="2"/>
  <c r="AA1430" i="2"/>
  <c r="AA1422" i="2"/>
  <c r="Y1418" i="2"/>
  <c r="AA1414" i="2"/>
  <c r="Y1414" i="2"/>
  <c r="Y1410" i="2"/>
  <c r="Y1402" i="2"/>
  <c r="AA1398" i="2"/>
  <c r="Y1394" i="2"/>
  <c r="AA1390" i="2"/>
  <c r="Y1386" i="2"/>
  <c r="AA1382" i="2"/>
  <c r="Y1378" i="2"/>
  <c r="AA1374" i="2"/>
  <c r="Y1370" i="2"/>
  <c r="AA1366" i="2"/>
  <c r="Y1362" i="2"/>
  <c r="AA1358" i="2"/>
  <c r="Y1354" i="2"/>
  <c r="Y1338" i="2"/>
  <c r="AA1322" i="2"/>
  <c r="Y1322" i="2"/>
  <c r="Y1306" i="2"/>
  <c r="Y1290" i="2"/>
  <c r="Y1274" i="2"/>
  <c r="Y1258" i="2"/>
  <c r="Y1242" i="2"/>
  <c r="Y1226" i="2"/>
  <c r="Y1162" i="2"/>
  <c r="Y1131" i="2"/>
  <c r="Y1115" i="2"/>
  <c r="Y1099" i="2"/>
  <c r="Y1083" i="2"/>
  <c r="Y1067" i="2"/>
  <c r="Y1051" i="2"/>
  <c r="Y1035" i="2"/>
  <c r="Y1019" i="2"/>
  <c r="Y1003" i="2"/>
  <c r="Y987" i="2"/>
  <c r="Y971" i="2"/>
  <c r="Y955" i="2"/>
  <c r="Y396" i="2"/>
  <c r="Y380" i="2"/>
  <c r="Y332" i="2"/>
  <c r="Y316" i="2"/>
  <c r="AA269" i="2"/>
  <c r="Y269" i="2"/>
  <c r="Y253" i="2"/>
  <c r="AA200" i="2"/>
  <c r="Y200" i="2"/>
  <c r="AA188" i="2"/>
  <c r="AA88" i="2"/>
  <c r="Y88" i="2"/>
  <c r="Y60" i="2"/>
  <c r="AA32" i="2"/>
  <c r="Y32" i="2"/>
  <c r="AA461" i="2"/>
  <c r="AA429" i="2"/>
  <c r="AA397" i="2"/>
  <c r="Y397" i="2"/>
  <c r="AA376" i="2"/>
  <c r="AA333" i="2"/>
  <c r="Y333" i="2"/>
  <c r="AA270" i="2"/>
  <c r="Y10" i="2"/>
  <c r="AA1658" i="2"/>
  <c r="Y1658" i="2"/>
  <c r="AA1684" i="2"/>
  <c r="AA1669" i="2"/>
  <c r="AA1652" i="2"/>
  <c r="AA1636" i="2"/>
  <c r="AA1620" i="2"/>
  <c r="AA1604" i="2"/>
  <c r="AA1588" i="2"/>
  <c r="AA1572" i="2"/>
  <c r="AA1556" i="2"/>
  <c r="AA1524" i="2"/>
  <c r="AA1508" i="2"/>
  <c r="Y1345" i="2"/>
  <c r="Y1329" i="2"/>
  <c r="Y1313" i="2"/>
  <c r="AA1301" i="2"/>
  <c r="Y1297" i="2"/>
  <c r="AA1281" i="2"/>
  <c r="Y1281" i="2"/>
  <c r="Y1265" i="2"/>
  <c r="Y1249" i="2"/>
  <c r="AA1237" i="2"/>
  <c r="Y1233" i="2"/>
  <c r="AA1221" i="2"/>
  <c r="Y1217" i="2"/>
  <c r="Y1201" i="2"/>
  <c r="Y1185" i="2"/>
  <c r="AA1173" i="2"/>
  <c r="Y1169" i="2"/>
  <c r="AA1157" i="2"/>
  <c r="Y1153" i="2"/>
  <c r="AA1141" i="2"/>
  <c r="Y1126" i="2"/>
  <c r="Y1110" i="2"/>
  <c r="AA1094" i="2"/>
  <c r="Y1094" i="2"/>
  <c r="Y1078" i="2"/>
  <c r="AA1030" i="2"/>
  <c r="AA966" i="2"/>
  <c r="AA551" i="2"/>
  <c r="AA503" i="2"/>
  <c r="AA487" i="2"/>
  <c r="AA423" i="2"/>
  <c r="AA359" i="2"/>
  <c r="AA64" i="2"/>
  <c r="AA1682" i="2"/>
  <c r="Y1682" i="2"/>
  <c r="AA1351" i="2"/>
  <c r="AA1319" i="2"/>
  <c r="AA1287" i="2"/>
  <c r="AA1271" i="2"/>
  <c r="AA1255" i="2"/>
  <c r="AA1239" i="2"/>
  <c r="AA1223" i="2"/>
  <c r="AA1207" i="2"/>
  <c r="AA1191" i="2"/>
  <c r="AA1175" i="2"/>
  <c r="AA1159" i="2"/>
  <c r="AA1143" i="2"/>
  <c r="AA1128" i="2"/>
  <c r="AA1112" i="2"/>
  <c r="AA1064" i="2"/>
  <c r="AA1016" i="2"/>
  <c r="AA984" i="2"/>
  <c r="AA968" i="2"/>
  <c r="Y937" i="2"/>
  <c r="AA921" i="2"/>
  <c r="Y921" i="2"/>
  <c r="AA905" i="2"/>
  <c r="Y905" i="2"/>
  <c r="AA889" i="2"/>
  <c r="Y889" i="2"/>
  <c r="AA873" i="2"/>
  <c r="Y873" i="2"/>
  <c r="AA857" i="2"/>
  <c r="Y857" i="2"/>
  <c r="Y841" i="2"/>
  <c r="AA825" i="2"/>
  <c r="Y825" i="2"/>
  <c r="Y809" i="2"/>
  <c r="AA793" i="2"/>
  <c r="Y793" i="2"/>
  <c r="Y777" i="2"/>
  <c r="Y761" i="2"/>
  <c r="Y745" i="2"/>
  <c r="AA729" i="2"/>
  <c r="Y729" i="2"/>
  <c r="AA713" i="2"/>
  <c r="Y713" i="2"/>
  <c r="AA697" i="2"/>
  <c r="Y697" i="2"/>
  <c r="AA681" i="2"/>
  <c r="Y681" i="2"/>
  <c r="Y665" i="2"/>
  <c r="AA649" i="2"/>
  <c r="Y649" i="2"/>
  <c r="AA633" i="2"/>
  <c r="AA617" i="2"/>
  <c r="Y617" i="2"/>
  <c r="Y601" i="2"/>
  <c r="Y585" i="2"/>
  <c r="AA569" i="2"/>
  <c r="Y569" i="2"/>
  <c r="AA553" i="2"/>
  <c r="AA521" i="2"/>
  <c r="Y521" i="2"/>
  <c r="AA505" i="2"/>
  <c r="Y505" i="2"/>
  <c r="Y489" i="2"/>
  <c r="AA473" i="2"/>
  <c r="Y473" i="2"/>
  <c r="AA441" i="2"/>
  <c r="Y441" i="2"/>
  <c r="AA425" i="2"/>
  <c r="Y425" i="2"/>
  <c r="AA393" i="2"/>
  <c r="Y361" i="2"/>
  <c r="Y297" i="2"/>
  <c r="Y266" i="2"/>
  <c r="AA250" i="2"/>
  <c r="Y250" i="2"/>
  <c r="AA235" i="2"/>
  <c r="Y235" i="2"/>
  <c r="AA199" i="2"/>
  <c r="AA171" i="2"/>
  <c r="AA159" i="2"/>
  <c r="Y159" i="2"/>
  <c r="Y143" i="2"/>
  <c r="AA135" i="2"/>
  <c r="Y135" i="2"/>
  <c r="AA95" i="2"/>
  <c r="Y95" i="2"/>
  <c r="Y71" i="2"/>
  <c r="Y43" i="2"/>
  <c r="Y1685" i="2"/>
  <c r="AA1690" i="2"/>
  <c r="AA1678" i="2"/>
  <c r="Y1346" i="2"/>
  <c r="Y1330" i="2"/>
  <c r="Y1314" i="2"/>
  <c r="Y1298" i="2"/>
  <c r="Y1282" i="2"/>
  <c r="Y1266" i="2"/>
  <c r="Y1250" i="2"/>
  <c r="Y1234" i="2"/>
  <c r="Y1218" i="2"/>
  <c r="Y1202" i="2"/>
  <c r="Y1186" i="2"/>
  <c r="Y1170" i="2"/>
  <c r="Y1154" i="2"/>
  <c r="AA1123" i="2"/>
  <c r="AA1107" i="2"/>
  <c r="AA1091" i="2"/>
  <c r="AA1075" i="2"/>
  <c r="AA1059" i="2"/>
  <c r="AA1043" i="2"/>
  <c r="AA1027" i="2"/>
  <c r="AA1011" i="2"/>
  <c r="AA995" i="2"/>
  <c r="AA979" i="2"/>
  <c r="AA963" i="2"/>
  <c r="AA947" i="2"/>
  <c r="Y948" i="2"/>
  <c r="AA932" i="2"/>
  <c r="Y932" i="2"/>
  <c r="AA916" i="2"/>
  <c r="Y916" i="2"/>
  <c r="AA900" i="2"/>
  <c r="AA884" i="2"/>
  <c r="AA868" i="2"/>
  <c r="AA852" i="2"/>
  <c r="AA836" i="2"/>
  <c r="AA820" i="2"/>
  <c r="AA804" i="2"/>
  <c r="Y804" i="2"/>
  <c r="AA788" i="2"/>
  <c r="Y789" i="2"/>
  <c r="AA772" i="2"/>
  <c r="Y772" i="2"/>
  <c r="AA756" i="2"/>
  <c r="Y757" i="2"/>
  <c r="AA740" i="2"/>
  <c r="Y740" i="2"/>
  <c r="AA724" i="2"/>
  <c r="Y725" i="2"/>
  <c r="AA708" i="2"/>
  <c r="Y708" i="2"/>
  <c r="AA692" i="2"/>
  <c r="Y693" i="2"/>
  <c r="AA676" i="2"/>
  <c r="Y676" i="2"/>
  <c r="AA660" i="2"/>
  <c r="Y661" i="2"/>
  <c r="AA644" i="2"/>
  <c r="Y644" i="2"/>
  <c r="AA628" i="2"/>
  <c r="Y629" i="2"/>
  <c r="AA612" i="2"/>
  <c r="Y612" i="2"/>
  <c r="AA596" i="2"/>
  <c r="Y597" i="2"/>
  <c r="AA580" i="2"/>
  <c r="Y581" i="2"/>
  <c r="AA564" i="2"/>
  <c r="Y564" i="2"/>
  <c r="AA548" i="2"/>
  <c r="Y548" i="2"/>
  <c r="AA532" i="2"/>
  <c r="Y532" i="2"/>
  <c r="AA516" i="2"/>
  <c r="Y516" i="2"/>
  <c r="AA500" i="2"/>
  <c r="Y500" i="2"/>
  <c r="AA484" i="2"/>
  <c r="Y484" i="2"/>
  <c r="AA468" i="2"/>
  <c r="Y468" i="2"/>
  <c r="AA452" i="2"/>
  <c r="Y452" i="2"/>
  <c r="AA449" i="2"/>
  <c r="Y449" i="2"/>
  <c r="AA436" i="2"/>
  <c r="Y436" i="2"/>
  <c r="AA433" i="2"/>
  <c r="Y433" i="2"/>
  <c r="AA420" i="2"/>
  <c r="Y420" i="2"/>
  <c r="AA404" i="2"/>
  <c r="Y404" i="2"/>
  <c r="AA388" i="2"/>
  <c r="Y388" i="2"/>
  <c r="AA385" i="2"/>
  <c r="Y385" i="2"/>
  <c r="AA372" i="2"/>
  <c r="Y372" i="2"/>
  <c r="AA369" i="2"/>
  <c r="Y369" i="2"/>
  <c r="AA356" i="2"/>
  <c r="Y356" i="2"/>
  <c r="AA340" i="2"/>
  <c r="Y340" i="2"/>
  <c r="AA324" i="2"/>
  <c r="Y324" i="2"/>
  <c r="AA321" i="2"/>
  <c r="Y321" i="2"/>
  <c r="AA308" i="2"/>
  <c r="Y308" i="2"/>
  <c r="AA305" i="2"/>
  <c r="Y305" i="2"/>
  <c r="AA292" i="2"/>
  <c r="Y292" i="2"/>
  <c r="Y261" i="2"/>
  <c r="Y258" i="2"/>
  <c r="Y245" i="2"/>
  <c r="AA242" i="2"/>
  <c r="Y242" i="2"/>
  <c r="Y237" i="2"/>
  <c r="AA233" i="2"/>
  <c r="Y234" i="2"/>
  <c r="AA230" i="2"/>
  <c r="Y229" i="2"/>
  <c r="Y221" i="2"/>
  <c r="AA217" i="2"/>
  <c r="Y217" i="2"/>
  <c r="Y213" i="2"/>
  <c r="AA210" i="2"/>
  <c r="Y210" i="2"/>
  <c r="Y193" i="2"/>
  <c r="AA189" i="2"/>
  <c r="Y190" i="2"/>
  <c r="Y185" i="2"/>
  <c r="AA181" i="2"/>
  <c r="Y174" i="2"/>
  <c r="AA170" i="2"/>
  <c r="Y169" i="2"/>
  <c r="AA153" i="2"/>
  <c r="Y153" i="2"/>
  <c r="AA149" i="2"/>
  <c r="Y149" i="2"/>
  <c r="AA146" i="2"/>
  <c r="Y146" i="2"/>
  <c r="Y142" i="2"/>
  <c r="AA138" i="2"/>
  <c r="Y138" i="2"/>
  <c r="AA129" i="2"/>
  <c r="Y130" i="2"/>
  <c r="AA126" i="2"/>
  <c r="Y126" i="2"/>
  <c r="AA121" i="2"/>
  <c r="Y121" i="2"/>
  <c r="AA117" i="2"/>
  <c r="Y117" i="2"/>
  <c r="Y109" i="2"/>
  <c r="AA105" i="2"/>
  <c r="Y106" i="2"/>
  <c r="AA101" i="2"/>
  <c r="Y101" i="2"/>
  <c r="AA89" i="2"/>
  <c r="Y89" i="2"/>
  <c r="AA85" i="2"/>
  <c r="Y85" i="2"/>
  <c r="AA81" i="2"/>
  <c r="Y65" i="2"/>
  <c r="Y61" i="2"/>
  <c r="AA57" i="2"/>
  <c r="Y57" i="2"/>
  <c r="AA53" i="2"/>
  <c r="Y41" i="2"/>
  <c r="Y37" i="2"/>
  <c r="Y34" i="2"/>
  <c r="AA25" i="2"/>
  <c r="Y25" i="2"/>
  <c r="AA21" i="2"/>
  <c r="Y21" i="2"/>
  <c r="AA17" i="2"/>
  <c r="Y18" i="2"/>
  <c r="Y114" i="2"/>
  <c r="AA86" i="2"/>
  <c r="Y86" i="2"/>
  <c r="AA59" i="2"/>
  <c r="Y58" i="2"/>
  <c r="AA63" i="2"/>
  <c r="Y47" i="2"/>
  <c r="AA31" i="2"/>
  <c r="AA925" i="2"/>
  <c r="AA1227" i="2"/>
  <c r="AA1211" i="2"/>
  <c r="AA1067" i="2"/>
  <c r="AA999" i="2"/>
  <c r="AA987" i="2"/>
  <c r="AA1686" i="2"/>
  <c r="AA1670" i="2"/>
  <c r="AA1662" i="2"/>
  <c r="AA1654" i="2"/>
  <c r="AA1638" i="2"/>
  <c r="AA1610" i="2"/>
  <c r="AA1602" i="2"/>
  <c r="AA1598" i="2"/>
  <c r="AA1574" i="2"/>
  <c r="AA1570" i="2"/>
  <c r="AA1522" i="2"/>
  <c r="AA1494" i="2"/>
  <c r="AA1442" i="2"/>
  <c r="AA1438" i="2"/>
  <c r="AA1406" i="2"/>
  <c r="AA1687" i="2"/>
  <c r="AA1679" i="2"/>
  <c r="AA1671" i="2"/>
  <c r="AA1663" i="2"/>
  <c r="AA1655" i="2"/>
  <c r="AA1651" i="2"/>
  <c r="AA1647" i="2"/>
  <c r="AA1639" i="2"/>
  <c r="AA1635" i="2"/>
  <c r="AA1631" i="2"/>
  <c r="AA1623" i="2"/>
  <c r="AA1615" i="2"/>
  <c r="AA1607" i="2"/>
  <c r="AA1599" i="2"/>
  <c r="AA1591" i="2"/>
  <c r="AA1587" i="2"/>
  <c r="AA1583" i="2"/>
  <c r="AA1575" i="2"/>
  <c r="AA1571" i="2"/>
  <c r="AA1567" i="2"/>
  <c r="AA1559" i="2"/>
  <c r="AA1551" i="2"/>
  <c r="AA1543" i="2"/>
  <c r="AA1535" i="2"/>
  <c r="AA1527" i="2"/>
  <c r="AA1523" i="2"/>
  <c r="AA1519" i="2"/>
  <c r="AA1511" i="2"/>
  <c r="AA1507" i="2"/>
  <c r="AA1503" i="2"/>
  <c r="AA1495" i="2"/>
  <c r="AA1487" i="2"/>
  <c r="AA1479" i="2"/>
  <c r="AA1471" i="2"/>
  <c r="AA1463" i="2"/>
  <c r="AA1459" i="2"/>
  <c r="AA1455" i="2"/>
  <c r="AA1447" i="2"/>
  <c r="AA1443" i="2"/>
  <c r="AA1439" i="2"/>
  <c r="AA1431" i="2"/>
  <c r="AA1423" i="2"/>
  <c r="AA1415" i="2"/>
  <c r="AA1407" i="2"/>
  <c r="AA1399" i="2"/>
  <c r="AA1395" i="2"/>
  <c r="AA1391" i="2"/>
  <c r="AA1383" i="2"/>
  <c r="AA1379" i="2"/>
  <c r="AA1375" i="2"/>
  <c r="AA1367" i="2"/>
  <c r="AA1359" i="2"/>
  <c r="AA1350" i="2"/>
  <c r="AA1334" i="2"/>
  <c r="AA1318" i="2"/>
  <c r="AA1302" i="2"/>
  <c r="AA1286" i="2"/>
  <c r="AA1270" i="2"/>
  <c r="AA1254" i="2"/>
  <c r="AA1238" i="2"/>
  <c r="AA1222" i="2"/>
  <c r="AA1206" i="2"/>
  <c r="AA1190" i="2"/>
  <c r="AA1174" i="2"/>
  <c r="AA1162" i="2"/>
  <c r="AA1158" i="2"/>
  <c r="AA1142" i="2"/>
  <c r="AA477" i="2"/>
  <c r="AA1116" i="2"/>
  <c r="AA988" i="2"/>
  <c r="AA956" i="2"/>
  <c r="AA872" i="2"/>
  <c r="AA792" i="2"/>
  <c r="AA829" i="2"/>
  <c r="AA685" i="2"/>
  <c r="AA653" i="2"/>
  <c r="AA265" i="2"/>
  <c r="AA776" i="2"/>
  <c r="AA664" i="2"/>
  <c r="AA552" i="2"/>
  <c r="AA440" i="2"/>
  <c r="AA332" i="2"/>
  <c r="AA144" i="2"/>
  <c r="AA80" i="2"/>
  <c r="AA60" i="2"/>
  <c r="AA16" i="2"/>
  <c r="Y1729" i="2"/>
  <c r="Y1725" i="2"/>
  <c r="Y1721" i="2"/>
  <c r="Y1717" i="2"/>
  <c r="Y1713" i="2"/>
  <c r="Y1709" i="2"/>
  <c r="Y1705" i="2"/>
  <c r="Y1701" i="2"/>
  <c r="Y1697" i="2"/>
  <c r="Y1693" i="2"/>
  <c r="Y1728" i="2"/>
  <c r="Y1724" i="2"/>
  <c r="Y1720" i="2"/>
  <c r="Y1716" i="2"/>
  <c r="Y1712" i="2"/>
  <c r="Y1708" i="2"/>
  <c r="Y1704" i="2"/>
  <c r="Y1700" i="2"/>
  <c r="Y1696" i="2"/>
  <c r="Y1692" i="2"/>
  <c r="Y1036" i="2"/>
  <c r="Y936" i="2"/>
  <c r="Y920" i="2"/>
  <c r="Y552" i="2"/>
  <c r="Y1731" i="2"/>
  <c r="Y1727" i="2"/>
  <c r="Y1723" i="2"/>
  <c r="Y1719" i="2"/>
  <c r="Y1715" i="2"/>
  <c r="Y1711" i="2"/>
  <c r="Y1707" i="2"/>
  <c r="Y1703" i="2"/>
  <c r="Y1699" i="2"/>
  <c r="Y1695" i="2"/>
  <c r="Y1691" i="2"/>
  <c r="Y1675" i="2"/>
  <c r="Y1643" i="2"/>
  <c r="Y1627" i="2"/>
  <c r="Y1611" i="2"/>
  <c r="Y1579" i="2"/>
  <c r="Y1563" i="2"/>
  <c r="Y1547" i="2"/>
  <c r="Y1515" i="2"/>
  <c r="Y1451" i="2"/>
  <c r="Y1387" i="2"/>
  <c r="Y1291" i="2"/>
  <c r="Y1163" i="2"/>
  <c r="Y504" i="2"/>
  <c r="Y270" i="2"/>
  <c r="Y1194" i="2"/>
  <c r="Y488" i="2"/>
  <c r="Y456" i="2"/>
  <c r="Y1730" i="2"/>
  <c r="Y1726" i="2"/>
  <c r="Y1722" i="2"/>
  <c r="Y1718" i="2"/>
  <c r="Y1714" i="2"/>
  <c r="Y1710" i="2"/>
  <c r="Y1706" i="2"/>
  <c r="Y1702" i="2"/>
  <c r="Y1698" i="2"/>
  <c r="Y1694" i="2"/>
  <c r="Y1546" i="2"/>
  <c r="Y904" i="2"/>
  <c r="Y888" i="2"/>
  <c r="Y856" i="2"/>
  <c r="Y840" i="2"/>
  <c r="Y824" i="2"/>
  <c r="Y792" i="2"/>
  <c r="Y776" i="2"/>
  <c r="Y760" i="2"/>
  <c r="Y728" i="2"/>
  <c r="Y712" i="2"/>
  <c r="Y696" i="2"/>
  <c r="Y664" i="2"/>
  <c r="Y648" i="2"/>
  <c r="Y632" i="2"/>
  <c r="Y600" i="2"/>
  <c r="AA1021" i="2" l="1"/>
  <c r="AA1412" i="2"/>
  <c r="AA587" i="2"/>
  <c r="AA1361" i="2"/>
  <c r="AA1368" i="2"/>
  <c r="AA1496" i="2"/>
  <c r="AA1568" i="2"/>
  <c r="AA1656" i="2"/>
  <c r="AA1672" i="2"/>
  <c r="Y72" i="2"/>
  <c r="Y599" i="2"/>
  <c r="Y615" i="2"/>
  <c r="Y631" i="2"/>
  <c r="Y647" i="2"/>
  <c r="Y663" i="2"/>
  <c r="Y679" i="2"/>
  <c r="Y695" i="2"/>
  <c r="Y711" i="2"/>
  <c r="Y727" i="2"/>
  <c r="Y743" i="2"/>
  <c r="Y759" i="2"/>
  <c r="Y775" i="2"/>
  <c r="Y791" i="2"/>
  <c r="Y807" i="2"/>
  <c r="Y823" i="2"/>
  <c r="Y839" i="2"/>
  <c r="Y855" i="2"/>
  <c r="Y871" i="2"/>
  <c r="Y887" i="2"/>
  <c r="Y903" i="2"/>
  <c r="Y919" i="2"/>
  <c r="Y935" i="2"/>
  <c r="Y950" i="2"/>
  <c r="Y966" i="2"/>
  <c r="Y982" i="2"/>
  <c r="Y998" i="2"/>
  <c r="Y1014" i="2"/>
  <c r="Y1030" i="2"/>
  <c r="Y1046" i="2"/>
  <c r="Y1062" i="2"/>
  <c r="Y940" i="2"/>
  <c r="Y44" i="2"/>
  <c r="Y236" i="2"/>
  <c r="Y205" i="2"/>
  <c r="Y249" i="2"/>
  <c r="Y281" i="2"/>
  <c r="Y312" i="2"/>
  <c r="Y344" i="2"/>
  <c r="Y376" i="2"/>
  <c r="Y408" i="2"/>
  <c r="Y136" i="2"/>
  <c r="Y160" i="2"/>
  <c r="Y188" i="2"/>
  <c r="Y69" i="2"/>
  <c r="Y133" i="2"/>
  <c r="Y166" i="2"/>
  <c r="Y197" i="2"/>
  <c r="Y28" i="2"/>
  <c r="Y64" i="2"/>
  <c r="Y128" i="2"/>
  <c r="Y156" i="2"/>
  <c r="Y192" i="2"/>
  <c r="Y220" i="2"/>
  <c r="Y1649" i="2"/>
  <c r="Y15" i="2"/>
  <c r="Y248" i="2"/>
  <c r="Y264" i="2"/>
  <c r="Y280" i="2"/>
  <c r="Y295" i="2"/>
  <c r="Y311" i="2"/>
  <c r="Y327" i="2"/>
  <c r="Y359" i="2"/>
  <c r="Y375" i="2"/>
  <c r="Y391" i="2"/>
  <c r="Y407" i="2"/>
  <c r="Y423" i="2"/>
  <c r="Y439" i="2"/>
  <c r="Y455" i="2"/>
  <c r="Y487" i="2"/>
  <c r="Y503" i="2"/>
  <c r="Y519" i="2"/>
  <c r="Y535" i="2"/>
  <c r="Y551" i="2"/>
  <c r="Y567" i="2"/>
  <c r="Y583" i="2"/>
  <c r="Y891" i="2"/>
  <c r="Y923" i="2"/>
  <c r="Y1018" i="2"/>
  <c r="Y1082" i="2"/>
  <c r="Y1130" i="2"/>
  <c r="Y1161" i="2"/>
  <c r="Y1193" i="2"/>
  <c r="Y1241" i="2"/>
  <c r="Y1273" i="2"/>
  <c r="Y1321" i="2"/>
  <c r="Y1361" i="2"/>
  <c r="Y1369" i="2"/>
  <c r="Y1401" i="2"/>
  <c r="Y1409" i="2"/>
  <c r="Y1441" i="2"/>
  <c r="Y1465" i="2"/>
  <c r="Y1481" i="2"/>
  <c r="Y1489" i="2"/>
  <c r="Y1513" i="2"/>
  <c r="Y1537" i="2"/>
  <c r="Y1561" i="2"/>
  <c r="Y1577" i="2"/>
  <c r="AA578" i="2"/>
  <c r="AA1625" i="2"/>
  <c r="AA52" i="2"/>
  <c r="AA116" i="2"/>
  <c r="AA180" i="2"/>
  <c r="AA244" i="2"/>
  <c r="AA276" i="2"/>
  <c r="AA307" i="2"/>
  <c r="AA323" i="2"/>
  <c r="AA339" i="2"/>
  <c r="AA371" i="2"/>
  <c r="AA387" i="2"/>
  <c r="AA419" i="2"/>
  <c r="AA435" i="2"/>
  <c r="AA451" i="2"/>
  <c r="AA467" i="2"/>
  <c r="AA499" i="2"/>
  <c r="AA515" i="2"/>
  <c r="AA579" i="2"/>
  <c r="AA611" i="2"/>
  <c r="AA707" i="2"/>
  <c r="AA739" i="2"/>
  <c r="AA771" i="2"/>
  <c r="AA803" i="2"/>
  <c r="AA835" i="2"/>
  <c r="AA851" i="2"/>
  <c r="AA899" i="2"/>
  <c r="AA931" i="2"/>
  <c r="AA946" i="2"/>
  <c r="AA993" i="2"/>
  <c r="AA1026" i="2"/>
  <c r="AA1042" i="2"/>
  <c r="AA1090" i="2"/>
  <c r="AA1106" i="2"/>
  <c r="AA1122" i="2"/>
  <c r="AA1200" i="2"/>
  <c r="AA1360" i="2"/>
  <c r="AA1400" i="2"/>
  <c r="AA1432" i="2"/>
  <c r="AA1440" i="2"/>
  <c r="AA1456" i="2"/>
  <c r="AA1640" i="2"/>
  <c r="AA1648" i="2"/>
  <c r="AA1664" i="2"/>
  <c r="AA1680" i="2"/>
  <c r="AA1688" i="2"/>
  <c r="Y1391" i="2"/>
  <c r="AA124" i="2"/>
  <c r="AA178" i="2"/>
  <c r="AA289" i="2"/>
  <c r="AA337" i="2"/>
  <c r="AA353" i="2"/>
  <c r="AA401" i="2"/>
  <c r="AA417" i="2"/>
  <c r="AA513" i="2"/>
  <c r="AA545" i="2"/>
  <c r="AA561" i="2"/>
  <c r="AA577" i="2"/>
  <c r="AA593" i="2"/>
  <c r="AA609" i="2"/>
  <c r="AA641" i="2"/>
  <c r="AA657" i="2"/>
  <c r="AA705" i="2"/>
  <c r="AA721" i="2"/>
  <c r="AA753" i="2"/>
  <c r="AA769" i="2"/>
  <c r="AA801" i="2"/>
  <c r="AA833" i="2"/>
  <c r="AA865" i="2"/>
  <c r="AA913" i="2"/>
  <c r="AA944" i="2"/>
  <c r="AA976" i="2"/>
  <c r="AA1008" i="2"/>
  <c r="AA1104" i="2"/>
  <c r="AA1120" i="2"/>
  <c r="AA1136" i="2"/>
  <c r="AA1167" i="2"/>
  <c r="AA1231" i="2"/>
  <c r="AA1311" i="2"/>
  <c r="AA301" i="2"/>
  <c r="AA365" i="2"/>
  <c r="AA284" i="2"/>
  <c r="AA300" i="2"/>
  <c r="AA348" i="2"/>
  <c r="AA428" i="2"/>
  <c r="AA444" i="2"/>
  <c r="AA476" i="2"/>
  <c r="AA492" i="2"/>
  <c r="AA540" i="2"/>
  <c r="AA572" i="2"/>
  <c r="AA588" i="2"/>
  <c r="AA604" i="2"/>
  <c r="AA620" i="2"/>
  <c r="AA636" i="2"/>
  <c r="AA668" i="2"/>
  <c r="AA748" i="2"/>
  <c r="AA780" i="2"/>
  <c r="AA812" i="2"/>
  <c r="AA844" i="2"/>
  <c r="AA876" i="2"/>
  <c r="AA1614" i="2"/>
  <c r="AA1622" i="2"/>
  <c r="AA1630" i="2"/>
  <c r="AA113" i="2"/>
  <c r="AA194" i="2"/>
  <c r="AA273" i="2"/>
  <c r="AA464" i="2"/>
  <c r="AA496" i="2"/>
  <c r="AA528" i="2"/>
  <c r="AA624" i="2"/>
  <c r="AA688" i="2"/>
  <c r="AA784" i="2"/>
  <c r="AA848" i="2"/>
  <c r="AA880" i="2"/>
  <c r="AA255" i="2"/>
  <c r="AA103" i="2"/>
  <c r="AA203" i="2"/>
  <c r="AA231" i="2"/>
  <c r="AA290" i="2"/>
  <c r="AA354" i="2"/>
  <c r="AA402" i="2"/>
  <c r="AA482" i="2"/>
  <c r="AA530" i="2"/>
  <c r="AA546" i="2"/>
  <c r="AA562" i="2"/>
  <c r="AA722" i="2"/>
  <c r="AA33" i="2"/>
  <c r="AA66" i="2"/>
  <c r="AA480" i="2"/>
  <c r="AA672" i="2"/>
  <c r="AA736" i="2"/>
  <c r="AA896" i="2"/>
  <c r="AA991" i="2"/>
  <c r="AA1023" i="2"/>
  <c r="AA1055" i="2"/>
  <c r="AA1087" i="2"/>
  <c r="AA1198" i="2"/>
  <c r="AA1246" i="2"/>
  <c r="AA1262" i="2"/>
  <c r="AA1294" i="2"/>
  <c r="Y1689" i="2"/>
  <c r="AA282" i="2"/>
  <c r="AA594" i="2"/>
  <c r="AA642" i="2"/>
  <c r="AA658" i="2"/>
  <c r="AA674" i="2"/>
  <c r="AA690" i="2"/>
  <c r="AA786" i="2"/>
  <c r="AA818" i="2"/>
  <c r="AA866" i="2"/>
  <c r="AA882" i="2"/>
  <c r="AA914" i="2"/>
  <c r="AA961" i="2"/>
  <c r="AA977" i="2"/>
  <c r="AA1057" i="2"/>
  <c r="AA1137" i="2"/>
  <c r="AA1152" i="2"/>
  <c r="AA1168" i="2"/>
  <c r="AA1184" i="2"/>
  <c r="AA1216" i="2"/>
  <c r="AA1232" i="2"/>
  <c r="AA1248" i="2"/>
  <c r="AA1264" i="2"/>
  <c r="AA1296" i="2"/>
  <c r="AA1312" i="2"/>
  <c r="AA1328" i="2"/>
  <c r="AA1344" i="2"/>
  <c r="AA1376" i="2"/>
  <c r="AA1384" i="2"/>
  <c r="AA1392" i="2"/>
  <c r="AA1408" i="2"/>
  <c r="AA1416" i="2"/>
  <c r="AA1424" i="2"/>
  <c r="AA1464" i="2"/>
  <c r="AA1472" i="2"/>
  <c r="AA1480" i="2"/>
  <c r="AA1488" i="2"/>
  <c r="AA1504" i="2"/>
  <c r="AA1512" i="2"/>
  <c r="AA1520" i="2"/>
  <c r="AA1536" i="2"/>
  <c r="AA1544" i="2"/>
  <c r="AA1552" i="2"/>
  <c r="AA1560" i="2"/>
  <c r="AA1576" i="2"/>
  <c r="AA1584" i="2"/>
  <c r="AA1592" i="2"/>
  <c r="AA1609" i="2"/>
  <c r="AA1616" i="2"/>
  <c r="AA1624" i="2"/>
  <c r="AA1632" i="2"/>
  <c r="AA313" i="2"/>
  <c r="AA345" i="2"/>
  <c r="AA409" i="2"/>
  <c r="Y16" i="2"/>
  <c r="Y1622" i="2"/>
  <c r="AA747" i="2"/>
  <c r="AA1529" i="2"/>
  <c r="AA1608" i="2"/>
  <c r="AA978" i="2"/>
  <c r="AA1528" i="2"/>
  <c r="AA1105" i="2"/>
  <c r="Y989" i="2"/>
  <c r="Y1005" i="2"/>
  <c r="Y1021" i="2"/>
  <c r="Y1037" i="2"/>
  <c r="Y1053" i="2"/>
  <c r="Y1069" i="2"/>
  <c r="Y1085" i="2"/>
  <c r="Y1101" i="2"/>
  <c r="Y1117" i="2"/>
  <c r="Y1133" i="2"/>
  <c r="Y1148" i="2"/>
  <c r="Y1164" i="2"/>
  <c r="Y1180" i="2"/>
  <c r="Y1196" i="2"/>
  <c r="Y1212" i="2"/>
  <c r="Y1228" i="2"/>
  <c r="Y1244" i="2"/>
  <c r="Y1260" i="2"/>
  <c r="Y1276" i="2"/>
  <c r="Y1292" i="2"/>
  <c r="Y1308" i="2"/>
  <c r="Y1324" i="2"/>
  <c r="Y1340" i="2"/>
  <c r="Y1356" i="2"/>
  <c r="Y1364" i="2"/>
  <c r="Y1372" i="2"/>
  <c r="Y1380" i="2"/>
  <c r="Y1388" i="2"/>
  <c r="Y1396" i="2"/>
  <c r="Y1404" i="2"/>
  <c r="Y1412" i="2"/>
  <c r="Y1420" i="2"/>
  <c r="Y1428" i="2"/>
  <c r="Y1436" i="2"/>
  <c r="Y1444" i="2"/>
  <c r="Y1452" i="2"/>
  <c r="Y1460" i="2"/>
  <c r="Y1468" i="2"/>
  <c r="Y1476" i="2"/>
  <c r="Y1484" i="2"/>
  <c r="AA875" i="2"/>
  <c r="AA1449" i="2"/>
  <c r="AA915" i="2"/>
  <c r="Y1492" i="2"/>
  <c r="Y1500" i="2"/>
  <c r="Y1508" i="2"/>
  <c r="Y1516" i="2"/>
  <c r="Y1524" i="2"/>
  <c r="Y1540" i="2"/>
  <c r="Y1548" i="2"/>
  <c r="Y1556" i="2"/>
  <c r="Y1564" i="2"/>
  <c r="Y1572" i="2"/>
  <c r="Y1580" i="2"/>
  <c r="Y1588" i="2"/>
  <c r="Y1596" i="2"/>
  <c r="Y1636" i="2"/>
  <c r="Y1644" i="2"/>
  <c r="Y1668" i="2"/>
  <c r="Y1676" i="2"/>
  <c r="Y1684" i="2"/>
  <c r="AA675" i="2"/>
  <c r="Y172" i="2"/>
  <c r="Y983" i="2"/>
  <c r="Y747" i="2"/>
  <c r="Y1009" i="2"/>
  <c r="Y1360" i="2"/>
  <c r="Y978" i="2"/>
  <c r="Y1106" i="2"/>
  <c r="Y1350" i="2"/>
  <c r="Y1526" i="2"/>
  <c r="Y1654" i="2"/>
  <c r="Y1662" i="2"/>
  <c r="Y755" i="2"/>
  <c r="Y460" i="2"/>
  <c r="Y764" i="2"/>
  <c r="Y1606" i="2"/>
  <c r="Y1630" i="2"/>
  <c r="Y1359" i="2"/>
  <c r="Y1608" i="2"/>
  <c r="AA1108" i="2"/>
  <c r="Y525" i="2"/>
  <c r="Y637" i="2"/>
  <c r="Y1138" i="2"/>
  <c r="Y969" i="2"/>
  <c r="Y1113" i="2"/>
  <c r="Y1208" i="2"/>
  <c r="Y1240" i="2"/>
  <c r="AA1589" i="2"/>
  <c r="AA355" i="2"/>
  <c r="AA1201" i="2"/>
  <c r="AA770" i="2"/>
  <c r="AA1058" i="2"/>
  <c r="Y254" i="2"/>
  <c r="Y317" i="2"/>
  <c r="Y381" i="2"/>
  <c r="Y922" i="2"/>
  <c r="AA1025" i="2"/>
  <c r="AA338" i="2"/>
  <c r="AA531" i="2"/>
  <c r="AA850" i="2"/>
  <c r="AA275" i="2"/>
  <c r="AA498" i="2"/>
  <c r="AA595" i="2"/>
  <c r="AA930" i="2"/>
  <c r="AA1448" i="2"/>
  <c r="AA819" i="2"/>
  <c r="Y587" i="2"/>
  <c r="Y1033" i="2"/>
  <c r="Y1097" i="2"/>
  <c r="Y1160" i="2"/>
  <c r="Y1176" i="2"/>
  <c r="Y1272" i="2"/>
  <c r="Y1304" i="2"/>
  <c r="AA1601" i="2"/>
  <c r="AA1633" i="2"/>
  <c r="Y1461" i="2"/>
  <c r="Y1373" i="2"/>
  <c r="Y1509" i="2"/>
  <c r="Y951" i="2"/>
  <c r="Y1015" i="2"/>
  <c r="Y1047" i="2"/>
  <c r="Y1079" i="2"/>
  <c r="Y1127" i="2"/>
  <c r="Y699" i="2"/>
  <c r="Y843" i="2"/>
  <c r="Y907" i="2"/>
  <c r="Y986" i="2"/>
  <c r="Y1050" i="2"/>
  <c r="Y1114" i="2"/>
  <c r="Y1145" i="2"/>
  <c r="Y1177" i="2"/>
  <c r="Y1209" i="2"/>
  <c r="Y1257" i="2"/>
  <c r="Y1305" i="2"/>
  <c r="Y1337" i="2"/>
  <c r="Y1385" i="2"/>
  <c r="Y1425" i="2"/>
  <c r="Y1433" i="2"/>
  <c r="Y1505" i="2"/>
  <c r="Y1529" i="2"/>
  <c r="Y1545" i="2"/>
  <c r="Y1569" i="2"/>
  <c r="Y1593" i="2"/>
  <c r="Y1673" i="2"/>
  <c r="Y306" i="2"/>
  <c r="AA626" i="2"/>
  <c r="AA627" i="2"/>
  <c r="Y858" i="2"/>
  <c r="AA483" i="2"/>
  <c r="AA643" i="2"/>
  <c r="AA802" i="2"/>
  <c r="AA723" i="2"/>
  <c r="AA418" i="2"/>
  <c r="AA403" i="2"/>
  <c r="AA563" i="2"/>
  <c r="AA898" i="2"/>
  <c r="AA787" i="2"/>
  <c r="AA867" i="2"/>
  <c r="AA610" i="2"/>
  <c r="Y1393" i="2"/>
  <c r="Y890" i="2"/>
  <c r="Y1098" i="2"/>
  <c r="Y1146" i="2"/>
  <c r="Y1210" i="2"/>
  <c r="Y1426" i="2"/>
  <c r="Y1159" i="2"/>
  <c r="Y1497" i="2"/>
  <c r="AA1280" i="2"/>
  <c r="AA1089" i="2"/>
  <c r="AA466" i="2"/>
  <c r="AA659" i="2"/>
  <c r="AA738" i="2"/>
  <c r="AA834" i="2"/>
  <c r="AA994" i="2"/>
  <c r="AA883" i="2"/>
  <c r="AA945" i="2"/>
  <c r="AA755" i="2"/>
  <c r="AA754" i="2"/>
  <c r="AA1074" i="2"/>
  <c r="AA1073" i="2"/>
  <c r="AA1010" i="2"/>
  <c r="AA1009" i="2"/>
  <c r="Y1473" i="2"/>
  <c r="Y1570" i="2"/>
  <c r="Y954" i="2"/>
  <c r="Y1178" i="2"/>
  <c r="AA1041" i="2"/>
  <c r="AA1121" i="2"/>
  <c r="AA1457" i="2"/>
  <c r="AA1617" i="2"/>
  <c r="AA514" i="2"/>
  <c r="AA547" i="2"/>
  <c r="AA706" i="2"/>
  <c r="AA962" i="2"/>
  <c r="AA691" i="2"/>
  <c r="AA1600" i="2"/>
  <c r="AA291" i="2"/>
  <c r="Y674" i="2"/>
  <c r="Y818" i="2"/>
  <c r="Y945" i="2"/>
  <c r="Y1312" i="2"/>
  <c r="Y1344" i="2"/>
  <c r="Y80" i="2"/>
  <c r="Y144" i="2"/>
  <c r="Y291" i="2"/>
  <c r="Y1026" i="2"/>
  <c r="Y1074" i="2"/>
  <c r="Y284" i="2"/>
  <c r="Y301" i="2"/>
  <c r="Y413" i="2"/>
  <c r="Y476" i="2"/>
  <c r="Y493" i="2"/>
  <c r="Y540" i="2"/>
  <c r="Y572" i="2"/>
  <c r="Y604" i="2"/>
  <c r="Y653" i="2"/>
  <c r="Y780" i="2"/>
  <c r="Y829" i="2"/>
  <c r="Y984" i="2"/>
  <c r="Y1270" i="2"/>
  <c r="Y1287" i="2"/>
  <c r="Y1318" i="2"/>
  <c r="Y1335" i="2"/>
  <c r="Y1398" i="2"/>
  <c r="Y1462" i="2"/>
  <c r="Y1510" i="2"/>
  <c r="Y1574" i="2"/>
  <c r="Y1614" i="2"/>
  <c r="Y1646" i="2"/>
  <c r="AA1138" i="2"/>
  <c r="Y12" i="2"/>
  <c r="Y39" i="2"/>
  <c r="Y76" i="2"/>
  <c r="Y140" i="2"/>
  <c r="Y168" i="2"/>
  <c r="Y204" i="2"/>
  <c r="Y232" i="2"/>
  <c r="Y252" i="2"/>
  <c r="Y268" i="2"/>
  <c r="Y370" i="2"/>
  <c r="Y386" i="2"/>
  <c r="Y411" i="2"/>
  <c r="Y427" i="2"/>
  <c r="Y434" i="2"/>
  <c r="Y443" i="2"/>
  <c r="Y450" i="2"/>
  <c r="Y459" i="2"/>
  <c r="Y475" i="2"/>
  <c r="Y491" i="2"/>
  <c r="Y507" i="2"/>
  <c r="Y523" i="2"/>
  <c r="Y539" i="2"/>
  <c r="Y555" i="2"/>
  <c r="Y571" i="2"/>
  <c r="Y603" i="2"/>
  <c r="Y619" i="2"/>
  <c r="Y635" i="2"/>
  <c r="Y651" i="2"/>
  <c r="Y667" i="2"/>
  <c r="Y683" i="2"/>
  <c r="Y715" i="2"/>
  <c r="Y731" i="2"/>
  <c r="Y763" i="2"/>
  <c r="Y779" i="2"/>
  <c r="Y795" i="2"/>
  <c r="Y811" i="2"/>
  <c r="Y827" i="2"/>
  <c r="Y859" i="2"/>
  <c r="Y875" i="2"/>
  <c r="Y939" i="2"/>
  <c r="Y970" i="2"/>
  <c r="Y1002" i="2"/>
  <c r="Y1034" i="2"/>
  <c r="Y1066" i="2"/>
  <c r="Y1225" i="2"/>
  <c r="Y1289" i="2"/>
  <c r="Y1353" i="2"/>
  <c r="Y1377" i="2"/>
  <c r="Y1417" i="2"/>
  <c r="Y1449" i="2"/>
  <c r="Y1457" i="2"/>
  <c r="Y1521" i="2"/>
  <c r="AA1336" i="2"/>
  <c r="Y56" i="2"/>
  <c r="Y68" i="2"/>
  <c r="Y120" i="2"/>
  <c r="Y132" i="2"/>
  <c r="Y184" i="2"/>
  <c r="Y196" i="2"/>
  <c r="Y271" i="2"/>
  <c r="Y286" i="2"/>
  <c r="Y302" i="2"/>
  <c r="Y334" i="2"/>
  <c r="Y350" i="2"/>
  <c r="Y366" i="2"/>
  <c r="Y398" i="2"/>
  <c r="Y414" i="2"/>
  <c r="Y430" i="2"/>
  <c r="Y478" i="2"/>
  <c r="Y494" i="2"/>
  <c r="Y510" i="2"/>
  <c r="Y526" i="2"/>
  <c r="Y542" i="2"/>
  <c r="Y558" i="2"/>
  <c r="Y574" i="2"/>
  <c r="Y590" i="2"/>
  <c r="Y606" i="2"/>
  <c r="Y622" i="2"/>
  <c r="Y638" i="2"/>
  <c r="Y654" i="2"/>
  <c r="Y686" i="2"/>
  <c r="Y702" i="2"/>
  <c r="Y718" i="2"/>
  <c r="Y734" i="2"/>
  <c r="Y750" i="2"/>
  <c r="Y766" i="2"/>
  <c r="Y782" i="2"/>
  <c r="Y798" i="2"/>
  <c r="Y830" i="2"/>
  <c r="Y846" i="2"/>
  <c r="Y894" i="2"/>
  <c r="Y910" i="2"/>
  <c r="Y941" i="2"/>
  <c r="Y957" i="2"/>
  <c r="Y973" i="2"/>
  <c r="Y1613" i="2"/>
  <c r="Y1601" i="2"/>
  <c r="Y541" i="2"/>
  <c r="Y1664" i="2"/>
  <c r="Y1670" i="2"/>
  <c r="Y419" i="2"/>
  <c r="Y610" i="2"/>
  <c r="Y819" i="2"/>
  <c r="Y834" i="2"/>
  <c r="Y1264" i="2"/>
  <c r="Y1544" i="2"/>
  <c r="AA1525" i="2"/>
  <c r="Y1633" i="2"/>
  <c r="Y1464" i="2"/>
  <c r="Y1016" i="2"/>
  <c r="Y1528" i="2"/>
  <c r="AA1668" i="2"/>
  <c r="Y79" i="2"/>
  <c r="Y36" i="2"/>
  <c r="Y100" i="2"/>
  <c r="Y164" i="2"/>
  <c r="Y228" i="2"/>
  <c r="Y255" i="2"/>
  <c r="Y318" i="2"/>
  <c r="Y382" i="2"/>
  <c r="Y446" i="2"/>
  <c r="Y1157" i="2"/>
  <c r="Y1173" i="2"/>
  <c r="Y1189" i="2"/>
  <c r="Y1205" i="2"/>
  <c r="Y1253" i="2"/>
  <c r="Y1317" i="2"/>
  <c r="Y1333" i="2"/>
  <c r="Y1553" i="2"/>
  <c r="Y1585" i="2"/>
  <c r="Y1641" i="2"/>
  <c r="AA39" i="2"/>
  <c r="Y767" i="2"/>
  <c r="Y1429" i="2"/>
  <c r="Y1102" i="2"/>
  <c r="Y942" i="2"/>
  <c r="Y1336" i="2"/>
  <c r="Y20" i="2"/>
  <c r="Y148" i="2"/>
  <c r="Y1054" i="2"/>
  <c r="AA48" i="2"/>
  <c r="AA176" i="2"/>
  <c r="AA240" i="2"/>
  <c r="AA335" i="2"/>
  <c r="AA767" i="2"/>
  <c r="AA895" i="2"/>
  <c r="AA1365" i="2"/>
  <c r="AA1429" i="2"/>
  <c r="AA1469" i="2"/>
  <c r="AA1501" i="2"/>
  <c r="AA1565" i="2"/>
  <c r="Y1001" i="2"/>
  <c r="Y1065" i="2"/>
  <c r="Y1416" i="2"/>
  <c r="Y1681" i="2"/>
  <c r="AA23" i="2"/>
  <c r="AA123" i="2"/>
  <c r="AA179" i="2"/>
  <c r="Y1657" i="2"/>
  <c r="AA224" i="2"/>
  <c r="AA24" i="2"/>
  <c r="AA216" i="2"/>
  <c r="AA215" i="2"/>
  <c r="AA285" i="2"/>
  <c r="AA349" i="2"/>
  <c r="AA413" i="2"/>
  <c r="AA493" i="2"/>
  <c r="AA509" i="2"/>
  <c r="AA525" i="2"/>
  <c r="AA541" i="2"/>
  <c r="AA557" i="2"/>
  <c r="AA573" i="2"/>
  <c r="AA589" i="2"/>
  <c r="AA605" i="2"/>
  <c r="AA621" i="2"/>
  <c r="AA637" i="2"/>
  <c r="AA669" i="2"/>
  <c r="AA701" i="2"/>
  <c r="AA717" i="2"/>
  <c r="AA733" i="2"/>
  <c r="AA749" i="2"/>
  <c r="AA765" i="2"/>
  <c r="AA781" i="2"/>
  <c r="AA797" i="2"/>
  <c r="AA813" i="2"/>
  <c r="AA845" i="2"/>
  <c r="AA861" i="2"/>
  <c r="AA877" i="2"/>
  <c r="AA893" i="2"/>
  <c r="AA909" i="2"/>
  <c r="AA208" i="2"/>
  <c r="AA108" i="2"/>
  <c r="AA172" i="2"/>
  <c r="AA328" i="2"/>
  <c r="AA392" i="2"/>
  <c r="AA951" i="2"/>
  <c r="AA967" i="2"/>
  <c r="AA983" i="2"/>
  <c r="AA1015" i="2"/>
  <c r="AA1031" i="2"/>
  <c r="AA1047" i="2"/>
  <c r="AA1063" i="2"/>
  <c r="AA1079" i="2"/>
  <c r="AA1095" i="2"/>
  <c r="AA1111" i="2"/>
  <c r="AA1127" i="2"/>
  <c r="Y24" i="2"/>
  <c r="Y152" i="2"/>
  <c r="Y639" i="2"/>
  <c r="Y895" i="2"/>
  <c r="Y974" i="2"/>
  <c r="Y1038" i="2"/>
  <c r="Y1181" i="2"/>
  <c r="Y1245" i="2"/>
  <c r="Y1341" i="2"/>
  <c r="Y1365" i="2"/>
  <c r="Y1405" i="2"/>
  <c r="Y1413" i="2"/>
  <c r="Y1469" i="2"/>
  <c r="Y1501" i="2"/>
  <c r="Y1573" i="2"/>
  <c r="Y1609" i="2"/>
  <c r="Y1625" i="2"/>
  <c r="Y562" i="2"/>
  <c r="Y706" i="2"/>
  <c r="Y770" i="2"/>
  <c r="Y866" i="2"/>
  <c r="Y898" i="2"/>
  <c r="Y930" i="2"/>
  <c r="Y977" i="2"/>
  <c r="Y1041" i="2"/>
  <c r="Y1057" i="2"/>
  <c r="Y1073" i="2"/>
  <c r="Y1089" i="2"/>
  <c r="Y1105" i="2"/>
  <c r="Y1121" i="2"/>
  <c r="Y1137" i="2"/>
  <c r="Y1152" i="2"/>
  <c r="Y1168" i="2"/>
  <c r="Y1184" i="2"/>
  <c r="Y1200" i="2"/>
  <c r="Y1216" i="2"/>
  <c r="Y1232" i="2"/>
  <c r="Y1248" i="2"/>
  <c r="Y1280" i="2"/>
  <c r="Y1296" i="2"/>
  <c r="AA11" i="2"/>
  <c r="AA139" i="2"/>
  <c r="AA140" i="2"/>
  <c r="AA168" i="2"/>
  <c r="AA204" i="2"/>
  <c r="AA252" i="2"/>
  <c r="AA315" i="2"/>
  <c r="AA395" i="2"/>
  <c r="AA699" i="2"/>
  <c r="AA907" i="2"/>
  <c r="AA939" i="2"/>
  <c r="AA954" i="2"/>
  <c r="AA970" i="2"/>
  <c r="AA986" i="2"/>
  <c r="AA1002" i="2"/>
  <c r="AA1018" i="2"/>
  <c r="AA1034" i="2"/>
  <c r="AA1050" i="2"/>
  <c r="AA1066" i="2"/>
  <c r="AA1082" i="2"/>
  <c r="AA1098" i="2"/>
  <c r="AA1114" i="2"/>
  <c r="AA1130" i="2"/>
  <c r="AA1145" i="2"/>
  <c r="AA1161" i="2"/>
  <c r="AA1177" i="2"/>
  <c r="AA1193" i="2"/>
  <c r="AA1209" i="2"/>
  <c r="AA1225" i="2"/>
  <c r="AA1241" i="2"/>
  <c r="AA1257" i="2"/>
  <c r="AA1273" i="2"/>
  <c r="AA1289" i="2"/>
  <c r="AA1305" i="2"/>
  <c r="AA1337" i="2"/>
  <c r="AA1353" i="2"/>
  <c r="AA1369" i="2"/>
  <c r="AA1377" i="2"/>
  <c r="AA1385" i="2"/>
  <c r="AA1393" i="2"/>
  <c r="AA1401" i="2"/>
  <c r="AA1409" i="2"/>
  <c r="AA1417" i="2"/>
  <c r="AA1425" i="2"/>
  <c r="AA1433" i="2"/>
  <c r="AA1441" i="2"/>
  <c r="AA1465" i="2"/>
  <c r="AA1473" i="2"/>
  <c r="AA1481" i="2"/>
  <c r="AA1489" i="2"/>
  <c r="AA1497" i="2"/>
  <c r="AA1505" i="2"/>
  <c r="AA1513" i="2"/>
  <c r="AA1521" i="2"/>
  <c r="AA1569" i="2"/>
  <c r="AA1585" i="2"/>
  <c r="AA1605" i="2"/>
  <c r="AA243" i="2"/>
  <c r="AA322" i="2"/>
  <c r="AA370" i="2"/>
  <c r="AA386" i="2"/>
  <c r="AA434" i="2"/>
  <c r="AA450" i="2"/>
  <c r="Y1328" i="2"/>
  <c r="Y1408" i="2"/>
  <c r="Y1424" i="2"/>
  <c r="Y1472" i="2"/>
  <c r="Y1488" i="2"/>
  <c r="Y1536" i="2"/>
  <c r="Y1552" i="2"/>
  <c r="Y1600" i="2"/>
  <c r="Y1616" i="2"/>
  <c r="Y1680" i="2"/>
  <c r="Y108" i="2"/>
  <c r="Y216" i="2"/>
  <c r="Y180" i="2"/>
  <c r="Y208" i="2"/>
  <c r="Y371" i="2"/>
  <c r="Y467" i="2"/>
  <c r="Y563" i="2"/>
  <c r="Y643" i="2"/>
  <c r="Y659" i="2"/>
  <c r="Y691" i="2"/>
  <c r="Y803" i="2"/>
  <c r="Y851" i="2"/>
  <c r="Y867" i="2"/>
  <c r="Y883" i="2"/>
  <c r="Y899" i="2"/>
  <c r="Y931" i="2"/>
  <c r="Y962" i="2"/>
  <c r="Y994" i="2"/>
  <c r="Y1042" i="2"/>
  <c r="Y1058" i="2"/>
  <c r="Y1090" i="2"/>
  <c r="Y1122" i="2"/>
  <c r="Y1141" i="2"/>
  <c r="Y1237" i="2"/>
  <c r="Y1285" i="2"/>
  <c r="Y1301" i="2"/>
  <c r="Y265" i="2"/>
  <c r="Y285" i="2"/>
  <c r="Y300" i="2"/>
  <c r="Y328" i="2"/>
  <c r="Y348" i="2"/>
  <c r="Y364" i="2"/>
  <c r="Y392" i="2"/>
  <c r="Y412" i="2"/>
  <c r="Y428" i="2"/>
  <c r="Y444" i="2"/>
  <c r="Y477" i="2"/>
  <c r="Y492" i="2"/>
  <c r="Y509" i="2"/>
  <c r="Y524" i="2"/>
  <c r="Y573" i="2"/>
  <c r="Y589" i="2"/>
  <c r="Y605" i="2"/>
  <c r="Y636" i="2"/>
  <c r="Y652" i="2"/>
  <c r="Y669" i="2"/>
  <c r="Y701" i="2"/>
  <c r="Y748" i="2"/>
  <c r="Y765" i="2"/>
  <c r="Y781" i="2"/>
  <c r="Y828" i="2"/>
  <c r="Y845" i="2"/>
  <c r="Y861" i="2"/>
  <c r="Y876" i="2"/>
  <c r="Y908" i="2"/>
  <c r="Y924" i="2"/>
  <c r="Y967" i="2"/>
  <c r="Y1000" i="2"/>
  <c r="Y1032" i="2"/>
  <c r="Y1048" i="2"/>
  <c r="Y1064" i="2"/>
  <c r="Y1095" i="2"/>
  <c r="Y1111" i="2"/>
  <c r="Y1128" i="2"/>
  <c r="Y1158" i="2"/>
  <c r="Y1190" i="2"/>
  <c r="Y1239" i="2"/>
  <c r="Y1271" i="2"/>
  <c r="Y1303" i="2"/>
  <c r="Y1351" i="2"/>
  <c r="Y1366" i="2"/>
  <c r="Y1382" i="2"/>
  <c r="Y1430" i="2"/>
  <c r="Y1446" i="2"/>
  <c r="Y1542" i="2"/>
  <c r="AA136" i="2"/>
  <c r="AA160" i="2"/>
  <c r="AA92" i="2"/>
  <c r="AA156" i="2"/>
  <c r="AA220" i="2"/>
  <c r="AA249" i="2"/>
  <c r="AA281" i="2"/>
  <c r="AA312" i="2"/>
  <c r="AA344" i="2"/>
  <c r="AA408" i="2"/>
  <c r="AA1153" i="2"/>
  <c r="AA1169" i="2"/>
  <c r="AA1185" i="2"/>
  <c r="AA1217" i="2"/>
  <c r="AA1233" i="2"/>
  <c r="AA1249" i="2"/>
  <c r="AA1265" i="2"/>
  <c r="AA1297" i="2"/>
  <c r="AA1313" i="2"/>
  <c r="AA1329" i="2"/>
  <c r="AA1345" i="2"/>
  <c r="AA317" i="2"/>
  <c r="AA381" i="2"/>
  <c r="AA424" i="2"/>
  <c r="AA504" i="2"/>
  <c r="AA600" i="2"/>
  <c r="AA712" i="2"/>
  <c r="AA760" i="2"/>
  <c r="AA824" i="2"/>
  <c r="AA840" i="2"/>
  <c r="AA920" i="2"/>
  <c r="AA955" i="2"/>
  <c r="AA1035" i="2"/>
  <c r="AA1115" i="2"/>
  <c r="AA1131" i="2"/>
  <c r="AA1194" i="2"/>
  <c r="AA1290" i="2"/>
  <c r="AA1378" i="2"/>
  <c r="AA1458" i="2"/>
  <c r="AA460" i="2"/>
  <c r="AA459" i="2"/>
  <c r="AA652" i="2"/>
  <c r="AA651" i="2"/>
  <c r="AA764" i="2"/>
  <c r="AA763" i="2"/>
  <c r="Y1277" i="2"/>
  <c r="Y1445" i="2"/>
  <c r="AA1083" i="2"/>
  <c r="Y671" i="2"/>
  <c r="Y670" i="2"/>
  <c r="Y1629" i="2"/>
  <c r="Y1628" i="2"/>
  <c r="Y1652" i="2"/>
  <c r="Y1653" i="2"/>
  <c r="AA556" i="2"/>
  <c r="AA555" i="2"/>
  <c r="AA732" i="2"/>
  <c r="AA731" i="2"/>
  <c r="AA860" i="2"/>
  <c r="AA859" i="2"/>
  <c r="AA924" i="2"/>
  <c r="AA923" i="2"/>
  <c r="Y1493" i="2"/>
  <c r="Y1612" i="2"/>
  <c r="Y1517" i="2"/>
  <c r="AA700" i="2"/>
  <c r="AA491" i="2"/>
  <c r="AA1394" i="2"/>
  <c r="AA843" i="2"/>
  <c r="AA271" i="2"/>
  <c r="AA1476" i="2"/>
  <c r="AA1477" i="2"/>
  <c r="AA1533" i="2"/>
  <c r="AA1532" i="2"/>
  <c r="AA1541" i="2"/>
  <c r="AA1540" i="2"/>
  <c r="AA1661" i="2"/>
  <c r="AA1660" i="2"/>
  <c r="Y831" i="2"/>
  <c r="Y1070" i="2"/>
  <c r="Y1118" i="2"/>
  <c r="Y1149" i="2"/>
  <c r="Y1310" i="2"/>
  <c r="Y1309" i="2"/>
  <c r="Y1397" i="2"/>
  <c r="Y1477" i="2"/>
  <c r="Y1525" i="2"/>
  <c r="Y1557" i="2"/>
  <c r="Y1589" i="2"/>
  <c r="Y1367" i="2"/>
  <c r="Y1368" i="2"/>
  <c r="Y1384" i="2"/>
  <c r="Y1383" i="2"/>
  <c r="Y1399" i="2"/>
  <c r="Y1400" i="2"/>
  <c r="Y1448" i="2"/>
  <c r="Y1447" i="2"/>
  <c r="Y1479" i="2"/>
  <c r="Y1480" i="2"/>
  <c r="Y1512" i="2"/>
  <c r="Y1511" i="2"/>
  <c r="Y1584" i="2"/>
  <c r="Y1583" i="2"/>
  <c r="Y1647" i="2"/>
  <c r="Y1648" i="2"/>
  <c r="Y1221" i="2"/>
  <c r="Y1269" i="2"/>
  <c r="Y1349" i="2"/>
  <c r="Y557" i="2"/>
  <c r="Y556" i="2"/>
  <c r="Y621" i="2"/>
  <c r="Y620" i="2"/>
  <c r="Y685" i="2"/>
  <c r="Y684" i="2"/>
  <c r="Y733" i="2"/>
  <c r="Y732" i="2"/>
  <c r="Y796" i="2"/>
  <c r="Y797" i="2"/>
  <c r="Y812" i="2"/>
  <c r="Y813" i="2"/>
  <c r="Y893" i="2"/>
  <c r="Y892" i="2"/>
  <c r="Y1142" i="2"/>
  <c r="Y1143" i="2"/>
  <c r="Y1207" i="2"/>
  <c r="Y1206" i="2"/>
  <c r="Y1254" i="2"/>
  <c r="Y1422" i="2"/>
  <c r="Y1438" i="2"/>
  <c r="Y1454" i="2"/>
  <c r="Y1470" i="2"/>
  <c r="Y1486" i="2"/>
  <c r="Y1502" i="2"/>
  <c r="Y1518" i="2"/>
  <c r="Y1534" i="2"/>
  <c r="Y508" i="2"/>
  <c r="Y1558" i="2"/>
  <c r="Y1617" i="2"/>
  <c r="Y429" i="2"/>
  <c r="Y999" i="2"/>
  <c r="Y1063" i="2"/>
  <c r="Y1551" i="2"/>
  <c r="Y1679" i="2"/>
  <c r="Y1496" i="2"/>
  <c r="Y844" i="2"/>
  <c r="Y1632" i="2"/>
  <c r="AA908" i="2"/>
  <c r="AA1321" i="2"/>
  <c r="Y749" i="2"/>
  <c r="AA1506" i="2"/>
  <c r="AA811" i="2"/>
  <c r="Y863" i="2"/>
  <c r="Y862" i="2"/>
  <c r="AA523" i="2"/>
  <c r="AA524" i="2"/>
  <c r="AA828" i="2"/>
  <c r="AA827" i="2"/>
  <c r="AA892" i="2"/>
  <c r="AA891" i="2"/>
  <c r="Y1213" i="2"/>
  <c r="Y1381" i="2"/>
  <c r="Y1134" i="2"/>
  <c r="Y1637" i="2"/>
  <c r="AA1597" i="2"/>
  <c r="AA1596" i="2"/>
  <c r="AA1629" i="2"/>
  <c r="Y1022" i="2"/>
  <c r="Y1437" i="2"/>
  <c r="Y1550" i="2"/>
  <c r="Y1549" i="2"/>
  <c r="Y1376" i="2"/>
  <c r="Y1375" i="2"/>
  <c r="Y1431" i="2"/>
  <c r="Y1432" i="2"/>
  <c r="Y1456" i="2"/>
  <c r="Y1455" i="2"/>
  <c r="Y1520" i="2"/>
  <c r="Y1519" i="2"/>
  <c r="Y1559" i="2"/>
  <c r="Y1560" i="2"/>
  <c r="Y1576" i="2"/>
  <c r="Y1575" i="2"/>
  <c r="Y1591" i="2"/>
  <c r="Y1592" i="2"/>
  <c r="Y1624" i="2"/>
  <c r="Y1623" i="2"/>
  <c r="Y1655" i="2"/>
  <c r="Y1656" i="2"/>
  <c r="Y1672" i="2"/>
  <c r="Y1671" i="2"/>
  <c r="Y1687" i="2"/>
  <c r="Y1688" i="2"/>
  <c r="Y717" i="2"/>
  <c r="Y716" i="2"/>
  <c r="Y1174" i="2"/>
  <c r="Y1175" i="2"/>
  <c r="Y1222" i="2"/>
  <c r="Y1223" i="2"/>
  <c r="Y1286" i="2"/>
  <c r="Y1334" i="2"/>
  <c r="Y1358" i="2"/>
  <c r="Y1374" i="2"/>
  <c r="Y1390" i="2"/>
  <c r="Y1406" i="2"/>
  <c r="Y1494" i="2"/>
  <c r="Y588" i="2"/>
  <c r="Y1626" i="2"/>
  <c r="Y349" i="2"/>
  <c r="Y1238" i="2"/>
  <c r="Y1031" i="2"/>
  <c r="Y1423" i="2"/>
  <c r="Y1440" i="2"/>
  <c r="Y668" i="2"/>
  <c r="Y1568" i="2"/>
  <c r="AA380" i="2"/>
  <c r="AA1553" i="2"/>
  <c r="AA1653" i="2"/>
  <c r="Y877" i="2"/>
  <c r="Y215" i="2"/>
  <c r="Y925" i="2"/>
  <c r="Y1610" i="2"/>
  <c r="Y365" i="2"/>
  <c r="Y1407" i="2"/>
  <c r="Y1535" i="2"/>
  <c r="Y1392" i="2"/>
  <c r="Y1504" i="2"/>
  <c r="Y700" i="2"/>
  <c r="Y860" i="2"/>
  <c r="Y1640" i="2"/>
  <c r="AA316" i="2"/>
  <c r="AA1561" i="2"/>
  <c r="AA1673" i="2"/>
  <c r="AA619" i="2"/>
  <c r="AA779" i="2"/>
  <c r="Y909" i="2"/>
  <c r="AA1586" i="2"/>
  <c r="AA1606" i="2"/>
  <c r="Y1620" i="2"/>
  <c r="Y1621" i="2"/>
  <c r="AA364" i="2"/>
  <c r="AA363" i="2"/>
  <c r="AA796" i="2"/>
  <c r="AA795" i="2"/>
  <c r="AA1538" i="2"/>
  <c r="AA1537" i="2"/>
  <c r="AA1546" i="2"/>
  <c r="AA1545" i="2"/>
  <c r="AA1578" i="2"/>
  <c r="AA1577" i="2"/>
  <c r="AA1594" i="2"/>
  <c r="AA1593" i="2"/>
  <c r="AA1642" i="2"/>
  <c r="AA1641" i="2"/>
  <c r="AA1649" i="2"/>
  <c r="AA1650" i="2"/>
  <c r="AA940" i="2"/>
  <c r="AA187" i="2"/>
  <c r="AA44" i="2"/>
  <c r="AA236" i="2"/>
  <c r="AA254" i="2"/>
  <c r="AA253" i="2"/>
  <c r="AA296" i="2"/>
  <c r="AA360" i="2"/>
  <c r="AA396" i="2"/>
  <c r="AA456" i="2"/>
  <c r="AA472" i="2"/>
  <c r="AA488" i="2"/>
  <c r="AA520" i="2"/>
  <c r="AA536" i="2"/>
  <c r="AA568" i="2"/>
  <c r="AA584" i="2"/>
  <c r="AA616" i="2"/>
  <c r="AA632" i="2"/>
  <c r="AA648" i="2"/>
  <c r="AA680" i="2"/>
  <c r="AA696" i="2"/>
  <c r="AA728" i="2"/>
  <c r="AA744" i="2"/>
  <c r="AA808" i="2"/>
  <c r="AA856" i="2"/>
  <c r="AA888" i="2"/>
  <c r="AA904" i="2"/>
  <c r="AA936" i="2"/>
  <c r="AA971" i="2"/>
  <c r="AA1003" i="2"/>
  <c r="AA1019" i="2"/>
  <c r="AA1051" i="2"/>
  <c r="AA1099" i="2"/>
  <c r="AA1146" i="2"/>
  <c r="AA1178" i="2"/>
  <c r="AA1210" i="2"/>
  <c r="AA1226" i="2"/>
  <c r="AA1242" i="2"/>
  <c r="AA1258" i="2"/>
  <c r="AA1274" i="2"/>
  <c r="AA1306" i="2"/>
  <c r="AA1338" i="2"/>
  <c r="AA1354" i="2"/>
  <c r="AA1362" i="2"/>
  <c r="AA1370" i="2"/>
  <c r="AA1386" i="2"/>
  <c r="AA1402" i="2"/>
  <c r="AA1410" i="2"/>
  <c r="AA1418" i="2"/>
  <c r="AA1426" i="2"/>
  <c r="AA1434" i="2"/>
  <c r="AA1450" i="2"/>
  <c r="AA1466" i="2"/>
  <c r="AA1474" i="2"/>
  <c r="AA1482" i="2"/>
  <c r="AA1490" i="2"/>
  <c r="AA1498" i="2"/>
  <c r="Y31" i="2"/>
  <c r="AA29" i="2"/>
  <c r="AA45" i="2"/>
  <c r="AA157" i="2"/>
  <c r="AA173" i="2"/>
  <c r="AA205" i="2"/>
  <c r="AA214" i="2"/>
  <c r="AA237" i="2"/>
  <c r="AA1514" i="2"/>
  <c r="AA1530" i="2"/>
  <c r="AA1154" i="2"/>
  <c r="AA1170" i="2"/>
  <c r="AA1186" i="2"/>
  <c r="AA1202" i="2"/>
  <c r="AA1218" i="2"/>
  <c r="AA1234" i="2"/>
  <c r="AA1250" i="2"/>
  <c r="AA1266" i="2"/>
  <c r="AA1282" i="2"/>
  <c r="AA1298" i="2"/>
  <c r="AA1314" i="2"/>
  <c r="AA1330" i="2"/>
  <c r="AA1346" i="2"/>
  <c r="AA43" i="2"/>
  <c r="AA71" i="2"/>
  <c r="AA207" i="2"/>
  <c r="Y52" i="2"/>
  <c r="Y103" i="2"/>
  <c r="Y116" i="2"/>
  <c r="Y179" i="2"/>
  <c r="Y244" i="2"/>
  <c r="Y260" i="2"/>
  <c r="Y276" i="2"/>
  <c r="Y290" i="2"/>
  <c r="Y307" i="2"/>
  <c r="Y323" i="2"/>
  <c r="Y339" i="2"/>
  <c r="Y355" i="2"/>
  <c r="Y402" i="2"/>
  <c r="Y418" i="2"/>
  <c r="Y466" i="2"/>
  <c r="Y482" i="2"/>
  <c r="Y498" i="2"/>
  <c r="Y514" i="2"/>
  <c r="Y530" i="2"/>
  <c r="Y546" i="2"/>
  <c r="Y579" i="2"/>
  <c r="Y595" i="2"/>
  <c r="Y611" i="2"/>
  <c r="Y626" i="2"/>
  <c r="Y642" i="2"/>
  <c r="Y658" i="2"/>
  <c r="Y675" i="2"/>
  <c r="Y690" i="2"/>
  <c r="Y707" i="2"/>
  <c r="Y722" i="2"/>
  <c r="Y739" i="2"/>
  <c r="Y754" i="2"/>
  <c r="Y771" i="2"/>
  <c r="Y786" i="2"/>
  <c r="Y802" i="2"/>
  <c r="Y835" i="2"/>
  <c r="Y850" i="2"/>
  <c r="Y882" i="2"/>
  <c r="Y915" i="2"/>
  <c r="Y946" i="2"/>
  <c r="Y961" i="2"/>
  <c r="Y993" i="2"/>
  <c r="Y1010" i="2"/>
  <c r="Y1025" i="2"/>
  <c r="Y81" i="2"/>
  <c r="Y97" i="2"/>
  <c r="Y178" i="2"/>
  <c r="Y202" i="2"/>
  <c r="Y225" i="2"/>
  <c r="Y274" i="2"/>
  <c r="Y289" i="2"/>
  <c r="Y337" i="2"/>
  <c r="Y353" i="2"/>
  <c r="Y401" i="2"/>
  <c r="Y417" i="2"/>
  <c r="Y465" i="2"/>
  <c r="Y480" i="2"/>
  <c r="Y497" i="2"/>
  <c r="Y512" i="2"/>
  <c r="Y529" i="2"/>
  <c r="Y545" i="2"/>
  <c r="Y561" i="2"/>
  <c r="Y577" i="2"/>
  <c r="Y592" i="2"/>
  <c r="Y608" i="2"/>
  <c r="Y624" i="2"/>
  <c r="Y641" i="2"/>
  <c r="Y656" i="2"/>
  <c r="Y672" i="2"/>
  <c r="Y688" i="2"/>
  <c r="Y705" i="2"/>
  <c r="Y720" i="2"/>
  <c r="Y737" i="2"/>
  <c r="Y752" i="2"/>
  <c r="Y769" i="2"/>
  <c r="Y785" i="2"/>
  <c r="Y801" i="2"/>
  <c r="Y816" i="2"/>
  <c r="Y833" i="2"/>
  <c r="Y848" i="2"/>
  <c r="Y864" i="2"/>
  <c r="Y881" i="2"/>
  <c r="Y897" i="2"/>
  <c r="Y912" i="2"/>
  <c r="Y928" i="2"/>
  <c r="Y959" i="2"/>
  <c r="Y975" i="2"/>
  <c r="Y992" i="2"/>
  <c r="Y1008" i="2"/>
  <c r="Y1024" i="2"/>
  <c r="Y1040" i="2"/>
  <c r="Y1056" i="2"/>
  <c r="Y1071" i="2"/>
  <c r="Y1088" i="2"/>
  <c r="Y1104" i="2"/>
  <c r="Y1120" i="2"/>
  <c r="Y1135" i="2"/>
  <c r="Y1151" i="2"/>
  <c r="Y1167" i="2"/>
  <c r="Y1182" i="2"/>
  <c r="Y1198" i="2"/>
  <c r="Y1215" i="2"/>
  <c r="Y1231" i="2"/>
  <c r="Y1246" i="2"/>
  <c r="Y1262" i="2"/>
  <c r="Y1279" i="2"/>
  <c r="Y1295" i="2"/>
  <c r="Y1311" i="2"/>
  <c r="Y1326" i="2"/>
  <c r="Y1343" i="2"/>
  <c r="Y1678" i="2"/>
  <c r="Y107" i="2"/>
  <c r="Y199" i="2"/>
  <c r="Y329" i="2"/>
  <c r="Y393" i="2"/>
  <c r="Y968" i="2"/>
  <c r="Y1080" i="2"/>
  <c r="Y1096" i="2"/>
  <c r="Y1112" i="2"/>
  <c r="AA28" i="2"/>
  <c r="AA128" i="2"/>
  <c r="AA259" i="2"/>
  <c r="AA306" i="2"/>
  <c r="AA794" i="2"/>
  <c r="Y147" i="2"/>
  <c r="Y703" i="2"/>
  <c r="AA1119" i="2"/>
  <c r="AA1144" i="2"/>
  <c r="AA650" i="2"/>
  <c r="Y958" i="2"/>
  <c r="Y1006" i="2"/>
  <c r="Y607" i="2"/>
  <c r="Y735" i="2"/>
  <c r="Y799" i="2"/>
  <c r="Y990" i="2"/>
  <c r="Y1086" i="2"/>
  <c r="AA238" i="2"/>
  <c r="Y403" i="2"/>
  <c r="AA773" i="2"/>
  <c r="Y1294" i="2"/>
  <c r="Y1183" i="2"/>
  <c r="Y1247" i="2"/>
  <c r="AA125" i="2"/>
  <c r="AA762" i="2"/>
  <c r="AA1320" i="2"/>
  <c r="AA677" i="2"/>
  <c r="Y746" i="2"/>
  <c r="Y131" i="2"/>
  <c r="AA229" i="2"/>
  <c r="AA1288" i="2"/>
  <c r="Y50" i="2"/>
  <c r="Y387" i="2"/>
  <c r="Y243" i="2"/>
  <c r="Y738" i="2"/>
  <c r="Y338" i="2"/>
  <c r="Y259" i="2"/>
  <c r="Y547" i="2"/>
  <c r="Y627" i="2"/>
  <c r="Y787" i="2"/>
  <c r="Y914" i="2"/>
  <c r="Y1230" i="2"/>
  <c r="Y354" i="2"/>
  <c r="Y594" i="2"/>
  <c r="Y1055" i="2"/>
  <c r="Y1677" i="2"/>
  <c r="AA378" i="2"/>
  <c r="AA586" i="2"/>
  <c r="Y751" i="2"/>
  <c r="Y783" i="2"/>
  <c r="Y815" i="2"/>
  <c r="Y847" i="2"/>
  <c r="Y602" i="2"/>
  <c r="Y650" i="2"/>
  <c r="Y682" i="2"/>
  <c r="Y714" i="2"/>
  <c r="Y810" i="2"/>
  <c r="Y1166" i="2"/>
  <c r="Y1072" i="2"/>
  <c r="AA334" i="2"/>
  <c r="Y1119" i="2"/>
  <c r="Y1136" i="2"/>
  <c r="AA437" i="2"/>
  <c r="AA565" i="2"/>
  <c r="AA190" i="2"/>
  <c r="AA1263" i="2"/>
  <c r="AA849" i="2"/>
  <c r="AA645" i="2"/>
  <c r="AA975" i="2"/>
  <c r="AA373" i="2"/>
  <c r="AA805" i="2"/>
  <c r="Y51" i="2"/>
  <c r="Y506" i="2"/>
  <c r="Y75" i="2"/>
  <c r="Y451" i="2"/>
  <c r="Y499" i="2"/>
  <c r="Y531" i="2"/>
  <c r="Y578" i="2"/>
  <c r="AA213" i="2"/>
  <c r="AA625" i="2"/>
  <c r="AA410" i="2"/>
  <c r="AA912" i="2"/>
  <c r="Y105" i="2"/>
  <c r="AA720" i="2"/>
  <c r="AA864" i="2"/>
  <c r="AA1208" i="2"/>
  <c r="AA314" i="2"/>
  <c r="AA1335" i="2"/>
  <c r="AA325" i="2"/>
  <c r="AA389" i="2"/>
  <c r="AA421" i="2"/>
  <c r="AA613" i="2"/>
  <c r="AA709" i="2"/>
  <c r="AA741" i="2"/>
  <c r="AA837" i="2"/>
  <c r="AA1124" i="2"/>
  <c r="AA1236" i="2"/>
  <c r="Y586" i="2"/>
  <c r="AA768" i="2"/>
  <c r="AA585" i="2"/>
  <c r="AA1176" i="2"/>
  <c r="AA122" i="2"/>
  <c r="AA274" i="2"/>
  <c r="AA442" i="2"/>
  <c r="AA1166" i="2"/>
  <c r="AA1295" i="2"/>
  <c r="Y11" i="2"/>
  <c r="Y435" i="2"/>
  <c r="Y483" i="2"/>
  <c r="Y515" i="2"/>
  <c r="Y723" i="2"/>
  <c r="Y322" i="2"/>
  <c r="Y40" i="2"/>
  <c r="Y442" i="2"/>
  <c r="AA102" i="2"/>
  <c r="AA497" i="2"/>
  <c r="AA894" i="2"/>
  <c r="Y74" i="2"/>
  <c r="Y313" i="2"/>
  <c r="Y377" i="2"/>
  <c r="Y410" i="2"/>
  <c r="Y458" i="2"/>
  <c r="Y490" i="2"/>
  <c r="Y538" i="2"/>
  <c r="Y554" i="2"/>
  <c r="Y570" i="2"/>
  <c r="Y634" i="2"/>
  <c r="Y730" i="2"/>
  <c r="Y778" i="2"/>
  <c r="Y826" i="2"/>
  <c r="Y842" i="2"/>
  <c r="Y938" i="2"/>
  <c r="Y953" i="2"/>
  <c r="Y985" i="2"/>
  <c r="Y1017" i="2"/>
  <c r="Y1049" i="2"/>
  <c r="Y1129" i="2"/>
  <c r="Y1144" i="2"/>
  <c r="Y1192" i="2"/>
  <c r="Y1224" i="2"/>
  <c r="Y1256" i="2"/>
  <c r="Y1288" i="2"/>
  <c r="Y1320" i="2"/>
  <c r="Y1352" i="2"/>
  <c r="Y27" i="2"/>
  <c r="Y167" i="2"/>
  <c r="Y231" i="2"/>
  <c r="Y275" i="2"/>
  <c r="Y104" i="2"/>
  <c r="AA1156" i="2"/>
  <c r="AA422" i="2"/>
  <c r="AA18" i="2"/>
  <c r="Y151" i="2"/>
  <c r="Y119" i="2"/>
  <c r="Y195" i="2"/>
  <c r="Y212" i="2"/>
  <c r="Y342" i="2"/>
  <c r="Y422" i="2"/>
  <c r="Y470" i="2"/>
  <c r="Y575" i="2"/>
  <c r="Y591" i="2"/>
  <c r="Y623" i="2"/>
  <c r="Y719" i="2"/>
  <c r="Y774" i="2"/>
  <c r="Y879" i="2"/>
  <c r="Y927" i="2"/>
  <c r="Y1229" i="2"/>
  <c r="Y1261" i="2"/>
  <c r="Y1293" i="2"/>
  <c r="Y1533" i="2"/>
  <c r="Y1565" i="2"/>
  <c r="Y1581" i="2"/>
  <c r="Y1645" i="2"/>
  <c r="Y1661" i="2"/>
  <c r="AA96" i="2"/>
  <c r="AA12" i="2"/>
  <c r="AA40" i="2"/>
  <c r="AA77" i="2"/>
  <c r="AA152" i="2"/>
  <c r="AA232" i="2"/>
  <c r="AA283" i="2"/>
  <c r="AA347" i="2"/>
  <c r="AA379" i="2"/>
  <c r="AA411" i="2"/>
  <c r="AA443" i="2"/>
  <c r="AA475" i="2"/>
  <c r="AA507" i="2"/>
  <c r="AA539" i="2"/>
  <c r="AA571" i="2"/>
  <c r="AA603" i="2"/>
  <c r="AA635" i="2"/>
  <c r="AA667" i="2"/>
  <c r="AA683" i="2"/>
  <c r="AA715" i="2"/>
  <c r="Y944" i="2"/>
  <c r="Y943" i="2"/>
  <c r="AA97" i="2"/>
  <c r="AA98" i="2"/>
  <c r="AA186" i="2"/>
  <c r="AA185" i="2"/>
  <c r="AA1072" i="2"/>
  <c r="AA1071" i="2"/>
  <c r="Y55" i="2"/>
  <c r="Y247" i="2"/>
  <c r="Y343" i="2"/>
  <c r="Y471" i="2"/>
  <c r="Y559" i="2"/>
  <c r="Y655" i="2"/>
  <c r="Y911" i="2"/>
  <c r="Y814" i="2"/>
  <c r="Y878" i="2"/>
  <c r="Y926" i="2"/>
  <c r="AA377" i="2"/>
  <c r="AA1056" i="2"/>
  <c r="AA1256" i="2"/>
  <c r="AA1017" i="2"/>
  <c r="AA465" i="2"/>
  <c r="AA906" i="2"/>
  <c r="AA1230" i="2"/>
  <c r="AA1247" i="2"/>
  <c r="AA761" i="2"/>
  <c r="Y421" i="2"/>
  <c r="Y934" i="2"/>
  <c r="Y949" i="2"/>
  <c r="Y981" i="2"/>
  <c r="Y1029" i="2"/>
  <c r="Y1061" i="2"/>
  <c r="Y1077" i="2"/>
  <c r="Y1109" i="2"/>
  <c r="Y865" i="2"/>
  <c r="AA929" i="2"/>
  <c r="AA928" i="2"/>
  <c r="AA959" i="2"/>
  <c r="AA960" i="2"/>
  <c r="AA537" i="2"/>
  <c r="AA538" i="2"/>
  <c r="AA952" i="2"/>
  <c r="AA953" i="2"/>
  <c r="AA1048" i="2"/>
  <c r="AA1049" i="2"/>
  <c r="Y543" i="2"/>
  <c r="Y687" i="2"/>
  <c r="AA1088" i="2"/>
  <c r="AA1224" i="2"/>
  <c r="AA506" i="2"/>
  <c r="AA897" i="2"/>
  <c r="AA985" i="2"/>
  <c r="Y406" i="2"/>
  <c r="Y918" i="2"/>
  <c r="Y965" i="2"/>
  <c r="Y997" i="2"/>
  <c r="Y1013" i="2"/>
  <c r="Y1045" i="2"/>
  <c r="Y1093" i="2"/>
  <c r="Y1125" i="2"/>
  <c r="Y1165" i="2"/>
  <c r="Y1197" i="2"/>
  <c r="Y1325" i="2"/>
  <c r="Y1357" i="2"/>
  <c r="Y1389" i="2"/>
  <c r="Y1421" i="2"/>
  <c r="Y1453" i="2"/>
  <c r="Y1485" i="2"/>
  <c r="Y1686" i="2"/>
  <c r="Y257" i="2"/>
  <c r="Y186" i="2"/>
  <c r="Y1532" i="2"/>
  <c r="Y1660" i="2"/>
  <c r="Y1541" i="2"/>
  <c r="AA76" i="2"/>
  <c r="AA268" i="2"/>
  <c r="AA412" i="2"/>
  <c r="AA508" i="2"/>
  <c r="AA684" i="2"/>
  <c r="AA716" i="2"/>
  <c r="AA1352" i="2"/>
  <c r="AA1681" i="2"/>
  <c r="AA474" i="2"/>
  <c r="AA570" i="2"/>
  <c r="AA427" i="2"/>
  <c r="AA890" i="2"/>
  <c r="Y625" i="2"/>
  <c r="AA1135" i="2"/>
  <c r="AA785" i="2"/>
  <c r="AA1039" i="2"/>
  <c r="AA1040" i="2"/>
  <c r="AA1183" i="2"/>
  <c r="AA1182" i="2"/>
  <c r="AA1327" i="2"/>
  <c r="AA1326" i="2"/>
  <c r="AA937" i="2"/>
  <c r="AA938" i="2"/>
  <c r="AA1303" i="2"/>
  <c r="AA1304" i="2"/>
  <c r="Y1605" i="2"/>
  <c r="Y1604" i="2"/>
  <c r="AA223" i="2"/>
  <c r="Y1669" i="2"/>
  <c r="AA13" i="2"/>
  <c r="AA38" i="2"/>
  <c r="AA69" i="2"/>
  <c r="AA141" i="2"/>
  <c r="AA166" i="2"/>
  <c r="Y282" i="2"/>
  <c r="Y1597" i="2"/>
  <c r="Y19" i="2"/>
  <c r="Y35" i="2"/>
  <c r="Y83" i="2"/>
  <c r="Y183" i="2"/>
  <c r="Y211" i="2"/>
  <c r="Y222" i="2"/>
  <c r="Y263" i="2"/>
  <c r="Y279" i="2"/>
  <c r="AA91" i="2"/>
  <c r="AA104" i="2"/>
  <c r="AA167" i="2"/>
  <c r="AA191" i="2"/>
  <c r="AA299" i="2"/>
  <c r="AA331" i="2"/>
  <c r="Y223" i="2"/>
  <c r="Y762" i="2"/>
  <c r="Y1598" i="2"/>
  <c r="Y481" i="2"/>
  <c r="Y553" i="2"/>
  <c r="Y593" i="2"/>
  <c r="Y618" i="2"/>
  <c r="Y666" i="2"/>
  <c r="Y874" i="2"/>
  <c r="Y1150" i="2"/>
  <c r="Y1278" i="2"/>
  <c r="Y474" i="2"/>
  <c r="Y1199" i="2"/>
  <c r="Y1255" i="2"/>
  <c r="Y1327" i="2"/>
  <c r="Y952" i="2"/>
  <c r="Y976" i="2"/>
  <c r="AA192" i="2"/>
  <c r="AA260" i="2"/>
  <c r="Y633" i="2"/>
  <c r="Y913" i="2"/>
  <c r="AA75" i="2"/>
  <c r="AA127" i="2"/>
  <c r="AA155" i="2"/>
  <c r="AA219" i="2"/>
  <c r="AA267" i="2"/>
  <c r="Y110" i="2"/>
  <c r="Y170" i="2"/>
  <c r="Y118" i="2"/>
  <c r="Y171" i="2"/>
  <c r="Y929" i="2"/>
  <c r="Y1081" i="2"/>
  <c r="Y794" i="2"/>
  <c r="Y457" i="2"/>
  <c r="Y698" i="2"/>
  <c r="Y906" i="2"/>
  <c r="Y1214" i="2"/>
  <c r="Y1007" i="2"/>
  <c r="Y1191" i="2"/>
  <c r="Y1263" i="2"/>
  <c r="Y1319" i="2"/>
  <c r="Y721" i="2"/>
  <c r="Y817" i="2"/>
  <c r="AA115" i="2"/>
  <c r="AA34" i="2"/>
  <c r="AA82" i="2"/>
  <c r="AA118" i="2"/>
  <c r="AA182" i="2"/>
  <c r="AA298" i="2"/>
  <c r="AA330" i="2"/>
  <c r="AA346" i="2"/>
  <c r="AA362" i="2"/>
  <c r="AA394" i="2"/>
  <c r="AA426" i="2"/>
  <c r="AA458" i="2"/>
  <c r="AA490" i="2"/>
  <c r="AA522" i="2"/>
  <c r="AA554" i="2"/>
  <c r="AA634" i="2"/>
  <c r="AA666" i="2"/>
  <c r="AA682" i="2"/>
  <c r="AA714" i="2"/>
  <c r="AA746" i="2"/>
  <c r="AA810" i="2"/>
  <c r="AA842" i="2"/>
  <c r="AA874" i="2"/>
  <c r="AA922" i="2"/>
  <c r="AA1001" i="2"/>
  <c r="AA1065" i="2"/>
  <c r="AA1081" i="2"/>
  <c r="AA1097" i="2"/>
  <c r="AA1113" i="2"/>
  <c r="AA1129" i="2"/>
  <c r="AA1192" i="2"/>
  <c r="AA1272" i="2"/>
  <c r="Y59" i="2"/>
  <c r="Y640" i="2"/>
  <c r="Y704" i="2"/>
  <c r="Y800" i="2"/>
  <c r="Y73" i="2"/>
  <c r="Y991" i="2"/>
  <c r="Y657" i="2"/>
  <c r="AA42" i="2"/>
  <c r="AA41" i="2"/>
  <c r="AA257" i="2"/>
  <c r="AA258" i="2"/>
  <c r="Y416" i="2"/>
  <c r="Y129" i="2"/>
  <c r="Y233" i="2"/>
  <c r="Y537" i="2"/>
  <c r="Y426" i="2"/>
  <c r="Y522" i="2"/>
  <c r="Y1039" i="2"/>
  <c r="Y1103" i="2"/>
  <c r="AA656" i="2"/>
  <c r="AA704" i="2"/>
  <c r="AA752" i="2"/>
  <c r="AA169" i="2"/>
  <c r="AA297" i="2"/>
  <c r="AA329" i="2"/>
  <c r="AA361" i="2"/>
  <c r="AA809" i="2"/>
  <c r="AA800" i="2"/>
  <c r="AA992" i="2"/>
  <c r="AA114" i="2"/>
  <c r="AA234" i="2"/>
  <c r="AA457" i="2"/>
  <c r="AA481" i="2"/>
  <c r="AA529" i="2"/>
  <c r="AA665" i="2"/>
  <c r="AA730" i="2"/>
  <c r="AA858" i="2"/>
  <c r="AA1310" i="2"/>
  <c r="Y609" i="2"/>
  <c r="Y689" i="2"/>
  <c r="Y753" i="2"/>
  <c r="AA1096" i="2"/>
  <c r="AA1007" i="2"/>
  <c r="AA1103" i="2"/>
  <c r="AA1199" i="2"/>
  <c r="AA689" i="2"/>
  <c r="AA737" i="2"/>
  <c r="AA881" i="2"/>
  <c r="AA969" i="2"/>
  <c r="AA618" i="2"/>
  <c r="Y94" i="2"/>
  <c r="Y158" i="2"/>
  <c r="Y448" i="2"/>
  <c r="Y736" i="2"/>
  <c r="Y896" i="2"/>
  <c r="Y960" i="2"/>
  <c r="Y849" i="2"/>
  <c r="AA1279" i="2"/>
  <c r="AA1278" i="2"/>
  <c r="AA1343" i="2"/>
  <c r="AA1342" i="2"/>
  <c r="Y513" i="2"/>
  <c r="Y1342" i="2"/>
  <c r="Y384" i="2"/>
  <c r="Y560" i="2"/>
  <c r="Y784" i="2"/>
  <c r="Y880" i="2"/>
  <c r="Y137" i="2"/>
  <c r="Y273" i="2"/>
  <c r="Y1023" i="2"/>
  <c r="Y1087" i="2"/>
  <c r="AA288" i="2"/>
  <c r="AA304" i="2"/>
  <c r="AA320" i="2"/>
  <c r="AA336" i="2"/>
  <c r="AA352" i="2"/>
  <c r="AA368" i="2"/>
  <c r="AA384" i="2"/>
  <c r="AA400" i="2"/>
  <c r="AA416" i="2"/>
  <c r="AA432" i="2"/>
  <c r="AA448" i="2"/>
  <c r="AA512" i="2"/>
  <c r="AA544" i="2"/>
  <c r="AA560" i="2"/>
  <c r="AA576" i="2"/>
  <c r="AA592" i="2"/>
  <c r="AA608" i="2"/>
  <c r="AA640" i="2"/>
  <c r="AA137" i="2"/>
  <c r="AA841" i="2"/>
  <c r="AA832" i="2"/>
  <c r="AA1000" i="2"/>
  <c r="AA1024" i="2"/>
  <c r="AA1080" i="2"/>
  <c r="AA1160" i="2"/>
  <c r="AA489" i="2"/>
  <c r="AA673" i="2"/>
  <c r="AA698" i="2"/>
  <c r="AA826" i="2"/>
  <c r="Y673" i="2"/>
  <c r="AA943" i="2"/>
  <c r="AA745" i="2"/>
  <c r="Y576" i="2"/>
  <c r="Y768" i="2"/>
  <c r="Y832" i="2"/>
  <c r="Y82" i="2"/>
  <c r="AA202" i="2"/>
  <c r="AA201" i="2"/>
  <c r="AA817" i="2"/>
  <c r="AA816" i="2"/>
  <c r="AA1151" i="2"/>
  <c r="AA1150" i="2"/>
  <c r="AA1215" i="2"/>
  <c r="AA1214" i="2"/>
  <c r="AA107" i="2"/>
  <c r="AA106" i="2"/>
  <c r="AA602" i="2"/>
  <c r="AA601" i="2"/>
  <c r="AA777" i="2"/>
  <c r="AA778" i="2"/>
  <c r="AA1033" i="2"/>
  <c r="AA1032" i="2"/>
  <c r="Y182" i="2"/>
  <c r="Y90" i="2"/>
  <c r="Y98" i="2"/>
  <c r="Y111" i="2"/>
  <c r="Y154" i="2"/>
  <c r="AA1240" i="2"/>
  <c r="AA30" i="2"/>
  <c r="AA54" i="2"/>
  <c r="AA62" i="2"/>
  <c r="AA94" i="2"/>
  <c r="AA158" i="2"/>
  <c r="AA222" i="2"/>
  <c r="AA246" i="2"/>
  <c r="Y162" i="2"/>
  <c r="Y175" i="2"/>
  <c r="Y227" i="2"/>
  <c r="Y239" i="2"/>
  <c r="Y294" i="2"/>
  <c r="Y310" i="2"/>
  <c r="Y358" i="2"/>
  <c r="Y374" i="2"/>
  <c r="Y390" i="2"/>
  <c r="Y438" i="2"/>
  <c r="Y453" i="2"/>
  <c r="Y469" i="2"/>
  <c r="Y486" i="2"/>
  <c r="Y502" i="2"/>
  <c r="Y517" i="2"/>
  <c r="Y533" i="2"/>
  <c r="Y550" i="2"/>
  <c r="Y566" i="2"/>
  <c r="Y582" i="2"/>
  <c r="Y598" i="2"/>
  <c r="Y614" i="2"/>
  <c r="Y630" i="2"/>
  <c r="Y646" i="2"/>
  <c r="Y662" i="2"/>
  <c r="Y678" i="2"/>
  <c r="Y694" i="2"/>
  <c r="Y710" i="2"/>
  <c r="Y726" i="2"/>
  <c r="Y742" i="2"/>
  <c r="Y758" i="2"/>
  <c r="Y790" i="2"/>
  <c r="Y806" i="2"/>
  <c r="Y822" i="2"/>
  <c r="Y838" i="2"/>
  <c r="Y854" i="2"/>
  <c r="Y870" i="2"/>
  <c r="Y886" i="2"/>
  <c r="Y902" i="2"/>
  <c r="AA51" i="2"/>
  <c r="AA111" i="2"/>
  <c r="AA175" i="2"/>
  <c r="AA239" i="2"/>
  <c r="AA374" i="2"/>
  <c r="AA502" i="2"/>
  <c r="AA630" i="2"/>
  <c r="AA790" i="2"/>
  <c r="AA1220" i="2"/>
  <c r="AA1284" i="2"/>
  <c r="AA1348" i="2"/>
  <c r="Y23" i="2"/>
  <c r="Y66" i="2"/>
  <c r="Y123" i="2"/>
  <c r="Y194" i="2"/>
  <c r="Y345" i="2"/>
  <c r="Y409" i="2"/>
  <c r="Y462" i="2"/>
  <c r="Y48" i="2"/>
  <c r="AA73" i="2"/>
  <c r="Y84" i="2"/>
  <c r="Y96" i="2"/>
  <c r="Y112" i="2"/>
  <c r="Y124" i="2"/>
  <c r="Y176" i="2"/>
  <c r="Y201" i="2"/>
  <c r="Y224" i="2"/>
  <c r="Y240" i="2"/>
  <c r="Y256" i="2"/>
  <c r="Y272" i="2"/>
  <c r="Y287" i="2"/>
  <c r="Y303" i="2"/>
  <c r="Y319" i="2"/>
  <c r="Y335" i="2"/>
  <c r="Y351" i="2"/>
  <c r="Y367" i="2"/>
  <c r="Y383" i="2"/>
  <c r="Y399" i="2"/>
  <c r="Y415" i="2"/>
  <c r="Y431" i="2"/>
  <c r="Y447" i="2"/>
  <c r="Y463" i="2"/>
  <c r="Y479" i="2"/>
  <c r="Y496" i="2"/>
  <c r="Y511" i="2"/>
  <c r="Y528" i="2"/>
  <c r="Y544" i="2"/>
  <c r="AA90" i="2"/>
  <c r="AA293" i="2"/>
  <c r="AA309" i="2"/>
  <c r="AA357" i="2"/>
  <c r="AA533" i="2"/>
  <c r="AA581" i="2"/>
  <c r="AA597" i="2"/>
  <c r="AA629" i="2"/>
  <c r="AA661" i="2"/>
  <c r="AA693" i="2"/>
  <c r="AA725" i="2"/>
  <c r="AA757" i="2"/>
  <c r="AA789" i="2"/>
  <c r="AA821" i="2"/>
  <c r="Y298" i="2"/>
  <c r="Y314" i="2"/>
  <c r="Y330" i="2"/>
  <c r="Y346" i="2"/>
  <c r="Y362" i="2"/>
  <c r="Y378" i="2"/>
  <c r="Y394" i="2"/>
  <c r="AA119" i="2"/>
  <c r="AA120" i="2"/>
  <c r="AA195" i="2"/>
  <c r="AA196" i="2"/>
  <c r="AA247" i="2"/>
  <c r="AA248" i="2"/>
  <c r="AA286" i="2"/>
  <c r="AA287" i="2"/>
  <c r="AA319" i="2"/>
  <c r="AA318" i="2"/>
  <c r="AA350" i="2"/>
  <c r="AA351" i="2"/>
  <c r="AA383" i="2"/>
  <c r="AA382" i="2"/>
  <c r="AA415" i="2"/>
  <c r="AA414" i="2"/>
  <c r="AA447" i="2"/>
  <c r="AA446" i="2"/>
  <c r="AA479" i="2"/>
  <c r="AA478" i="2"/>
  <c r="AA511" i="2"/>
  <c r="AA510" i="2"/>
  <c r="AA543" i="2"/>
  <c r="AA542" i="2"/>
  <c r="AA574" i="2"/>
  <c r="AA575" i="2"/>
  <c r="AA606" i="2"/>
  <c r="AA607" i="2"/>
  <c r="AA638" i="2"/>
  <c r="AA639" i="2"/>
  <c r="AA671" i="2"/>
  <c r="AA670" i="2"/>
  <c r="AA703" i="2"/>
  <c r="AA702" i="2"/>
  <c r="AA735" i="2"/>
  <c r="AA734" i="2"/>
  <c r="AA799" i="2"/>
  <c r="AA798" i="2"/>
  <c r="AA831" i="2"/>
  <c r="AA830" i="2"/>
  <c r="AA863" i="2"/>
  <c r="AA862" i="2"/>
  <c r="AA927" i="2"/>
  <c r="AA926" i="2"/>
  <c r="AA957" i="2"/>
  <c r="AA958" i="2"/>
  <c r="AA989" i="2"/>
  <c r="AA990" i="2"/>
  <c r="AA1054" i="2"/>
  <c r="AA1053" i="2"/>
  <c r="AA1085" i="2"/>
  <c r="AA1086" i="2"/>
  <c r="AA1118" i="2"/>
  <c r="AA1117" i="2"/>
  <c r="AA1252" i="2"/>
  <c r="AA1253" i="2"/>
  <c r="AA1316" i="2"/>
  <c r="AA1317" i="2"/>
  <c r="AA1380" i="2"/>
  <c r="AA1381" i="2"/>
  <c r="AA1436" i="2"/>
  <c r="AA1437" i="2"/>
  <c r="AA1453" i="2"/>
  <c r="AA1452" i="2"/>
  <c r="AA1485" i="2"/>
  <c r="AA1484" i="2"/>
  <c r="AA1492" i="2"/>
  <c r="AA1493" i="2"/>
  <c r="Y821" i="2"/>
  <c r="Y820" i="2"/>
  <c r="Y853" i="2"/>
  <c r="Y852" i="2"/>
  <c r="Y885" i="2"/>
  <c r="Y884" i="2"/>
  <c r="Y980" i="2"/>
  <c r="Y979" i="2"/>
  <c r="Y1028" i="2"/>
  <c r="Y1027" i="2"/>
  <c r="Y1060" i="2"/>
  <c r="Y1059" i="2"/>
  <c r="Y1108" i="2"/>
  <c r="Y1107" i="2"/>
  <c r="Y325" i="2"/>
  <c r="Y405" i="2"/>
  <c r="Y1156" i="2"/>
  <c r="Y1155" i="2"/>
  <c r="Y1204" i="2"/>
  <c r="Y1203" i="2"/>
  <c r="Y1251" i="2"/>
  <c r="Y1252" i="2"/>
  <c r="Y1315" i="2"/>
  <c r="Y1316" i="2"/>
  <c r="AA19" i="2"/>
  <c r="AA20" i="2"/>
  <c r="AA35" i="2"/>
  <c r="AA36" i="2"/>
  <c r="AA83" i="2"/>
  <c r="AA84" i="2"/>
  <c r="AA147" i="2"/>
  <c r="AA148" i="2"/>
  <c r="AA263" i="2"/>
  <c r="AA264" i="2"/>
  <c r="AA302" i="2"/>
  <c r="AA303" i="2"/>
  <c r="AA327" i="2"/>
  <c r="AA326" i="2"/>
  <c r="AA399" i="2"/>
  <c r="AA398" i="2"/>
  <c r="AA438" i="2"/>
  <c r="AA439" i="2"/>
  <c r="AA455" i="2"/>
  <c r="AA454" i="2"/>
  <c r="AA535" i="2"/>
  <c r="AA534" i="2"/>
  <c r="AA559" i="2"/>
  <c r="AA558" i="2"/>
  <c r="AA590" i="2"/>
  <c r="AA591" i="2"/>
  <c r="AA662" i="2"/>
  <c r="AA663" i="2"/>
  <c r="AA687" i="2"/>
  <c r="AA686" i="2"/>
  <c r="AA719" i="2"/>
  <c r="AA718" i="2"/>
  <c r="AA751" i="2"/>
  <c r="AA750" i="2"/>
  <c r="AA774" i="2"/>
  <c r="AA775" i="2"/>
  <c r="AA807" i="2"/>
  <c r="AA806" i="2"/>
  <c r="AA847" i="2"/>
  <c r="AA846" i="2"/>
  <c r="AA871" i="2"/>
  <c r="AA870" i="2"/>
  <c r="AA911" i="2"/>
  <c r="AA910" i="2"/>
  <c r="AA935" i="2"/>
  <c r="AA934" i="2"/>
  <c r="AA973" i="2"/>
  <c r="AA974" i="2"/>
  <c r="AA998" i="2"/>
  <c r="AA997" i="2"/>
  <c r="AA1070" i="2"/>
  <c r="AA1069" i="2"/>
  <c r="AA1101" i="2"/>
  <c r="AA1102" i="2"/>
  <c r="AA1126" i="2"/>
  <c r="AA1125" i="2"/>
  <c r="AA1180" i="2"/>
  <c r="AA1181" i="2"/>
  <c r="AA1205" i="2"/>
  <c r="AA1204" i="2"/>
  <c r="AA1228" i="2"/>
  <c r="AA1229" i="2"/>
  <c r="AA1269" i="2"/>
  <c r="AA1268" i="2"/>
  <c r="AA1292" i="2"/>
  <c r="AA1293" i="2"/>
  <c r="AA1333" i="2"/>
  <c r="AA1332" i="2"/>
  <c r="AA1356" i="2"/>
  <c r="AA1357" i="2"/>
  <c r="AA1397" i="2"/>
  <c r="AA1396" i="2"/>
  <c r="AA1420" i="2"/>
  <c r="AA1421" i="2"/>
  <c r="Y534" i="2"/>
  <c r="Y309" i="2"/>
  <c r="Y134" i="2"/>
  <c r="Y238" i="2"/>
  <c r="Y326" i="2"/>
  <c r="Y518" i="2"/>
  <c r="Y947" i="2"/>
  <c r="AA1140" i="2"/>
  <c r="AA1300" i="2"/>
  <c r="AA1029" i="2"/>
  <c r="AA1285" i="2"/>
  <c r="AA486" i="2"/>
  <c r="AA631" i="2"/>
  <c r="AA1022" i="2"/>
  <c r="AA965" i="2"/>
  <c r="Y91" i="2"/>
  <c r="AA112" i="2"/>
  <c r="Y53" i="2"/>
  <c r="Y54" i="2"/>
  <c r="Y837" i="2"/>
  <c r="Y836" i="2"/>
  <c r="Y869" i="2"/>
  <c r="Y868" i="2"/>
  <c r="Y964" i="2"/>
  <c r="Y963" i="2"/>
  <c r="Y1012" i="2"/>
  <c r="Y1011" i="2"/>
  <c r="Y1044" i="2"/>
  <c r="Y1043" i="2"/>
  <c r="Y1092" i="2"/>
  <c r="Y1091" i="2"/>
  <c r="Y1172" i="2"/>
  <c r="Y1171" i="2"/>
  <c r="Y1236" i="2"/>
  <c r="Y1235" i="2"/>
  <c r="Y1283" i="2"/>
  <c r="Y1284" i="2"/>
  <c r="Y1332" i="2"/>
  <c r="Y1331" i="2"/>
  <c r="Y1348" i="2"/>
  <c r="Y1347" i="2"/>
  <c r="AA151" i="2"/>
  <c r="AA150" i="2"/>
  <c r="AA55" i="2"/>
  <c r="AA56" i="2"/>
  <c r="AA67" i="2"/>
  <c r="AA68" i="2"/>
  <c r="AA163" i="2"/>
  <c r="AA164" i="2"/>
  <c r="AA211" i="2"/>
  <c r="AA212" i="2"/>
  <c r="AA227" i="2"/>
  <c r="AA228" i="2"/>
  <c r="AA279" i="2"/>
  <c r="AA280" i="2"/>
  <c r="AA295" i="2"/>
  <c r="AA294" i="2"/>
  <c r="AA391" i="2"/>
  <c r="AA390" i="2"/>
  <c r="AA431" i="2"/>
  <c r="AA430" i="2"/>
  <c r="AA471" i="2"/>
  <c r="AA470" i="2"/>
  <c r="AA495" i="2"/>
  <c r="AA494" i="2"/>
  <c r="AA527" i="2"/>
  <c r="AA526" i="2"/>
  <c r="AA566" i="2"/>
  <c r="AA567" i="2"/>
  <c r="AA598" i="2"/>
  <c r="AA599" i="2"/>
  <c r="AA622" i="2"/>
  <c r="AA623" i="2"/>
  <c r="AA654" i="2"/>
  <c r="AA655" i="2"/>
  <c r="AA694" i="2"/>
  <c r="AA695" i="2"/>
  <c r="AA726" i="2"/>
  <c r="AA727" i="2"/>
  <c r="AA742" i="2"/>
  <c r="AA743" i="2"/>
  <c r="AA783" i="2"/>
  <c r="AA782" i="2"/>
  <c r="AA815" i="2"/>
  <c r="AA814" i="2"/>
  <c r="AA839" i="2"/>
  <c r="AA838" i="2"/>
  <c r="AA879" i="2"/>
  <c r="AA878" i="2"/>
  <c r="AA903" i="2"/>
  <c r="AA902" i="2"/>
  <c r="AA941" i="2"/>
  <c r="AA942" i="2"/>
  <c r="AA1006" i="2"/>
  <c r="AA1005" i="2"/>
  <c r="AA1037" i="2"/>
  <c r="AA1038" i="2"/>
  <c r="AA1062" i="2"/>
  <c r="AA1061" i="2"/>
  <c r="AA1134" i="2"/>
  <c r="AA1133" i="2"/>
  <c r="AA1149" i="2"/>
  <c r="AA1148" i="2"/>
  <c r="AA1196" i="2"/>
  <c r="AA1197" i="2"/>
  <c r="AA1260" i="2"/>
  <c r="AA1261" i="2"/>
  <c r="AA1324" i="2"/>
  <c r="AA1325" i="2"/>
  <c r="AA1388" i="2"/>
  <c r="AA1389" i="2"/>
  <c r="AA1460" i="2"/>
  <c r="AA1461" i="2"/>
  <c r="Y99" i="2"/>
  <c r="Y163" i="2"/>
  <c r="Y1638" i="2"/>
  <c r="Y1690" i="2"/>
  <c r="Y293" i="2"/>
  <c r="Y373" i="2"/>
  <c r="Y485" i="2"/>
  <c r="Y501" i="2"/>
  <c r="Y549" i="2"/>
  <c r="Y565" i="2"/>
  <c r="Y22" i="2"/>
  <c r="Y454" i="2"/>
  <c r="AA272" i="2"/>
  <c r="AA1364" i="2"/>
  <c r="AA1468" i="2"/>
  <c r="AA1093" i="2"/>
  <c r="AA1349" i="2"/>
  <c r="AA550" i="2"/>
  <c r="Y278" i="2"/>
  <c r="Y277" i="2"/>
  <c r="Y901" i="2"/>
  <c r="Y900" i="2"/>
  <c r="Y996" i="2"/>
  <c r="Y995" i="2"/>
  <c r="Y1076" i="2"/>
  <c r="Y1075" i="2"/>
  <c r="Y1124" i="2"/>
  <c r="Y1123" i="2"/>
  <c r="Y206" i="2"/>
  <c r="Y207" i="2"/>
  <c r="Y341" i="2"/>
  <c r="Y389" i="2"/>
  <c r="Y1140" i="2"/>
  <c r="Y1139" i="2"/>
  <c r="Y1187" i="2"/>
  <c r="Y1188" i="2"/>
  <c r="Y1219" i="2"/>
  <c r="Y1220" i="2"/>
  <c r="Y1268" i="2"/>
  <c r="Y1267" i="2"/>
  <c r="Y1300" i="2"/>
  <c r="Y1299" i="2"/>
  <c r="Y1665" i="2"/>
  <c r="Y1666" i="2"/>
  <c r="AA99" i="2"/>
  <c r="AA100" i="2"/>
  <c r="AA131" i="2"/>
  <c r="AA132" i="2"/>
  <c r="AA183" i="2"/>
  <c r="AA184" i="2"/>
  <c r="AA311" i="2"/>
  <c r="AA310" i="2"/>
  <c r="AA342" i="2"/>
  <c r="AA343" i="2"/>
  <c r="AA366" i="2"/>
  <c r="AA367" i="2"/>
  <c r="AA407" i="2"/>
  <c r="AA406" i="2"/>
  <c r="AA463" i="2"/>
  <c r="AA462" i="2"/>
  <c r="AA519" i="2"/>
  <c r="AA518" i="2"/>
  <c r="AA583" i="2"/>
  <c r="AA582" i="2"/>
  <c r="AA614" i="2"/>
  <c r="AA615" i="2"/>
  <c r="AA647" i="2"/>
  <c r="AA646" i="2"/>
  <c r="AA678" i="2"/>
  <c r="AA679" i="2"/>
  <c r="AA710" i="2"/>
  <c r="AA711" i="2"/>
  <c r="AA758" i="2"/>
  <c r="AA759" i="2"/>
  <c r="AA823" i="2"/>
  <c r="AA822" i="2"/>
  <c r="AA855" i="2"/>
  <c r="AA854" i="2"/>
  <c r="AA887" i="2"/>
  <c r="AA886" i="2"/>
  <c r="AA919" i="2"/>
  <c r="AA918" i="2"/>
  <c r="AA950" i="2"/>
  <c r="AA949" i="2"/>
  <c r="AA982" i="2"/>
  <c r="AA981" i="2"/>
  <c r="AA1014" i="2"/>
  <c r="AA1013" i="2"/>
  <c r="AA1046" i="2"/>
  <c r="AA1045" i="2"/>
  <c r="AA1078" i="2"/>
  <c r="AA1077" i="2"/>
  <c r="AA1110" i="2"/>
  <c r="AA1109" i="2"/>
  <c r="AA1165" i="2"/>
  <c r="AA1164" i="2"/>
  <c r="AA1188" i="2"/>
  <c r="AA1189" i="2"/>
  <c r="AA1212" i="2"/>
  <c r="AA1213" i="2"/>
  <c r="AA1244" i="2"/>
  <c r="AA1245" i="2"/>
  <c r="AA1276" i="2"/>
  <c r="AA1277" i="2"/>
  <c r="AA1308" i="2"/>
  <c r="AA1309" i="2"/>
  <c r="AA1340" i="2"/>
  <c r="AA1341" i="2"/>
  <c r="AA1372" i="2"/>
  <c r="AA1373" i="2"/>
  <c r="AA1404" i="2"/>
  <c r="AA1405" i="2"/>
  <c r="AA1444" i="2"/>
  <c r="AA1445" i="2"/>
  <c r="Y357" i="2"/>
  <c r="Y437" i="2"/>
  <c r="Y38" i="2"/>
  <c r="AA256" i="2"/>
  <c r="AA1172" i="2"/>
  <c r="AA1428" i="2"/>
  <c r="AA1413" i="2"/>
  <c r="AA358" i="2"/>
  <c r="AA375" i="2"/>
  <c r="AA766" i="2"/>
  <c r="AA791" i="2"/>
  <c r="AA1517" i="2"/>
  <c r="AA1516" i="2"/>
  <c r="AA1549" i="2"/>
  <c r="AA1548" i="2"/>
  <c r="AA1581" i="2"/>
  <c r="AA1580" i="2"/>
  <c r="AA1613" i="2"/>
  <c r="AA1612" i="2"/>
  <c r="AA1645" i="2"/>
  <c r="AA1644" i="2"/>
  <c r="AA1677" i="2"/>
  <c r="AA1676" i="2"/>
  <c r="AA134" i="2"/>
  <c r="AA133" i="2"/>
  <c r="AA27" i="2"/>
  <c r="AA26" i="2"/>
  <c r="AA142" i="2"/>
  <c r="AA174" i="2"/>
  <c r="AA405" i="2"/>
  <c r="AA853" i="2"/>
  <c r="AA901" i="2"/>
  <c r="AA948" i="2"/>
  <c r="AA996" i="2"/>
  <c r="AA1044" i="2"/>
  <c r="AA1092" i="2"/>
  <c r="AA1139" i="2"/>
  <c r="AA1187" i="2"/>
  <c r="AA1235" i="2"/>
  <c r="AA1283" i="2"/>
  <c r="AA1666" i="2"/>
  <c r="AA1665" i="2"/>
  <c r="AA110" i="2"/>
  <c r="AA109" i="2"/>
  <c r="AA198" i="2"/>
  <c r="AA197" i="2"/>
  <c r="AA262" i="2"/>
  <c r="AA261" i="2"/>
  <c r="AA341" i="2"/>
  <c r="AA453" i="2"/>
  <c r="AA501" i="2"/>
  <c r="AA549" i="2"/>
  <c r="AA885" i="2"/>
  <c r="AA933" i="2"/>
  <c r="AA980" i="2"/>
  <c r="AA1028" i="2"/>
  <c r="AA1076" i="2"/>
  <c r="AA1171" i="2"/>
  <c r="AA1219" i="2"/>
  <c r="AA1251" i="2"/>
  <c r="AA1299" i="2"/>
  <c r="AA1331" i="2"/>
  <c r="Y139" i="2"/>
  <c r="Y155" i="2"/>
  <c r="Y203" i="2"/>
  <c r="Y219" i="2"/>
  <c r="Y251" i="2"/>
  <c r="Y267" i="2"/>
  <c r="Y283" i="2"/>
  <c r="Y299" i="2"/>
  <c r="Y315" i="2"/>
  <c r="Y331" i="2"/>
  <c r="Y347" i="2"/>
  <c r="Y363" i="2"/>
  <c r="Y379" i="2"/>
  <c r="Y395" i="2"/>
  <c r="Y304" i="2"/>
  <c r="Y352" i="2"/>
  <c r="Y464" i="2"/>
  <c r="Y461" i="2"/>
  <c r="Y92" i="2"/>
  <c r="AA72" i="2"/>
  <c r="AA37" i="2"/>
  <c r="AA61" i="2"/>
  <c r="AA165" i="2"/>
  <c r="AA245" i="2"/>
  <c r="AA1500" i="2"/>
  <c r="AA1564" i="2"/>
  <c r="AA1628" i="2"/>
  <c r="AA1509" i="2"/>
  <c r="AA1573" i="2"/>
  <c r="AA1637" i="2"/>
  <c r="AA1657" i="2"/>
  <c r="AA1685" i="2"/>
  <c r="AA70" i="2"/>
  <c r="AA251" i="2"/>
  <c r="Y62" i="2"/>
  <c r="AA277" i="2"/>
  <c r="AA278" i="2"/>
  <c r="AA206" i="2"/>
  <c r="AA469" i="2"/>
  <c r="AA485" i="2"/>
  <c r="AA517" i="2"/>
  <c r="AA869" i="2"/>
  <c r="AA917" i="2"/>
  <c r="AA964" i="2"/>
  <c r="AA1012" i="2"/>
  <c r="AA1060" i="2"/>
  <c r="AA1155" i="2"/>
  <c r="AA1203" i="2"/>
  <c r="AA1267" i="2"/>
  <c r="AA1315" i="2"/>
  <c r="AA1347" i="2"/>
  <c r="Y67" i="2"/>
  <c r="Y127" i="2"/>
  <c r="Y191" i="2"/>
  <c r="Y495" i="2"/>
  <c r="Y527" i="2"/>
  <c r="Y33" i="2"/>
  <c r="Y161" i="2"/>
  <c r="AA93" i="2"/>
  <c r="AA221" i="2"/>
  <c r="AA1557" i="2"/>
  <c r="AA1621" i="2"/>
  <c r="AA1689" i="2"/>
  <c r="AA266" i="2"/>
  <c r="AA87" i="2"/>
  <c r="AA143" i="2"/>
  <c r="Y26" i="2"/>
  <c r="Y42" i="2"/>
  <c r="Y113" i="2"/>
  <c r="Y122" i="2"/>
  <c r="Y218" i="2"/>
  <c r="Y226" i="2"/>
  <c r="AA50" i="2"/>
  <c r="AA74" i="2"/>
  <c r="AA154" i="2"/>
  <c r="AA162" i="2"/>
  <c r="AA218" i="2"/>
  <c r="AA226" i="2"/>
  <c r="Y63" i="2"/>
  <c r="Y115" i="2"/>
  <c r="Y288" i="2"/>
  <c r="Y400" i="2"/>
  <c r="Y17" i="2"/>
  <c r="Y49" i="2"/>
  <c r="Y145" i="2"/>
  <c r="Y177" i="2"/>
  <c r="Y209" i="2"/>
  <c r="Y241" i="2"/>
  <c r="AA49" i="2"/>
  <c r="AA65" i="2"/>
  <c r="AA145" i="2"/>
  <c r="AA161" i="2"/>
  <c r="AA177" i="2"/>
  <c r="AA193" i="2"/>
  <c r="AA209" i="2"/>
  <c r="AA225" i="2"/>
  <c r="AA241" i="2"/>
  <c r="AA22" i="2"/>
  <c r="AA58" i="2"/>
  <c r="AA14" i="2"/>
  <c r="AA46" i="2"/>
  <c r="AA78" i="2"/>
  <c r="Y14" i="2"/>
  <c r="Y30" i="2"/>
  <c r="Y46" i="2"/>
  <c r="Y78" i="2"/>
  <c r="Y87" i="2"/>
  <c r="Y368" i="2"/>
  <c r="Y432" i="2"/>
  <c r="Y580" i="2"/>
  <c r="Y933" i="2"/>
  <c r="Y70" i="2"/>
  <c r="Y13" i="2"/>
  <c r="Y29" i="2"/>
  <c r="Y45" i="2"/>
  <c r="Y77" i="2"/>
  <c r="Y93" i="2"/>
  <c r="Y125" i="2"/>
  <c r="Y141" i="2"/>
  <c r="Y157" i="2"/>
  <c r="Y173" i="2"/>
  <c r="Y189" i="2"/>
  <c r="Y150" i="2"/>
  <c r="Y596" i="2"/>
  <c r="Y628" i="2"/>
  <c r="Y660" i="2"/>
  <c r="Y692" i="2"/>
  <c r="Y724" i="2"/>
  <c r="Y756" i="2"/>
  <c r="Y788" i="2"/>
  <c r="Y613" i="2"/>
  <c r="Y645" i="2"/>
  <c r="Y677" i="2"/>
  <c r="AA15" i="2"/>
  <c r="AA47" i="2"/>
  <c r="AA79" i="2"/>
  <c r="Y230" i="2"/>
  <c r="Y709" i="2"/>
  <c r="Y805" i="2"/>
  <c r="Y102" i="2"/>
  <c r="Y214" i="2"/>
  <c r="Y246" i="2"/>
  <c r="Y262" i="2"/>
  <c r="Y741" i="2"/>
  <c r="Y773" i="2"/>
  <c r="Y917" i="2"/>
  <c r="Y320" i="2"/>
  <c r="Y336" i="2"/>
  <c r="Y198" i="2"/>
  <c r="Y165" i="2"/>
  <c r="Y181" i="2"/>
  <c r="AA130" i="2"/>
  <c r="Q1730" i="2" l="1"/>
  <c r="Q1726" i="2"/>
  <c r="Q1722" i="2"/>
  <c r="Q1718" i="2"/>
  <c r="Q1714" i="2"/>
  <c r="Q1710" i="2"/>
  <c r="Q1706" i="2"/>
  <c r="Q1702" i="2"/>
  <c r="Q1698" i="2"/>
  <c r="Q1694" i="2"/>
  <c r="Q1690" i="2"/>
  <c r="Q1686" i="2"/>
  <c r="Q1682" i="2"/>
  <c r="Q1678" i="2"/>
  <c r="Q1674" i="2"/>
  <c r="Q1670" i="2"/>
  <c r="Q1666" i="2"/>
  <c r="Q1662" i="2"/>
  <c r="Q1658" i="2"/>
  <c r="Q1654" i="2"/>
  <c r="Q1650" i="2"/>
  <c r="Q1646" i="2"/>
  <c r="Q1642" i="2"/>
  <c r="Q1638" i="2"/>
  <c r="Q1634" i="2"/>
  <c r="Q1630" i="2"/>
  <c r="Q1626" i="2"/>
  <c r="Q1622" i="2"/>
  <c r="Q1618" i="2"/>
  <c r="Q1614" i="2"/>
  <c r="Q1610" i="2"/>
  <c r="U1728" i="2"/>
  <c r="U1724" i="2"/>
  <c r="U1720" i="2"/>
  <c r="U1716" i="2"/>
  <c r="U1712" i="2"/>
  <c r="U1708" i="2"/>
  <c r="U1704" i="2"/>
  <c r="U1700" i="2"/>
  <c r="U1696" i="2"/>
  <c r="Q1728" i="2"/>
  <c r="Q1724" i="2"/>
  <c r="Q1720" i="2"/>
  <c r="Q1716" i="2"/>
  <c r="Q1712" i="2"/>
  <c r="Q1708" i="2"/>
  <c r="Q1704" i="2"/>
  <c r="Q1700" i="2"/>
  <c r="Q1696" i="2"/>
  <c r="Q1692" i="2"/>
  <c r="Q1688" i="2"/>
  <c r="Q1684" i="2"/>
  <c r="Q1680" i="2"/>
  <c r="Q1676" i="2"/>
  <c r="Q1672" i="2"/>
  <c r="Q1668" i="2"/>
  <c r="Q1664" i="2"/>
  <c r="Q1660" i="2"/>
  <c r="Q1656" i="2"/>
  <c r="Q1652" i="2"/>
  <c r="Q1648" i="2"/>
  <c r="Q1644" i="2"/>
  <c r="Q1640" i="2"/>
  <c r="Q1636" i="2"/>
  <c r="Q1632" i="2"/>
  <c r="Q1628" i="2"/>
  <c r="Q1624" i="2"/>
  <c r="Q1620" i="2"/>
  <c r="Q1616" i="2"/>
  <c r="Q1612" i="2"/>
  <c r="S1731" i="2"/>
  <c r="S1727" i="2"/>
  <c r="S1723" i="2"/>
  <c r="S1719" i="2"/>
  <c r="S1715" i="2"/>
  <c r="S1711" i="2"/>
  <c r="S1707" i="2"/>
  <c r="S1703" i="2"/>
  <c r="S1699" i="2"/>
  <c r="S1695" i="2"/>
  <c r="S1691" i="2"/>
  <c r="S1687" i="2"/>
  <c r="S1683" i="2"/>
  <c r="S1679" i="2"/>
  <c r="S1675" i="2"/>
  <c r="S1671" i="2"/>
  <c r="S1667" i="2"/>
  <c r="S1663" i="2"/>
  <c r="S1659" i="2"/>
  <c r="S1655" i="2"/>
  <c r="S1651" i="2"/>
  <c r="S1647" i="2"/>
  <c r="S1643" i="2"/>
  <c r="S1639" i="2"/>
  <c r="S1635" i="2"/>
  <c r="S1631" i="2"/>
  <c r="S1627" i="2"/>
  <c r="S1623" i="2"/>
  <c r="S1619" i="2"/>
  <c r="S1615" i="2"/>
  <c r="S1611" i="2"/>
  <c r="U1730" i="2"/>
  <c r="U1726" i="2"/>
  <c r="U1722" i="2"/>
  <c r="U1718" i="2"/>
  <c r="U1714" i="2"/>
  <c r="U1710" i="2"/>
  <c r="U1706" i="2"/>
  <c r="U1702" i="2"/>
  <c r="U1698" i="2"/>
  <c r="U1694" i="2"/>
  <c r="U1731" i="2"/>
  <c r="U1727" i="2"/>
  <c r="U1723" i="2"/>
  <c r="U1719" i="2"/>
  <c r="U1715" i="2"/>
  <c r="U1711" i="2"/>
  <c r="U1707" i="2"/>
  <c r="U1703" i="2"/>
  <c r="U1699" i="2"/>
  <c r="U1695" i="2"/>
  <c r="U1729" i="2"/>
  <c r="U1725" i="2"/>
  <c r="U1721" i="2"/>
  <c r="U1717" i="2"/>
  <c r="U1713" i="2"/>
  <c r="U1709" i="2"/>
  <c r="U1705" i="2"/>
  <c r="U1701" i="2"/>
  <c r="U1697" i="2"/>
  <c r="Q1731" i="2"/>
  <c r="Q1727" i="2"/>
  <c r="Q1723" i="2"/>
  <c r="Q1719" i="2"/>
  <c r="Q1715" i="2"/>
  <c r="Q1711" i="2"/>
  <c r="Q1707" i="2"/>
  <c r="Q1703" i="2"/>
  <c r="Q1699" i="2"/>
  <c r="Q1695" i="2"/>
  <c r="Q1691" i="2"/>
  <c r="Q1687" i="2"/>
  <c r="Q1683" i="2"/>
  <c r="Q1679" i="2"/>
  <c r="Q1675" i="2"/>
  <c r="Q1671" i="2"/>
  <c r="Q1667" i="2"/>
  <c r="Q1663" i="2"/>
  <c r="Q1659" i="2"/>
  <c r="Q1655" i="2"/>
  <c r="Q1651" i="2"/>
  <c r="Q1647" i="2"/>
  <c r="Q1643" i="2"/>
  <c r="Q1639" i="2"/>
  <c r="Q1635" i="2"/>
  <c r="Q1631" i="2"/>
  <c r="Q1627" i="2"/>
  <c r="Q1623" i="2"/>
  <c r="Q1619" i="2"/>
  <c r="Q1615" i="2"/>
  <c r="Q1611" i="2"/>
  <c r="S1730" i="2"/>
  <c r="S1726" i="2"/>
  <c r="S1722" i="2"/>
  <c r="S1718" i="2"/>
  <c r="S1714" i="2"/>
  <c r="S1710" i="2"/>
  <c r="S1706" i="2"/>
  <c r="S1702" i="2"/>
  <c r="S1698" i="2"/>
  <c r="S1694" i="2"/>
  <c r="S1690" i="2"/>
  <c r="S1686" i="2"/>
  <c r="S1682" i="2"/>
  <c r="S1678" i="2"/>
  <c r="S1674" i="2"/>
  <c r="S1670" i="2"/>
  <c r="S1666" i="2"/>
  <c r="S1662" i="2"/>
  <c r="S1658" i="2"/>
  <c r="S1654" i="2"/>
  <c r="S1650" i="2"/>
  <c r="S1646" i="2"/>
  <c r="S1642" i="2"/>
  <c r="S1638" i="2"/>
  <c r="S1634" i="2"/>
  <c r="S1630" i="2"/>
  <c r="S1626" i="2"/>
  <c r="S1622" i="2"/>
  <c r="S1618" i="2"/>
  <c r="S1614" i="2"/>
  <c r="S1610" i="2"/>
  <c r="S1729" i="2"/>
  <c r="S1725" i="2"/>
  <c r="S1721" i="2"/>
  <c r="S1717" i="2"/>
  <c r="S1713" i="2"/>
  <c r="S1709" i="2"/>
  <c r="S1705" i="2"/>
  <c r="S1701" i="2"/>
  <c r="S1697" i="2"/>
  <c r="S1693" i="2"/>
  <c r="S1689" i="2"/>
  <c r="S1685" i="2"/>
  <c r="S1681" i="2"/>
  <c r="S1677" i="2"/>
  <c r="S1673" i="2"/>
  <c r="S1669" i="2"/>
  <c r="S1665" i="2"/>
  <c r="S1661" i="2"/>
  <c r="S1657" i="2"/>
  <c r="S1653" i="2"/>
  <c r="S1649" i="2"/>
  <c r="S1645" i="2"/>
  <c r="S1641" i="2"/>
  <c r="S1637" i="2"/>
  <c r="S1633" i="2"/>
  <c r="S1629" i="2"/>
  <c r="S1625" i="2"/>
  <c r="S1621" i="2"/>
  <c r="S1617" i="2"/>
  <c r="S1613" i="2"/>
  <c r="Q1729" i="2"/>
  <c r="Q1725" i="2"/>
  <c r="Q1721" i="2"/>
  <c r="Q1717" i="2"/>
  <c r="Q1713" i="2"/>
  <c r="Q1709" i="2"/>
  <c r="Q1705" i="2"/>
  <c r="Q1701" i="2"/>
  <c r="Q1697" i="2"/>
  <c r="Q1693" i="2"/>
  <c r="Q1689" i="2"/>
  <c r="Q1685" i="2"/>
  <c r="Q1681" i="2"/>
  <c r="Q1677" i="2"/>
  <c r="Q1673" i="2"/>
  <c r="Q1669" i="2"/>
  <c r="Q1665" i="2"/>
  <c r="Q1661" i="2"/>
  <c r="Q1657" i="2"/>
  <c r="Q1653" i="2"/>
  <c r="Q1649" i="2"/>
  <c r="Q1645" i="2"/>
  <c r="Q1641" i="2"/>
  <c r="Q1637" i="2"/>
  <c r="Q1633" i="2"/>
  <c r="Q1629" i="2"/>
  <c r="Q1625" i="2"/>
  <c r="Q1621" i="2"/>
  <c r="Q1617" i="2"/>
  <c r="Q1613" i="2"/>
  <c r="S1728" i="2"/>
  <c r="S1724" i="2"/>
  <c r="S1720" i="2"/>
  <c r="S1716" i="2"/>
  <c r="S1712" i="2"/>
  <c r="S1708" i="2"/>
  <c r="S1704" i="2"/>
  <c r="S1700" i="2"/>
  <c r="S1696" i="2"/>
  <c r="S1692" i="2"/>
  <c r="S1688" i="2"/>
  <c r="S1684" i="2"/>
  <c r="S1680" i="2"/>
  <c r="S1676" i="2"/>
  <c r="S1672" i="2"/>
  <c r="S1668" i="2"/>
  <c r="S1664" i="2"/>
  <c r="S1660" i="2"/>
  <c r="S1656" i="2"/>
  <c r="S1652" i="2"/>
  <c r="S1648" i="2"/>
  <c r="S1644" i="2"/>
  <c r="S1640" i="2"/>
  <c r="S1636" i="2"/>
  <c r="S1632" i="2"/>
  <c r="S1628" i="2"/>
  <c r="S1624" i="2"/>
  <c r="S1620" i="2"/>
  <c r="S1616" i="2"/>
  <c r="S1612" i="2"/>
  <c r="BI41" i="3" l="1"/>
  <c r="BG41" i="3"/>
  <c r="BA41" i="3"/>
  <c r="AY41" i="3"/>
  <c r="AS41" i="3"/>
  <c r="AQ41" i="3"/>
  <c r="AK41" i="3"/>
  <c r="AI41" i="3"/>
  <c r="AC41" i="3"/>
  <c r="AA41" i="3"/>
  <c r="U41" i="3"/>
  <c r="S41" i="3"/>
  <c r="M41" i="3"/>
  <c r="K41" i="3"/>
  <c r="BL41" i="3"/>
  <c r="BE41" i="3"/>
  <c r="AW41" i="3"/>
  <c r="AO41" i="3"/>
  <c r="AG41" i="3"/>
  <c r="Y41" i="3"/>
  <c r="Q41" i="3"/>
  <c r="H41" i="3"/>
  <c r="F41" i="3"/>
  <c r="D41" i="3"/>
  <c r="D26" i="3"/>
  <c r="F26" i="3" s="1"/>
  <c r="H26" i="3" s="1"/>
  <c r="J26" i="3" s="1"/>
  <c r="BK41" i="3" l="1"/>
  <c r="BM41" i="3" s="1"/>
  <c r="BC41" i="3"/>
  <c r="AU41" i="3"/>
  <c r="AM41" i="3"/>
  <c r="AE41" i="3"/>
  <c r="W41" i="3"/>
  <c r="O41" i="3"/>
  <c r="L26" i="3"/>
  <c r="N26" i="3" l="1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9" i="2"/>
  <c r="L5" i="2" l="1"/>
  <c r="P26" i="3"/>
  <c r="O21" i="2" l="1"/>
  <c r="O17" i="2"/>
  <c r="O13" i="2"/>
  <c r="O1729" i="2"/>
  <c r="O1725" i="2"/>
  <c r="O1721" i="2"/>
  <c r="O1717" i="2"/>
  <c r="O1713" i="2"/>
  <c r="O1709" i="2"/>
  <c r="O1705" i="2"/>
  <c r="O1701" i="2"/>
  <c r="O1697" i="2"/>
  <c r="O1693" i="2"/>
  <c r="O1689" i="2"/>
  <c r="O1685" i="2"/>
  <c r="O1681" i="2"/>
  <c r="O1677" i="2"/>
  <c r="O1673" i="2"/>
  <c r="O1669" i="2"/>
  <c r="O1665" i="2"/>
  <c r="O1661" i="2"/>
  <c r="O1657" i="2"/>
  <c r="O1653" i="2"/>
  <c r="O1649" i="2"/>
  <c r="O1645" i="2"/>
  <c r="O1641" i="2"/>
  <c r="O1637" i="2"/>
  <c r="O1633" i="2"/>
  <c r="O1629" i="2"/>
  <c r="O1625" i="2"/>
  <c r="O1621" i="2"/>
  <c r="O1617" i="2"/>
  <c r="O1613" i="2"/>
  <c r="O1609" i="2"/>
  <c r="O1605" i="2"/>
  <c r="O1601" i="2"/>
  <c r="O1597" i="2"/>
  <c r="O1593" i="2"/>
  <c r="O1589" i="2"/>
  <c r="O1585" i="2"/>
  <c r="O1581" i="2"/>
  <c r="O1577" i="2"/>
  <c r="O1573" i="2"/>
  <c r="O1569" i="2"/>
  <c r="O1565" i="2"/>
  <c r="O1561" i="2"/>
  <c r="O1557" i="2"/>
  <c r="O1553" i="2"/>
  <c r="O1549" i="2"/>
  <c r="O1545" i="2"/>
  <c r="O1541" i="2"/>
  <c r="O1537" i="2"/>
  <c r="O1533" i="2"/>
  <c r="O1529" i="2"/>
  <c r="O1525" i="2"/>
  <c r="O1521" i="2"/>
  <c r="O1517" i="2"/>
  <c r="O1513" i="2"/>
  <c r="O1509" i="2"/>
  <c r="O1505" i="2"/>
  <c r="O1501" i="2"/>
  <c r="O1497" i="2"/>
  <c r="O1493" i="2"/>
  <c r="O1489" i="2"/>
  <c r="O1485" i="2"/>
  <c r="O1481" i="2"/>
  <c r="O1477" i="2"/>
  <c r="O1473" i="2"/>
  <c r="O1469" i="2"/>
  <c r="O1465" i="2"/>
  <c r="O1461" i="2"/>
  <c r="O1457" i="2"/>
  <c r="O1453" i="2"/>
  <c r="O1449" i="2"/>
  <c r="O1445" i="2"/>
  <c r="O1441" i="2"/>
  <c r="O1437" i="2"/>
  <c r="O1433" i="2"/>
  <c r="O1429" i="2"/>
  <c r="O1425" i="2"/>
  <c r="O1421" i="2"/>
  <c r="O1417" i="2"/>
  <c r="O1413" i="2"/>
  <c r="O1409" i="2"/>
  <c r="O1405" i="2"/>
  <c r="O1401" i="2"/>
  <c r="O1397" i="2"/>
  <c r="O1393" i="2"/>
  <c r="O1389" i="2"/>
  <c r="O1385" i="2"/>
  <c r="O1381" i="2"/>
  <c r="O1377" i="2"/>
  <c r="O1373" i="2"/>
  <c r="O1369" i="2"/>
  <c r="O1365" i="2"/>
  <c r="O1361" i="2"/>
  <c r="O1357" i="2"/>
  <c r="O1353" i="2"/>
  <c r="O1349" i="2"/>
  <c r="O1345" i="2"/>
  <c r="O1341" i="2"/>
  <c r="O1337" i="2"/>
  <c r="O1333" i="2"/>
  <c r="O1329" i="2"/>
  <c r="O1325" i="2"/>
  <c r="O1321" i="2"/>
  <c r="O1317" i="2"/>
  <c r="O1313" i="2"/>
  <c r="O1309" i="2"/>
  <c r="O1305" i="2"/>
  <c r="O1301" i="2"/>
  <c r="O1297" i="2"/>
  <c r="O1293" i="2"/>
  <c r="O1289" i="2"/>
  <c r="O1285" i="2"/>
  <c r="O1281" i="2"/>
  <c r="O1277" i="2"/>
  <c r="O1273" i="2"/>
  <c r="O1269" i="2"/>
  <c r="O1265" i="2"/>
  <c r="O1261" i="2"/>
  <c r="O1257" i="2"/>
  <c r="O1253" i="2"/>
  <c r="O1249" i="2"/>
  <c r="O1245" i="2"/>
  <c r="O1241" i="2"/>
  <c r="O1237" i="2"/>
  <c r="O1233" i="2"/>
  <c r="O1229" i="2"/>
  <c r="O1225" i="2"/>
  <c r="O1221" i="2"/>
  <c r="O1217" i="2"/>
  <c r="O1213" i="2"/>
  <c r="O1209" i="2"/>
  <c r="O1205" i="2"/>
  <c r="O1201" i="2"/>
  <c r="O1197" i="2"/>
  <c r="O1193" i="2"/>
  <c r="O1189" i="2"/>
  <c r="O1185" i="2"/>
  <c r="O1181" i="2"/>
  <c r="O1177" i="2"/>
  <c r="O1173" i="2"/>
  <c r="O1169" i="2"/>
  <c r="O1165" i="2"/>
  <c r="O1161" i="2"/>
  <c r="O1157" i="2"/>
  <c r="O1153" i="2"/>
  <c r="O1149" i="2"/>
  <c r="O1145" i="2"/>
  <c r="O1141" i="2"/>
  <c r="O1137" i="2"/>
  <c r="O1133" i="2"/>
  <c r="O1129" i="2"/>
  <c r="O785" i="2"/>
  <c r="O781" i="2"/>
  <c r="O777" i="2"/>
  <c r="O773" i="2"/>
  <c r="O769" i="2"/>
  <c r="O765" i="2"/>
  <c r="O761" i="2"/>
  <c r="O757" i="2"/>
  <c r="O753" i="2"/>
  <c r="O749" i="2"/>
  <c r="O745" i="2"/>
  <c r="O741" i="2"/>
  <c r="O737" i="2"/>
  <c r="O733" i="2"/>
  <c r="O729" i="2"/>
  <c r="O725" i="2"/>
  <c r="O721" i="2"/>
  <c r="O717" i="2"/>
  <c r="O713" i="2"/>
  <c r="O709" i="2"/>
  <c r="O705" i="2"/>
  <c r="O701" i="2"/>
  <c r="O697" i="2"/>
  <c r="O693" i="2"/>
  <c r="O689" i="2"/>
  <c r="O685" i="2"/>
  <c r="O681" i="2"/>
  <c r="O677" i="2"/>
  <c r="O673" i="2"/>
  <c r="O669" i="2"/>
  <c r="O665" i="2"/>
  <c r="O661" i="2"/>
  <c r="O657" i="2"/>
  <c r="O653" i="2"/>
  <c r="O649" i="2"/>
  <c r="O645" i="2"/>
  <c r="O641" i="2"/>
  <c r="O637" i="2"/>
  <c r="O633" i="2"/>
  <c r="O629" i="2"/>
  <c r="O625" i="2"/>
  <c r="O621" i="2"/>
  <c r="O617" i="2"/>
  <c r="O613" i="2"/>
  <c r="O609" i="2"/>
  <c r="O605" i="2"/>
  <c r="O601" i="2"/>
  <c r="O597" i="2"/>
  <c r="O593" i="2"/>
  <c r="O589" i="2"/>
  <c r="O585" i="2"/>
  <c r="O581" i="2"/>
  <c r="O35" i="2"/>
  <c r="O27" i="2"/>
  <c r="O19" i="2"/>
  <c r="O15" i="2"/>
  <c r="O11" i="2"/>
  <c r="O391" i="2"/>
  <c r="O387" i="2"/>
  <c r="O383" i="2"/>
  <c r="O379" i="2"/>
  <c r="O375" i="2"/>
  <c r="O371" i="2"/>
  <c r="O367" i="2"/>
  <c r="O363" i="2"/>
  <c r="O359" i="2"/>
  <c r="O355" i="2"/>
  <c r="O351" i="2"/>
  <c r="O347" i="2"/>
  <c r="O343" i="2"/>
  <c r="O339" i="2"/>
  <c r="O335" i="2"/>
  <c r="O331" i="2"/>
  <c r="O327" i="2"/>
  <c r="O1125" i="2"/>
  <c r="O1121" i="2"/>
  <c r="O1117" i="2"/>
  <c r="O1113" i="2"/>
  <c r="O1109" i="2"/>
  <c r="O1105" i="2"/>
  <c r="O1101" i="2"/>
  <c r="O1097" i="2"/>
  <c r="O1093" i="2"/>
  <c r="O1089" i="2"/>
  <c r="O1085" i="2"/>
  <c r="O1081" i="2"/>
  <c r="O1077" i="2"/>
  <c r="O1073" i="2"/>
  <c r="O1069" i="2"/>
  <c r="O1065" i="2"/>
  <c r="O1061" i="2"/>
  <c r="O1057" i="2"/>
  <c r="O1053" i="2"/>
  <c r="O1049" i="2"/>
  <c r="O1045" i="2"/>
  <c r="O1041" i="2"/>
  <c r="O1037" i="2"/>
  <c r="O1033" i="2"/>
  <c r="O1029" i="2"/>
  <c r="O1025" i="2"/>
  <c r="O1021" i="2"/>
  <c r="O1017" i="2"/>
  <c r="O1013" i="2"/>
  <c r="O1009" i="2"/>
  <c r="O1005" i="2"/>
  <c r="O1001" i="2"/>
  <c r="O997" i="2"/>
  <c r="O993" i="2"/>
  <c r="O989" i="2"/>
  <c r="O985" i="2"/>
  <c r="O981" i="2"/>
  <c r="O977" i="2"/>
  <c r="O973" i="2"/>
  <c r="O969" i="2"/>
  <c r="O965" i="2"/>
  <c r="O961" i="2"/>
  <c r="O957" i="2"/>
  <c r="O953" i="2"/>
  <c r="O949" i="2"/>
  <c r="O945" i="2"/>
  <c r="O941" i="2"/>
  <c r="O937" i="2"/>
  <c r="O933" i="2"/>
  <c r="O929" i="2"/>
  <c r="O925" i="2"/>
  <c r="O921" i="2"/>
  <c r="O917" i="2"/>
  <c r="O913" i="2"/>
  <c r="O909" i="2"/>
  <c r="O905" i="2"/>
  <c r="O901" i="2"/>
  <c r="O897" i="2"/>
  <c r="O893" i="2"/>
  <c r="O889" i="2"/>
  <c r="O885" i="2"/>
  <c r="O881" i="2"/>
  <c r="O877" i="2"/>
  <c r="O873" i="2"/>
  <c r="O869" i="2"/>
  <c r="O865" i="2"/>
  <c r="O861" i="2"/>
  <c r="O857" i="2"/>
  <c r="O853" i="2"/>
  <c r="O849" i="2"/>
  <c r="O845" i="2"/>
  <c r="O841" i="2"/>
  <c r="O837" i="2"/>
  <c r="O833" i="2"/>
  <c r="O829" i="2"/>
  <c r="O825" i="2"/>
  <c r="O821" i="2"/>
  <c r="O817" i="2"/>
  <c r="O813" i="2"/>
  <c r="O809" i="2"/>
  <c r="O805" i="2"/>
  <c r="O801" i="2"/>
  <c r="O797" i="2"/>
  <c r="O793" i="2"/>
  <c r="O789" i="2"/>
  <c r="O323" i="2"/>
  <c r="O319" i="2"/>
  <c r="O315" i="2"/>
  <c r="O311" i="2"/>
  <c r="O307" i="2"/>
  <c r="O303" i="2"/>
  <c r="O299" i="2"/>
  <c r="O295" i="2"/>
  <c r="O291" i="2"/>
  <c r="O287" i="2"/>
  <c r="O283" i="2"/>
  <c r="O279" i="2"/>
  <c r="O275" i="2"/>
  <c r="O271" i="2"/>
  <c r="O267" i="2"/>
  <c r="O263" i="2"/>
  <c r="O259" i="2"/>
  <c r="O255" i="2"/>
  <c r="O251" i="2"/>
  <c r="O247" i="2"/>
  <c r="O243" i="2"/>
  <c r="O239" i="2"/>
  <c r="O235" i="2"/>
  <c r="O231" i="2"/>
  <c r="O227" i="2"/>
  <c r="O223" i="2"/>
  <c r="O219" i="2"/>
  <c r="O215" i="2"/>
  <c r="O211" i="2"/>
  <c r="O207" i="2"/>
  <c r="O203" i="2"/>
  <c r="O199" i="2"/>
  <c r="O195" i="2"/>
  <c r="O191" i="2"/>
  <c r="O187" i="2"/>
  <c r="O183" i="2"/>
  <c r="O179" i="2"/>
  <c r="O175" i="2"/>
  <c r="O171" i="2"/>
  <c r="O167" i="2"/>
  <c r="O163" i="2"/>
  <c r="O159" i="2"/>
  <c r="O1728" i="2"/>
  <c r="O1724" i="2"/>
  <c r="O1720" i="2"/>
  <c r="O1716" i="2"/>
  <c r="O1712" i="2"/>
  <c r="O1708" i="2"/>
  <c r="O1704" i="2"/>
  <c r="O1700" i="2"/>
  <c r="O1696" i="2"/>
  <c r="O1692" i="2"/>
  <c r="O1688" i="2"/>
  <c r="O1684" i="2"/>
  <c r="O1680" i="2"/>
  <c r="O1676" i="2"/>
  <c r="O1672" i="2"/>
  <c r="O1668" i="2"/>
  <c r="O1664" i="2"/>
  <c r="O1660" i="2"/>
  <c r="O1656" i="2"/>
  <c r="O1652" i="2"/>
  <c r="O1648" i="2"/>
  <c r="O1644" i="2"/>
  <c r="O1640" i="2"/>
  <c r="O1636" i="2"/>
  <c r="O1632" i="2"/>
  <c r="O1628" i="2"/>
  <c r="O1624" i="2"/>
  <c r="O1620" i="2"/>
  <c r="O1616" i="2"/>
  <c r="O1612" i="2"/>
  <c r="O1608" i="2"/>
  <c r="O1604" i="2"/>
  <c r="O1600" i="2"/>
  <c r="O1596" i="2"/>
  <c r="O1592" i="2"/>
  <c r="O1588" i="2"/>
  <c r="O1584" i="2"/>
  <c r="O1580" i="2"/>
  <c r="O1576" i="2"/>
  <c r="O1572" i="2"/>
  <c r="O1568" i="2"/>
  <c r="O1564" i="2"/>
  <c r="O1560" i="2"/>
  <c r="O1556" i="2"/>
  <c r="O1552" i="2"/>
  <c r="O1730" i="2"/>
  <c r="O1726" i="2"/>
  <c r="O1722" i="2"/>
  <c r="O1718" i="2"/>
  <c r="O1714" i="2"/>
  <c r="O1710" i="2"/>
  <c r="O1706" i="2"/>
  <c r="O1702" i="2"/>
  <c r="O1694" i="2"/>
  <c r="O1686" i="2"/>
  <c r="O1678" i="2"/>
  <c r="O1670" i="2"/>
  <c r="O1662" i="2"/>
  <c r="O1646" i="2"/>
  <c r="O1630" i="2"/>
  <c r="O1614" i="2"/>
  <c r="O1582" i="2"/>
  <c r="O1566" i="2"/>
  <c r="O1550" i="2"/>
  <c r="O1518" i="2"/>
  <c r="O1502" i="2"/>
  <c r="O1486" i="2"/>
  <c r="O1454" i="2"/>
  <c r="O1438" i="2"/>
  <c r="O1422" i="2"/>
  <c r="O1548" i="2"/>
  <c r="O1544" i="2"/>
  <c r="O1540" i="2"/>
  <c r="O1536" i="2"/>
  <c r="O1532" i="2"/>
  <c r="O1528" i="2"/>
  <c r="O1524" i="2"/>
  <c r="O1520" i="2"/>
  <c r="O1516" i="2"/>
  <c r="O1512" i="2"/>
  <c r="O1508" i="2"/>
  <c r="O1504" i="2"/>
  <c r="O1500" i="2"/>
  <c r="O1496" i="2"/>
  <c r="O1492" i="2"/>
  <c r="O1488" i="2"/>
  <c r="O1484" i="2"/>
  <c r="O1480" i="2"/>
  <c r="O1476" i="2"/>
  <c r="O1472" i="2"/>
  <c r="O1468" i="2"/>
  <c r="O1464" i="2"/>
  <c r="O1460" i="2"/>
  <c r="O1456" i="2"/>
  <c r="O1452" i="2"/>
  <c r="O1448" i="2"/>
  <c r="O1444" i="2"/>
  <c r="O1440" i="2"/>
  <c r="O1436" i="2"/>
  <c r="O1432" i="2"/>
  <c r="O1428" i="2"/>
  <c r="O1424" i="2"/>
  <c r="O1420" i="2"/>
  <c r="O1416" i="2"/>
  <c r="O1412" i="2"/>
  <c r="O1408" i="2"/>
  <c r="O1404" i="2"/>
  <c r="O1400" i="2"/>
  <c r="O1396" i="2"/>
  <c r="O1392" i="2"/>
  <c r="O1388" i="2"/>
  <c r="O1384" i="2"/>
  <c r="O1380" i="2"/>
  <c r="O1376" i="2"/>
  <c r="O1372" i="2"/>
  <c r="O1368" i="2"/>
  <c r="O1364" i="2"/>
  <c r="O1360" i="2"/>
  <c r="O1356" i="2"/>
  <c r="O1352" i="2"/>
  <c r="O1348" i="2"/>
  <c r="O1344" i="2"/>
  <c r="O1340" i="2"/>
  <c r="O1336" i="2"/>
  <c r="O1332" i="2"/>
  <c r="O1328" i="2"/>
  <c r="O1324" i="2"/>
  <c r="O1320" i="2"/>
  <c r="O1316" i="2"/>
  <c r="O1312" i="2"/>
  <c r="O1308" i="2"/>
  <c r="O1304" i="2"/>
  <c r="O1300" i="2"/>
  <c r="O1296" i="2"/>
  <c r="O1292" i="2"/>
  <c r="O1288" i="2"/>
  <c r="O1284" i="2"/>
  <c r="O1280" i="2"/>
  <c r="O1276" i="2"/>
  <c r="O1272" i="2"/>
  <c r="O1268" i="2"/>
  <c r="O1264" i="2"/>
  <c r="O1260" i="2"/>
  <c r="O1256" i="2"/>
  <c r="O1252" i="2"/>
  <c r="O1248" i="2"/>
  <c r="O1244" i="2"/>
  <c r="O1240" i="2"/>
  <c r="O1236" i="2"/>
  <c r="O1232" i="2"/>
  <c r="O1228" i="2"/>
  <c r="O1224" i="2"/>
  <c r="O1220" i="2"/>
  <c r="O1216" i="2"/>
  <c r="O1212" i="2"/>
  <c r="O631" i="2"/>
  <c r="O627" i="2"/>
  <c r="O623" i="2"/>
  <c r="O619" i="2"/>
  <c r="O615" i="2"/>
  <c r="O611" i="2"/>
  <c r="O607" i="2"/>
  <c r="O1390" i="2"/>
  <c r="O1374" i="2"/>
  <c r="O1358" i="2"/>
  <c r="O1326" i="2"/>
  <c r="O1310" i="2"/>
  <c r="O1294" i="2"/>
  <c r="O1262" i="2"/>
  <c r="O1246" i="2"/>
  <c r="O1230" i="2"/>
  <c r="O1186" i="2"/>
  <c r="O1154" i="2"/>
  <c r="O1106" i="2"/>
  <c r="O978" i="2"/>
  <c r="O914" i="2"/>
  <c r="O850" i="2"/>
  <c r="O722" i="2"/>
  <c r="O658" i="2"/>
  <c r="O603" i="2"/>
  <c r="O599" i="2"/>
  <c r="O595" i="2"/>
  <c r="O591" i="2"/>
  <c r="O587" i="2"/>
  <c r="O583" i="2"/>
  <c r="O579" i="2"/>
  <c r="O575" i="2"/>
  <c r="O571" i="2"/>
  <c r="O567" i="2"/>
  <c r="O563" i="2"/>
  <c r="O559" i="2"/>
  <c r="O555" i="2"/>
  <c r="O551" i="2"/>
  <c r="O547" i="2"/>
  <c r="O543" i="2"/>
  <c r="O539" i="2"/>
  <c r="O535" i="2"/>
  <c r="O531" i="2"/>
  <c r="O527" i="2"/>
  <c r="O523" i="2"/>
  <c r="O519" i="2"/>
  <c r="O515" i="2"/>
  <c r="O511" i="2"/>
  <c r="O507" i="2"/>
  <c r="O503" i="2"/>
  <c r="O499" i="2"/>
  <c r="O495" i="2"/>
  <c r="O491" i="2"/>
  <c r="O487" i="2"/>
  <c r="O483" i="2"/>
  <c r="O479" i="2"/>
  <c r="O475" i="2"/>
  <c r="O471" i="2"/>
  <c r="O467" i="2"/>
  <c r="O463" i="2"/>
  <c r="O459" i="2"/>
  <c r="O455" i="2"/>
  <c r="O451" i="2"/>
  <c r="O447" i="2"/>
  <c r="O443" i="2"/>
  <c r="O439" i="2"/>
  <c r="O435" i="2"/>
  <c r="O431" i="2"/>
  <c r="O427" i="2"/>
  <c r="O423" i="2"/>
  <c r="O419" i="2"/>
  <c r="O415" i="2"/>
  <c r="O411" i="2"/>
  <c r="O407" i="2"/>
  <c r="O403" i="2"/>
  <c r="O399" i="2"/>
  <c r="O395" i="2"/>
  <c r="O155" i="2"/>
  <c r="O151" i="2"/>
  <c r="O147" i="2"/>
  <c r="O143" i="2"/>
  <c r="O139" i="2"/>
  <c r="O135" i="2"/>
  <c r="O131" i="2"/>
  <c r="O127" i="2"/>
  <c r="O123" i="2"/>
  <c r="O119" i="2"/>
  <c r="O115" i="2"/>
  <c r="O111" i="2"/>
  <c r="O107" i="2"/>
  <c r="O103" i="2"/>
  <c r="O99" i="2"/>
  <c r="O95" i="2"/>
  <c r="O91" i="2"/>
  <c r="O87" i="2"/>
  <c r="O83" i="2"/>
  <c r="O79" i="2"/>
  <c r="O75" i="2"/>
  <c r="O71" i="2"/>
  <c r="O67" i="2"/>
  <c r="O63" i="2"/>
  <c r="O59" i="2"/>
  <c r="O55" i="2"/>
  <c r="O51" i="2"/>
  <c r="O47" i="2"/>
  <c r="O43" i="2"/>
  <c r="O39" i="2"/>
  <c r="O31" i="2"/>
  <c r="O23" i="2"/>
  <c r="O214" i="2"/>
  <c r="O174" i="2"/>
  <c r="O170" i="2"/>
  <c r="O166" i="2"/>
  <c r="O162" i="2"/>
  <c r="O158" i="2"/>
  <c r="O154" i="2"/>
  <c r="O150" i="2"/>
  <c r="O146" i="2"/>
  <c r="O142" i="2"/>
  <c r="O138" i="2"/>
  <c r="O134" i="2"/>
  <c r="O130" i="2"/>
  <c r="O126" i="2"/>
  <c r="O122" i="2"/>
  <c r="O118" i="2"/>
  <c r="O114" i="2"/>
  <c r="O110" i="2"/>
  <c r="O106" i="2"/>
  <c r="O102" i="2"/>
  <c r="O98" i="2"/>
  <c r="O94" i="2"/>
  <c r="O90" i="2"/>
  <c r="O86" i="2"/>
  <c r="O82" i="2"/>
  <c r="O78" i="2"/>
  <c r="O74" i="2"/>
  <c r="O70" i="2"/>
  <c r="O66" i="2"/>
  <c r="O62" i="2"/>
  <c r="O58" i="2"/>
  <c r="O54" i="2"/>
  <c r="O50" i="2"/>
  <c r="O46" i="2"/>
  <c r="O42" i="2"/>
  <c r="O38" i="2"/>
  <c r="O34" i="2"/>
  <c r="O26" i="2"/>
  <c r="O22" i="2"/>
  <c r="O18" i="2"/>
  <c r="O14" i="2"/>
  <c r="O1208" i="2"/>
  <c r="O1204" i="2"/>
  <c r="O1200" i="2"/>
  <c r="O1196" i="2"/>
  <c r="O1192" i="2"/>
  <c r="O1188" i="2"/>
  <c r="O1184" i="2"/>
  <c r="O1180" i="2"/>
  <c r="O1176" i="2"/>
  <c r="O1172" i="2"/>
  <c r="O1168" i="2"/>
  <c r="O1164" i="2"/>
  <c r="O1160" i="2"/>
  <c r="O1156" i="2"/>
  <c r="O1152" i="2"/>
  <c r="O1148" i="2"/>
  <c r="O1144" i="2"/>
  <c r="O1140" i="2"/>
  <c r="O1136" i="2"/>
  <c r="O1132" i="2"/>
  <c r="O1128" i="2"/>
  <c r="O1124" i="2"/>
  <c r="O1120" i="2"/>
  <c r="O1116" i="2"/>
  <c r="O1112" i="2"/>
  <c r="O1108" i="2"/>
  <c r="O1104" i="2"/>
  <c r="O1100" i="2"/>
  <c r="O1096" i="2"/>
  <c r="O1092" i="2"/>
  <c r="O1088" i="2"/>
  <c r="O1084" i="2"/>
  <c r="O1080" i="2"/>
  <c r="O1076" i="2"/>
  <c r="O1072" i="2"/>
  <c r="O1068" i="2"/>
  <c r="O1064" i="2"/>
  <c r="O1060" i="2"/>
  <c r="O1056" i="2"/>
  <c r="O1052" i="2"/>
  <c r="O1048" i="2"/>
  <c r="O1044" i="2"/>
  <c r="O1040" i="2"/>
  <c r="O1036" i="2"/>
  <c r="O1032" i="2"/>
  <c r="O1028" i="2"/>
  <c r="O1024" i="2"/>
  <c r="O1020" i="2"/>
  <c r="O1016" i="2"/>
  <c r="O1012" i="2"/>
  <c r="O1008" i="2"/>
  <c r="O1004" i="2"/>
  <c r="O1000" i="2"/>
  <c r="O996" i="2"/>
  <c r="O992" i="2"/>
  <c r="O988" i="2"/>
  <c r="O984" i="2"/>
  <c r="O980" i="2"/>
  <c r="O976" i="2"/>
  <c r="O972" i="2"/>
  <c r="O968" i="2"/>
  <c r="O964" i="2"/>
  <c r="O960" i="2"/>
  <c r="O956" i="2"/>
  <c r="O952" i="2"/>
  <c r="O948" i="2"/>
  <c r="O944" i="2"/>
  <c r="O940" i="2"/>
  <c r="O936" i="2"/>
  <c r="O932" i="2"/>
  <c r="O928" i="2"/>
  <c r="O924" i="2"/>
  <c r="O920" i="2"/>
  <c r="O916" i="2"/>
  <c r="O912" i="2"/>
  <c r="O908" i="2"/>
  <c r="O904" i="2"/>
  <c r="O900" i="2"/>
  <c r="O896" i="2"/>
  <c r="O892" i="2"/>
  <c r="O888" i="2"/>
  <c r="O884" i="2"/>
  <c r="O880" i="2"/>
  <c r="O876" i="2"/>
  <c r="O872" i="2"/>
  <c r="O868" i="2"/>
  <c r="O864" i="2"/>
  <c r="O860" i="2"/>
  <c r="O856" i="2"/>
  <c r="O852" i="2"/>
  <c r="O848" i="2"/>
  <c r="O844" i="2"/>
  <c r="O840" i="2"/>
  <c r="O836" i="2"/>
  <c r="O832" i="2"/>
  <c r="O828" i="2"/>
  <c r="O824" i="2"/>
  <c r="O820" i="2"/>
  <c r="O816" i="2"/>
  <c r="O812" i="2"/>
  <c r="O808" i="2"/>
  <c r="O804" i="2"/>
  <c r="O800" i="2"/>
  <c r="O796" i="2"/>
  <c r="O792" i="2"/>
  <c r="O788" i="2"/>
  <c r="O784" i="2"/>
  <c r="O780" i="2"/>
  <c r="O776" i="2"/>
  <c r="O772" i="2"/>
  <c r="O768" i="2"/>
  <c r="O764" i="2"/>
  <c r="O760" i="2"/>
  <c r="O756" i="2"/>
  <c r="O752" i="2"/>
  <c r="O748" i="2"/>
  <c r="O744" i="2"/>
  <c r="O740" i="2"/>
  <c r="O736" i="2"/>
  <c r="O732" i="2"/>
  <c r="O728" i="2"/>
  <c r="O724" i="2"/>
  <c r="O720" i="2"/>
  <c r="O716" i="2"/>
  <c r="O712" i="2"/>
  <c r="O708" i="2"/>
  <c r="O704" i="2"/>
  <c r="O700" i="2"/>
  <c r="O696" i="2"/>
  <c r="O692" i="2"/>
  <c r="O688" i="2"/>
  <c r="O684" i="2"/>
  <c r="O680" i="2"/>
  <c r="O676" i="2"/>
  <c r="O672" i="2"/>
  <c r="O668" i="2"/>
  <c r="O664" i="2"/>
  <c r="O660" i="2"/>
  <c r="O656" i="2"/>
  <c r="O652" i="2"/>
  <c r="O648" i="2"/>
  <c r="O644" i="2"/>
  <c r="O640" i="2"/>
  <c r="O636" i="2"/>
  <c r="O632" i="2"/>
  <c r="O628" i="2"/>
  <c r="O624" i="2"/>
  <c r="O620" i="2"/>
  <c r="O616" i="2"/>
  <c r="O612" i="2"/>
  <c r="O608" i="2"/>
  <c r="O604" i="2"/>
  <c r="O600" i="2"/>
  <c r="O596" i="2"/>
  <c r="O592" i="2"/>
  <c r="O588" i="2"/>
  <c r="O584" i="2"/>
  <c r="O580" i="2"/>
  <c r="O576" i="2"/>
  <c r="O572" i="2"/>
  <c r="O568" i="2"/>
  <c r="O564" i="2"/>
  <c r="O560" i="2"/>
  <c r="O556" i="2"/>
  <c r="O552" i="2"/>
  <c r="O548" i="2"/>
  <c r="O544" i="2"/>
  <c r="O540" i="2"/>
  <c r="O536" i="2"/>
  <c r="O532" i="2"/>
  <c r="O528" i="2"/>
  <c r="O524" i="2"/>
  <c r="O520" i="2"/>
  <c r="O516" i="2"/>
  <c r="O512" i="2"/>
  <c r="O508" i="2"/>
  <c r="O504" i="2"/>
  <c r="O500" i="2"/>
  <c r="O496" i="2"/>
  <c r="O492" i="2"/>
  <c r="O488" i="2"/>
  <c r="O484" i="2"/>
  <c r="O376" i="2"/>
  <c r="O1598" i="2"/>
  <c r="O1534" i="2"/>
  <c r="O1470" i="2"/>
  <c r="O1406" i="2"/>
  <c r="O1342" i="2"/>
  <c r="O1278" i="2"/>
  <c r="O1214" i="2"/>
  <c r="O1042" i="2"/>
  <c r="O786" i="2"/>
  <c r="O1731" i="2"/>
  <c r="O1727" i="2"/>
  <c r="O1723" i="2"/>
  <c r="O1719" i="2"/>
  <c r="O1715" i="2"/>
  <c r="O1711" i="2"/>
  <c r="O1707" i="2"/>
  <c r="O1703" i="2"/>
  <c r="O1699" i="2"/>
  <c r="O1695" i="2"/>
  <c r="O1691" i="2"/>
  <c r="O1687" i="2"/>
  <c r="O1683" i="2"/>
  <c r="O1679" i="2"/>
  <c r="O1675" i="2"/>
  <c r="O1671" i="2"/>
  <c r="O1667" i="2"/>
  <c r="O1663" i="2"/>
  <c r="O1659" i="2"/>
  <c r="O1655" i="2"/>
  <c r="O1651" i="2"/>
  <c r="O1647" i="2"/>
  <c r="O1643" i="2"/>
  <c r="O1639" i="2"/>
  <c r="O1635" i="2"/>
  <c r="O1631" i="2"/>
  <c r="O1627" i="2"/>
  <c r="O1623" i="2"/>
  <c r="O1619" i="2"/>
  <c r="O1615" i="2"/>
  <c r="O1611" i="2"/>
  <c r="O1607" i="2"/>
  <c r="O1603" i="2"/>
  <c r="O1599" i="2"/>
  <c r="O1595" i="2"/>
  <c r="O1591" i="2"/>
  <c r="O1587" i="2"/>
  <c r="O1583" i="2"/>
  <c r="O1579" i="2"/>
  <c r="O1575" i="2"/>
  <c r="O1571" i="2"/>
  <c r="O1567" i="2"/>
  <c r="O1563" i="2"/>
  <c r="O1559" i="2"/>
  <c r="O1555" i="2"/>
  <c r="O1551" i="2"/>
  <c r="O1547" i="2"/>
  <c r="O1543" i="2"/>
  <c r="O1539" i="2"/>
  <c r="O1535" i="2"/>
  <c r="O1531" i="2"/>
  <c r="O1527" i="2"/>
  <c r="O1523" i="2"/>
  <c r="O1519" i="2"/>
  <c r="O1515" i="2"/>
  <c r="O1511" i="2"/>
  <c r="O1507" i="2"/>
  <c r="O1503" i="2"/>
  <c r="O1499" i="2"/>
  <c r="O1495" i="2"/>
  <c r="O1491" i="2"/>
  <c r="O1487" i="2"/>
  <c r="O1483" i="2"/>
  <c r="O1479" i="2"/>
  <c r="O1475" i="2"/>
  <c r="O1471" i="2"/>
  <c r="O1467" i="2"/>
  <c r="O1463" i="2"/>
  <c r="O1459" i="2"/>
  <c r="O1455" i="2"/>
  <c r="O1451" i="2"/>
  <c r="O1447" i="2"/>
  <c r="O1443" i="2"/>
  <c r="O1439" i="2"/>
  <c r="O1435" i="2"/>
  <c r="O1431" i="2"/>
  <c r="O1427" i="2"/>
  <c r="O1423" i="2"/>
  <c r="O1419" i="2"/>
  <c r="O1415" i="2"/>
  <c r="O1411" i="2"/>
  <c r="O1407" i="2"/>
  <c r="O1403" i="2"/>
  <c r="O1399" i="2"/>
  <c r="O1395" i="2"/>
  <c r="O1391" i="2"/>
  <c r="O1387" i="2"/>
  <c r="O1383" i="2"/>
  <c r="O1379" i="2"/>
  <c r="O1375" i="2"/>
  <c r="O1371" i="2"/>
  <c r="O1367" i="2"/>
  <c r="O1363" i="2"/>
  <c r="O1359" i="2"/>
  <c r="O1355" i="2"/>
  <c r="O1351" i="2"/>
  <c r="O1347" i="2"/>
  <c r="O1343" i="2"/>
  <c r="O1339" i="2"/>
  <c r="O1335" i="2"/>
  <c r="O1331" i="2"/>
  <c r="O1327" i="2"/>
  <c r="O1323" i="2"/>
  <c r="O1319" i="2"/>
  <c r="O1315" i="2"/>
  <c r="O1311" i="2"/>
  <c r="O1307" i="2"/>
  <c r="O1303" i="2"/>
  <c r="O1299" i="2"/>
  <c r="O1295" i="2"/>
  <c r="O1291" i="2"/>
  <c r="O1287" i="2"/>
  <c r="O1283" i="2"/>
  <c r="O1279" i="2"/>
  <c r="O1275" i="2"/>
  <c r="O1271" i="2"/>
  <c r="O1267" i="2"/>
  <c r="O1263" i="2"/>
  <c r="O1259" i="2"/>
  <c r="O1255" i="2"/>
  <c r="O1251" i="2"/>
  <c r="O1247" i="2"/>
  <c r="O1243" i="2"/>
  <c r="O1239" i="2"/>
  <c r="O1235" i="2"/>
  <c r="O1231" i="2"/>
  <c r="O1227" i="2"/>
  <c r="O1223" i="2"/>
  <c r="O1219" i="2"/>
  <c r="O1215" i="2"/>
  <c r="O1211" i="2"/>
  <c r="O1207" i="2"/>
  <c r="O1203" i="2"/>
  <c r="O1199" i="2"/>
  <c r="O1195" i="2"/>
  <c r="O1191" i="2"/>
  <c r="O1187" i="2"/>
  <c r="O1183" i="2"/>
  <c r="O1179" i="2"/>
  <c r="O1175" i="2"/>
  <c r="O1171" i="2"/>
  <c r="O1167" i="2"/>
  <c r="O1163" i="2"/>
  <c r="O1159" i="2"/>
  <c r="O1155" i="2"/>
  <c r="O1151" i="2"/>
  <c r="O1147" i="2"/>
  <c r="O1143" i="2"/>
  <c r="O1139" i="2"/>
  <c r="O1135" i="2"/>
  <c r="O1131" i="2"/>
  <c r="O1127" i="2"/>
  <c r="O1123" i="2"/>
  <c r="O1119" i="2"/>
  <c r="O1115" i="2"/>
  <c r="O1111" i="2"/>
  <c r="O1107" i="2"/>
  <c r="O1103" i="2"/>
  <c r="O1099" i="2"/>
  <c r="O1095" i="2"/>
  <c r="O1091" i="2"/>
  <c r="O1087" i="2"/>
  <c r="O1083" i="2"/>
  <c r="O1079" i="2"/>
  <c r="O1075" i="2"/>
  <c r="O1071" i="2"/>
  <c r="O1067" i="2"/>
  <c r="O1063" i="2"/>
  <c r="O1059" i="2"/>
  <c r="O1055" i="2"/>
  <c r="O1051" i="2"/>
  <c r="O1047" i="2"/>
  <c r="O1043" i="2"/>
  <c r="O1039" i="2"/>
  <c r="O1035" i="2"/>
  <c r="O1031" i="2"/>
  <c r="O1027" i="2"/>
  <c r="O1023" i="2"/>
  <c r="O1019" i="2"/>
  <c r="O1015" i="2"/>
  <c r="O1011" i="2"/>
  <c r="O1007" i="2"/>
  <c r="O1003" i="2"/>
  <c r="O999" i="2"/>
  <c r="O995" i="2"/>
  <c r="O991" i="2"/>
  <c r="O987" i="2"/>
  <c r="O983" i="2"/>
  <c r="O979" i="2"/>
  <c r="O975" i="2"/>
  <c r="O971" i="2"/>
  <c r="O967" i="2"/>
  <c r="O963" i="2"/>
  <c r="O959" i="2"/>
  <c r="O955" i="2"/>
  <c r="O951" i="2"/>
  <c r="O947" i="2"/>
  <c r="O943" i="2"/>
  <c r="O939" i="2"/>
  <c r="O935" i="2"/>
  <c r="O931" i="2"/>
  <c r="O927" i="2"/>
  <c r="O923" i="2"/>
  <c r="O919" i="2"/>
  <c r="O915" i="2"/>
  <c r="O911" i="2"/>
  <c r="O907" i="2"/>
  <c r="O903" i="2"/>
  <c r="O899" i="2"/>
  <c r="O895" i="2"/>
  <c r="O891" i="2"/>
  <c r="O887" i="2"/>
  <c r="O883" i="2"/>
  <c r="O879" i="2"/>
  <c r="O875" i="2"/>
  <c r="O871" i="2"/>
  <c r="O867" i="2"/>
  <c r="O863" i="2"/>
  <c r="O859" i="2"/>
  <c r="O855" i="2"/>
  <c r="O851" i="2"/>
  <c r="O847" i="2"/>
  <c r="O843" i="2"/>
  <c r="O839" i="2"/>
  <c r="O835" i="2"/>
  <c r="O831" i="2"/>
  <c r="O827" i="2"/>
  <c r="O823" i="2"/>
  <c r="O819" i="2"/>
  <c r="O815" i="2"/>
  <c r="O811" i="2"/>
  <c r="O807" i="2"/>
  <c r="O803" i="2"/>
  <c r="O799" i="2"/>
  <c r="O795" i="2"/>
  <c r="O791" i="2"/>
  <c r="O787" i="2"/>
  <c r="O783" i="2"/>
  <c r="O779" i="2"/>
  <c r="O775" i="2"/>
  <c r="O771" i="2"/>
  <c r="O767" i="2"/>
  <c r="O763" i="2"/>
  <c r="O759" i="2"/>
  <c r="O755" i="2"/>
  <c r="O751" i="2"/>
  <c r="O747" i="2"/>
  <c r="O743" i="2"/>
  <c r="O739" i="2"/>
  <c r="O735" i="2"/>
  <c r="O731" i="2"/>
  <c r="O727" i="2"/>
  <c r="O723" i="2"/>
  <c r="O719" i="2"/>
  <c r="O715" i="2"/>
  <c r="O711" i="2"/>
  <c r="O707" i="2"/>
  <c r="O703" i="2"/>
  <c r="O699" i="2"/>
  <c r="O695" i="2"/>
  <c r="O691" i="2"/>
  <c r="O687" i="2"/>
  <c r="O683" i="2"/>
  <c r="O679" i="2"/>
  <c r="O675" i="2"/>
  <c r="O671" i="2"/>
  <c r="O667" i="2"/>
  <c r="O663" i="2"/>
  <c r="O659" i="2"/>
  <c r="O655" i="2"/>
  <c r="O651" i="2"/>
  <c r="O647" i="2"/>
  <c r="O643" i="2"/>
  <c r="O639" i="2"/>
  <c r="O635" i="2"/>
  <c r="O1698" i="2"/>
  <c r="O1690" i="2"/>
  <c r="O1682" i="2"/>
  <c r="O1674" i="2"/>
  <c r="O1666" i="2"/>
  <c r="O1658" i="2"/>
  <c r="O1654" i="2"/>
  <c r="O1650" i="2"/>
  <c r="O1642" i="2"/>
  <c r="O1638" i="2"/>
  <c r="O1634" i="2"/>
  <c r="O1626" i="2"/>
  <c r="O1622" i="2"/>
  <c r="O1618" i="2"/>
  <c r="O1610" i="2"/>
  <c r="O1606" i="2"/>
  <c r="O1602" i="2"/>
  <c r="O1594" i="2"/>
  <c r="O1590" i="2"/>
  <c r="O1586" i="2"/>
  <c r="O1578" i="2"/>
  <c r="O1574" i="2"/>
  <c r="O1570" i="2"/>
  <c r="O1562" i="2"/>
  <c r="O1558" i="2"/>
  <c r="O1554" i="2"/>
  <c r="O1546" i="2"/>
  <c r="O1542" i="2"/>
  <c r="O1538" i="2"/>
  <c r="O1530" i="2"/>
  <c r="O1526" i="2"/>
  <c r="O1522" i="2"/>
  <c r="O1514" i="2"/>
  <c r="O1510" i="2"/>
  <c r="O1506" i="2"/>
  <c r="O1498" i="2"/>
  <c r="O1494" i="2"/>
  <c r="O1490" i="2"/>
  <c r="O1482" i="2"/>
  <c r="O1478" i="2"/>
  <c r="O1474" i="2"/>
  <c r="O1466" i="2"/>
  <c r="O1462" i="2"/>
  <c r="O1458" i="2"/>
  <c r="O1450" i="2"/>
  <c r="O1446" i="2"/>
  <c r="O1442" i="2"/>
  <c r="O1434" i="2"/>
  <c r="O1430" i="2"/>
  <c r="O1426" i="2"/>
  <c r="O1418" i="2"/>
  <c r="O1414" i="2"/>
  <c r="O1410" i="2"/>
  <c r="O1402" i="2"/>
  <c r="O1398" i="2"/>
  <c r="O1394" i="2"/>
  <c r="O1386" i="2"/>
  <c r="O1382" i="2"/>
  <c r="O1378" i="2"/>
  <c r="O1370" i="2"/>
  <c r="O1366" i="2"/>
  <c r="O1362" i="2"/>
  <c r="O1354" i="2"/>
  <c r="O1350" i="2"/>
  <c r="O1346" i="2"/>
  <c r="O1338" i="2"/>
  <c r="O1334" i="2"/>
  <c r="O1330" i="2"/>
  <c r="O1322" i="2"/>
  <c r="O1318" i="2"/>
  <c r="O1314" i="2"/>
  <c r="O1306" i="2"/>
  <c r="O1302" i="2"/>
  <c r="O1298" i="2"/>
  <c r="O1290" i="2"/>
  <c r="O1286" i="2"/>
  <c r="O1282" i="2"/>
  <c r="O1274" i="2"/>
  <c r="O1270" i="2"/>
  <c r="O1266" i="2"/>
  <c r="O1258" i="2"/>
  <c r="O1254" i="2"/>
  <c r="O1250" i="2"/>
  <c r="O1242" i="2"/>
  <c r="O1238" i="2"/>
  <c r="O1234" i="2"/>
  <c r="O1226" i="2"/>
  <c r="O1222" i="2"/>
  <c r="O1218" i="2"/>
  <c r="O1210" i="2"/>
  <c r="O1206" i="2"/>
  <c r="O1202" i="2"/>
  <c r="O1198" i="2"/>
  <c r="O1194" i="2"/>
  <c r="O1190" i="2"/>
  <c r="O1182" i="2"/>
  <c r="O1178" i="2"/>
  <c r="O1174" i="2"/>
  <c r="O1170" i="2"/>
  <c r="O1166" i="2"/>
  <c r="O1162" i="2"/>
  <c r="O1158" i="2"/>
  <c r="O1150" i="2"/>
  <c r="O1146" i="2"/>
  <c r="O1142" i="2"/>
  <c r="O1138" i="2"/>
  <c r="O1134" i="2"/>
  <c r="O1130" i="2"/>
  <c r="O1126" i="2"/>
  <c r="O1122" i="2"/>
  <c r="O1118" i="2"/>
  <c r="O1114" i="2"/>
  <c r="O1110" i="2"/>
  <c r="O1102" i="2"/>
  <c r="O1098" i="2"/>
  <c r="O1094" i="2"/>
  <c r="O1090" i="2"/>
  <c r="O1086" i="2"/>
  <c r="O1082" i="2"/>
  <c r="O1078" i="2"/>
  <c r="O1074" i="2"/>
  <c r="O1070" i="2"/>
  <c r="O1066" i="2"/>
  <c r="O1062" i="2"/>
  <c r="O1058" i="2"/>
  <c r="O1054" i="2"/>
  <c r="O1050" i="2"/>
  <c r="O1046" i="2"/>
  <c r="O1038" i="2"/>
  <c r="O1034" i="2"/>
  <c r="O1030" i="2"/>
  <c r="O1026" i="2"/>
  <c r="O1022" i="2"/>
  <c r="O1018" i="2"/>
  <c r="O1014" i="2"/>
  <c r="O1010" i="2"/>
  <c r="O1006" i="2"/>
  <c r="O1002" i="2"/>
  <c r="O998" i="2"/>
  <c r="O994" i="2"/>
  <c r="O990" i="2"/>
  <c r="O986" i="2"/>
  <c r="O982" i="2"/>
  <c r="O974" i="2"/>
  <c r="O970" i="2"/>
  <c r="O966" i="2"/>
  <c r="O962" i="2"/>
  <c r="O958" i="2"/>
  <c r="O954" i="2"/>
  <c r="O950" i="2"/>
  <c r="O946" i="2"/>
  <c r="O942" i="2"/>
  <c r="O938" i="2"/>
  <c r="O934" i="2"/>
  <c r="O930" i="2"/>
  <c r="O926" i="2"/>
  <c r="O922" i="2"/>
  <c r="O918" i="2"/>
  <c r="O910" i="2"/>
  <c r="O906" i="2"/>
  <c r="O902" i="2"/>
  <c r="O898" i="2"/>
  <c r="O894" i="2"/>
  <c r="O890" i="2"/>
  <c r="O886" i="2"/>
  <c r="O882" i="2"/>
  <c r="O878" i="2"/>
  <c r="O874" i="2"/>
  <c r="O870" i="2"/>
  <c r="O866" i="2"/>
  <c r="O862" i="2"/>
  <c r="O858" i="2"/>
  <c r="O854" i="2"/>
  <c r="O846" i="2"/>
  <c r="O842" i="2"/>
  <c r="O838" i="2"/>
  <c r="O834" i="2"/>
  <c r="O830" i="2"/>
  <c r="O826" i="2"/>
  <c r="O822" i="2"/>
  <c r="O818" i="2"/>
  <c r="O814" i="2"/>
  <c r="O810" i="2"/>
  <c r="O806" i="2"/>
  <c r="O802" i="2"/>
  <c r="O798" i="2"/>
  <c r="O794" i="2"/>
  <c r="O790" i="2"/>
  <c r="O782" i="2"/>
  <c r="O778" i="2"/>
  <c r="O774" i="2"/>
  <c r="O770" i="2"/>
  <c r="O766" i="2"/>
  <c r="O762" i="2"/>
  <c r="O758" i="2"/>
  <c r="O754" i="2"/>
  <c r="O750" i="2"/>
  <c r="O746" i="2"/>
  <c r="O742" i="2"/>
  <c r="O738" i="2"/>
  <c r="O734" i="2"/>
  <c r="O730" i="2"/>
  <c r="O726" i="2"/>
  <c r="O718" i="2"/>
  <c r="O714" i="2"/>
  <c r="O710" i="2"/>
  <c r="O706" i="2"/>
  <c r="O702" i="2"/>
  <c r="O698" i="2"/>
  <c r="O694" i="2"/>
  <c r="O690" i="2"/>
  <c r="O686" i="2"/>
  <c r="O682" i="2"/>
  <c r="O678" i="2"/>
  <c r="O674" i="2"/>
  <c r="O670" i="2"/>
  <c r="O666" i="2"/>
  <c r="O662" i="2"/>
  <c r="O654" i="2"/>
  <c r="O650" i="2"/>
  <c r="O646" i="2"/>
  <c r="O642" i="2"/>
  <c r="O638" i="2"/>
  <c r="O634" i="2"/>
  <c r="O630" i="2"/>
  <c r="O626" i="2"/>
  <c r="O10" i="2"/>
  <c r="O622" i="2"/>
  <c r="O618" i="2"/>
  <c r="O614" i="2"/>
  <c r="O610" i="2"/>
  <c r="O606" i="2"/>
  <c r="O602" i="2"/>
  <c r="O598" i="2"/>
  <c r="O594" i="2"/>
  <c r="O590" i="2"/>
  <c r="O586" i="2"/>
  <c r="O582" i="2"/>
  <c r="O578" i="2"/>
  <c r="O574" i="2"/>
  <c r="O570" i="2"/>
  <c r="O566" i="2"/>
  <c r="O562" i="2"/>
  <c r="O558" i="2"/>
  <c r="O554" i="2"/>
  <c r="O550" i="2"/>
  <c r="O546" i="2"/>
  <c r="O542" i="2"/>
  <c r="O538" i="2"/>
  <c r="O534" i="2"/>
  <c r="O530" i="2"/>
  <c r="O526" i="2"/>
  <c r="O522" i="2"/>
  <c r="O518" i="2"/>
  <c r="O514" i="2"/>
  <c r="O510" i="2"/>
  <c r="O506" i="2"/>
  <c r="O502" i="2"/>
  <c r="O498" i="2"/>
  <c r="O494" i="2"/>
  <c r="O490" i="2"/>
  <c r="O486" i="2"/>
  <c r="O482" i="2"/>
  <c r="O478" i="2"/>
  <c r="O474" i="2"/>
  <c r="O470" i="2"/>
  <c r="O466" i="2"/>
  <c r="O462" i="2"/>
  <c r="O458" i="2"/>
  <c r="O454" i="2"/>
  <c r="O450" i="2"/>
  <c r="O446" i="2"/>
  <c r="O442" i="2"/>
  <c r="O438" i="2"/>
  <c r="O434" i="2"/>
  <c r="O430" i="2"/>
  <c r="O426" i="2"/>
  <c r="O422" i="2"/>
  <c r="O418" i="2"/>
  <c r="O414" i="2"/>
  <c r="O410" i="2"/>
  <c r="O406" i="2"/>
  <c r="O402" i="2"/>
  <c r="O398" i="2"/>
  <c r="O394" i="2"/>
  <c r="O390" i="2"/>
  <c r="O386" i="2"/>
  <c r="O382" i="2"/>
  <c r="O378" i="2"/>
  <c r="O374" i="2"/>
  <c r="O370" i="2"/>
  <c r="O366" i="2"/>
  <c r="O362" i="2"/>
  <c r="O358" i="2"/>
  <c r="O354" i="2"/>
  <c r="O350" i="2"/>
  <c r="O346" i="2"/>
  <c r="O342" i="2"/>
  <c r="O338" i="2"/>
  <c r="O334" i="2"/>
  <c r="O330" i="2"/>
  <c r="O326" i="2"/>
  <c r="O322" i="2"/>
  <c r="O318" i="2"/>
  <c r="O314" i="2"/>
  <c r="O310" i="2"/>
  <c r="O306" i="2"/>
  <c r="O302" i="2"/>
  <c r="O298" i="2"/>
  <c r="O294" i="2"/>
  <c r="O290" i="2"/>
  <c r="O286" i="2"/>
  <c r="O282" i="2"/>
  <c r="O278" i="2"/>
  <c r="O274" i="2"/>
  <c r="O270" i="2"/>
  <c r="O266" i="2"/>
  <c r="O262" i="2"/>
  <c r="O258" i="2"/>
  <c r="O254" i="2"/>
  <c r="O250" i="2"/>
  <c r="O246" i="2"/>
  <c r="O242" i="2"/>
  <c r="O238" i="2"/>
  <c r="O234" i="2"/>
  <c r="O230" i="2"/>
  <c r="O226" i="2"/>
  <c r="O222" i="2"/>
  <c r="O218" i="2"/>
  <c r="O210" i="2"/>
  <c r="O206" i="2"/>
  <c r="O202" i="2"/>
  <c r="O198" i="2"/>
  <c r="O194" i="2"/>
  <c r="O190" i="2"/>
  <c r="O186" i="2"/>
  <c r="O182" i="2"/>
  <c r="O178" i="2"/>
  <c r="O30" i="2"/>
  <c r="O577" i="2"/>
  <c r="O573" i="2"/>
  <c r="O569" i="2"/>
  <c r="O565" i="2"/>
  <c r="O561" i="2"/>
  <c r="O557" i="2"/>
  <c r="O553" i="2"/>
  <c r="O549" i="2"/>
  <c r="O545" i="2"/>
  <c r="O541" i="2"/>
  <c r="O537" i="2"/>
  <c r="O533" i="2"/>
  <c r="O529" i="2"/>
  <c r="O525" i="2"/>
  <c r="O521" i="2"/>
  <c r="O517" i="2"/>
  <c r="O513" i="2"/>
  <c r="O509" i="2"/>
  <c r="O505" i="2"/>
  <c r="O501" i="2"/>
  <c r="O497" i="2"/>
  <c r="O493" i="2"/>
  <c r="O489" i="2"/>
  <c r="O485" i="2"/>
  <c r="O481" i="2"/>
  <c r="O477" i="2"/>
  <c r="O473" i="2"/>
  <c r="O469" i="2"/>
  <c r="O465" i="2"/>
  <c r="O461" i="2"/>
  <c r="O457" i="2"/>
  <c r="O453" i="2"/>
  <c r="O449" i="2"/>
  <c r="O445" i="2"/>
  <c r="O441" i="2"/>
  <c r="O437" i="2"/>
  <c r="O433" i="2"/>
  <c r="O429" i="2"/>
  <c r="O425" i="2"/>
  <c r="O421" i="2"/>
  <c r="O417" i="2"/>
  <c r="O413" i="2"/>
  <c r="O409" i="2"/>
  <c r="O405" i="2"/>
  <c r="O401" i="2"/>
  <c r="O397" i="2"/>
  <c r="O393" i="2"/>
  <c r="O389" i="2"/>
  <c r="O385" i="2"/>
  <c r="O381" i="2"/>
  <c r="O377" i="2"/>
  <c r="O373" i="2"/>
  <c r="O369" i="2"/>
  <c r="O365" i="2"/>
  <c r="O361" i="2"/>
  <c r="O357" i="2"/>
  <c r="O353" i="2"/>
  <c r="O349" i="2"/>
  <c r="O345" i="2"/>
  <c r="O341" i="2"/>
  <c r="O337" i="2"/>
  <c r="O333" i="2"/>
  <c r="O329" i="2"/>
  <c r="O325" i="2"/>
  <c r="O321" i="2"/>
  <c r="O317" i="2"/>
  <c r="O313" i="2"/>
  <c r="O309" i="2"/>
  <c r="O305" i="2"/>
  <c r="O301" i="2"/>
  <c r="O297" i="2"/>
  <c r="O293" i="2"/>
  <c r="O289" i="2"/>
  <c r="O285" i="2"/>
  <c r="O281" i="2"/>
  <c r="O277" i="2"/>
  <c r="O273" i="2"/>
  <c r="O269" i="2"/>
  <c r="O265" i="2"/>
  <c r="O261" i="2"/>
  <c r="O257" i="2"/>
  <c r="O253" i="2"/>
  <c r="O249" i="2"/>
  <c r="O245" i="2"/>
  <c r="O241" i="2"/>
  <c r="O237" i="2"/>
  <c r="O233" i="2"/>
  <c r="O229" i="2"/>
  <c r="O225" i="2"/>
  <c r="O221" i="2"/>
  <c r="O217" i="2"/>
  <c r="O213" i="2"/>
  <c r="O209" i="2"/>
  <c r="O205" i="2"/>
  <c r="O201" i="2"/>
  <c r="O197" i="2"/>
  <c r="O193" i="2"/>
  <c r="O189" i="2"/>
  <c r="O185" i="2"/>
  <c r="O181" i="2"/>
  <c r="O177" i="2"/>
  <c r="O173" i="2"/>
  <c r="O169" i="2"/>
  <c r="O165" i="2"/>
  <c r="O161" i="2"/>
  <c r="O157" i="2"/>
  <c r="O153" i="2"/>
  <c r="O149" i="2"/>
  <c r="O145" i="2"/>
  <c r="O141" i="2"/>
  <c r="O137" i="2"/>
  <c r="O133" i="2"/>
  <c r="O129" i="2"/>
  <c r="O125" i="2"/>
  <c r="O121" i="2"/>
  <c r="O117" i="2"/>
  <c r="O113" i="2"/>
  <c r="O109" i="2"/>
  <c r="O105" i="2"/>
  <c r="O101" i="2"/>
  <c r="O97" i="2"/>
  <c r="O93" i="2"/>
  <c r="O89" i="2"/>
  <c r="O85" i="2"/>
  <c r="O81" i="2"/>
  <c r="O77" i="2"/>
  <c r="O73" i="2"/>
  <c r="O69" i="2"/>
  <c r="O65" i="2"/>
  <c r="O61" i="2"/>
  <c r="O57" i="2"/>
  <c r="O53" i="2"/>
  <c r="O49" i="2"/>
  <c r="O45" i="2"/>
  <c r="O41" i="2"/>
  <c r="O37" i="2"/>
  <c r="O33" i="2"/>
  <c r="O29" i="2"/>
  <c r="O25" i="2"/>
  <c r="O480" i="2"/>
  <c r="O476" i="2"/>
  <c r="O472" i="2"/>
  <c r="O468" i="2"/>
  <c r="O464" i="2"/>
  <c r="O460" i="2"/>
  <c r="O456" i="2"/>
  <c r="O452" i="2"/>
  <c r="O448" i="2"/>
  <c r="O444" i="2"/>
  <c r="O440" i="2"/>
  <c r="O436" i="2"/>
  <c r="O432" i="2"/>
  <c r="O428" i="2"/>
  <c r="O424" i="2"/>
  <c r="O420" i="2"/>
  <c r="O416" i="2"/>
  <c r="O412" i="2"/>
  <c r="O408" i="2"/>
  <c r="O404" i="2"/>
  <c r="O400" i="2"/>
  <c r="O396" i="2"/>
  <c r="O392" i="2"/>
  <c r="O388" i="2"/>
  <c r="O384" i="2"/>
  <c r="O380" i="2"/>
  <c r="O372" i="2"/>
  <c r="O368" i="2"/>
  <c r="O364" i="2"/>
  <c r="O360" i="2"/>
  <c r="O356" i="2"/>
  <c r="O352" i="2"/>
  <c r="O348" i="2"/>
  <c r="O344" i="2"/>
  <c r="O340" i="2"/>
  <c r="O336" i="2"/>
  <c r="O332" i="2"/>
  <c r="O328" i="2"/>
  <c r="O324" i="2"/>
  <c r="O320" i="2"/>
  <c r="O316" i="2"/>
  <c r="O312" i="2"/>
  <c r="O308" i="2"/>
  <c r="O304" i="2"/>
  <c r="O300" i="2"/>
  <c r="O296" i="2"/>
  <c r="O292" i="2"/>
  <c r="O288" i="2"/>
  <c r="O284" i="2"/>
  <c r="O280" i="2"/>
  <c r="O276" i="2"/>
  <c r="O272" i="2"/>
  <c r="O268" i="2"/>
  <c r="O264" i="2"/>
  <c r="O260" i="2"/>
  <c r="O256" i="2"/>
  <c r="O252" i="2"/>
  <c r="O248" i="2"/>
  <c r="O244" i="2"/>
  <c r="O240" i="2"/>
  <c r="O236" i="2"/>
  <c r="O232" i="2"/>
  <c r="O228" i="2"/>
  <c r="O224" i="2"/>
  <c r="O220" i="2"/>
  <c r="O216" i="2"/>
  <c r="O212" i="2"/>
  <c r="O208" i="2"/>
  <c r="O204" i="2"/>
  <c r="O200" i="2"/>
  <c r="O196" i="2"/>
  <c r="O192" i="2"/>
  <c r="O188" i="2"/>
  <c r="O184" i="2"/>
  <c r="O180" i="2"/>
  <c r="O176" i="2"/>
  <c r="O172" i="2"/>
  <c r="O168" i="2"/>
  <c r="O164" i="2"/>
  <c r="O160" i="2"/>
  <c r="O156" i="2"/>
  <c r="O152" i="2"/>
  <c r="O148" i="2"/>
  <c r="O144" i="2"/>
  <c r="O140" i="2"/>
  <c r="O136" i="2"/>
  <c r="O132" i="2"/>
  <c r="O128" i="2"/>
  <c r="O124" i="2"/>
  <c r="O120" i="2"/>
  <c r="O116" i="2"/>
  <c r="O112" i="2"/>
  <c r="O108" i="2"/>
  <c r="O104" i="2"/>
  <c r="O100" i="2"/>
  <c r="O96" i="2"/>
  <c r="O92" i="2"/>
  <c r="O88" i="2"/>
  <c r="O84" i="2"/>
  <c r="O80" i="2"/>
  <c r="O76" i="2"/>
  <c r="O72" i="2"/>
  <c r="O68" i="2"/>
  <c r="O64" i="2"/>
  <c r="O60" i="2"/>
  <c r="O56" i="2"/>
  <c r="O52" i="2"/>
  <c r="O48" i="2"/>
  <c r="O44" i="2"/>
  <c r="O40" i="2"/>
  <c r="O36" i="2"/>
  <c r="O32" i="2"/>
  <c r="O28" i="2"/>
  <c r="O24" i="2"/>
  <c r="O20" i="2"/>
  <c r="O16" i="2"/>
  <c r="O12" i="2"/>
  <c r="Q10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9" i="2"/>
  <c r="T1" i="2"/>
  <c r="Q1606" i="2" l="1"/>
  <c r="Q1590" i="2"/>
  <c r="Q1574" i="2"/>
  <c r="Q1558" i="2"/>
  <c r="Q1542" i="2"/>
  <c r="Q1526" i="2"/>
  <c r="Q1510" i="2"/>
  <c r="Q1494" i="2"/>
  <c r="Q1478" i="2"/>
  <c r="Q1462" i="2"/>
  <c r="Q1449" i="2"/>
  <c r="Q1441" i="2"/>
  <c r="Q1433" i="2"/>
  <c r="Q1425" i="2"/>
  <c r="Q1417" i="2"/>
  <c r="Q1401" i="2"/>
  <c r="Q1393" i="2"/>
  <c r="Q1385" i="2"/>
  <c r="Q1369" i="2"/>
  <c r="Q1361" i="2"/>
  <c r="Q1353" i="2"/>
  <c r="Q1337" i="2"/>
  <c r="Q1329" i="2"/>
  <c r="Q1321" i="2"/>
  <c r="Q1305" i="2"/>
  <c r="Q1297" i="2"/>
  <c r="Q1289" i="2"/>
  <c r="Q164" i="2"/>
  <c r="Q156" i="2"/>
  <c r="Q152" i="2"/>
  <c r="Q148" i="2"/>
  <c r="Q144" i="2"/>
  <c r="Q136" i="2"/>
  <c r="Q132" i="2"/>
  <c r="Q128" i="2"/>
  <c r="Q120" i="2"/>
  <c r="Q116" i="2"/>
  <c r="Q112" i="2"/>
  <c r="Q108" i="2"/>
  <c r="Q104" i="2"/>
  <c r="Q100" i="2"/>
  <c r="Q96" i="2"/>
  <c r="Q92" i="2"/>
  <c r="Q64" i="2"/>
  <c r="Q60" i="2"/>
  <c r="Q56" i="2"/>
  <c r="Q52" i="2"/>
  <c r="Q40" i="2"/>
  <c r="Q36" i="2"/>
  <c r="Q32" i="2"/>
  <c r="Q28" i="2"/>
  <c r="Q24" i="2"/>
  <c r="Q20" i="2"/>
  <c r="Q16" i="2"/>
  <c r="Q12" i="2"/>
  <c r="Q1273" i="2"/>
  <c r="Q1265" i="2"/>
  <c r="Q1257" i="2"/>
  <c r="Q1241" i="2"/>
  <c r="Q1233" i="2"/>
  <c r="Q1225" i="2"/>
  <c r="Q1209" i="2"/>
  <c r="Q1201" i="2"/>
  <c r="Q1193" i="2"/>
  <c r="Q1177" i="2"/>
  <c r="Q1169" i="2"/>
  <c r="Q1161" i="2"/>
  <c r="Q1145" i="2"/>
  <c r="Q1137" i="2"/>
  <c r="Q1129" i="2"/>
  <c r="Q1113" i="2"/>
  <c r="Q1101" i="2"/>
  <c r="Q1085" i="2"/>
  <c r="Q1053" i="2"/>
  <c r="Q1037" i="2"/>
  <c r="Q1021" i="2"/>
  <c r="Q989" i="2"/>
  <c r="Q973" i="2"/>
  <c r="Q957" i="2"/>
  <c r="Q925" i="2"/>
  <c r="Q909" i="2"/>
  <c r="Q893" i="2"/>
  <c r="Q861" i="2"/>
  <c r="Q845" i="2"/>
  <c r="Q829" i="2"/>
  <c r="Q797" i="2"/>
  <c r="Q781" i="2"/>
  <c r="Q765" i="2"/>
  <c r="Q733" i="2"/>
  <c r="Q717" i="2"/>
  <c r="Q701" i="2"/>
  <c r="Q697" i="2"/>
  <c r="Q693" i="2"/>
  <c r="Q689" i="2"/>
  <c r="Q685" i="2"/>
  <c r="Q681" i="2"/>
  <c r="Q677" i="2"/>
  <c r="Q673" i="2"/>
  <c r="Q669" i="2"/>
  <c r="Q665" i="2"/>
  <c r="Q661" i="2"/>
  <c r="Q657" i="2"/>
  <c r="Q653" i="2"/>
  <c r="Q649" i="2"/>
  <c r="Q645" i="2"/>
  <c r="Q641" i="2"/>
  <c r="Q637" i="2"/>
  <c r="Q633" i="2"/>
  <c r="Q629" i="2"/>
  <c r="Q625" i="2"/>
  <c r="Q621" i="2"/>
  <c r="Q617" i="2"/>
  <c r="Q613" i="2"/>
  <c r="Q609" i="2"/>
  <c r="Q605" i="2"/>
  <c r="Q601" i="2"/>
  <c r="Q597" i="2"/>
  <c r="Q593" i="2"/>
  <c r="Q589" i="2"/>
  <c r="Q585" i="2"/>
  <c r="Q581" i="2"/>
  <c r="Q573" i="2"/>
  <c r="Q569" i="2"/>
  <c r="Q565" i="2"/>
  <c r="Q561" i="2"/>
  <c r="Q557" i="2"/>
  <c r="Q553" i="2"/>
  <c r="Q521" i="2"/>
  <c r="Q517" i="2"/>
  <c r="Q509" i="2"/>
  <c r="Q505" i="2"/>
  <c r="Q501" i="2"/>
  <c r="Q497" i="2"/>
  <c r="Q493" i="2"/>
  <c r="Q489" i="2"/>
  <c r="Q485" i="2"/>
  <c r="Q477" i="2"/>
  <c r="Q473" i="2"/>
  <c r="Q469" i="2"/>
  <c r="Q465" i="2"/>
  <c r="Q461" i="2"/>
  <c r="Q457" i="2"/>
  <c r="Q453" i="2"/>
  <c r="Q445" i="2"/>
  <c r="Q441" i="2"/>
  <c r="Q437" i="2"/>
  <c r="Q433" i="2"/>
  <c r="Q429" i="2"/>
  <c r="Q425" i="2"/>
  <c r="Q397" i="2"/>
  <c r="Q393" i="2"/>
  <c r="Q389" i="2"/>
  <c r="Q381" i="2"/>
  <c r="Q377" i="2"/>
  <c r="Q373" i="2"/>
  <c r="Q369" i="2"/>
  <c r="Q365" i="2"/>
  <c r="Q361" i="2"/>
  <c r="Q357" i="2"/>
  <c r="Q349" i="2"/>
  <c r="Q345" i="2"/>
  <c r="Q341" i="2"/>
  <c r="Q337" i="2"/>
  <c r="Q333" i="2"/>
  <c r="Q329" i="2"/>
  <c r="Q209" i="2"/>
  <c r="Q205" i="2"/>
  <c r="Q201" i="2"/>
  <c r="Q197" i="2"/>
  <c r="Q193" i="2"/>
  <c r="Q189" i="2"/>
  <c r="Q185" i="2"/>
  <c r="Q181" i="2"/>
  <c r="Q177" i="2"/>
  <c r="Q173" i="2"/>
  <c r="Q169" i="2"/>
  <c r="Q165" i="2"/>
  <c r="Q161" i="2"/>
  <c r="Q157" i="2"/>
  <c r="Q153" i="2"/>
  <c r="Q149" i="2"/>
  <c r="Q145" i="2"/>
  <c r="Q141" i="2"/>
  <c r="Q137" i="2"/>
  <c r="Q129" i="2"/>
  <c r="Q125" i="2"/>
  <c r="Q121" i="2"/>
  <c r="Q117" i="2"/>
  <c r="Q113" i="2"/>
  <c r="Q109" i="2"/>
  <c r="Q105" i="2"/>
  <c r="Q101" i="2"/>
  <c r="Q97" i="2"/>
  <c r="Q93" i="2"/>
  <c r="Q89" i="2"/>
  <c r="Q85" i="2"/>
  <c r="Q81" i="2"/>
  <c r="Q77" i="2"/>
  <c r="Q73" i="2"/>
  <c r="Q69" i="2"/>
  <c r="Q65" i="2"/>
  <c r="Q61" i="2"/>
  <c r="Q57" i="2"/>
  <c r="Q53" i="2"/>
  <c r="Q49" i="2"/>
  <c r="Q45" i="2"/>
  <c r="Q41" i="2"/>
  <c r="Q37" i="2"/>
  <c r="Q33" i="2"/>
  <c r="Q29" i="2"/>
  <c r="Q25" i="2"/>
  <c r="Q21" i="2"/>
  <c r="Q17" i="2"/>
  <c r="Q13" i="2"/>
  <c r="Q140" i="2"/>
  <c r="Q1607" i="2"/>
  <c r="Q1603" i="2"/>
  <c r="Q1599" i="2"/>
  <c r="Q1595" i="2"/>
  <c r="Q1591" i="2"/>
  <c r="Q1587" i="2"/>
  <c r="Q1583" i="2"/>
  <c r="Q1579" i="2"/>
  <c r="Q1575" i="2"/>
  <c r="Q1571" i="2"/>
  <c r="Q1567" i="2"/>
  <c r="Q1563" i="2"/>
  <c r="Q1559" i="2"/>
  <c r="Q1555" i="2"/>
  <c r="Q1551" i="2"/>
  <c r="Q1547" i="2"/>
  <c r="Q1543" i="2"/>
  <c r="Q1539" i="2"/>
  <c r="Q1535" i="2"/>
  <c r="Q1531" i="2"/>
  <c r="Q1527" i="2"/>
  <c r="Q1523" i="2"/>
  <c r="Q1519" i="2"/>
  <c r="Q1515" i="2"/>
  <c r="Q1511" i="2"/>
  <c r="Q1507" i="2"/>
  <c r="Q1503" i="2"/>
  <c r="Q1499" i="2"/>
  <c r="Q1495" i="2"/>
  <c r="Q1491" i="2"/>
  <c r="Q1487" i="2"/>
  <c r="Q1483" i="2"/>
  <c r="Q1479" i="2"/>
  <c r="Q1475" i="2"/>
  <c r="Q1471" i="2"/>
  <c r="Q1467" i="2"/>
  <c r="Q1463" i="2"/>
  <c r="Q1459" i="2"/>
  <c r="Q1455" i="2"/>
  <c r="Q1451" i="2"/>
  <c r="Q1447" i="2"/>
  <c r="Q1443" i="2"/>
  <c r="Q1439" i="2"/>
  <c r="Q1435" i="2"/>
  <c r="Q1431" i="2"/>
  <c r="Q1427" i="2"/>
  <c r="Q1423" i="2"/>
  <c r="Q1419" i="2"/>
  <c r="Q1415" i="2"/>
  <c r="Q1411" i="2"/>
  <c r="Q1407" i="2"/>
  <c r="Q1403" i="2"/>
  <c r="Q1399" i="2"/>
  <c r="Q1395" i="2"/>
  <c r="Q1391" i="2"/>
  <c r="Q1387" i="2"/>
  <c r="Q1383" i="2"/>
  <c r="Q1379" i="2"/>
  <c r="Q1375" i="2"/>
  <c r="Q1371" i="2"/>
  <c r="Q1367" i="2"/>
  <c r="Q1363" i="2"/>
  <c r="Q124" i="2"/>
  <c r="Q1359" i="2"/>
  <c r="Q1355" i="2"/>
  <c r="Q1351" i="2"/>
  <c r="Q1347" i="2"/>
  <c r="Q1343" i="2"/>
  <c r="Q1339" i="2"/>
  <c r="Q1335" i="2"/>
  <c r="Q1331" i="2"/>
  <c r="Q1327" i="2"/>
  <c r="Q1323" i="2"/>
  <c r="Q1319" i="2"/>
  <c r="Q1315" i="2"/>
  <c r="Q1311" i="2"/>
  <c r="Q1307" i="2"/>
  <c r="Q1303" i="2"/>
  <c r="Q1299" i="2"/>
  <c r="Q1295" i="2"/>
  <c r="Q1291" i="2"/>
  <c r="Q1287" i="2"/>
  <c r="Q1283" i="2"/>
  <c r="Q1279" i="2"/>
  <c r="Q1275" i="2"/>
  <c r="Q1271" i="2"/>
  <c r="Q1267" i="2"/>
  <c r="Q1263" i="2"/>
  <c r="Q1259" i="2"/>
  <c r="Q1255" i="2"/>
  <c r="Q1251" i="2"/>
  <c r="Q1247" i="2"/>
  <c r="Q1215" i="2"/>
  <c r="Q1211" i="2"/>
  <c r="Q1207" i="2"/>
  <c r="Q1203" i="2"/>
  <c r="Q1199" i="2"/>
  <c r="Q1195" i="2"/>
  <c r="Q1191" i="2"/>
  <c r="Q1187" i="2"/>
  <c r="Q1183" i="2"/>
  <c r="Q1179" i="2"/>
  <c r="Q1175" i="2"/>
  <c r="Q1171" i="2"/>
  <c r="Q1167" i="2"/>
  <c r="Q1163" i="2"/>
  <c r="Q1159" i="2"/>
  <c r="Q1155" i="2"/>
  <c r="Q1151" i="2"/>
  <c r="Q1147" i="2"/>
  <c r="Q1143" i="2"/>
  <c r="Q1139" i="2"/>
  <c r="Q1135" i="2"/>
  <c r="Q1131" i="2"/>
  <c r="Q1127" i="2"/>
  <c r="Q1123" i="2"/>
  <c r="Q1119" i="2"/>
  <c r="Q1115" i="2"/>
  <c r="Q1111" i="2"/>
  <c r="Q1107" i="2"/>
  <c r="Q1103" i="2"/>
  <c r="Q1099" i="2"/>
  <c r="Q1095" i="2"/>
  <c r="Q1091" i="2"/>
  <c r="Q1087" i="2"/>
  <c r="Q1083" i="2"/>
  <c r="Q1079" i="2"/>
  <c r="Q1075" i="2"/>
  <c r="Q1071" i="2"/>
  <c r="Q1067" i="2"/>
  <c r="Q1063" i="2"/>
  <c r="Q1059" i="2"/>
  <c r="Q1055" i="2"/>
  <c r="Q595" i="2"/>
  <c r="Q579" i="2"/>
  <c r="Q563" i="2"/>
  <c r="Q547" i="2"/>
  <c r="Q531" i="2"/>
  <c r="Q435" i="2"/>
  <c r="Q419" i="2"/>
  <c r="Q415" i="2"/>
  <c r="Q411" i="2"/>
  <c r="Q407" i="2"/>
  <c r="Q403" i="2"/>
  <c r="Q399" i="2"/>
  <c r="Q395" i="2"/>
  <c r="Q387" i="2"/>
  <c r="Q371" i="2"/>
  <c r="Q549" i="2"/>
  <c r="Q541" i="2"/>
  <c r="Q537" i="2"/>
  <c r="Q533" i="2"/>
  <c r="Q529" i="2"/>
  <c r="Q525" i="2"/>
  <c r="Q1243" i="2"/>
  <c r="Q1239" i="2"/>
  <c r="Q1235" i="2"/>
  <c r="Q1231" i="2"/>
  <c r="Q1227" i="2"/>
  <c r="Q1223" i="2"/>
  <c r="Q1219" i="2"/>
  <c r="Q1608" i="2"/>
  <c r="Q1604" i="2"/>
  <c r="Q1600" i="2"/>
  <c r="Q1596" i="2"/>
  <c r="Q1592" i="2"/>
  <c r="Q1588" i="2"/>
  <c r="Q1584" i="2"/>
  <c r="Q1580" i="2"/>
  <c r="Q1576" i="2"/>
  <c r="Q1572" i="2"/>
  <c r="Q1568" i="2"/>
  <c r="Q1564" i="2"/>
  <c r="Q1560" i="2"/>
  <c r="Q1556" i="2"/>
  <c r="Q1552" i="2"/>
  <c r="Q1548" i="2"/>
  <c r="Q1544" i="2"/>
  <c r="Q1540" i="2"/>
  <c r="Q1536" i="2"/>
  <c r="Q1532" i="2"/>
  <c r="Q1528" i="2"/>
  <c r="Q1524" i="2"/>
  <c r="Q1520" i="2"/>
  <c r="Q1516" i="2"/>
  <c r="Q1512" i="2"/>
  <c r="Q1508" i="2"/>
  <c r="Q1504" i="2"/>
  <c r="Q1500" i="2"/>
  <c r="Q1496" i="2"/>
  <c r="Q1492" i="2"/>
  <c r="Q1488" i="2"/>
  <c r="Q1484" i="2"/>
  <c r="Q1480" i="2"/>
  <c r="Q1476" i="2"/>
  <c r="Q1472" i="2"/>
  <c r="Q1468" i="2"/>
  <c r="Q1464" i="2"/>
  <c r="Q1460" i="2"/>
  <c r="Q1456" i="2"/>
  <c r="Q1452" i="2"/>
  <c r="Q1448" i="2"/>
  <c r="Q1444" i="2"/>
  <c r="Q1440" i="2"/>
  <c r="Q1436" i="2"/>
  <c r="Q1432" i="2"/>
  <c r="Q1428" i="2"/>
  <c r="Q1424" i="2"/>
  <c r="Q1420" i="2"/>
  <c r="Q1416" i="2"/>
  <c r="Q1412" i="2"/>
  <c r="Q1408" i="2"/>
  <c r="Q1404" i="2"/>
  <c r="Q1400" i="2"/>
  <c r="Q1396" i="2"/>
  <c r="Q1392" i="2"/>
  <c r="Q1388" i="2"/>
  <c r="Q1384" i="2"/>
  <c r="Q1380" i="2"/>
  <c r="Q1376" i="2"/>
  <c r="Q1372" i="2"/>
  <c r="Q1368" i="2"/>
  <c r="Q1364" i="2"/>
  <c r="Q1360" i="2"/>
  <c r="Q1356" i="2"/>
  <c r="Q1352" i="2"/>
  <c r="Q1348" i="2"/>
  <c r="Q1344" i="2"/>
  <c r="Q1340" i="2"/>
  <c r="Q1336" i="2"/>
  <c r="Q1332" i="2"/>
  <c r="Q1328" i="2"/>
  <c r="Q1324" i="2"/>
  <c r="Q1320" i="2"/>
  <c r="Q1316" i="2"/>
  <c r="Q1312" i="2"/>
  <c r="Q1308" i="2"/>
  <c r="Q1304" i="2"/>
  <c r="Q1300" i="2"/>
  <c r="Q1296" i="2"/>
  <c r="Q1292" i="2"/>
  <c r="Q1288" i="2"/>
  <c r="Q1284" i="2"/>
  <c r="Q1280" i="2"/>
  <c r="Q1276" i="2"/>
  <c r="Q1272" i="2"/>
  <c r="Q1268" i="2"/>
  <c r="Q1264" i="2"/>
  <c r="Q1260" i="2"/>
  <c r="Q1256" i="2"/>
  <c r="Q1252" i="2"/>
  <c r="Q1248" i="2"/>
  <c r="Q1244" i="2"/>
  <c r="Q1240" i="2"/>
  <c r="Q1236" i="2"/>
  <c r="Q1232" i="2"/>
  <c r="Q1228" i="2"/>
  <c r="Q1224" i="2"/>
  <c r="Q1220" i="2"/>
  <c r="Q1216" i="2"/>
  <c r="Q1212" i="2"/>
  <c r="Q1208" i="2"/>
  <c r="Q1204" i="2"/>
  <c r="Q1200" i="2"/>
  <c r="Q1196" i="2"/>
  <c r="Q1192" i="2"/>
  <c r="Q1188" i="2"/>
  <c r="Q1184" i="2"/>
  <c r="Q1180" i="2"/>
  <c r="Q1176" i="2"/>
  <c r="Q1172" i="2"/>
  <c r="Q1168" i="2"/>
  <c r="Q1164" i="2"/>
  <c r="Q1160" i="2"/>
  <c r="Q1156" i="2"/>
  <c r="Q1152" i="2"/>
  <c r="Q1148" i="2"/>
  <c r="Q1144" i="2"/>
  <c r="Q1140" i="2"/>
  <c r="Q1136" i="2"/>
  <c r="Q1602" i="2"/>
  <c r="Q1598" i="2"/>
  <c r="Q1594" i="2"/>
  <c r="Q1586" i="2"/>
  <c r="Q1582" i="2"/>
  <c r="Q1578" i="2"/>
  <c r="Q1570" i="2"/>
  <c r="Q1566" i="2"/>
  <c r="Q1562" i="2"/>
  <c r="Q1554" i="2"/>
  <c r="Q1550" i="2"/>
  <c r="Q1546" i="2"/>
  <c r="Q1538" i="2"/>
  <c r="Q1534" i="2"/>
  <c r="Q1530" i="2"/>
  <c r="Q1522" i="2"/>
  <c r="Q1518" i="2"/>
  <c r="Q1514" i="2"/>
  <c r="Q1506" i="2"/>
  <c r="Q1502" i="2"/>
  <c r="Q1498" i="2"/>
  <c r="Q1490" i="2"/>
  <c r="Q1486" i="2"/>
  <c r="Q1482" i="2"/>
  <c r="Q1474" i="2"/>
  <c r="Q1470" i="2"/>
  <c r="Q1466" i="2"/>
  <c r="Q1458" i="2"/>
  <c r="Q1454" i="2"/>
  <c r="Q1132" i="2"/>
  <c r="Q1128" i="2"/>
  <c r="Q1124" i="2"/>
  <c r="Q1120" i="2"/>
  <c r="Q1116" i="2"/>
  <c r="Q1112" i="2"/>
  <c r="Q1108" i="2"/>
  <c r="Q1104" i="2"/>
  <c r="Q1100" i="2"/>
  <c r="Q1096" i="2"/>
  <c r="Q1092" i="2"/>
  <c r="Q1088" i="2"/>
  <c r="Q1084" i="2"/>
  <c r="Q1080" i="2"/>
  <c r="Q1076" i="2"/>
  <c r="Q1072" i="2"/>
  <c r="Q1068" i="2"/>
  <c r="Q1064" i="2"/>
  <c r="Q1060" i="2"/>
  <c r="Q1056" i="2"/>
  <c r="Q1052" i="2"/>
  <c r="Q1048" i="2"/>
  <c r="Q1044" i="2"/>
  <c r="Q1040" i="2"/>
  <c r="Q1036" i="2"/>
  <c r="Q1032" i="2"/>
  <c r="Q1028" i="2"/>
  <c r="Q1024" i="2"/>
  <c r="Q1020" i="2"/>
  <c r="Q1016" i="2"/>
  <c r="Q1012" i="2"/>
  <c r="Q1008" i="2"/>
  <c r="Q1004" i="2"/>
  <c r="Q1000" i="2"/>
  <c r="Q996" i="2"/>
  <c r="Q992" i="2"/>
  <c r="Q988" i="2"/>
  <c r="Q984" i="2"/>
  <c r="Q980" i="2"/>
  <c r="Q976" i="2"/>
  <c r="Q972" i="2"/>
  <c r="Q968" i="2"/>
  <c r="Q964" i="2"/>
  <c r="Q960" i="2"/>
  <c r="Q956" i="2"/>
  <c r="Q952" i="2"/>
  <c r="Q948" i="2"/>
  <c r="Q944" i="2"/>
  <c r="Q940" i="2"/>
  <c r="Q936" i="2"/>
  <c r="Q932" i="2"/>
  <c r="Q928" i="2"/>
  <c r="Q924" i="2"/>
  <c r="Q920" i="2"/>
  <c r="Q916" i="2"/>
  <c r="Q912" i="2"/>
  <c r="Q908" i="2"/>
  <c r="Q904" i="2"/>
  <c r="Q900" i="2"/>
  <c r="Q896" i="2"/>
  <c r="Q892" i="2"/>
  <c r="Q888" i="2"/>
  <c r="Q884" i="2"/>
  <c r="Q880" i="2"/>
  <c r="Q876" i="2"/>
  <c r="Q872" i="2"/>
  <c r="Q868" i="2"/>
  <c r="Q864" i="2"/>
  <c r="Q860" i="2"/>
  <c r="Q856" i="2"/>
  <c r="Q852" i="2"/>
  <c r="Q848" i="2"/>
  <c r="Q844" i="2"/>
  <c r="Q840" i="2"/>
  <c r="Q836" i="2"/>
  <c r="Q832" i="2"/>
  <c r="Q828" i="2"/>
  <c r="Q824" i="2"/>
  <c r="Q820" i="2"/>
  <c r="Q816" i="2"/>
  <c r="Q812" i="2"/>
  <c r="Q808" i="2"/>
  <c r="Q804" i="2"/>
  <c r="Q800" i="2"/>
  <c r="Q796" i="2"/>
  <c r="Q515" i="2"/>
  <c r="Q499" i="2"/>
  <c r="Q483" i="2"/>
  <c r="Q467" i="2"/>
  <c r="Q451" i="2"/>
  <c r="Q355" i="2"/>
  <c r="Q335" i="2"/>
  <c r="Q331" i="2"/>
  <c r="Q792" i="2"/>
  <c r="Q788" i="2"/>
  <c r="Q784" i="2"/>
  <c r="Q780" i="2"/>
  <c r="Q776" i="2"/>
  <c r="Q772" i="2"/>
  <c r="Q768" i="2"/>
  <c r="Q764" i="2"/>
  <c r="Q760" i="2"/>
  <c r="Q756" i="2"/>
  <c r="Q752" i="2"/>
  <c r="Q748" i="2"/>
  <c r="Q744" i="2"/>
  <c r="Q740" i="2"/>
  <c r="Q736" i="2"/>
  <c r="Q732" i="2"/>
  <c r="Q728" i="2"/>
  <c r="Q724" i="2"/>
  <c r="Q720" i="2"/>
  <c r="Q716" i="2"/>
  <c r="Q712" i="2"/>
  <c r="Q708" i="2"/>
  <c r="Q704" i="2"/>
  <c r="Q700" i="2"/>
  <c r="Q696" i="2"/>
  <c r="Q692" i="2"/>
  <c r="Q688" i="2"/>
  <c r="Q684" i="2"/>
  <c r="Q680" i="2"/>
  <c r="Q676" i="2"/>
  <c r="Q672" i="2"/>
  <c r="Q668" i="2"/>
  <c r="Q664" i="2"/>
  <c r="Q660" i="2"/>
  <c r="Q656" i="2"/>
  <c r="Q652" i="2"/>
  <c r="Q648" i="2"/>
  <c r="Q644" i="2"/>
  <c r="Q640" i="2"/>
  <c r="Q636" i="2"/>
  <c r="Q632" i="2"/>
  <c r="Q628" i="2"/>
  <c r="Q624" i="2"/>
  <c r="Q620" i="2"/>
  <c r="Q616" i="2"/>
  <c r="Q612" i="2"/>
  <c r="Q608" i="2"/>
  <c r="Q604" i="2"/>
  <c r="Q600" i="2"/>
  <c r="Q596" i="2"/>
  <c r="Q592" i="2"/>
  <c r="Q588" i="2"/>
  <c r="Q584" i="2"/>
  <c r="Q580" i="2"/>
  <c r="Q576" i="2"/>
  <c r="Q572" i="2"/>
  <c r="Q568" i="2"/>
  <c r="Q564" i="2"/>
  <c r="Q560" i="2"/>
  <c r="Q556" i="2"/>
  <c r="Q552" i="2"/>
  <c r="Q548" i="2"/>
  <c r="Q544" i="2"/>
  <c r="Q540" i="2"/>
  <c r="Q536" i="2"/>
  <c r="Q532" i="2"/>
  <c r="Q528" i="2"/>
  <c r="Q524" i="2"/>
  <c r="Q520" i="2"/>
  <c r="Q516" i="2"/>
  <c r="Q512" i="2"/>
  <c r="Q508" i="2"/>
  <c r="Q504" i="2"/>
  <c r="Q500" i="2"/>
  <c r="Q496" i="2"/>
  <c r="Q492" i="2"/>
  <c r="Q488" i="2"/>
  <c r="Q484" i="2"/>
  <c r="Q480" i="2"/>
  <c r="Q476" i="2"/>
  <c r="Q472" i="2"/>
  <c r="Q468" i="2"/>
  <c r="Q464" i="2"/>
  <c r="Q460" i="2"/>
  <c r="Q421" i="2"/>
  <c r="Q413" i="2"/>
  <c r="Q409" i="2"/>
  <c r="Q405" i="2"/>
  <c r="Q401" i="2"/>
  <c r="Q325" i="2"/>
  <c r="Q321" i="2"/>
  <c r="Q317" i="2"/>
  <c r="Q313" i="2"/>
  <c r="Q309" i="2"/>
  <c r="Q305" i="2"/>
  <c r="Q301" i="2"/>
  <c r="Q297" i="2"/>
  <c r="Q293" i="2"/>
  <c r="Q289" i="2"/>
  <c r="Q285" i="2"/>
  <c r="Q281" i="2"/>
  <c r="Q277" i="2"/>
  <c r="Q273" i="2"/>
  <c r="Q269" i="2"/>
  <c r="Q265" i="2"/>
  <c r="Q257" i="2"/>
  <c r="Q253" i="2"/>
  <c r="Q249" i="2"/>
  <c r="Q245" i="2"/>
  <c r="Q241" i="2"/>
  <c r="Q237" i="2"/>
  <c r="Q233" i="2"/>
  <c r="Q229" i="2"/>
  <c r="Q225" i="2"/>
  <c r="Q221" i="2"/>
  <c r="Q217" i="2"/>
  <c r="Q213" i="2"/>
  <c r="Q456" i="2"/>
  <c r="Q452" i="2"/>
  <c r="Q448" i="2"/>
  <c r="Q444" i="2"/>
  <c r="Q440" i="2"/>
  <c r="Q436" i="2"/>
  <c r="Q432" i="2"/>
  <c r="Q428" i="2"/>
  <c r="Q424" i="2"/>
  <c r="Q420" i="2"/>
  <c r="Q416" i="2"/>
  <c r="Q412" i="2"/>
  <c r="Q408" i="2"/>
  <c r="Q404" i="2"/>
  <c r="Q400" i="2"/>
  <c r="Q396" i="2"/>
  <c r="Q392" i="2"/>
  <c r="Q388" i="2"/>
  <c r="Q384" i="2"/>
  <c r="Q380" i="2"/>
  <c r="Q376" i="2"/>
  <c r="Q372" i="2"/>
  <c r="Q368" i="2"/>
  <c r="Q364" i="2"/>
  <c r="Q360" i="2"/>
  <c r="Q356" i="2"/>
  <c r="Q352" i="2"/>
  <c r="Q348" i="2"/>
  <c r="Q344" i="2"/>
  <c r="Q340" i="2"/>
  <c r="Q336" i="2"/>
  <c r="Q332" i="2"/>
  <c r="Q328" i="2"/>
  <c r="Q324" i="2"/>
  <c r="Q320" i="2"/>
  <c r="Q316" i="2"/>
  <c r="Q312" i="2"/>
  <c r="Q308" i="2"/>
  <c r="Q304" i="2"/>
  <c r="Q300" i="2"/>
  <c r="Q296" i="2"/>
  <c r="Q292" i="2"/>
  <c r="Q288" i="2"/>
  <c r="Q284" i="2"/>
  <c r="Q280" i="2"/>
  <c r="Q276" i="2"/>
  <c r="Q272" i="2"/>
  <c r="Q268" i="2"/>
  <c r="Q264" i="2"/>
  <c r="Q260" i="2"/>
  <c r="Q256" i="2"/>
  <c r="Q252" i="2"/>
  <c r="Q248" i="2"/>
  <c r="Q244" i="2"/>
  <c r="Q240" i="2"/>
  <c r="Q236" i="2"/>
  <c r="Q232" i="2"/>
  <c r="Q228" i="2"/>
  <c r="Q224" i="2"/>
  <c r="Q220" i="2"/>
  <c r="Q216" i="2"/>
  <c r="Q212" i="2"/>
  <c r="Q208" i="2"/>
  <c r="Q204" i="2"/>
  <c r="Q200" i="2"/>
  <c r="Q196" i="2"/>
  <c r="Q192" i="2"/>
  <c r="Q188" i="2"/>
  <c r="Q184" i="2"/>
  <c r="Q180" i="2"/>
  <c r="Q176" i="2"/>
  <c r="Q172" i="2"/>
  <c r="Q168" i="2"/>
  <c r="Q160" i="2"/>
  <c r="Q88" i="2"/>
  <c r="Q84" i="2"/>
  <c r="Q80" i="2"/>
  <c r="Q76" i="2"/>
  <c r="Q72" i="2"/>
  <c r="Q68" i="2"/>
  <c r="Q48" i="2"/>
  <c r="Q44" i="2"/>
  <c r="Q327" i="2"/>
  <c r="Q323" i="2"/>
  <c r="Q319" i="2"/>
  <c r="Q315" i="2"/>
  <c r="Q311" i="2"/>
  <c r="Q307" i="2"/>
  <c r="Q303" i="2"/>
  <c r="Q299" i="2"/>
  <c r="Q295" i="2"/>
  <c r="Q291" i="2"/>
  <c r="Q287" i="2"/>
  <c r="Q283" i="2"/>
  <c r="Q279" i="2"/>
  <c r="Q275" i="2"/>
  <c r="Q271" i="2"/>
  <c r="Q267" i="2"/>
  <c r="Q263" i="2"/>
  <c r="Q259" i="2"/>
  <c r="Q255" i="2"/>
  <c r="Q251" i="2"/>
  <c r="Q247" i="2"/>
  <c r="Q243" i="2"/>
  <c r="Q239" i="2"/>
  <c r="Q235" i="2"/>
  <c r="Q231" i="2"/>
  <c r="Q227" i="2"/>
  <c r="Q223" i="2"/>
  <c r="Q219" i="2"/>
  <c r="Q215" i="2"/>
  <c r="Q211" i="2"/>
  <c r="Q207" i="2"/>
  <c r="Q203" i="2"/>
  <c r="Q199" i="2"/>
  <c r="Q195" i="2"/>
  <c r="Q191" i="2"/>
  <c r="Q187" i="2"/>
  <c r="Q183" i="2"/>
  <c r="Q179" i="2"/>
  <c r="Q175" i="2"/>
  <c r="Q171" i="2"/>
  <c r="Q167" i="2"/>
  <c r="Q163" i="2"/>
  <c r="Q159" i="2"/>
  <c r="Q155" i="2"/>
  <c r="Q151" i="2"/>
  <c r="Q147" i="2"/>
  <c r="Q143" i="2"/>
  <c r="Q139" i="2"/>
  <c r="Q135" i="2"/>
  <c r="Q131" i="2"/>
  <c r="Q127" i="2"/>
  <c r="Q123" i="2"/>
  <c r="Q119" i="2"/>
  <c r="Q115" i="2"/>
  <c r="Q111" i="2"/>
  <c r="Q107" i="2"/>
  <c r="Q103" i="2"/>
  <c r="Q99" i="2"/>
  <c r="Q95" i="2"/>
  <c r="Q91" i="2"/>
  <c r="Q87" i="2"/>
  <c r="Q83" i="2"/>
  <c r="Q79" i="2"/>
  <c r="Q75" i="2"/>
  <c r="Q71" i="2"/>
  <c r="Q67" i="2"/>
  <c r="Q63" i="2"/>
  <c r="Q59" i="2"/>
  <c r="Q55" i="2"/>
  <c r="Q51" i="2"/>
  <c r="Q47" i="2"/>
  <c r="Q43" i="2"/>
  <c r="Q39" i="2"/>
  <c r="Q35" i="2"/>
  <c r="Q31" i="2"/>
  <c r="Q27" i="2"/>
  <c r="Q23" i="2"/>
  <c r="Q19" i="2"/>
  <c r="Q15" i="2"/>
  <c r="Q11" i="2"/>
  <c r="Q1409" i="2"/>
  <c r="Q1377" i="2"/>
  <c r="Q1345" i="2"/>
  <c r="Q1313" i="2"/>
  <c r="Q1281" i="2"/>
  <c r="Q1249" i="2"/>
  <c r="Q1217" i="2"/>
  <c r="Q1185" i="2"/>
  <c r="Q1153" i="2"/>
  <c r="Q1121" i="2"/>
  <c r="Q1069" i="2"/>
  <c r="Q1005" i="2"/>
  <c r="Q941" i="2"/>
  <c r="Q877" i="2"/>
  <c r="Q813" i="2"/>
  <c r="Q749" i="2"/>
  <c r="Q1450" i="2"/>
  <c r="Q1446" i="2"/>
  <c r="Q1442" i="2"/>
  <c r="Q1438" i="2"/>
  <c r="Q1434" i="2"/>
  <c r="Q1430" i="2"/>
  <c r="Q1426" i="2"/>
  <c r="Q1422" i="2"/>
  <c r="Q1418" i="2"/>
  <c r="Q1414" i="2"/>
  <c r="Q1410" i="2"/>
  <c r="Q1406" i="2"/>
  <c r="Q1402" i="2"/>
  <c r="Q1398" i="2"/>
  <c r="Q1394" i="2"/>
  <c r="Q1390" i="2"/>
  <c r="Q1386" i="2"/>
  <c r="Q1382" i="2"/>
  <c r="Q1378" i="2"/>
  <c r="Q1374" i="2"/>
  <c r="Q1370" i="2"/>
  <c r="Q1366" i="2"/>
  <c r="Q1362" i="2"/>
  <c r="Q1358" i="2"/>
  <c r="Q1354" i="2"/>
  <c r="Q1350" i="2"/>
  <c r="Q1346" i="2"/>
  <c r="Q1342" i="2"/>
  <c r="Q1338" i="2"/>
  <c r="Q1334" i="2"/>
  <c r="Q1330" i="2"/>
  <c r="Q1326" i="2"/>
  <c r="Q1322" i="2"/>
  <c r="Q1318" i="2"/>
  <c r="Q1314" i="2"/>
  <c r="Q1310" i="2"/>
  <c r="Q1306" i="2"/>
  <c r="Q1302" i="2"/>
  <c r="Q1298" i="2"/>
  <c r="Q1294" i="2"/>
  <c r="Q1290" i="2"/>
  <c r="Q1286" i="2"/>
  <c r="Q1282" i="2"/>
  <c r="Q1278" i="2"/>
  <c r="Q1274" i="2"/>
  <c r="Q1270" i="2"/>
  <c r="Q1266" i="2"/>
  <c r="Q1262" i="2"/>
  <c r="Q1258" i="2"/>
  <c r="Q1254" i="2"/>
  <c r="Q1250" i="2"/>
  <c r="Q1246" i="2"/>
  <c r="Q1242" i="2"/>
  <c r="Q1238" i="2"/>
  <c r="Q1234" i="2"/>
  <c r="Q1230" i="2"/>
  <c r="Q1226" i="2"/>
  <c r="Q1222" i="2"/>
  <c r="Q1218" i="2"/>
  <c r="Q1214" i="2"/>
  <c r="Q1210" i="2"/>
  <c r="Q1206" i="2"/>
  <c r="Q1202" i="2"/>
  <c r="Q1198" i="2"/>
  <c r="Q1194" i="2"/>
  <c r="Q1190" i="2"/>
  <c r="Q1186" i="2"/>
  <c r="Q1182" i="2"/>
  <c r="Q1178" i="2"/>
  <c r="Q1174" i="2"/>
  <c r="Q1170" i="2"/>
  <c r="Q1166" i="2"/>
  <c r="Q1162" i="2"/>
  <c r="Q1158" i="2"/>
  <c r="Q1154" i="2"/>
  <c r="Q1150" i="2"/>
  <c r="Q1146" i="2"/>
  <c r="Q1142" i="2"/>
  <c r="Q1138" i="2"/>
  <c r="Q1134" i="2"/>
  <c r="Q1130" i="2"/>
  <c r="Q1126" i="2"/>
  <c r="Q1122" i="2"/>
  <c r="Q1118" i="2"/>
  <c r="Q1114" i="2"/>
  <c r="Q1110" i="2"/>
  <c r="Q1106" i="2"/>
  <c r="Q1102" i="2"/>
  <c r="Q1098" i="2"/>
  <c r="Q1094" i="2"/>
  <c r="Q1090" i="2"/>
  <c r="Q1086" i="2"/>
  <c r="Q1082" i="2"/>
  <c r="Q1078" i="2"/>
  <c r="Q1074" i="2"/>
  <c r="Q1070" i="2"/>
  <c r="Q1066" i="2"/>
  <c r="Q1062" i="2"/>
  <c r="Q1058" i="2"/>
  <c r="Q1054" i="2"/>
  <c r="Q1050" i="2"/>
  <c r="Q1046" i="2"/>
  <c r="Q1042" i="2"/>
  <c r="Q1038" i="2"/>
  <c r="Q1034" i="2"/>
  <c r="Q1030" i="2"/>
  <c r="Q1026" i="2"/>
  <c r="Q1022" i="2"/>
  <c r="Q1018" i="2"/>
  <c r="Q1014" i="2"/>
  <c r="Q1010" i="2"/>
  <c r="Q1006" i="2"/>
  <c r="Q1002" i="2"/>
  <c r="Q998" i="2"/>
  <c r="Q994" i="2"/>
  <c r="Q990" i="2"/>
  <c r="Q986" i="2"/>
  <c r="Q982" i="2"/>
  <c r="Q978" i="2"/>
  <c r="Q594" i="2"/>
  <c r="Q562" i="2"/>
  <c r="Q530" i="2"/>
  <c r="Q498" i="2"/>
  <c r="Q466" i="2"/>
  <c r="Q434" i="2"/>
  <c r="Q402" i="2"/>
  <c r="Q370" i="2"/>
  <c r="Q326" i="2"/>
  <c r="Q202" i="2"/>
  <c r="Q198" i="2"/>
  <c r="Q74" i="2"/>
  <c r="Q70" i="2"/>
  <c r="Q266" i="2"/>
  <c r="Q1609" i="2"/>
  <c r="Q1605" i="2"/>
  <c r="Q1601" i="2"/>
  <c r="Q1597" i="2"/>
  <c r="Q1593" i="2"/>
  <c r="Q1589" i="2"/>
  <c r="Q1585" i="2"/>
  <c r="Q1581" i="2"/>
  <c r="Q1577" i="2"/>
  <c r="Q1573" i="2"/>
  <c r="Q1569" i="2"/>
  <c r="Q1565" i="2"/>
  <c r="Q1561" i="2"/>
  <c r="Q1557" i="2"/>
  <c r="Q1553" i="2"/>
  <c r="Q1549" i="2"/>
  <c r="Q1545" i="2"/>
  <c r="Q1541" i="2"/>
  <c r="Q1537" i="2"/>
  <c r="Q1533" i="2"/>
  <c r="Q1529" i="2"/>
  <c r="Q1525" i="2"/>
  <c r="Q1521" i="2"/>
  <c r="Q1517" i="2"/>
  <c r="Q1513" i="2"/>
  <c r="Q1509" i="2"/>
  <c r="Q1505" i="2"/>
  <c r="Q1501" i="2"/>
  <c r="Q1497" i="2"/>
  <c r="Q1493" i="2"/>
  <c r="Q1489" i="2"/>
  <c r="Q1485" i="2"/>
  <c r="Q1481" i="2"/>
  <c r="Q1477" i="2"/>
  <c r="Q1473" i="2"/>
  <c r="Q1469" i="2"/>
  <c r="Q1465" i="2"/>
  <c r="Q1461" i="2"/>
  <c r="Q1457" i="2"/>
  <c r="Q1453" i="2"/>
  <c r="Q1445" i="2"/>
  <c r="Q1437" i="2"/>
  <c r="Q1429" i="2"/>
  <c r="Q1421" i="2"/>
  <c r="Q1413" i="2"/>
  <c r="Q1405" i="2"/>
  <c r="Q1397" i="2"/>
  <c r="Q1389" i="2"/>
  <c r="Q1381" i="2"/>
  <c r="Q1373" i="2"/>
  <c r="Q1365" i="2"/>
  <c r="Q1357" i="2"/>
  <c r="Q1349" i="2"/>
  <c r="Q1341" i="2"/>
  <c r="Q1333" i="2"/>
  <c r="Q1325" i="2"/>
  <c r="Q1317" i="2"/>
  <c r="Q1309" i="2"/>
  <c r="Q1301" i="2"/>
  <c r="Q1293" i="2"/>
  <c r="Q1285" i="2"/>
  <c r="Q1277" i="2"/>
  <c r="Q1269" i="2"/>
  <c r="Q1261" i="2"/>
  <c r="Q1253" i="2"/>
  <c r="Q1245" i="2"/>
  <c r="Q1237" i="2"/>
  <c r="Q1229" i="2"/>
  <c r="Q1221" i="2"/>
  <c r="Q1213" i="2"/>
  <c r="Q1205" i="2"/>
  <c r="Q1197" i="2"/>
  <c r="Q1189" i="2"/>
  <c r="Q1181" i="2"/>
  <c r="Q1173" i="2"/>
  <c r="Q1165" i="2"/>
  <c r="Q1157" i="2"/>
  <c r="Q1149" i="2"/>
  <c r="Q1141" i="2"/>
  <c r="Q1133" i="2"/>
  <c r="Q1125" i="2"/>
  <c r="Q1117" i="2"/>
  <c r="Q1109" i="2"/>
  <c r="Q1105" i="2"/>
  <c r="Q1097" i="2"/>
  <c r="Q1093" i="2"/>
  <c r="Q1089" i="2"/>
  <c r="Q1081" i="2"/>
  <c r="Q1077" i="2"/>
  <c r="Q1073" i="2"/>
  <c r="Q1065" i="2"/>
  <c r="Q1061" i="2"/>
  <c r="Q1057" i="2"/>
  <c r="Q1049" i="2"/>
  <c r="Q1045" i="2"/>
  <c r="Q1041" i="2"/>
  <c r="Q1033" i="2"/>
  <c r="Q1029" i="2"/>
  <c r="Q1025" i="2"/>
  <c r="Q1017" i="2"/>
  <c r="Q1013" i="2"/>
  <c r="Q1009" i="2"/>
  <c r="Q1001" i="2"/>
  <c r="Q997" i="2"/>
  <c r="Q993" i="2"/>
  <c r="Q985" i="2"/>
  <c r="Q981" i="2"/>
  <c r="Q977" i="2"/>
  <c r="Q969" i="2"/>
  <c r="Q965" i="2"/>
  <c r="Q961" i="2"/>
  <c r="Q953" i="2"/>
  <c r="Q949" i="2"/>
  <c r="Q945" i="2"/>
  <c r="Q937" i="2"/>
  <c r="Q933" i="2"/>
  <c r="Q929" i="2"/>
  <c r="Q921" i="2"/>
  <c r="Q917" i="2"/>
  <c r="Q913" i="2"/>
  <c r="Q905" i="2"/>
  <c r="Q901" i="2"/>
  <c r="Q897" i="2"/>
  <c r="Q889" i="2"/>
  <c r="Q885" i="2"/>
  <c r="Q881" i="2"/>
  <c r="Q873" i="2"/>
  <c r="Q869" i="2"/>
  <c r="Q865" i="2"/>
  <c r="Q857" i="2"/>
  <c r="Q853" i="2"/>
  <c r="Q849" i="2"/>
  <c r="Q841" i="2"/>
  <c r="Q837" i="2"/>
  <c r="Q833" i="2"/>
  <c r="Q825" i="2"/>
  <c r="Q821" i="2"/>
  <c r="Q817" i="2"/>
  <c r="Q809" i="2"/>
  <c r="Q805" i="2"/>
  <c r="Q801" i="2"/>
  <c r="Q793" i="2"/>
  <c r="Q789" i="2"/>
  <c r="Q785" i="2"/>
  <c r="Q777" i="2"/>
  <c r="Q773" i="2"/>
  <c r="Q769" i="2"/>
  <c r="Q761" i="2"/>
  <c r="Q757" i="2"/>
  <c r="Q753" i="2"/>
  <c r="Q745" i="2"/>
  <c r="Q741" i="2"/>
  <c r="Q737" i="2"/>
  <c r="Q729" i="2"/>
  <c r="Q725" i="2"/>
  <c r="Q721" i="2"/>
  <c r="Q713" i="2"/>
  <c r="Q709" i="2"/>
  <c r="Q705" i="2"/>
  <c r="Q577" i="2"/>
  <c r="Q578" i="2"/>
  <c r="Q545" i="2"/>
  <c r="Q546" i="2"/>
  <c r="Q513" i="2"/>
  <c r="Q514" i="2"/>
  <c r="Q481" i="2"/>
  <c r="Q482" i="2"/>
  <c r="Q449" i="2"/>
  <c r="Q450" i="2"/>
  <c r="Q417" i="2"/>
  <c r="Q418" i="2"/>
  <c r="Q385" i="2"/>
  <c r="Q386" i="2"/>
  <c r="Q353" i="2"/>
  <c r="Q354" i="2"/>
  <c r="Q261" i="2"/>
  <c r="Q262" i="2"/>
  <c r="Q133" i="2"/>
  <c r="Q134" i="2"/>
  <c r="Q138" i="2"/>
  <c r="Q1051" i="2"/>
  <c r="Q1047" i="2"/>
  <c r="Q1043" i="2"/>
  <c r="Q1039" i="2"/>
  <c r="Q1035" i="2"/>
  <c r="Q1031" i="2"/>
  <c r="Q1027" i="2"/>
  <c r="Q1023" i="2"/>
  <c r="Q1019" i="2"/>
  <c r="Q1015" i="2"/>
  <c r="Q1011" i="2"/>
  <c r="Q1007" i="2"/>
  <c r="Q1003" i="2"/>
  <c r="Q999" i="2"/>
  <c r="Q995" i="2"/>
  <c r="Q991" i="2"/>
  <c r="Q987" i="2"/>
  <c r="Q983" i="2"/>
  <c r="Q979" i="2"/>
  <c r="Q975" i="2"/>
  <c r="Q971" i="2"/>
  <c r="Q967" i="2"/>
  <c r="Q963" i="2"/>
  <c r="Q959" i="2"/>
  <c r="Q955" i="2"/>
  <c r="Q951" i="2"/>
  <c r="Q947" i="2"/>
  <c r="Q943" i="2"/>
  <c r="Q939" i="2"/>
  <c r="Q935" i="2"/>
  <c r="Q931" i="2"/>
  <c r="Q927" i="2"/>
  <c r="Q923" i="2"/>
  <c r="Q919" i="2"/>
  <c r="Q915" i="2"/>
  <c r="Q911" i="2"/>
  <c r="Q907" i="2"/>
  <c r="Q903" i="2"/>
  <c r="Q899" i="2"/>
  <c r="Q895" i="2"/>
  <c r="Q891" i="2"/>
  <c r="Q887" i="2"/>
  <c r="Q883" i="2"/>
  <c r="Q879" i="2"/>
  <c r="Q875" i="2"/>
  <c r="Q871" i="2"/>
  <c r="Q867" i="2"/>
  <c r="Q863" i="2"/>
  <c r="Q859" i="2"/>
  <c r="Q855" i="2"/>
  <c r="Q851" i="2"/>
  <c r="Q847" i="2"/>
  <c r="Q843" i="2"/>
  <c r="Q839" i="2"/>
  <c r="Q835" i="2"/>
  <c r="Q831" i="2"/>
  <c r="Q827" i="2"/>
  <c r="Q823" i="2"/>
  <c r="Q819" i="2"/>
  <c r="Q815" i="2"/>
  <c r="Q811" i="2"/>
  <c r="Q807" i="2"/>
  <c r="Q803" i="2"/>
  <c r="Q799" i="2"/>
  <c r="Q795" i="2"/>
  <c r="Q791" i="2"/>
  <c r="Q787" i="2"/>
  <c r="Q783" i="2"/>
  <c r="Q779" i="2"/>
  <c r="Q775" i="2"/>
  <c r="Q771" i="2"/>
  <c r="Q767" i="2"/>
  <c r="Q763" i="2"/>
  <c r="Q759" i="2"/>
  <c r="Q755" i="2"/>
  <c r="Q751" i="2"/>
  <c r="Q747" i="2"/>
  <c r="Q743" i="2"/>
  <c r="Q739" i="2"/>
  <c r="Q735" i="2"/>
  <c r="Q731" i="2"/>
  <c r="Q727" i="2"/>
  <c r="Q723" i="2"/>
  <c r="Q719" i="2"/>
  <c r="Q715" i="2"/>
  <c r="Q711" i="2"/>
  <c r="Q707" i="2"/>
  <c r="Q703" i="2"/>
  <c r="Q699" i="2"/>
  <c r="Q695" i="2"/>
  <c r="Q691" i="2"/>
  <c r="Q687" i="2"/>
  <c r="Q683" i="2"/>
  <c r="Q679" i="2"/>
  <c r="Q675" i="2"/>
  <c r="Q671" i="2"/>
  <c r="Q667" i="2"/>
  <c r="Q663" i="2"/>
  <c r="Q659" i="2"/>
  <c r="Q655" i="2"/>
  <c r="Q651" i="2"/>
  <c r="Q647" i="2"/>
  <c r="Q643" i="2"/>
  <c r="Q639" i="2"/>
  <c r="Q635" i="2"/>
  <c r="Q631" i="2"/>
  <c r="Q627" i="2"/>
  <c r="Q623" i="2"/>
  <c r="Q619" i="2"/>
  <c r="Q615" i="2"/>
  <c r="Q611" i="2"/>
  <c r="Q607" i="2"/>
  <c r="Q603" i="2"/>
  <c r="Q599" i="2"/>
  <c r="Q591" i="2"/>
  <c r="Q587" i="2"/>
  <c r="Q583" i="2"/>
  <c r="Q575" i="2"/>
  <c r="Q571" i="2"/>
  <c r="Q567" i="2"/>
  <c r="Q559" i="2"/>
  <c r="Q555" i="2"/>
  <c r="Q551" i="2"/>
  <c r="Q543" i="2"/>
  <c r="Q539" i="2"/>
  <c r="Q535" i="2"/>
  <c r="Q527" i="2"/>
  <c r="Q523" i="2"/>
  <c r="Q519" i="2"/>
  <c r="Q511" i="2"/>
  <c r="Q507" i="2"/>
  <c r="Q503" i="2"/>
  <c r="Q495" i="2"/>
  <c r="Q491" i="2"/>
  <c r="Q487" i="2"/>
  <c r="Q479" i="2"/>
  <c r="Q475" i="2"/>
  <c r="Q471" i="2"/>
  <c r="Q463" i="2"/>
  <c r="Q459" i="2"/>
  <c r="Q455" i="2"/>
  <c r="Q447" i="2"/>
  <c r="Q443" i="2"/>
  <c r="Q439" i="2"/>
  <c r="Q431" i="2"/>
  <c r="Q427" i="2"/>
  <c r="Q423" i="2"/>
  <c r="Q391" i="2"/>
  <c r="Q383" i="2"/>
  <c r="Q379" i="2"/>
  <c r="Q375" i="2"/>
  <c r="Q367" i="2"/>
  <c r="Q363" i="2"/>
  <c r="Q359" i="2"/>
  <c r="Q351" i="2"/>
  <c r="Q347" i="2"/>
  <c r="Q343" i="2"/>
  <c r="Q339" i="2"/>
  <c r="Q974" i="2"/>
  <c r="Q970" i="2"/>
  <c r="Q966" i="2"/>
  <c r="Q962" i="2"/>
  <c r="Q958" i="2"/>
  <c r="Q954" i="2"/>
  <c r="Q950" i="2"/>
  <c r="Q946" i="2"/>
  <c r="Q942" i="2"/>
  <c r="Q938" i="2"/>
  <c r="Q934" i="2"/>
  <c r="Q930" i="2"/>
  <c r="Q926" i="2"/>
  <c r="Q922" i="2"/>
  <c r="Q918" i="2"/>
  <c r="Q914" i="2"/>
  <c r="Q910" i="2"/>
  <c r="Q906" i="2"/>
  <c r="Q902" i="2"/>
  <c r="Q898" i="2"/>
  <c r="Q894" i="2"/>
  <c r="Q890" i="2"/>
  <c r="Q886" i="2"/>
  <c r="Q882" i="2"/>
  <c r="Q878" i="2"/>
  <c r="Q874" i="2"/>
  <c r="Q870" i="2"/>
  <c r="Q866" i="2"/>
  <c r="Q862" i="2"/>
  <c r="Q858" i="2"/>
  <c r="Q854" i="2"/>
  <c r="Q850" i="2"/>
  <c r="Q846" i="2"/>
  <c r="Q842" i="2"/>
  <c r="Q838" i="2"/>
  <c r="Q834" i="2"/>
  <c r="Q830" i="2"/>
  <c r="Q826" i="2"/>
  <c r="Q822" i="2"/>
  <c r="Q818" i="2"/>
  <c r="Q814" i="2"/>
  <c r="Q810" i="2"/>
  <c r="Q806" i="2"/>
  <c r="Q802" i="2"/>
  <c r="Q798" i="2"/>
  <c r="Q794" i="2"/>
  <c r="Q790" i="2"/>
  <c r="Q786" i="2"/>
  <c r="Q782" i="2"/>
  <c r="Q778" i="2"/>
  <c r="Q774" i="2"/>
  <c r="Q770" i="2"/>
  <c r="Q766" i="2"/>
  <c r="Q762" i="2"/>
  <c r="Q758" i="2"/>
  <c r="Q754" i="2"/>
  <c r="Q750" i="2"/>
  <c r="Q746" i="2"/>
  <c r="Q742" i="2"/>
  <c r="Q738" i="2"/>
  <c r="Q734" i="2"/>
  <c r="Q730" i="2"/>
  <c r="Q726" i="2"/>
  <c r="Q722" i="2"/>
  <c r="Q718" i="2"/>
  <c r="Q714" i="2"/>
  <c r="Q710" i="2"/>
  <c r="Q706" i="2"/>
  <c r="Q702" i="2"/>
  <c r="Q698" i="2"/>
  <c r="Q694" i="2"/>
  <c r="Q690" i="2"/>
  <c r="Q686" i="2"/>
  <c r="Q682" i="2"/>
  <c r="Q678" i="2"/>
  <c r="Q674" i="2"/>
  <c r="Q670" i="2"/>
  <c r="Q666" i="2"/>
  <c r="Q662" i="2"/>
  <c r="Q658" i="2"/>
  <c r="Q654" i="2"/>
  <c r="Q650" i="2"/>
  <c r="Q646" i="2"/>
  <c r="Q642" i="2"/>
  <c r="Q638" i="2"/>
  <c r="Q634" i="2"/>
  <c r="Q630" i="2"/>
  <c r="Q626" i="2"/>
  <c r="Q622" i="2"/>
  <c r="Q618" i="2"/>
  <c r="Q614" i="2"/>
  <c r="Q610" i="2"/>
  <c r="Q606" i="2"/>
  <c r="Q602" i="2"/>
  <c r="Q598" i="2"/>
  <c r="Q590" i="2"/>
  <c r="Q586" i="2"/>
  <c r="Q582" i="2"/>
  <c r="Q574" i="2"/>
  <c r="Q570" i="2"/>
  <c r="Q566" i="2"/>
  <c r="Q558" i="2"/>
  <c r="Q554" i="2"/>
  <c r="Q550" i="2"/>
  <c r="Q542" i="2"/>
  <c r="Q538" i="2"/>
  <c r="Q534" i="2"/>
  <c r="Q526" i="2"/>
  <c r="Q522" i="2"/>
  <c r="Q518" i="2"/>
  <c r="Q510" i="2"/>
  <c r="Q506" i="2"/>
  <c r="Q502" i="2"/>
  <c r="Q494" i="2"/>
  <c r="Q490" i="2"/>
  <c r="Q486" i="2"/>
  <c r="Q478" i="2"/>
  <c r="Q474" i="2"/>
  <c r="Q470" i="2"/>
  <c r="Q462" i="2"/>
  <c r="Q458" i="2"/>
  <c r="Q454" i="2"/>
  <c r="Q446" i="2"/>
  <c r="Q442" i="2"/>
  <c r="Q438" i="2"/>
  <c r="Q430" i="2"/>
  <c r="Q426" i="2"/>
  <c r="Q422" i="2"/>
  <c r="Q414" i="2"/>
  <c r="Q410" i="2"/>
  <c r="Q406" i="2"/>
  <c r="Q398" i="2"/>
  <c r="Q394" i="2"/>
  <c r="Q390" i="2"/>
  <c r="Q382" i="2"/>
  <c r="Q378" i="2"/>
  <c r="Q374" i="2"/>
  <c r="Q366" i="2"/>
  <c r="Q362" i="2"/>
  <c r="Q358" i="2"/>
  <c r="Q350" i="2"/>
  <c r="Q346" i="2"/>
  <c r="Q342" i="2"/>
  <c r="Q338" i="2"/>
  <c r="Q334" i="2"/>
  <c r="Q330" i="2"/>
  <c r="Q322" i="2"/>
  <c r="Q318" i="2"/>
  <c r="Q314" i="2"/>
  <c r="Q310" i="2"/>
  <c r="Q306" i="2"/>
  <c r="Q302" i="2"/>
  <c r="Q298" i="2"/>
  <c r="Q294" i="2"/>
  <c r="Q290" i="2"/>
  <c r="Q286" i="2"/>
  <c r="Q282" i="2"/>
  <c r="Q278" i="2"/>
  <c r="Q274" i="2"/>
  <c r="Q270" i="2"/>
  <c r="Q258" i="2"/>
  <c r="Q254" i="2"/>
  <c r="Q250" i="2"/>
  <c r="Q246" i="2"/>
  <c r="Q242" i="2"/>
  <c r="Q238" i="2"/>
  <c r="Q234" i="2"/>
  <c r="Q230" i="2"/>
  <c r="Q226" i="2"/>
  <c r="Q222" i="2"/>
  <c r="Q218" i="2"/>
  <c r="Q214" i="2"/>
  <c r="Q210" i="2"/>
  <c r="Q206" i="2"/>
  <c r="Q194" i="2"/>
  <c r="Q190" i="2"/>
  <c r="Q186" i="2"/>
  <c r="Q182" i="2"/>
  <c r="Q178" i="2"/>
  <c r="Q174" i="2"/>
  <c r="Q170" i="2"/>
  <c r="Q166" i="2"/>
  <c r="Q162" i="2"/>
  <c r="Q158" i="2"/>
  <c r="Q154" i="2"/>
  <c r="Q150" i="2"/>
  <c r="Q146" i="2"/>
  <c r="Q142" i="2"/>
  <c r="Q130" i="2"/>
  <c r="Q126" i="2"/>
  <c r="Q122" i="2"/>
  <c r="Q118" i="2"/>
  <c r="Q114" i="2"/>
  <c r="Q110" i="2"/>
  <c r="Q106" i="2"/>
  <c r="Q102" i="2"/>
  <c r="Q98" i="2"/>
  <c r="Q94" i="2"/>
  <c r="Q90" i="2"/>
  <c r="Q86" i="2"/>
  <c r="Q82" i="2"/>
  <c r="Q78" i="2"/>
  <c r="Q66" i="2"/>
  <c r="Q62" i="2"/>
  <c r="Q58" i="2"/>
  <c r="Q54" i="2"/>
  <c r="Q50" i="2"/>
  <c r="Q46" i="2"/>
  <c r="Q42" i="2"/>
  <c r="Q38" i="2"/>
  <c r="Q34" i="2"/>
  <c r="Q30" i="2"/>
  <c r="Q26" i="2"/>
  <c r="Q22" i="2"/>
  <c r="Q18" i="2"/>
  <c r="Q14" i="2"/>
  <c r="W1181" i="2"/>
  <c r="W1117" i="2"/>
  <c r="W489" i="2"/>
  <c r="W1687" i="2"/>
  <c r="W1671" i="2"/>
  <c r="W1655" i="2"/>
  <c r="W1639" i="2"/>
  <c r="W1623" i="2"/>
  <c r="W1607" i="2"/>
  <c r="W1591" i="2"/>
  <c r="W1575" i="2"/>
  <c r="W1559" i="2"/>
  <c r="W1543" i="2"/>
  <c r="W1527" i="2"/>
  <c r="W1511" i="2"/>
  <c r="W1495" i="2"/>
  <c r="W1479" i="2"/>
  <c r="W1463" i="2"/>
  <c r="W1447" i="2"/>
  <c r="W1431" i="2"/>
  <c r="W1415" i="2"/>
  <c r="W1399" i="2"/>
  <c r="W1383" i="2"/>
  <c r="W1367" i="2"/>
  <c r="W1351" i="2"/>
  <c r="W1335" i="2"/>
  <c r="W1319" i="2"/>
  <c r="W1303" i="2"/>
  <c r="W1287" i="2"/>
  <c r="W1271" i="2"/>
  <c r="W1255" i="2"/>
  <c r="W1235" i="2"/>
  <c r="W1191" i="2"/>
  <c r="W1171" i="2"/>
  <c r="W1127" i="2"/>
  <c r="W1107" i="2"/>
  <c r="W1027" i="2"/>
  <c r="W999" i="2"/>
  <c r="W1458" i="2"/>
  <c r="W1454" i="2"/>
  <c r="W1450" i="2"/>
  <c r="W1446" i="2"/>
  <c r="W1442" i="2"/>
  <c r="W1438" i="2"/>
  <c r="W1434" i="2"/>
  <c r="W1430" i="2"/>
  <c r="W1426" i="2"/>
  <c r="W1422" i="2"/>
  <c r="W1418" i="2"/>
  <c r="W1414" i="2"/>
  <c r="W1410" i="2"/>
  <c r="W1406" i="2"/>
  <c r="W1402" i="2"/>
  <c r="W1398" i="2"/>
  <c r="W1394" i="2"/>
  <c r="W1390" i="2"/>
  <c r="W1386" i="2"/>
  <c r="W1382" i="2"/>
  <c r="W1378" i="2"/>
  <c r="W1374" i="2"/>
  <c r="W1370" i="2"/>
  <c r="W1366" i="2"/>
  <c r="W1362" i="2"/>
  <c r="W1358" i="2"/>
  <c r="W1354" i="2"/>
  <c r="W1350" i="2"/>
  <c r="W1346" i="2"/>
  <c r="W1342" i="2"/>
  <c r="W1338" i="2"/>
  <c r="W1334" i="2"/>
  <c r="W1330" i="2"/>
  <c r="W1326" i="2"/>
  <c r="W1322" i="2"/>
  <c r="W1318" i="2"/>
  <c r="W1314" i="2"/>
  <c r="W1310" i="2"/>
  <c r="W1306" i="2"/>
  <c r="W1302" i="2"/>
  <c r="W1298" i="2"/>
  <c r="W1294" i="2"/>
  <c r="W1290" i="2"/>
  <c r="W1286" i="2"/>
  <c r="W1282" i="2"/>
  <c r="W1278" i="2"/>
  <c r="W1274" i="2"/>
  <c r="W222" i="2"/>
  <c r="W190" i="2"/>
  <c r="W158" i="2"/>
  <c r="W126" i="2"/>
  <c r="W106" i="2"/>
  <c r="W94" i="2"/>
  <c r="W1244" i="2"/>
  <c r="W1224" i="2"/>
  <c r="W1212" i="2"/>
  <c r="W1192" i="2"/>
  <c r="W1180" i="2"/>
  <c r="W1160" i="2"/>
  <c r="W1148" i="2"/>
  <c r="W1128" i="2"/>
  <c r="W1116" i="2"/>
  <c r="W1096" i="2"/>
  <c r="W1084" i="2"/>
  <c r="W1072" i="2"/>
  <c r="W1690" i="2"/>
  <c r="W1686" i="2"/>
  <c r="W1682" i="2"/>
  <c r="W1678" i="2"/>
  <c r="W1674" i="2"/>
  <c r="W1670" i="2"/>
  <c r="W1666" i="2"/>
  <c r="W1662" i="2"/>
  <c r="W1658" i="2"/>
  <c r="W1654" i="2"/>
  <c r="W1650" i="2"/>
  <c r="W1646" i="2"/>
  <c r="W1642" i="2"/>
  <c r="W1638" i="2"/>
  <c r="W1634" i="2"/>
  <c r="W1630" i="2"/>
  <c r="W1626" i="2"/>
  <c r="W1622" i="2"/>
  <c r="W1618" i="2"/>
  <c r="W1614" i="2"/>
  <c r="W1610" i="2"/>
  <c r="W1606" i="2"/>
  <c r="W1602" i="2"/>
  <c r="W1598" i="2"/>
  <c r="W1594" i="2"/>
  <c r="W1590" i="2"/>
  <c r="W1586" i="2"/>
  <c r="W1582" i="2"/>
  <c r="W1578" i="2"/>
  <c r="W1574" i="2"/>
  <c r="W1570" i="2"/>
  <c r="W1566" i="2"/>
  <c r="W1562" i="2"/>
  <c r="W1558" i="2"/>
  <c r="W1554" i="2"/>
  <c r="W1550" i="2"/>
  <c r="W1546" i="2"/>
  <c r="W1542" i="2"/>
  <c r="W1538" i="2"/>
  <c r="W1534" i="2"/>
  <c r="W1530" i="2"/>
  <c r="W1526" i="2"/>
  <c r="W1522" i="2"/>
  <c r="W1518" i="2"/>
  <c r="W1514" i="2"/>
  <c r="W1510" i="2"/>
  <c r="W1506" i="2"/>
  <c r="W1502" i="2"/>
  <c r="W1498" i="2"/>
  <c r="W1494" i="2"/>
  <c r="W1490" i="2"/>
  <c r="W1486" i="2"/>
  <c r="W1482" i="2"/>
  <c r="W1478" i="2"/>
  <c r="W1474" i="2"/>
  <c r="W1470" i="2"/>
  <c r="W1466" i="2"/>
  <c r="W1462" i="2"/>
  <c r="W1270" i="2"/>
  <c r="W1266" i="2"/>
  <c r="W1262" i="2"/>
  <c r="W1258" i="2"/>
  <c r="W1254" i="2"/>
  <c r="W1250" i="2"/>
  <c r="W1246" i="2"/>
  <c r="W1242" i="2"/>
  <c r="W1238" i="2"/>
  <c r="W1234" i="2"/>
  <c r="W1230" i="2"/>
  <c r="W1226" i="2"/>
  <c r="W1222" i="2"/>
  <c r="W1218" i="2"/>
  <c r="W1214" i="2"/>
  <c r="W1210" i="2"/>
  <c r="W1206" i="2"/>
  <c r="W1202" i="2"/>
  <c r="W1198" i="2"/>
  <c r="W1194" i="2"/>
  <c r="W1190" i="2"/>
  <c r="W1186" i="2"/>
  <c r="W1182" i="2"/>
  <c r="W1178" i="2"/>
  <c r="W1174" i="2"/>
  <c r="W1170" i="2"/>
  <c r="W1166" i="2"/>
  <c r="W1162" i="2"/>
  <c r="W1158" i="2"/>
  <c r="W1154" i="2"/>
  <c r="W1150" i="2"/>
  <c r="W1146" i="2"/>
  <c r="W1142" i="2"/>
  <c r="W1138" i="2"/>
  <c r="W1134" i="2"/>
  <c r="W1056" i="2"/>
  <c r="W1000" i="2"/>
  <c r="W984" i="2"/>
  <c r="W972" i="2"/>
  <c r="W956" i="2"/>
  <c r="W944" i="2"/>
  <c r="W928" i="2"/>
  <c r="W872" i="2"/>
  <c r="W844" i="2"/>
  <c r="W816" i="2"/>
  <c r="W728" i="2"/>
  <c r="W700" i="2"/>
  <c r="W672" i="2"/>
  <c r="W616" i="2"/>
  <c r="W588" i="2"/>
  <c r="W548" i="2"/>
  <c r="W544" i="2"/>
  <c r="W488" i="2"/>
  <c r="W432" i="2"/>
  <c r="W420" i="2"/>
  <c r="W416" i="2"/>
  <c r="W412" i="2"/>
  <c r="W408" i="2"/>
  <c r="W404" i="2"/>
  <c r="W400" i="2"/>
  <c r="W396" i="2"/>
  <c r="W392" i="2"/>
  <c r="W388" i="2"/>
  <c r="W384" i="2"/>
  <c r="W380" i="2"/>
  <c r="W376" i="2"/>
  <c r="W372" i="2"/>
  <c r="W368" i="2"/>
  <c r="W364" i="2"/>
  <c r="W360" i="2"/>
  <c r="W248" i="2"/>
  <c r="W240" i="2"/>
  <c r="W1130" i="2"/>
  <c r="W1126" i="2"/>
  <c r="W1122" i="2"/>
  <c r="W1118" i="2"/>
  <c r="W1114" i="2"/>
  <c r="W1110" i="2"/>
  <c r="W1106" i="2"/>
  <c r="W1102" i="2"/>
  <c r="W1098" i="2"/>
  <c r="W1094" i="2"/>
  <c r="W1090" i="2"/>
  <c r="W1086" i="2"/>
  <c r="W1082" i="2"/>
  <c r="W1078" i="2"/>
  <c r="W1074" i="2"/>
  <c r="W1070" i="2"/>
  <c r="W1066" i="2"/>
  <c r="W1062" i="2"/>
  <c r="W1058" i="2"/>
  <c r="W1054" i="2"/>
  <c r="W1050" i="2"/>
  <c r="W1046" i="2"/>
  <c r="W1042" i="2"/>
  <c r="W1038" i="2"/>
  <c r="W1034" i="2"/>
  <c r="W1030" i="2"/>
  <c r="W1026" i="2"/>
  <c r="W1022" i="2"/>
  <c r="W1018" i="2"/>
  <c r="W1014" i="2"/>
  <c r="W1010" i="2"/>
  <c r="W1006" i="2"/>
  <c r="W1002" i="2"/>
  <c r="W998" i="2"/>
  <c r="W994" i="2"/>
  <c r="W990" i="2"/>
  <c r="W986" i="2"/>
  <c r="W982" i="2"/>
  <c r="W978" i="2"/>
  <c r="W974" i="2"/>
  <c r="W970" i="2"/>
  <c r="W966" i="2"/>
  <c r="W962" i="2"/>
  <c r="W958" i="2"/>
  <c r="W954" i="2"/>
  <c r="W950" i="2"/>
  <c r="W946" i="2"/>
  <c r="W942" i="2"/>
  <c r="W938" i="2"/>
  <c r="W934" i="2"/>
  <c r="W930" i="2"/>
  <c r="W926" i="2"/>
  <c r="W922" i="2"/>
  <c r="W918" i="2"/>
  <c r="W914" i="2"/>
  <c r="W910" i="2"/>
  <c r="W906" i="2"/>
  <c r="W902" i="2"/>
  <c r="W898" i="2"/>
  <c r="W894" i="2"/>
  <c r="W890" i="2"/>
  <c r="W886" i="2"/>
  <c r="W882" i="2"/>
  <c r="W878" i="2"/>
  <c r="W874" i="2"/>
  <c r="W870" i="2"/>
  <c r="W866" i="2"/>
  <c r="W862" i="2"/>
  <c r="W858" i="2"/>
  <c r="W854" i="2"/>
  <c r="W850" i="2"/>
  <c r="W846" i="2"/>
  <c r="W842" i="2"/>
  <c r="W838" i="2"/>
  <c r="W834" i="2"/>
  <c r="W830" i="2"/>
  <c r="W826" i="2"/>
  <c r="W822" i="2"/>
  <c r="W818" i="2"/>
  <c r="W814" i="2"/>
  <c r="W810" i="2"/>
  <c r="W806" i="2"/>
  <c r="W802" i="2"/>
  <c r="W798" i="2"/>
  <c r="W794" i="2"/>
  <c r="W790" i="2"/>
  <c r="W786" i="2"/>
  <c r="W782" i="2"/>
  <c r="W778" i="2"/>
  <c r="W774" i="2"/>
  <c r="W770" i="2"/>
  <c r="W766" i="2"/>
  <c r="W762" i="2"/>
  <c r="W758" i="2"/>
  <c r="W754" i="2"/>
  <c r="W750" i="2"/>
  <c r="W746" i="2"/>
  <c r="W742" i="2"/>
  <c r="W738" i="2"/>
  <c r="W734" i="2"/>
  <c r="W730" i="2"/>
  <c r="W726" i="2"/>
  <c r="W722" i="2"/>
  <c r="W718" i="2"/>
  <c r="W714" i="2"/>
  <c r="W710" i="2"/>
  <c r="W706" i="2"/>
  <c r="W702" i="2"/>
  <c r="W698" i="2"/>
  <c r="W694" i="2"/>
  <c r="W690" i="2"/>
  <c r="W686" i="2"/>
  <c r="W682" i="2"/>
  <c r="W678" i="2"/>
  <c r="W674" i="2"/>
  <c r="W670" i="2"/>
  <c r="W666" i="2"/>
  <c r="W662" i="2"/>
  <c r="W658" i="2"/>
  <c r="W654" i="2"/>
  <c r="W650" i="2"/>
  <c r="W646" i="2"/>
  <c r="W642" i="2"/>
  <c r="W638" i="2"/>
  <c r="W634" i="2"/>
  <c r="W630" i="2"/>
  <c r="W626" i="2"/>
  <c r="W622" i="2"/>
  <c r="W618" i="2"/>
  <c r="W614" i="2"/>
  <c r="W610" i="2"/>
  <c r="W606" i="2"/>
  <c r="W602" i="2"/>
  <c r="W598" i="2"/>
  <c r="W594" i="2"/>
  <c r="W590" i="2"/>
  <c r="W586" i="2"/>
  <c r="W582" i="2"/>
  <c r="W578" i="2"/>
  <c r="W574" i="2"/>
  <c r="W570" i="2"/>
  <c r="W566" i="2"/>
  <c r="W562" i="2"/>
  <c r="W558" i="2"/>
  <c r="W554" i="2"/>
  <c r="W550" i="2"/>
  <c r="W546" i="2"/>
  <c r="W542" i="2"/>
  <c r="W538" i="2"/>
  <c r="W534" i="2"/>
  <c r="W530" i="2"/>
  <c r="W526" i="2"/>
  <c r="W522" i="2"/>
  <c r="W518" i="2"/>
  <c r="W514" i="2"/>
  <c r="W510" i="2"/>
  <c r="W506" i="2"/>
  <c r="W502" i="2"/>
  <c r="W498" i="2"/>
  <c r="W494" i="2"/>
  <c r="W490" i="2"/>
  <c r="W486" i="2"/>
  <c r="W482" i="2"/>
  <c r="W478" i="2"/>
  <c r="W474" i="2"/>
  <c r="W470" i="2"/>
  <c r="W466" i="2"/>
  <c r="W462" i="2"/>
  <c r="W458" i="2"/>
  <c r="W454" i="2"/>
  <c r="W11" i="2"/>
  <c r="W361" i="2"/>
  <c r="W329" i="2"/>
  <c r="W297" i="2"/>
  <c r="W265" i="2"/>
  <c r="W213" i="2"/>
  <c r="W169" i="2"/>
  <c r="W137" i="2"/>
  <c r="W105" i="2"/>
  <c r="W17" i="2"/>
  <c r="W356" i="2"/>
  <c r="W352" i="2"/>
  <c r="W348" i="2"/>
  <c r="W344" i="2"/>
  <c r="W340" i="2"/>
  <c r="W336" i="2"/>
  <c r="W332" i="2"/>
  <c r="W328" i="2"/>
  <c r="W324" i="2"/>
  <c r="W320" i="2"/>
  <c r="W316" i="2"/>
  <c r="W312" i="2"/>
  <c r="W308" i="2"/>
  <c r="W304" i="2"/>
  <c r="W300" i="2"/>
  <c r="W296" i="2"/>
  <c r="W292" i="2"/>
  <c r="W288" i="2"/>
  <c r="W284" i="2"/>
  <c r="W280" i="2"/>
  <c r="W276" i="2"/>
  <c r="W272" i="2"/>
  <c r="W268" i="2"/>
  <c r="W260" i="2"/>
  <c r="W256" i="2"/>
  <c r="W252" i="2"/>
  <c r="W244" i="2"/>
  <c r="W236" i="2"/>
  <c r="W232" i="2"/>
  <c r="W228" i="2"/>
  <c r="W224" i="2"/>
  <c r="W220" i="2"/>
  <c r="W216" i="2"/>
  <c r="W212" i="2"/>
  <c r="W208" i="2"/>
  <c r="W204" i="2"/>
  <c r="W200" i="2"/>
  <c r="W196" i="2"/>
  <c r="W192" i="2"/>
  <c r="W188" i="2"/>
  <c r="W184" i="2"/>
  <c r="W180" i="2"/>
  <c r="W176" i="2"/>
  <c r="W172" i="2"/>
  <c r="W168" i="2"/>
  <c r="W164" i="2"/>
  <c r="W160" i="2"/>
  <c r="W156" i="2"/>
  <c r="W152" i="2"/>
  <c r="W148" i="2"/>
  <c r="W144" i="2"/>
  <c r="W140" i="2"/>
  <c r="W136" i="2"/>
  <c r="W132" i="2"/>
  <c r="W128" i="2"/>
  <c r="W124" i="2"/>
  <c r="W120" i="2"/>
  <c r="W116" i="2"/>
  <c r="W112" i="2"/>
  <c r="W108" i="2"/>
  <c r="W104" i="2"/>
  <c r="W100" i="2"/>
  <c r="W96" i="2"/>
  <c r="W92" i="2"/>
  <c r="W88" i="2"/>
  <c r="W84" i="2"/>
  <c r="W80" i="2"/>
  <c r="W76" i="2"/>
  <c r="W72" i="2"/>
  <c r="W68" i="2"/>
  <c r="W64" i="2"/>
  <c r="W60" i="2"/>
  <c r="W56" i="2"/>
  <c r="W52" i="2"/>
  <c r="W48" i="2"/>
  <c r="W44" i="2"/>
  <c r="W40" i="2"/>
  <c r="W36" i="2"/>
  <c r="W32" i="2"/>
  <c r="W28" i="2"/>
  <c r="W24" i="2"/>
  <c r="W20" i="2"/>
  <c r="W16" i="2"/>
  <c r="W12" i="2"/>
  <c r="W1689" i="2"/>
  <c r="W1685" i="2"/>
  <c r="W1681" i="2"/>
  <c r="W1677" i="2"/>
  <c r="W1673" i="2"/>
  <c r="W1669" i="2"/>
  <c r="W1665" i="2"/>
  <c r="W1661" i="2"/>
  <c r="W1657" i="2"/>
  <c r="W1653" i="2"/>
  <c r="W1649" i="2"/>
  <c r="W1645" i="2"/>
  <c r="W1641" i="2"/>
  <c r="W1637" i="2"/>
  <c r="W1633" i="2"/>
  <c r="W1629" i="2"/>
  <c r="W1625" i="2"/>
  <c r="W1621" i="2"/>
  <c r="W1617" i="2"/>
  <c r="W1613" i="2"/>
  <c r="W433" i="2"/>
  <c r="W971" i="2"/>
  <c r="W915" i="2"/>
  <c r="W887" i="2"/>
  <c r="W859" i="2"/>
  <c r="W771" i="2"/>
  <c r="W743" i="2"/>
  <c r="W715" i="2"/>
  <c r="W688" i="2"/>
  <c r="W659" i="2"/>
  <c r="W631" i="2"/>
  <c r="W603" i="2"/>
  <c r="W520" i="2"/>
  <c r="W464" i="2"/>
  <c r="W451" i="2"/>
  <c r="W447" i="2"/>
  <c r="W443" i="2"/>
  <c r="W439" i="2"/>
  <c r="W435" i="2"/>
  <c r="W431" i="2"/>
  <c r="W427" i="2"/>
  <c r="W423" i="2"/>
  <c r="W419" i="2"/>
  <c r="W415" i="2"/>
  <c r="W411" i="2"/>
  <c r="W407" i="2"/>
  <c r="W403" i="2"/>
  <c r="W399" i="2"/>
  <c r="W395" i="2"/>
  <c r="W391" i="2"/>
  <c r="W387" i="2"/>
  <c r="W383" i="2"/>
  <c r="W379" i="2"/>
  <c r="W375" i="2"/>
  <c r="W371" i="2"/>
  <c r="W367" i="2"/>
  <c r="W363" i="2"/>
  <c r="W359" i="2"/>
  <c r="W355" i="2"/>
  <c r="W351" i="2"/>
  <c r="W347" i="2"/>
  <c r="W343" i="2"/>
  <c r="W339" i="2"/>
  <c r="W335" i="2"/>
  <c r="W331" i="2"/>
  <c r="W211" i="2"/>
  <c r="W179" i="2"/>
  <c r="W1609" i="2"/>
  <c r="W1605" i="2"/>
  <c r="W1601" i="2"/>
  <c r="W1597" i="2"/>
  <c r="W1593" i="2"/>
  <c r="W1589" i="2"/>
  <c r="W1585" i="2"/>
  <c r="W1581" i="2"/>
  <c r="W1577" i="2"/>
  <c r="W1573" i="2"/>
  <c r="W1569" i="2"/>
  <c r="W1565" i="2"/>
  <c r="W1561" i="2"/>
  <c r="W1557" i="2"/>
  <c r="W1553" i="2"/>
  <c r="W1549" i="2"/>
  <c r="W1545" i="2"/>
  <c r="W1541" i="2"/>
  <c r="W1537" i="2"/>
  <c r="W1533" i="2"/>
  <c r="W1529" i="2"/>
  <c r="W1525" i="2"/>
  <c r="W1521" i="2"/>
  <c r="W1517" i="2"/>
  <c r="W1513" i="2"/>
  <c r="W1509" i="2"/>
  <c r="W1505" i="2"/>
  <c r="W1501" i="2"/>
  <c r="W1497" i="2"/>
  <c r="W1493" i="2"/>
  <c r="W1489" i="2"/>
  <c r="W1485" i="2"/>
  <c r="W1481" i="2"/>
  <c r="W1477" i="2"/>
  <c r="W1473" i="2"/>
  <c r="W1469" i="2"/>
  <c r="W1465" i="2"/>
  <c r="W1461" i="2"/>
  <c r="W1457" i="2"/>
  <c r="W1453" i="2"/>
  <c r="W1449" i="2"/>
  <c r="W1445" i="2"/>
  <c r="W1441" i="2"/>
  <c r="W1437" i="2"/>
  <c r="W1433" i="2"/>
  <c r="W1429" i="2"/>
  <c r="W1425" i="2"/>
  <c r="W1421" i="2"/>
  <c r="W1417" i="2"/>
  <c r="W1413" i="2"/>
  <c r="W1409" i="2"/>
  <c r="W1405" i="2"/>
  <c r="W1401" i="2"/>
  <c r="W1397" i="2"/>
  <c r="W1393" i="2"/>
  <c r="W1389" i="2"/>
  <c r="W1385" i="2"/>
  <c r="W1381" i="2"/>
  <c r="W1377" i="2"/>
  <c r="W1373" i="2"/>
  <c r="W1369" i="2"/>
  <c r="W1365" i="2"/>
  <c r="W1361" i="2"/>
  <c r="W1357" i="2"/>
  <c r="W1353" i="2"/>
  <c r="W1349" i="2"/>
  <c r="W1345" i="2"/>
  <c r="W1341" i="2"/>
  <c r="W1337" i="2"/>
  <c r="W1333" i="2"/>
  <c r="W1329" i="2"/>
  <c r="W1325" i="2"/>
  <c r="W1321" i="2"/>
  <c r="W1317" i="2"/>
  <c r="W1313" i="2"/>
  <c r="W1309" i="2"/>
  <c r="W1305" i="2"/>
  <c r="W1301" i="2"/>
  <c r="W1297" i="2"/>
  <c r="W1293" i="2"/>
  <c r="W1289" i="2"/>
  <c r="W1285" i="2"/>
  <c r="W1281" i="2"/>
  <c r="W1277" i="2"/>
  <c r="W1273" i="2"/>
  <c r="W1269" i="2"/>
  <c r="W1265" i="2"/>
  <c r="W1261" i="2"/>
  <c r="W1257" i="2"/>
  <c r="W1253" i="2"/>
  <c r="W1249" i="2"/>
  <c r="W1245" i="2"/>
  <c r="W1241" i="2"/>
  <c r="W1237" i="2"/>
  <c r="W1233" i="2"/>
  <c r="W1229" i="2"/>
  <c r="W1225" i="2"/>
  <c r="W1221" i="2"/>
  <c r="W1217" i="2"/>
  <c r="W1213" i="2"/>
  <c r="W1209" i="2"/>
  <c r="W1205" i="2"/>
  <c r="W1201" i="2"/>
  <c r="W1197" i="2"/>
  <c r="W1193" i="2"/>
  <c r="W1189" i="2"/>
  <c r="W1185" i="2"/>
  <c r="W1177" i="2"/>
  <c r="W1173" i="2"/>
  <c r="W1169" i="2"/>
  <c r="W1165" i="2"/>
  <c r="W1161" i="2"/>
  <c r="W1157" i="2"/>
  <c r="W1153" i="2"/>
  <c r="W1149" i="2"/>
  <c r="W1145" i="2"/>
  <c r="W1141" i="2"/>
  <c r="W1137" i="2"/>
  <c r="W1133" i="2"/>
  <c r="W1129" i="2"/>
  <c r="W1125" i="2"/>
  <c r="W1121" i="2"/>
  <c r="W1113" i="2"/>
  <c r="W1109" i="2"/>
  <c r="W1105" i="2"/>
  <c r="W1101" i="2"/>
  <c r="W1097" i="2"/>
  <c r="W1093" i="2"/>
  <c r="W1089" i="2"/>
  <c r="W1085" i="2"/>
  <c r="W1081" i="2"/>
  <c r="W1077" i="2"/>
  <c r="W1073" i="2"/>
  <c r="W1069" i="2"/>
  <c r="W1065" i="2"/>
  <c r="W1061" i="2"/>
  <c r="W1057" i="2"/>
  <c r="W1053" i="2"/>
  <c r="W1049" i="2"/>
  <c r="W1045" i="2"/>
  <c r="W1041" i="2"/>
  <c r="W1037" i="2"/>
  <c r="W1033" i="2"/>
  <c r="W1029" i="2"/>
  <c r="W1025" i="2"/>
  <c r="W1021" i="2"/>
  <c r="W1017" i="2"/>
  <c r="W1013" i="2"/>
  <c r="W1009" i="2"/>
  <c r="W1005" i="2"/>
  <c r="W1001" i="2"/>
  <c r="W997" i="2"/>
  <c r="W993" i="2"/>
  <c r="W989" i="2"/>
  <c r="W985" i="2"/>
  <c r="W981" i="2"/>
  <c r="W561" i="2"/>
  <c r="W529" i="2"/>
  <c r="W505" i="2"/>
  <c r="W473" i="2"/>
  <c r="W457" i="2"/>
  <c r="W401" i="2"/>
  <c r="W397" i="2"/>
  <c r="W385" i="2"/>
  <c r="W127" i="2"/>
  <c r="W264" i="2"/>
  <c r="W327" i="2"/>
  <c r="W323" i="2"/>
  <c r="W319" i="2"/>
  <c r="W315" i="2"/>
  <c r="W311" i="2"/>
  <c r="W307" i="2"/>
  <c r="W303" i="2"/>
  <c r="W299" i="2"/>
  <c r="W295" i="2"/>
  <c r="W291" i="2"/>
  <c r="W287" i="2"/>
  <c r="W283" i="2"/>
  <c r="W279" i="2"/>
  <c r="W275" i="2"/>
  <c r="W271" i="2"/>
  <c r="W267" i="2"/>
  <c r="W255" i="2"/>
  <c r="W251" i="2"/>
  <c r="W247" i="2"/>
  <c r="W243" i="2"/>
  <c r="W239" i="2"/>
  <c r="W235" i="2"/>
  <c r="W231" i="2"/>
  <c r="W227" i="2"/>
  <c r="W223" i="2"/>
  <c r="W219" i="2"/>
  <c r="W215" i="2"/>
  <c r="W207" i="2"/>
  <c r="W203" i="2"/>
  <c r="W199" i="2"/>
  <c r="W195" i="2"/>
  <c r="W191" i="2"/>
  <c r="W187" i="2"/>
  <c r="W183" i="2"/>
  <c r="W175" i="2"/>
  <c r="W171" i="2"/>
  <c r="W167" i="2"/>
  <c r="W163" i="2"/>
  <c r="W159" i="2"/>
  <c r="W155" i="2"/>
  <c r="W151" i="2"/>
  <c r="W147" i="2"/>
  <c r="W143" i="2"/>
  <c r="W139" i="2"/>
  <c r="W135" i="2"/>
  <c r="W131" i="2"/>
  <c r="W123" i="2"/>
  <c r="W119" i="2"/>
  <c r="W115" i="2"/>
  <c r="W111" i="2"/>
  <c r="W107" i="2"/>
  <c r="W103" i="2"/>
  <c r="W99" i="2"/>
  <c r="W95" i="2"/>
  <c r="W91" i="2"/>
  <c r="W87" i="2"/>
  <c r="W83" i="2"/>
  <c r="W79" i="2"/>
  <c r="W75" i="2"/>
  <c r="W71" i="2"/>
  <c r="W67" i="2"/>
  <c r="W63" i="2"/>
  <c r="W59" i="2"/>
  <c r="W55" i="2"/>
  <c r="W51" i="2"/>
  <c r="W47" i="2"/>
  <c r="W43" i="2"/>
  <c r="W39" i="2"/>
  <c r="W35" i="2"/>
  <c r="W31" i="2"/>
  <c r="W27" i="2"/>
  <c r="W23" i="2"/>
  <c r="W19" i="2"/>
  <c r="W15" i="2"/>
  <c r="W1679" i="2"/>
  <c r="W1663" i="2"/>
  <c r="W1647" i="2"/>
  <c r="W1631" i="2"/>
  <c r="W1615" i="2"/>
  <c r="W1599" i="2"/>
  <c r="W1583" i="2"/>
  <c r="W1567" i="2"/>
  <c r="W1551" i="2"/>
  <c r="W1535" i="2"/>
  <c r="W1519" i="2"/>
  <c r="W1503" i="2"/>
  <c r="W1487" i="2"/>
  <c r="W1471" i="2"/>
  <c r="W1455" i="2"/>
  <c r="W1439" i="2"/>
  <c r="W1423" i="2"/>
  <c r="W1407" i="2"/>
  <c r="W1391" i="2"/>
  <c r="W1375" i="2"/>
  <c r="W1359" i="2"/>
  <c r="W1343" i="2"/>
  <c r="W1327" i="2"/>
  <c r="W1311" i="2"/>
  <c r="W1295" i="2"/>
  <c r="W1279" i="2"/>
  <c r="W1263" i="2"/>
  <c r="W1203" i="2"/>
  <c r="W1139" i="2"/>
  <c r="W1043" i="2"/>
  <c r="W1015" i="2"/>
  <c r="W987" i="2"/>
  <c r="W787" i="2"/>
  <c r="W759" i="2"/>
  <c r="W731" i="2"/>
  <c r="W1223" i="2"/>
  <c r="W1159" i="2"/>
  <c r="W1095" i="2"/>
  <c r="W899" i="2"/>
  <c r="W871" i="2"/>
  <c r="W843" i="2"/>
  <c r="W643" i="2"/>
  <c r="W615" i="2"/>
  <c r="W587" i="2"/>
  <c r="W1688" i="2"/>
  <c r="W1684" i="2"/>
  <c r="W1680" i="2"/>
  <c r="W1676" i="2"/>
  <c r="W1672" i="2"/>
  <c r="W1668" i="2"/>
  <c r="W1664" i="2"/>
  <c r="W1660" i="2"/>
  <c r="W1656" i="2"/>
  <c r="W1652" i="2"/>
  <c r="W1648" i="2"/>
  <c r="W1644" i="2"/>
  <c r="W1640" i="2"/>
  <c r="W1636" i="2"/>
  <c r="W1632" i="2"/>
  <c r="W1628" i="2"/>
  <c r="W1624" i="2"/>
  <c r="W1620" i="2"/>
  <c r="W1616" i="2"/>
  <c r="W1612" i="2"/>
  <c r="W1608" i="2"/>
  <c r="W1604" i="2"/>
  <c r="W1600" i="2"/>
  <c r="W1596" i="2"/>
  <c r="W1592" i="2"/>
  <c r="W1588" i="2"/>
  <c r="W1584" i="2"/>
  <c r="W1580" i="2"/>
  <c r="W1576" i="2"/>
  <c r="W1572" i="2"/>
  <c r="W1568" i="2"/>
  <c r="W1564" i="2"/>
  <c r="W1560" i="2"/>
  <c r="W1556" i="2"/>
  <c r="W1552" i="2"/>
  <c r="W1548" i="2"/>
  <c r="W1544" i="2"/>
  <c r="W1540" i="2"/>
  <c r="W1536" i="2"/>
  <c r="W1532" i="2"/>
  <c r="W1528" i="2"/>
  <c r="W1524" i="2"/>
  <c r="W1520" i="2"/>
  <c r="W1516" i="2"/>
  <c r="W1512" i="2"/>
  <c r="W1508" i="2"/>
  <c r="W1504" i="2"/>
  <c r="W1500" i="2"/>
  <c r="W1496" i="2"/>
  <c r="W1492" i="2"/>
  <c r="W1488" i="2"/>
  <c r="W1484" i="2"/>
  <c r="W1480" i="2"/>
  <c r="W1476" i="2"/>
  <c r="W1472" i="2"/>
  <c r="W1468" i="2"/>
  <c r="W1464" i="2"/>
  <c r="W1460" i="2"/>
  <c r="W1456" i="2"/>
  <c r="W1452" i="2"/>
  <c r="W1448" i="2"/>
  <c r="W1444" i="2"/>
  <c r="W1440" i="2"/>
  <c r="W1436" i="2"/>
  <c r="W1432" i="2"/>
  <c r="W1428" i="2"/>
  <c r="W1424" i="2"/>
  <c r="W1420" i="2"/>
  <c r="W1416" i="2"/>
  <c r="W1412" i="2"/>
  <c r="W1408" i="2"/>
  <c r="W1404" i="2"/>
  <c r="W1400" i="2"/>
  <c r="W1396" i="2"/>
  <c r="W1392" i="2"/>
  <c r="W1388" i="2"/>
  <c r="W1384" i="2"/>
  <c r="W1380" i="2"/>
  <c r="W1376" i="2"/>
  <c r="W1372" i="2"/>
  <c r="W1368" i="2"/>
  <c r="W1364" i="2"/>
  <c r="W1360" i="2"/>
  <c r="W1356" i="2"/>
  <c r="W1352" i="2"/>
  <c r="W1348" i="2"/>
  <c r="W1344" i="2"/>
  <c r="W1340" i="2"/>
  <c r="W1336" i="2"/>
  <c r="W1332" i="2"/>
  <c r="W1328" i="2"/>
  <c r="W1324" i="2"/>
  <c r="W1320" i="2"/>
  <c r="W1316" i="2"/>
  <c r="W1312" i="2"/>
  <c r="W1308" i="2"/>
  <c r="W1304" i="2"/>
  <c r="W1300" i="2"/>
  <c r="W1296" i="2"/>
  <c r="W1292" i="2"/>
  <c r="W1288" i="2"/>
  <c r="W1284" i="2"/>
  <c r="W1280" i="2"/>
  <c r="W1276" i="2"/>
  <c r="W1272" i="2"/>
  <c r="W1268" i="2"/>
  <c r="W1264" i="2"/>
  <c r="W1260" i="2"/>
  <c r="W1256" i="2"/>
  <c r="W1252" i="2"/>
  <c r="W1248" i="2"/>
  <c r="W1240" i="2"/>
  <c r="W1236" i="2"/>
  <c r="W1232" i="2"/>
  <c r="W1228" i="2"/>
  <c r="W1220" i="2"/>
  <c r="W1216" i="2"/>
  <c r="W1208" i="2"/>
  <c r="W1204" i="2"/>
  <c r="W1200" i="2"/>
  <c r="W1196" i="2"/>
  <c r="W1188" i="2"/>
  <c r="W1184" i="2"/>
  <c r="W1176" i="2"/>
  <c r="W1172" i="2"/>
  <c r="W1168" i="2"/>
  <c r="W1164" i="2"/>
  <c r="W1156" i="2"/>
  <c r="W1152" i="2"/>
  <c r="W1144" i="2"/>
  <c r="W1140" i="2"/>
  <c r="W1136" i="2"/>
  <c r="W1132" i="2"/>
  <c r="W1124" i="2"/>
  <c r="W1120" i="2"/>
  <c r="W1112" i="2"/>
  <c r="W1108" i="2"/>
  <c r="W1104" i="2"/>
  <c r="W1100" i="2"/>
  <c r="W1092" i="2"/>
  <c r="W1088" i="2"/>
  <c r="W1080" i="2"/>
  <c r="W1076" i="2"/>
  <c r="W1068" i="2"/>
  <c r="W1064" i="2"/>
  <c r="W1060" i="2"/>
  <c r="W1052" i="2"/>
  <c r="W1048" i="2"/>
  <c r="W1044" i="2"/>
  <c r="W1040" i="2"/>
  <c r="W1036" i="2"/>
  <c r="W1032" i="2"/>
  <c r="W1028" i="2"/>
  <c r="W1024" i="2"/>
  <c r="W1020" i="2"/>
  <c r="W1016" i="2"/>
  <c r="W1012" i="2"/>
  <c r="W1008" i="2"/>
  <c r="W1004" i="2"/>
  <c r="W996" i="2"/>
  <c r="W992" i="2"/>
  <c r="W988" i="2"/>
  <c r="W980" i="2"/>
  <c r="W976" i="2"/>
  <c r="W968" i="2"/>
  <c r="W964" i="2"/>
  <c r="W960" i="2"/>
  <c r="W952" i="2"/>
  <c r="W948" i="2"/>
  <c r="W940" i="2"/>
  <c r="W936" i="2"/>
  <c r="W932" i="2"/>
  <c r="W924" i="2"/>
  <c r="W920" i="2"/>
  <c r="W916" i="2"/>
  <c r="W912" i="2"/>
  <c r="W908" i="2"/>
  <c r="W904" i="2"/>
  <c r="W900" i="2"/>
  <c r="W896" i="2"/>
  <c r="W892" i="2"/>
  <c r="W888" i="2"/>
  <c r="W884" i="2"/>
  <c r="W880" i="2"/>
  <c r="W864" i="2"/>
  <c r="W808" i="2"/>
  <c r="W792" i="2"/>
  <c r="W780" i="2"/>
  <c r="W764" i="2"/>
  <c r="W752" i="2"/>
  <c r="W736" i="2"/>
  <c r="W680" i="2"/>
  <c r="W664" i="2"/>
  <c r="W652" i="2"/>
  <c r="W636" i="2"/>
  <c r="W624" i="2"/>
  <c r="W608" i="2"/>
  <c r="W560" i="2"/>
  <c r="W532" i="2"/>
  <c r="W500" i="2"/>
  <c r="W476" i="2"/>
  <c r="W448" i="2"/>
  <c r="W444" i="2"/>
  <c r="W744" i="2"/>
  <c r="W716" i="2"/>
  <c r="W1683" i="2"/>
  <c r="W1675" i="2"/>
  <c r="W1667" i="2"/>
  <c r="W1659" i="2"/>
  <c r="W1651" i="2"/>
  <c r="W1643" i="2"/>
  <c r="W1635" i="2"/>
  <c r="W1627" i="2"/>
  <c r="W1619" i="2"/>
  <c r="W1611" i="2"/>
  <c r="W1603" i="2"/>
  <c r="W1595" i="2"/>
  <c r="W1587" i="2"/>
  <c r="W1579" i="2"/>
  <c r="W1571" i="2"/>
  <c r="W1563" i="2"/>
  <c r="W1555" i="2"/>
  <c r="W1547" i="2"/>
  <c r="W1539" i="2"/>
  <c r="W1531" i="2"/>
  <c r="W1523" i="2"/>
  <c r="W1515" i="2"/>
  <c r="W1507" i="2"/>
  <c r="W1499" i="2"/>
  <c r="W1491" i="2"/>
  <c r="W1483" i="2"/>
  <c r="W1475" i="2"/>
  <c r="W1467" i="2"/>
  <c r="W1459" i="2"/>
  <c r="W1451" i="2"/>
  <c r="W1443" i="2"/>
  <c r="W1435" i="2"/>
  <c r="W1427" i="2"/>
  <c r="W1419" i="2"/>
  <c r="W1411" i="2"/>
  <c r="W1403" i="2"/>
  <c r="W1395" i="2"/>
  <c r="W1387" i="2"/>
  <c r="W1379" i="2"/>
  <c r="W1371" i="2"/>
  <c r="W1363" i="2"/>
  <c r="W1355" i="2"/>
  <c r="W1347" i="2"/>
  <c r="W1339" i="2"/>
  <c r="W1331" i="2"/>
  <c r="W1323" i="2"/>
  <c r="W1315" i="2"/>
  <c r="W1307" i="2"/>
  <c r="W1299" i="2"/>
  <c r="W1291" i="2"/>
  <c r="W1283" i="2"/>
  <c r="W1275" i="2"/>
  <c r="W1267" i="2"/>
  <c r="W1259" i="2"/>
  <c r="W1251" i="2"/>
  <c r="W1247" i="2"/>
  <c r="W1243" i="2"/>
  <c r="W1239" i="2"/>
  <c r="W1231" i="2"/>
  <c r="W1227" i="2"/>
  <c r="W1219" i="2"/>
  <c r="W1215" i="2"/>
  <c r="W1211" i="2"/>
  <c r="W1207" i="2"/>
  <c r="W1199" i="2"/>
  <c r="W1195" i="2"/>
  <c r="W1187" i="2"/>
  <c r="W1183" i="2"/>
  <c r="W1179" i="2"/>
  <c r="W1175" i="2"/>
  <c r="W1167" i="2"/>
  <c r="W1163" i="2"/>
  <c r="W1155" i="2"/>
  <c r="W1151" i="2"/>
  <c r="W1147" i="2"/>
  <c r="W1143" i="2"/>
  <c r="W1135" i="2"/>
  <c r="W1131" i="2"/>
  <c r="W1123" i="2"/>
  <c r="W1119" i="2"/>
  <c r="W1115" i="2"/>
  <c r="W1111" i="2"/>
  <c r="W1103" i="2"/>
  <c r="W1099" i="2"/>
  <c r="W1091" i="2"/>
  <c r="W1087" i="2"/>
  <c r="W1083" i="2"/>
  <c r="W1079" i="2"/>
  <c r="W1075" i="2"/>
  <c r="W1071" i="2"/>
  <c r="W1067" i="2"/>
  <c r="W1063" i="2"/>
  <c r="W1059" i="2"/>
  <c r="W1055" i="2"/>
  <c r="W1051" i="2"/>
  <c r="W1047" i="2"/>
  <c r="W1039" i="2"/>
  <c r="W1035" i="2"/>
  <c r="W1031" i="2"/>
  <c r="W1023" i="2"/>
  <c r="W1019" i="2"/>
  <c r="W1011" i="2"/>
  <c r="W1007" i="2"/>
  <c r="W1003" i="2"/>
  <c r="W995" i="2"/>
  <c r="W991" i="2"/>
  <c r="W983" i="2"/>
  <c r="W979" i="2"/>
  <c r="W975" i="2"/>
  <c r="W967" i="2"/>
  <c r="W963" i="2"/>
  <c r="W959" i="2"/>
  <c r="W955" i="2"/>
  <c r="W951" i="2"/>
  <c r="W947" i="2"/>
  <c r="W943" i="2"/>
  <c r="W939" i="2"/>
  <c r="W935" i="2"/>
  <c r="W931" i="2"/>
  <c r="W927" i="2"/>
  <c r="W923" i="2"/>
  <c r="W919" i="2"/>
  <c r="W911" i="2"/>
  <c r="W907" i="2"/>
  <c r="W903" i="2"/>
  <c r="W895" i="2"/>
  <c r="W891" i="2"/>
  <c r="W883" i="2"/>
  <c r="W879" i="2"/>
  <c r="W875" i="2"/>
  <c r="W867" i="2"/>
  <c r="W863" i="2"/>
  <c r="W855" i="2"/>
  <c r="W851" i="2"/>
  <c r="W847" i="2"/>
  <c r="W839" i="2"/>
  <c r="W835" i="2"/>
  <c r="W831" i="2"/>
  <c r="W827" i="2"/>
  <c r="W823" i="2"/>
  <c r="W819" i="2"/>
  <c r="W815" i="2"/>
  <c r="W811" i="2"/>
  <c r="W807" i="2"/>
  <c r="W803" i="2"/>
  <c r="W799" i="2"/>
  <c r="W795" i="2"/>
  <c r="W791" i="2"/>
  <c r="W783" i="2"/>
  <c r="W779" i="2"/>
  <c r="W775" i="2"/>
  <c r="W767" i="2"/>
  <c r="W763" i="2"/>
  <c r="W755" i="2"/>
  <c r="W751" i="2"/>
  <c r="W747" i="2"/>
  <c r="W739" i="2"/>
  <c r="W735" i="2"/>
  <c r="W727" i="2"/>
  <c r="W723" i="2"/>
  <c r="W719" i="2"/>
  <c r="W711" i="2"/>
  <c r="W707" i="2"/>
  <c r="W703" i="2"/>
  <c r="W699" i="2"/>
  <c r="W695" i="2"/>
  <c r="W691" i="2"/>
  <c r="W687" i="2"/>
  <c r="W683" i="2"/>
  <c r="W679" i="2"/>
  <c r="W675" i="2"/>
  <c r="W671" i="2"/>
  <c r="W667" i="2"/>
  <c r="W663" i="2"/>
  <c r="W655" i="2"/>
  <c r="W651" i="2"/>
  <c r="W647" i="2"/>
  <c r="W639" i="2"/>
  <c r="W635" i="2"/>
  <c r="W627" i="2"/>
  <c r="W623" i="2"/>
  <c r="W619" i="2"/>
  <c r="W611" i="2"/>
  <c r="W607" i="2"/>
  <c r="W599" i="2"/>
  <c r="W595" i="2"/>
  <c r="W591" i="2"/>
  <c r="W583" i="2"/>
  <c r="W579" i="2"/>
  <c r="W575" i="2"/>
  <c r="W571" i="2"/>
  <c r="W567" i="2"/>
  <c r="W563" i="2"/>
  <c r="W559" i="2"/>
  <c r="W555" i="2"/>
  <c r="W551" i="2"/>
  <c r="W547" i="2"/>
  <c r="W543" i="2"/>
  <c r="W539" i="2"/>
  <c r="W535" i="2"/>
  <c r="W531" i="2"/>
  <c r="W527" i="2"/>
  <c r="W523" i="2"/>
  <c r="W519" i="2"/>
  <c r="W515" i="2"/>
  <c r="W511" i="2"/>
  <c r="W507" i="2"/>
  <c r="W503" i="2"/>
  <c r="W499" i="2"/>
  <c r="W495" i="2"/>
  <c r="W491" i="2"/>
  <c r="W487" i="2"/>
  <c r="W483" i="2"/>
  <c r="W479" i="2"/>
  <c r="W475" i="2"/>
  <c r="W471" i="2"/>
  <c r="W467" i="2"/>
  <c r="W463" i="2"/>
  <c r="W459" i="2"/>
  <c r="W455" i="2"/>
  <c r="W856" i="2"/>
  <c r="W828" i="2"/>
  <c r="W800" i="2"/>
  <c r="W600" i="2"/>
  <c r="W572" i="2"/>
  <c r="W516" i="2"/>
  <c r="W977" i="2"/>
  <c r="W973" i="2"/>
  <c r="W969" i="2"/>
  <c r="W965" i="2"/>
  <c r="W961" i="2"/>
  <c r="W957" i="2"/>
  <c r="W953" i="2"/>
  <c r="W949" i="2"/>
  <c r="W945" i="2"/>
  <c r="W941" i="2"/>
  <c r="W937" i="2"/>
  <c r="W933" i="2"/>
  <c r="W929" i="2"/>
  <c r="W925" i="2"/>
  <c r="W921" i="2"/>
  <c r="W917" i="2"/>
  <c r="W913" i="2"/>
  <c r="W909" i="2"/>
  <c r="W905" i="2"/>
  <c r="W901" i="2"/>
  <c r="W897" i="2"/>
  <c r="W893" i="2"/>
  <c r="W889" i="2"/>
  <c r="W885" i="2"/>
  <c r="W881" i="2"/>
  <c r="W877" i="2"/>
  <c r="W873" i="2"/>
  <c r="W869" i="2"/>
  <c r="W865" i="2"/>
  <c r="W861" i="2"/>
  <c r="W857" i="2"/>
  <c r="W853" i="2"/>
  <c r="W849" i="2"/>
  <c r="W845" i="2"/>
  <c r="W841" i="2"/>
  <c r="W837" i="2"/>
  <c r="W833" i="2"/>
  <c r="W829" i="2"/>
  <c r="W825" i="2"/>
  <c r="W821" i="2"/>
  <c r="W817" i="2"/>
  <c r="W813" i="2"/>
  <c r="W809" i="2"/>
  <c r="W805" i="2"/>
  <c r="W801" i="2"/>
  <c r="W797" i="2"/>
  <c r="W793" i="2"/>
  <c r="W789" i="2"/>
  <c r="W785" i="2"/>
  <c r="W781" i="2"/>
  <c r="W777" i="2"/>
  <c r="W773" i="2"/>
  <c r="W769" i="2"/>
  <c r="W765" i="2"/>
  <c r="W761" i="2"/>
  <c r="W757" i="2"/>
  <c r="W753" i="2"/>
  <c r="W749" i="2"/>
  <c r="W745" i="2"/>
  <c r="W741" i="2"/>
  <c r="W737" i="2"/>
  <c r="W733" i="2"/>
  <c r="W729" i="2"/>
  <c r="W725" i="2"/>
  <c r="W721" i="2"/>
  <c r="W717" i="2"/>
  <c r="W713" i="2"/>
  <c r="W709" i="2"/>
  <c r="W705" i="2"/>
  <c r="W701" i="2"/>
  <c r="W697" i="2"/>
  <c r="W693" i="2"/>
  <c r="W689" i="2"/>
  <c r="W685" i="2"/>
  <c r="W681" i="2"/>
  <c r="W677" i="2"/>
  <c r="W673" i="2"/>
  <c r="W669" i="2"/>
  <c r="W665" i="2"/>
  <c r="W661" i="2"/>
  <c r="W657" i="2"/>
  <c r="W653" i="2"/>
  <c r="W649" i="2"/>
  <c r="W645" i="2"/>
  <c r="W641" i="2"/>
  <c r="W637" i="2"/>
  <c r="W633" i="2"/>
  <c r="W629" i="2"/>
  <c r="W625" i="2"/>
  <c r="W621" i="2"/>
  <c r="W617" i="2"/>
  <c r="W613" i="2"/>
  <c r="W609" i="2"/>
  <c r="W605" i="2"/>
  <c r="W601" i="2"/>
  <c r="W597" i="2"/>
  <c r="W593" i="2"/>
  <c r="W589" i="2"/>
  <c r="W585" i="2"/>
  <c r="W581" i="2"/>
  <c r="W577" i="2"/>
  <c r="W573" i="2"/>
  <c r="W569" i="2"/>
  <c r="W565" i="2"/>
  <c r="W557" i="2"/>
  <c r="W553" i="2"/>
  <c r="W549" i="2"/>
  <c r="W545" i="2"/>
  <c r="W541" i="2"/>
  <c r="W537" i="2"/>
  <c r="W533" i="2"/>
  <c r="W525" i="2"/>
  <c r="W521" i="2"/>
  <c r="W517" i="2"/>
  <c r="W513" i="2"/>
  <c r="W509" i="2"/>
  <c r="W501" i="2"/>
  <c r="W497" i="2"/>
  <c r="W493" i="2"/>
  <c r="W485" i="2"/>
  <c r="W481" i="2"/>
  <c r="W477" i="2"/>
  <c r="W469" i="2"/>
  <c r="W465" i="2"/>
  <c r="W461" i="2"/>
  <c r="W453" i="2"/>
  <c r="W449" i="2"/>
  <c r="W445" i="2"/>
  <c r="W441" i="2"/>
  <c r="W437" i="2"/>
  <c r="W429" i="2"/>
  <c r="W425" i="2"/>
  <c r="W421" i="2"/>
  <c r="W417" i="2"/>
  <c r="W413" i="2"/>
  <c r="W409" i="2"/>
  <c r="W405" i="2"/>
  <c r="W393" i="2"/>
  <c r="W389" i="2"/>
  <c r="W381" i="2"/>
  <c r="W377" i="2"/>
  <c r="W373" i="2"/>
  <c r="W369" i="2"/>
  <c r="W365" i="2"/>
  <c r="W357" i="2"/>
  <c r="W353" i="2"/>
  <c r="W349" i="2"/>
  <c r="W345" i="2"/>
  <c r="W341" i="2"/>
  <c r="W337" i="2"/>
  <c r="W333" i="2"/>
  <c r="W325" i="2"/>
  <c r="W321" i="2"/>
  <c r="W317" i="2"/>
  <c r="W313" i="2"/>
  <c r="W309" i="2"/>
  <c r="W305" i="2"/>
  <c r="W301" i="2"/>
  <c r="W293" i="2"/>
  <c r="W289" i="2"/>
  <c r="W285" i="2"/>
  <c r="W281" i="2"/>
  <c r="W277" i="2"/>
  <c r="W273" i="2"/>
  <c r="W269" i="2"/>
  <c r="W261" i="2"/>
  <c r="W257" i="2"/>
  <c r="W253" i="2"/>
  <c r="W249" i="2"/>
  <c r="W245" i="2"/>
  <c r="W241" i="2"/>
  <c r="W237" i="2"/>
  <c r="W233" i="2"/>
  <c r="W229" i="2"/>
  <c r="W225" i="2"/>
  <c r="W221" i="2"/>
  <c r="W217" i="2"/>
  <c r="W209" i="2"/>
  <c r="W205" i="2"/>
  <c r="W201" i="2"/>
  <c r="W197" i="2"/>
  <c r="W193" i="2"/>
  <c r="W189" i="2"/>
  <c r="W185" i="2"/>
  <c r="W181" i="2"/>
  <c r="W177" i="2"/>
  <c r="W173" i="2"/>
  <c r="W165" i="2"/>
  <c r="W161" i="2"/>
  <c r="W157" i="2"/>
  <c r="W153" i="2"/>
  <c r="W149" i="2"/>
  <c r="W145" i="2"/>
  <c r="W141" i="2"/>
  <c r="W133" i="2"/>
  <c r="W129" i="2"/>
  <c r="W125" i="2"/>
  <c r="W121" i="2"/>
  <c r="W117" i="2"/>
  <c r="W113" i="2"/>
  <c r="W109" i="2"/>
  <c r="W101" i="2"/>
  <c r="W97" i="2"/>
  <c r="W93" i="2"/>
  <c r="W89" i="2"/>
  <c r="W85" i="2"/>
  <c r="W81" i="2"/>
  <c r="W77" i="2"/>
  <c r="W73" i="2"/>
  <c r="W69" i="2"/>
  <c r="W65" i="2"/>
  <c r="W61" i="2"/>
  <c r="W57" i="2"/>
  <c r="W53" i="2"/>
  <c r="W49" i="2"/>
  <c r="W45" i="2"/>
  <c r="W41" i="2"/>
  <c r="W37" i="2"/>
  <c r="W33" i="2"/>
  <c r="W29" i="2"/>
  <c r="W25" i="2"/>
  <c r="W21" i="2"/>
  <c r="W13" i="2"/>
  <c r="W876" i="2"/>
  <c r="W868" i="2"/>
  <c r="W860" i="2"/>
  <c r="W852" i="2"/>
  <c r="W848" i="2"/>
  <c r="W840" i="2"/>
  <c r="W836" i="2"/>
  <c r="W832" i="2"/>
  <c r="W824" i="2"/>
  <c r="W820" i="2"/>
  <c r="W812" i="2"/>
  <c r="W804" i="2"/>
  <c r="W796" i="2"/>
  <c r="W788" i="2"/>
  <c r="W784" i="2"/>
  <c r="W776" i="2"/>
  <c r="W772" i="2"/>
  <c r="W768" i="2"/>
  <c r="W760" i="2"/>
  <c r="W756" i="2"/>
  <c r="W748" i="2"/>
  <c r="W740" i="2"/>
  <c r="W732" i="2"/>
  <c r="W724" i="2"/>
  <c r="W720" i="2"/>
  <c r="W712" i="2"/>
  <c r="W708" i="2"/>
  <c r="W704" i="2"/>
  <c r="W696" i="2"/>
  <c r="W692" i="2"/>
  <c r="W684" i="2"/>
  <c r="W676" i="2"/>
  <c r="W668" i="2"/>
  <c r="W660" i="2"/>
  <c r="W656" i="2"/>
  <c r="W648" i="2"/>
  <c r="W644" i="2"/>
  <c r="W640" i="2"/>
  <c r="W632" i="2"/>
  <c r="W628" i="2"/>
  <c r="W620" i="2"/>
  <c r="W612" i="2"/>
  <c r="W604" i="2"/>
  <c r="W596" i="2"/>
  <c r="W592" i="2"/>
  <c r="W584" i="2"/>
  <c r="W580" i="2"/>
  <c r="W576" i="2"/>
  <c r="W568" i="2"/>
  <c r="W564" i="2"/>
  <c r="W556" i="2"/>
  <c r="W552" i="2"/>
  <c r="W540" i="2"/>
  <c r="W536" i="2"/>
  <c r="W528" i="2"/>
  <c r="W524" i="2"/>
  <c r="W512" i="2"/>
  <c r="W508" i="2"/>
  <c r="W504" i="2"/>
  <c r="W496" i="2"/>
  <c r="W492" i="2"/>
  <c r="W484" i="2"/>
  <c r="W480" i="2"/>
  <c r="W472" i="2"/>
  <c r="W468" i="2"/>
  <c r="W460" i="2"/>
  <c r="W456" i="2"/>
  <c r="W452" i="2"/>
  <c r="W440" i="2"/>
  <c r="W436" i="2"/>
  <c r="W428" i="2"/>
  <c r="W424" i="2"/>
  <c r="W263" i="2"/>
  <c r="W259" i="2"/>
  <c r="W450" i="2"/>
  <c r="W446" i="2"/>
  <c r="W442" i="2"/>
  <c r="W438" i="2"/>
  <c r="W434" i="2"/>
  <c r="W430" i="2"/>
  <c r="W426" i="2"/>
  <c r="W422" i="2"/>
  <c r="W418" i="2"/>
  <c r="W414" i="2"/>
  <c r="W410" i="2"/>
  <c r="W406" i="2"/>
  <c r="W402" i="2"/>
  <c r="W398" i="2"/>
  <c r="W394" i="2"/>
  <c r="W390" i="2"/>
  <c r="W386" i="2"/>
  <c r="W382" i="2"/>
  <c r="W378" i="2"/>
  <c r="W374" i="2"/>
  <c r="W370" i="2"/>
  <c r="W366" i="2"/>
  <c r="W362" i="2"/>
  <c r="W358" i="2"/>
  <c r="W354" i="2"/>
  <c r="W350" i="2"/>
  <c r="W346" i="2"/>
  <c r="W342" i="2"/>
  <c r="W338" i="2"/>
  <c r="W334" i="2"/>
  <c r="W330" i="2"/>
  <c r="W326" i="2"/>
  <c r="W322" i="2"/>
  <c r="W318" i="2"/>
  <c r="W314" i="2"/>
  <c r="W310" i="2"/>
  <c r="W306" i="2"/>
  <c r="W302" i="2"/>
  <c r="W298" i="2"/>
  <c r="W294" i="2"/>
  <c r="W290" i="2"/>
  <c r="W286" i="2"/>
  <c r="W282" i="2"/>
  <c r="W278" i="2"/>
  <c r="W274" i="2"/>
  <c r="W270" i="2"/>
  <c r="W266" i="2"/>
  <c r="W262" i="2"/>
  <c r="W258" i="2"/>
  <c r="W254" i="2"/>
  <c r="W250" i="2"/>
  <c r="W246" i="2"/>
  <c r="W242" i="2"/>
  <c r="W238" i="2"/>
  <c r="W234" i="2"/>
  <c r="W230" i="2"/>
  <c r="W226" i="2"/>
  <c r="W218" i="2"/>
  <c r="W214" i="2"/>
  <c r="W210" i="2"/>
  <c r="W206" i="2"/>
  <c r="W202" i="2"/>
  <c r="W198" i="2"/>
  <c r="W194" i="2"/>
  <c r="W186" i="2"/>
  <c r="W182" i="2"/>
  <c r="W178" i="2"/>
  <c r="W174" i="2"/>
  <c r="W170" i="2"/>
  <c r="W166" i="2"/>
  <c r="W162" i="2"/>
  <c r="W154" i="2"/>
  <c r="W150" i="2"/>
  <c r="W146" i="2"/>
  <c r="W142" i="2"/>
  <c r="W138" i="2"/>
  <c r="W134" i="2"/>
  <c r="W130" i="2"/>
  <c r="W122" i="2"/>
  <c r="W118" i="2"/>
  <c r="W114" i="2"/>
  <c r="W110" i="2"/>
  <c r="W102" i="2"/>
  <c r="W98" i="2"/>
  <c r="W90" i="2"/>
  <c r="W86" i="2"/>
  <c r="W82" i="2"/>
  <c r="W78" i="2"/>
  <c r="W74" i="2"/>
  <c r="W70" i="2"/>
  <c r="W66" i="2"/>
  <c r="W62" i="2"/>
  <c r="W58" i="2"/>
  <c r="W54" i="2"/>
  <c r="W50" i="2"/>
  <c r="W46" i="2"/>
  <c r="W42" i="2"/>
  <c r="W38" i="2"/>
  <c r="W34" i="2"/>
  <c r="W30" i="2"/>
  <c r="W26" i="2"/>
  <c r="W22" i="2"/>
  <c r="W18" i="2"/>
  <c r="W14" i="2"/>
  <c r="U10" i="2" l="1"/>
  <c r="U12" i="2" l="1"/>
  <c r="U13" i="2"/>
  <c r="U11" i="2"/>
  <c r="U14" i="2" l="1"/>
  <c r="U15" i="2" l="1"/>
  <c r="U16" i="2" l="1"/>
  <c r="U17" i="2" l="1"/>
  <c r="U18" i="2" l="1"/>
  <c r="U19" i="2" l="1"/>
  <c r="U20" i="2" l="1"/>
  <c r="U21" i="2" l="1"/>
  <c r="U22" i="2" l="1"/>
  <c r="U23" i="2" l="1"/>
  <c r="U24" i="2" l="1"/>
  <c r="U25" i="2" l="1"/>
  <c r="AC10" i="2"/>
  <c r="AF10" i="2" s="1"/>
  <c r="AC11" i="2"/>
  <c r="AC12" i="2"/>
  <c r="AF12" i="2" s="1"/>
  <c r="AC13" i="2"/>
  <c r="AF13" i="2" s="1"/>
  <c r="AC14" i="2"/>
  <c r="AF14" i="2" s="1"/>
  <c r="AC15" i="2"/>
  <c r="AF15" i="2" s="1"/>
  <c r="AC16" i="2"/>
  <c r="AF16" i="2" s="1"/>
  <c r="AC17" i="2"/>
  <c r="AF17" i="2" s="1"/>
  <c r="AC18" i="2"/>
  <c r="AF18" i="2" s="1"/>
  <c r="AC19" i="2"/>
  <c r="AC20" i="2"/>
  <c r="AF20" i="2" s="1"/>
  <c r="AC21" i="2"/>
  <c r="AF21" i="2" s="1"/>
  <c r="AC22" i="2"/>
  <c r="AF22" i="2" s="1"/>
  <c r="AC23" i="2"/>
  <c r="AF23" i="2" s="1"/>
  <c r="AC24" i="2"/>
  <c r="AF24" i="2" s="1"/>
  <c r="AC25" i="2"/>
  <c r="AF25" i="2" s="1"/>
  <c r="AC26" i="2"/>
  <c r="AF26" i="2" s="1"/>
  <c r="AC27" i="2"/>
  <c r="AC28" i="2"/>
  <c r="AF28" i="2" s="1"/>
  <c r="AC29" i="2"/>
  <c r="AF29" i="2" s="1"/>
  <c r="AC30" i="2"/>
  <c r="AF30" i="2" s="1"/>
  <c r="AC31" i="2"/>
  <c r="AF31" i="2" s="1"/>
  <c r="AC32" i="2"/>
  <c r="AF32" i="2" s="1"/>
  <c r="AC33" i="2"/>
  <c r="AF33" i="2" s="1"/>
  <c r="AC34" i="2"/>
  <c r="AF34" i="2" s="1"/>
  <c r="AC35" i="2"/>
  <c r="AC36" i="2"/>
  <c r="AF36" i="2" s="1"/>
  <c r="AC37" i="2"/>
  <c r="AF37" i="2" s="1"/>
  <c r="AC38" i="2"/>
  <c r="AF38" i="2" s="1"/>
  <c r="AC39" i="2"/>
  <c r="AF39" i="2" s="1"/>
  <c r="AC40" i="2"/>
  <c r="AF40" i="2" s="1"/>
  <c r="AC41" i="2"/>
  <c r="AF41" i="2" s="1"/>
  <c r="AC42" i="2"/>
  <c r="AF42" i="2" s="1"/>
  <c r="AC43" i="2"/>
  <c r="AC44" i="2"/>
  <c r="AF44" i="2" s="1"/>
  <c r="AC45" i="2"/>
  <c r="AF45" i="2" s="1"/>
  <c r="AC46" i="2"/>
  <c r="AF46" i="2" s="1"/>
  <c r="AC47" i="2"/>
  <c r="AF47" i="2" s="1"/>
  <c r="AC48" i="2"/>
  <c r="AF48" i="2" s="1"/>
  <c r="AC49" i="2"/>
  <c r="AF49" i="2" s="1"/>
  <c r="AC50" i="2"/>
  <c r="AF50" i="2" s="1"/>
  <c r="AC51" i="2"/>
  <c r="AC52" i="2"/>
  <c r="AF52" i="2" s="1"/>
  <c r="AC53" i="2"/>
  <c r="AF53" i="2" s="1"/>
  <c r="AC54" i="2"/>
  <c r="AF54" i="2" s="1"/>
  <c r="AC55" i="2"/>
  <c r="AF55" i="2" s="1"/>
  <c r="AC56" i="2"/>
  <c r="AF56" i="2" s="1"/>
  <c r="AC57" i="2"/>
  <c r="AF57" i="2" s="1"/>
  <c r="AC58" i="2"/>
  <c r="AF58" i="2" s="1"/>
  <c r="AC59" i="2"/>
  <c r="AC60" i="2"/>
  <c r="AF60" i="2" s="1"/>
  <c r="AC61" i="2"/>
  <c r="AF61" i="2" s="1"/>
  <c r="AC62" i="2"/>
  <c r="AF62" i="2" s="1"/>
  <c r="AC63" i="2"/>
  <c r="AF63" i="2" s="1"/>
  <c r="AC64" i="2"/>
  <c r="AF64" i="2" s="1"/>
  <c r="AC65" i="2"/>
  <c r="AF65" i="2" s="1"/>
  <c r="AC66" i="2"/>
  <c r="AF66" i="2" s="1"/>
  <c r="AC67" i="2"/>
  <c r="AC68" i="2"/>
  <c r="AF68" i="2" s="1"/>
  <c r="AC69" i="2"/>
  <c r="AF69" i="2" s="1"/>
  <c r="AC70" i="2"/>
  <c r="AF70" i="2" s="1"/>
  <c r="AC71" i="2"/>
  <c r="AF71" i="2" s="1"/>
  <c r="AC72" i="2"/>
  <c r="AF72" i="2" s="1"/>
  <c r="AC73" i="2"/>
  <c r="AF73" i="2" s="1"/>
  <c r="AC74" i="2"/>
  <c r="AF74" i="2" s="1"/>
  <c r="AC75" i="2"/>
  <c r="AC76" i="2"/>
  <c r="AF76" i="2" s="1"/>
  <c r="AC77" i="2"/>
  <c r="AF77" i="2" s="1"/>
  <c r="AC78" i="2"/>
  <c r="AF78" i="2" s="1"/>
  <c r="AC79" i="2"/>
  <c r="AF79" i="2" s="1"/>
  <c r="AC80" i="2"/>
  <c r="AF80" i="2" s="1"/>
  <c r="AC81" i="2"/>
  <c r="AF81" i="2" s="1"/>
  <c r="AC82" i="2"/>
  <c r="AF82" i="2" s="1"/>
  <c r="AC83" i="2"/>
  <c r="AC84" i="2"/>
  <c r="AF84" i="2" s="1"/>
  <c r="AC85" i="2"/>
  <c r="AF85" i="2" s="1"/>
  <c r="AC86" i="2"/>
  <c r="AF86" i="2" s="1"/>
  <c r="AC87" i="2"/>
  <c r="AF87" i="2" s="1"/>
  <c r="AC88" i="2"/>
  <c r="AF88" i="2" s="1"/>
  <c r="AC89" i="2"/>
  <c r="AF89" i="2" s="1"/>
  <c r="AC90" i="2"/>
  <c r="AF90" i="2" s="1"/>
  <c r="AC91" i="2"/>
  <c r="AC92" i="2"/>
  <c r="AF92" i="2" s="1"/>
  <c r="AC93" i="2"/>
  <c r="AF93" i="2" s="1"/>
  <c r="AC94" i="2"/>
  <c r="AF94" i="2" s="1"/>
  <c r="AC95" i="2"/>
  <c r="AF95" i="2" s="1"/>
  <c r="AC96" i="2"/>
  <c r="AF96" i="2" s="1"/>
  <c r="AC97" i="2"/>
  <c r="AF97" i="2" s="1"/>
  <c r="AC98" i="2"/>
  <c r="AF98" i="2" s="1"/>
  <c r="AC99" i="2"/>
  <c r="AC100" i="2"/>
  <c r="AF100" i="2" s="1"/>
  <c r="AC101" i="2"/>
  <c r="AF101" i="2" s="1"/>
  <c r="AC102" i="2"/>
  <c r="AF102" i="2" s="1"/>
  <c r="AC103" i="2"/>
  <c r="AF103" i="2" s="1"/>
  <c r="AC104" i="2"/>
  <c r="AF104" i="2" s="1"/>
  <c r="AC105" i="2"/>
  <c r="AF105" i="2" s="1"/>
  <c r="AC106" i="2"/>
  <c r="AF106" i="2" s="1"/>
  <c r="AC107" i="2"/>
  <c r="AC108" i="2"/>
  <c r="AF108" i="2" s="1"/>
  <c r="AC109" i="2"/>
  <c r="AF109" i="2" s="1"/>
  <c r="AC110" i="2"/>
  <c r="AF110" i="2" s="1"/>
  <c r="AC111" i="2"/>
  <c r="AF111" i="2" s="1"/>
  <c r="AC112" i="2"/>
  <c r="AF112" i="2" s="1"/>
  <c r="AC113" i="2"/>
  <c r="AF113" i="2" s="1"/>
  <c r="AC114" i="2"/>
  <c r="AF114" i="2" s="1"/>
  <c r="AC115" i="2"/>
  <c r="AC116" i="2"/>
  <c r="AF116" i="2" s="1"/>
  <c r="AC117" i="2"/>
  <c r="AF117" i="2" s="1"/>
  <c r="AC118" i="2"/>
  <c r="AF118" i="2" s="1"/>
  <c r="AC119" i="2"/>
  <c r="AF119" i="2" s="1"/>
  <c r="AC120" i="2"/>
  <c r="AF120" i="2" s="1"/>
  <c r="AC121" i="2"/>
  <c r="AF121" i="2" s="1"/>
  <c r="AC122" i="2"/>
  <c r="AF122" i="2" s="1"/>
  <c r="AC123" i="2"/>
  <c r="AC124" i="2"/>
  <c r="AF124" i="2" s="1"/>
  <c r="AC125" i="2"/>
  <c r="AF125" i="2" s="1"/>
  <c r="AC126" i="2"/>
  <c r="AF126" i="2" s="1"/>
  <c r="AC127" i="2"/>
  <c r="AF127" i="2" s="1"/>
  <c r="AC128" i="2"/>
  <c r="AF128" i="2" s="1"/>
  <c r="AC129" i="2"/>
  <c r="AF129" i="2" s="1"/>
  <c r="AC130" i="2"/>
  <c r="AF130" i="2" s="1"/>
  <c r="AC131" i="2"/>
  <c r="AC132" i="2"/>
  <c r="AF132" i="2" s="1"/>
  <c r="AC133" i="2"/>
  <c r="AF133" i="2" s="1"/>
  <c r="AC134" i="2"/>
  <c r="AF134" i="2" s="1"/>
  <c r="AC135" i="2"/>
  <c r="AF135" i="2" s="1"/>
  <c r="AC136" i="2"/>
  <c r="AF136" i="2" s="1"/>
  <c r="AC137" i="2"/>
  <c r="AF137" i="2" s="1"/>
  <c r="AC138" i="2"/>
  <c r="AF138" i="2" s="1"/>
  <c r="AC139" i="2"/>
  <c r="AC140" i="2"/>
  <c r="AF140" i="2" s="1"/>
  <c r="AC141" i="2"/>
  <c r="AF141" i="2" s="1"/>
  <c r="AC142" i="2"/>
  <c r="AF142" i="2" s="1"/>
  <c r="AC143" i="2"/>
  <c r="AF143" i="2" s="1"/>
  <c r="AC144" i="2"/>
  <c r="AF144" i="2" s="1"/>
  <c r="AC145" i="2"/>
  <c r="AF145" i="2" s="1"/>
  <c r="AC146" i="2"/>
  <c r="AF146" i="2" s="1"/>
  <c r="AC147" i="2"/>
  <c r="AC148" i="2"/>
  <c r="AF148" i="2" s="1"/>
  <c r="AC149" i="2"/>
  <c r="AF149" i="2" s="1"/>
  <c r="AC150" i="2"/>
  <c r="AF150" i="2" s="1"/>
  <c r="AC151" i="2"/>
  <c r="AF151" i="2" s="1"/>
  <c r="AC152" i="2"/>
  <c r="AF152" i="2" s="1"/>
  <c r="AC153" i="2"/>
  <c r="AF153" i="2" s="1"/>
  <c r="AC154" i="2"/>
  <c r="AF154" i="2" s="1"/>
  <c r="AC155" i="2"/>
  <c r="AC156" i="2"/>
  <c r="AF156" i="2" s="1"/>
  <c r="AC157" i="2"/>
  <c r="AF157" i="2" s="1"/>
  <c r="AC158" i="2"/>
  <c r="AF158" i="2" s="1"/>
  <c r="AC159" i="2"/>
  <c r="AF159" i="2" s="1"/>
  <c r="AC160" i="2"/>
  <c r="AF160" i="2" s="1"/>
  <c r="AC161" i="2"/>
  <c r="AF161" i="2" s="1"/>
  <c r="AC162" i="2"/>
  <c r="AF162" i="2" s="1"/>
  <c r="AC163" i="2"/>
  <c r="AC164" i="2"/>
  <c r="AF164" i="2" s="1"/>
  <c r="AC165" i="2"/>
  <c r="AF165" i="2" s="1"/>
  <c r="AC166" i="2"/>
  <c r="AF166" i="2" s="1"/>
  <c r="AC167" i="2"/>
  <c r="AF167" i="2" s="1"/>
  <c r="AC168" i="2"/>
  <c r="AF168" i="2" s="1"/>
  <c r="AC169" i="2"/>
  <c r="AF169" i="2" s="1"/>
  <c r="AC170" i="2"/>
  <c r="AF170" i="2" s="1"/>
  <c r="AC171" i="2"/>
  <c r="AC172" i="2"/>
  <c r="AF172" i="2" s="1"/>
  <c r="AC173" i="2"/>
  <c r="AF173" i="2" s="1"/>
  <c r="AC174" i="2"/>
  <c r="AF174" i="2" s="1"/>
  <c r="AC175" i="2"/>
  <c r="AF175" i="2" s="1"/>
  <c r="AC176" i="2"/>
  <c r="AF176" i="2" s="1"/>
  <c r="AC177" i="2"/>
  <c r="AF177" i="2" s="1"/>
  <c r="AC178" i="2"/>
  <c r="AF178" i="2" s="1"/>
  <c r="AC179" i="2"/>
  <c r="AC180" i="2"/>
  <c r="AF180" i="2" s="1"/>
  <c r="AC181" i="2"/>
  <c r="AF181" i="2" s="1"/>
  <c r="AC182" i="2"/>
  <c r="AF182" i="2" s="1"/>
  <c r="AC183" i="2"/>
  <c r="AF183" i="2" s="1"/>
  <c r="AC184" i="2"/>
  <c r="AF184" i="2" s="1"/>
  <c r="AC185" i="2"/>
  <c r="AF185" i="2" s="1"/>
  <c r="AC186" i="2"/>
  <c r="AF186" i="2" s="1"/>
  <c r="AC187" i="2"/>
  <c r="AC188" i="2"/>
  <c r="AF188" i="2" s="1"/>
  <c r="AC189" i="2"/>
  <c r="AF189" i="2" s="1"/>
  <c r="AC190" i="2"/>
  <c r="AF190" i="2" s="1"/>
  <c r="AC191" i="2"/>
  <c r="AF191" i="2" s="1"/>
  <c r="AC192" i="2"/>
  <c r="AF192" i="2" s="1"/>
  <c r="AC193" i="2"/>
  <c r="AF193" i="2" s="1"/>
  <c r="AC194" i="2"/>
  <c r="AF194" i="2" s="1"/>
  <c r="AC195" i="2"/>
  <c r="AC196" i="2"/>
  <c r="AF196" i="2" s="1"/>
  <c r="AC197" i="2"/>
  <c r="AF197" i="2" s="1"/>
  <c r="AC198" i="2"/>
  <c r="AF198" i="2" s="1"/>
  <c r="AC199" i="2"/>
  <c r="AF199" i="2" s="1"/>
  <c r="AC200" i="2"/>
  <c r="AF200" i="2" s="1"/>
  <c r="AC201" i="2"/>
  <c r="AF201" i="2" s="1"/>
  <c r="AC202" i="2"/>
  <c r="AF202" i="2" s="1"/>
  <c r="AC203" i="2"/>
  <c r="AC204" i="2"/>
  <c r="AF204" i="2" s="1"/>
  <c r="AC205" i="2"/>
  <c r="AF205" i="2" s="1"/>
  <c r="AC206" i="2"/>
  <c r="AF206" i="2" s="1"/>
  <c r="AC207" i="2"/>
  <c r="AF207" i="2" s="1"/>
  <c r="AC208" i="2"/>
  <c r="AF208" i="2" s="1"/>
  <c r="AC209" i="2"/>
  <c r="AF209" i="2" s="1"/>
  <c r="AC210" i="2"/>
  <c r="AF210" i="2" s="1"/>
  <c r="AC211" i="2"/>
  <c r="AC212" i="2"/>
  <c r="AF212" i="2" s="1"/>
  <c r="AC213" i="2"/>
  <c r="AF213" i="2" s="1"/>
  <c r="AC214" i="2"/>
  <c r="AF214" i="2" s="1"/>
  <c r="AC215" i="2"/>
  <c r="AF215" i="2" s="1"/>
  <c r="AC216" i="2"/>
  <c r="AF216" i="2" s="1"/>
  <c r="AC217" i="2"/>
  <c r="AF217" i="2" s="1"/>
  <c r="AC218" i="2"/>
  <c r="AF218" i="2" s="1"/>
  <c r="AC219" i="2"/>
  <c r="AC220" i="2"/>
  <c r="AF220" i="2" s="1"/>
  <c r="AC221" i="2"/>
  <c r="AF221" i="2" s="1"/>
  <c r="AC222" i="2"/>
  <c r="AF222" i="2" s="1"/>
  <c r="AC223" i="2"/>
  <c r="AF223" i="2" s="1"/>
  <c r="AC224" i="2"/>
  <c r="AF224" i="2" s="1"/>
  <c r="AC225" i="2"/>
  <c r="AF225" i="2" s="1"/>
  <c r="AC226" i="2"/>
  <c r="AF226" i="2" s="1"/>
  <c r="AC227" i="2"/>
  <c r="AC228" i="2"/>
  <c r="AF228" i="2" s="1"/>
  <c r="AC229" i="2"/>
  <c r="AF229" i="2" s="1"/>
  <c r="AC230" i="2"/>
  <c r="AF230" i="2" s="1"/>
  <c r="AC231" i="2"/>
  <c r="AF231" i="2" s="1"/>
  <c r="AC232" i="2"/>
  <c r="AF232" i="2" s="1"/>
  <c r="AC233" i="2"/>
  <c r="AF233" i="2" s="1"/>
  <c r="AC234" i="2"/>
  <c r="AF234" i="2" s="1"/>
  <c r="AC235" i="2"/>
  <c r="AC236" i="2"/>
  <c r="AF236" i="2" s="1"/>
  <c r="AC237" i="2"/>
  <c r="AF237" i="2" s="1"/>
  <c r="AC238" i="2"/>
  <c r="AF238" i="2" s="1"/>
  <c r="AC239" i="2"/>
  <c r="AF239" i="2" s="1"/>
  <c r="AC240" i="2"/>
  <c r="AF240" i="2" s="1"/>
  <c r="AC241" i="2"/>
  <c r="AF241" i="2" s="1"/>
  <c r="AC242" i="2"/>
  <c r="AF242" i="2" s="1"/>
  <c r="AC243" i="2"/>
  <c r="AC244" i="2"/>
  <c r="AF244" i="2" s="1"/>
  <c r="AC245" i="2"/>
  <c r="AF245" i="2" s="1"/>
  <c r="AC246" i="2"/>
  <c r="AF246" i="2" s="1"/>
  <c r="AC247" i="2"/>
  <c r="AF247" i="2" s="1"/>
  <c r="AC248" i="2"/>
  <c r="AF248" i="2" s="1"/>
  <c r="AC249" i="2"/>
  <c r="AF249" i="2" s="1"/>
  <c r="AC250" i="2"/>
  <c r="AF250" i="2" s="1"/>
  <c r="AC251" i="2"/>
  <c r="AC252" i="2"/>
  <c r="AF252" i="2" s="1"/>
  <c r="AC253" i="2"/>
  <c r="AF253" i="2" s="1"/>
  <c r="AC254" i="2"/>
  <c r="AF254" i="2" s="1"/>
  <c r="AC255" i="2"/>
  <c r="AF255" i="2" s="1"/>
  <c r="AC256" i="2"/>
  <c r="AF256" i="2" s="1"/>
  <c r="AC257" i="2"/>
  <c r="AF257" i="2" s="1"/>
  <c r="AC258" i="2"/>
  <c r="AF258" i="2" s="1"/>
  <c r="AC259" i="2"/>
  <c r="AC260" i="2"/>
  <c r="AF260" i="2" s="1"/>
  <c r="AC261" i="2"/>
  <c r="AF261" i="2" s="1"/>
  <c r="AC262" i="2"/>
  <c r="AF262" i="2" s="1"/>
  <c r="AC263" i="2"/>
  <c r="AF263" i="2" s="1"/>
  <c r="AC264" i="2"/>
  <c r="AF264" i="2" s="1"/>
  <c r="AC265" i="2"/>
  <c r="AF265" i="2" s="1"/>
  <c r="AC266" i="2"/>
  <c r="AF266" i="2" s="1"/>
  <c r="AC267" i="2"/>
  <c r="AC268" i="2"/>
  <c r="AF268" i="2" s="1"/>
  <c r="AC269" i="2"/>
  <c r="AF269" i="2" s="1"/>
  <c r="AC270" i="2"/>
  <c r="AF270" i="2" s="1"/>
  <c r="AC271" i="2"/>
  <c r="AF271" i="2" s="1"/>
  <c r="AC272" i="2"/>
  <c r="AF272" i="2" s="1"/>
  <c r="AC273" i="2"/>
  <c r="AF273" i="2" s="1"/>
  <c r="AC274" i="2"/>
  <c r="AF274" i="2" s="1"/>
  <c r="AC275" i="2"/>
  <c r="AC276" i="2"/>
  <c r="AF276" i="2" s="1"/>
  <c r="AC277" i="2"/>
  <c r="AF277" i="2" s="1"/>
  <c r="AC278" i="2"/>
  <c r="AF278" i="2" s="1"/>
  <c r="AC279" i="2"/>
  <c r="AF279" i="2" s="1"/>
  <c r="AC280" i="2"/>
  <c r="AF280" i="2" s="1"/>
  <c r="AC281" i="2"/>
  <c r="AF281" i="2" s="1"/>
  <c r="AC282" i="2"/>
  <c r="AF282" i="2" s="1"/>
  <c r="AC283" i="2"/>
  <c r="AC284" i="2"/>
  <c r="AF284" i="2" s="1"/>
  <c r="AC285" i="2"/>
  <c r="AF285" i="2" s="1"/>
  <c r="AC286" i="2"/>
  <c r="AF286" i="2" s="1"/>
  <c r="AC287" i="2"/>
  <c r="AF287" i="2" s="1"/>
  <c r="AC288" i="2"/>
  <c r="AF288" i="2" s="1"/>
  <c r="AC289" i="2"/>
  <c r="AF289" i="2" s="1"/>
  <c r="AC290" i="2"/>
  <c r="AF290" i="2" s="1"/>
  <c r="AC291" i="2"/>
  <c r="AC292" i="2"/>
  <c r="AF292" i="2" s="1"/>
  <c r="AC293" i="2"/>
  <c r="AF293" i="2" s="1"/>
  <c r="AC294" i="2"/>
  <c r="AF294" i="2" s="1"/>
  <c r="AC295" i="2"/>
  <c r="AF295" i="2" s="1"/>
  <c r="AC296" i="2"/>
  <c r="AF296" i="2" s="1"/>
  <c r="AC297" i="2"/>
  <c r="AF297" i="2" s="1"/>
  <c r="AC298" i="2"/>
  <c r="AF298" i="2" s="1"/>
  <c r="AC299" i="2"/>
  <c r="AC300" i="2"/>
  <c r="AF300" i="2" s="1"/>
  <c r="AC301" i="2"/>
  <c r="AF301" i="2" s="1"/>
  <c r="AC302" i="2"/>
  <c r="AF302" i="2" s="1"/>
  <c r="AC303" i="2"/>
  <c r="AF303" i="2" s="1"/>
  <c r="AC304" i="2"/>
  <c r="AF304" i="2" s="1"/>
  <c r="AC305" i="2"/>
  <c r="AF305" i="2" s="1"/>
  <c r="AC306" i="2"/>
  <c r="AF306" i="2" s="1"/>
  <c r="AC307" i="2"/>
  <c r="AC308" i="2"/>
  <c r="AF308" i="2" s="1"/>
  <c r="AC309" i="2"/>
  <c r="AF309" i="2" s="1"/>
  <c r="AC310" i="2"/>
  <c r="AF310" i="2" s="1"/>
  <c r="AC311" i="2"/>
  <c r="AF311" i="2" s="1"/>
  <c r="AC312" i="2"/>
  <c r="AF312" i="2" s="1"/>
  <c r="AC313" i="2"/>
  <c r="AF313" i="2" s="1"/>
  <c r="AC314" i="2"/>
  <c r="AF314" i="2" s="1"/>
  <c r="AC315" i="2"/>
  <c r="AC316" i="2"/>
  <c r="AF316" i="2" s="1"/>
  <c r="AC317" i="2"/>
  <c r="AF317" i="2" s="1"/>
  <c r="AC318" i="2"/>
  <c r="AF318" i="2" s="1"/>
  <c r="AC319" i="2"/>
  <c r="AF319" i="2" s="1"/>
  <c r="AC320" i="2"/>
  <c r="AF320" i="2" s="1"/>
  <c r="AC321" i="2"/>
  <c r="AF321" i="2" s="1"/>
  <c r="AC322" i="2"/>
  <c r="AF322" i="2" s="1"/>
  <c r="AC323" i="2"/>
  <c r="AC324" i="2"/>
  <c r="AF324" i="2" s="1"/>
  <c r="AC325" i="2"/>
  <c r="AF325" i="2" s="1"/>
  <c r="AC326" i="2"/>
  <c r="AF326" i="2" s="1"/>
  <c r="AC327" i="2"/>
  <c r="AF327" i="2" s="1"/>
  <c r="AC328" i="2"/>
  <c r="AF328" i="2" s="1"/>
  <c r="AC329" i="2"/>
  <c r="AF329" i="2" s="1"/>
  <c r="AC330" i="2"/>
  <c r="AF330" i="2" s="1"/>
  <c r="AC331" i="2"/>
  <c r="AC332" i="2"/>
  <c r="AF332" i="2" s="1"/>
  <c r="AC333" i="2"/>
  <c r="AF333" i="2" s="1"/>
  <c r="AC334" i="2"/>
  <c r="AF334" i="2" s="1"/>
  <c r="AC335" i="2"/>
  <c r="AF335" i="2" s="1"/>
  <c r="AC336" i="2"/>
  <c r="AF336" i="2" s="1"/>
  <c r="AC337" i="2"/>
  <c r="AF337" i="2" s="1"/>
  <c r="AC338" i="2"/>
  <c r="AF338" i="2" s="1"/>
  <c r="AC339" i="2"/>
  <c r="AC340" i="2"/>
  <c r="AF340" i="2" s="1"/>
  <c r="AC341" i="2"/>
  <c r="AF341" i="2" s="1"/>
  <c r="AC342" i="2"/>
  <c r="AF342" i="2" s="1"/>
  <c r="AC343" i="2"/>
  <c r="AF343" i="2" s="1"/>
  <c r="AC344" i="2"/>
  <c r="AF344" i="2" s="1"/>
  <c r="AC345" i="2"/>
  <c r="AF345" i="2" s="1"/>
  <c r="AC346" i="2"/>
  <c r="AF346" i="2" s="1"/>
  <c r="AC347" i="2"/>
  <c r="AC348" i="2"/>
  <c r="AF348" i="2" s="1"/>
  <c r="AC349" i="2"/>
  <c r="AF349" i="2" s="1"/>
  <c r="AC350" i="2"/>
  <c r="AF350" i="2" s="1"/>
  <c r="AC351" i="2"/>
  <c r="AF351" i="2" s="1"/>
  <c r="AC352" i="2"/>
  <c r="AF352" i="2" s="1"/>
  <c r="AC353" i="2"/>
  <c r="AF353" i="2" s="1"/>
  <c r="AC354" i="2"/>
  <c r="AF354" i="2" s="1"/>
  <c r="AC355" i="2"/>
  <c r="AC356" i="2"/>
  <c r="AF356" i="2" s="1"/>
  <c r="AC357" i="2"/>
  <c r="AF357" i="2" s="1"/>
  <c r="AC358" i="2"/>
  <c r="AF358" i="2" s="1"/>
  <c r="AC359" i="2"/>
  <c r="AF359" i="2" s="1"/>
  <c r="AC360" i="2"/>
  <c r="AF360" i="2" s="1"/>
  <c r="AC361" i="2"/>
  <c r="AF361" i="2" s="1"/>
  <c r="AC362" i="2"/>
  <c r="AF362" i="2" s="1"/>
  <c r="AC363" i="2"/>
  <c r="AC364" i="2"/>
  <c r="AF364" i="2" s="1"/>
  <c r="AC365" i="2"/>
  <c r="AF365" i="2" s="1"/>
  <c r="AC366" i="2"/>
  <c r="AF366" i="2" s="1"/>
  <c r="AC367" i="2"/>
  <c r="AF367" i="2" s="1"/>
  <c r="AC368" i="2"/>
  <c r="AF368" i="2" s="1"/>
  <c r="AC369" i="2"/>
  <c r="AF369" i="2" s="1"/>
  <c r="AC370" i="2"/>
  <c r="AF370" i="2" s="1"/>
  <c r="AC371" i="2"/>
  <c r="AC372" i="2"/>
  <c r="AF372" i="2" s="1"/>
  <c r="AC373" i="2"/>
  <c r="AF373" i="2" s="1"/>
  <c r="AC374" i="2"/>
  <c r="AF374" i="2" s="1"/>
  <c r="AC375" i="2"/>
  <c r="AF375" i="2" s="1"/>
  <c r="AC376" i="2"/>
  <c r="AF376" i="2" s="1"/>
  <c r="AC377" i="2"/>
  <c r="AF377" i="2" s="1"/>
  <c r="AC378" i="2"/>
  <c r="AF378" i="2" s="1"/>
  <c r="AC379" i="2"/>
  <c r="AC380" i="2"/>
  <c r="AF380" i="2" s="1"/>
  <c r="AC381" i="2"/>
  <c r="AF381" i="2" s="1"/>
  <c r="AC382" i="2"/>
  <c r="AF382" i="2" s="1"/>
  <c r="AC383" i="2"/>
  <c r="AF383" i="2" s="1"/>
  <c r="AC384" i="2"/>
  <c r="AF384" i="2" s="1"/>
  <c r="AC385" i="2"/>
  <c r="AF385" i="2" s="1"/>
  <c r="AC386" i="2"/>
  <c r="AF386" i="2" s="1"/>
  <c r="AC387" i="2"/>
  <c r="AC388" i="2"/>
  <c r="AF388" i="2" s="1"/>
  <c r="AC389" i="2"/>
  <c r="AF389" i="2" s="1"/>
  <c r="AC390" i="2"/>
  <c r="AF390" i="2" s="1"/>
  <c r="AC391" i="2"/>
  <c r="AF391" i="2" s="1"/>
  <c r="AC392" i="2"/>
  <c r="AF392" i="2" s="1"/>
  <c r="AC393" i="2"/>
  <c r="AF393" i="2" s="1"/>
  <c r="AC394" i="2"/>
  <c r="AF394" i="2" s="1"/>
  <c r="AC395" i="2"/>
  <c r="AC396" i="2"/>
  <c r="AF396" i="2" s="1"/>
  <c r="AC397" i="2"/>
  <c r="AF397" i="2" s="1"/>
  <c r="AC398" i="2"/>
  <c r="AF398" i="2" s="1"/>
  <c r="AC399" i="2"/>
  <c r="AF399" i="2" s="1"/>
  <c r="AC400" i="2"/>
  <c r="AF400" i="2" s="1"/>
  <c r="AC401" i="2"/>
  <c r="AF401" i="2" s="1"/>
  <c r="AC402" i="2"/>
  <c r="AF402" i="2" s="1"/>
  <c r="AC403" i="2"/>
  <c r="AC404" i="2"/>
  <c r="AF404" i="2" s="1"/>
  <c r="AC405" i="2"/>
  <c r="AF405" i="2" s="1"/>
  <c r="AC406" i="2"/>
  <c r="AF406" i="2" s="1"/>
  <c r="AC407" i="2"/>
  <c r="AF407" i="2" s="1"/>
  <c r="AC408" i="2"/>
  <c r="AF408" i="2" s="1"/>
  <c r="AC409" i="2"/>
  <c r="AF409" i="2" s="1"/>
  <c r="AC410" i="2"/>
  <c r="AF410" i="2" s="1"/>
  <c r="AC411" i="2"/>
  <c r="AC412" i="2"/>
  <c r="AF412" i="2" s="1"/>
  <c r="AC413" i="2"/>
  <c r="AF413" i="2" s="1"/>
  <c r="AC414" i="2"/>
  <c r="AF414" i="2" s="1"/>
  <c r="AC415" i="2"/>
  <c r="AF415" i="2" s="1"/>
  <c r="AC416" i="2"/>
  <c r="AF416" i="2" s="1"/>
  <c r="AC417" i="2"/>
  <c r="AF417" i="2" s="1"/>
  <c r="AC418" i="2"/>
  <c r="AF418" i="2" s="1"/>
  <c r="AC419" i="2"/>
  <c r="AF419" i="2" s="1"/>
  <c r="AC420" i="2"/>
  <c r="AF420" i="2" s="1"/>
  <c r="AC421" i="2"/>
  <c r="AF421" i="2" s="1"/>
  <c r="AC422" i="2"/>
  <c r="AF422" i="2" s="1"/>
  <c r="AC423" i="2"/>
  <c r="AF423" i="2" s="1"/>
  <c r="AC424" i="2"/>
  <c r="AF424" i="2" s="1"/>
  <c r="AC425" i="2"/>
  <c r="AF425" i="2" s="1"/>
  <c r="AC426" i="2"/>
  <c r="AF426" i="2" s="1"/>
  <c r="AC427" i="2"/>
  <c r="AF427" i="2" s="1"/>
  <c r="AC428" i="2"/>
  <c r="AF428" i="2" s="1"/>
  <c r="AC429" i="2"/>
  <c r="AF429" i="2" s="1"/>
  <c r="AC430" i="2"/>
  <c r="AF430" i="2" s="1"/>
  <c r="AC431" i="2"/>
  <c r="AF431" i="2" s="1"/>
  <c r="AC432" i="2"/>
  <c r="AF432" i="2" s="1"/>
  <c r="AC433" i="2"/>
  <c r="AF433" i="2" s="1"/>
  <c r="AC434" i="2"/>
  <c r="AF434" i="2" s="1"/>
  <c r="AC435" i="2"/>
  <c r="AC436" i="2"/>
  <c r="AF436" i="2" s="1"/>
  <c r="AC437" i="2"/>
  <c r="AF437" i="2" s="1"/>
  <c r="AC438" i="2"/>
  <c r="AF438" i="2" s="1"/>
  <c r="AC439" i="2"/>
  <c r="AF439" i="2" s="1"/>
  <c r="AC440" i="2"/>
  <c r="AF440" i="2" s="1"/>
  <c r="AC441" i="2"/>
  <c r="AF441" i="2" s="1"/>
  <c r="AC442" i="2"/>
  <c r="AF442" i="2" s="1"/>
  <c r="AC443" i="2"/>
  <c r="AF443" i="2" s="1"/>
  <c r="AC444" i="2"/>
  <c r="AF444" i="2" s="1"/>
  <c r="AC445" i="2"/>
  <c r="AF445" i="2" s="1"/>
  <c r="AC446" i="2"/>
  <c r="AF446" i="2" s="1"/>
  <c r="AC447" i="2"/>
  <c r="AF447" i="2" s="1"/>
  <c r="AC448" i="2"/>
  <c r="AF448" i="2" s="1"/>
  <c r="AC449" i="2"/>
  <c r="AF449" i="2" s="1"/>
  <c r="AC450" i="2"/>
  <c r="AF450" i="2" s="1"/>
  <c r="AC451" i="2"/>
  <c r="AF451" i="2" s="1"/>
  <c r="AC452" i="2"/>
  <c r="AF452" i="2" s="1"/>
  <c r="AC453" i="2"/>
  <c r="AF453" i="2" s="1"/>
  <c r="AC454" i="2"/>
  <c r="AF454" i="2" s="1"/>
  <c r="AC455" i="2"/>
  <c r="AF455" i="2" s="1"/>
  <c r="AC456" i="2"/>
  <c r="AF456" i="2" s="1"/>
  <c r="AC457" i="2"/>
  <c r="AF457" i="2" s="1"/>
  <c r="AC458" i="2"/>
  <c r="AF458" i="2" s="1"/>
  <c r="AC459" i="2"/>
  <c r="AF459" i="2" s="1"/>
  <c r="AC460" i="2"/>
  <c r="AF460" i="2" s="1"/>
  <c r="AC461" i="2"/>
  <c r="AF461" i="2" s="1"/>
  <c r="AC462" i="2"/>
  <c r="AF462" i="2" s="1"/>
  <c r="AC463" i="2"/>
  <c r="AF463" i="2" s="1"/>
  <c r="AC464" i="2"/>
  <c r="AF464" i="2" s="1"/>
  <c r="AC465" i="2"/>
  <c r="AF465" i="2" s="1"/>
  <c r="AC466" i="2"/>
  <c r="AF466" i="2" s="1"/>
  <c r="AC467" i="2"/>
  <c r="AC468" i="2"/>
  <c r="AF468" i="2" s="1"/>
  <c r="AC469" i="2"/>
  <c r="AF469" i="2" s="1"/>
  <c r="AC470" i="2"/>
  <c r="AF470" i="2" s="1"/>
  <c r="AC471" i="2"/>
  <c r="AF471" i="2" s="1"/>
  <c r="AC472" i="2"/>
  <c r="AF472" i="2" s="1"/>
  <c r="AC473" i="2"/>
  <c r="AF473" i="2" s="1"/>
  <c r="AC474" i="2"/>
  <c r="AF474" i="2" s="1"/>
  <c r="AC475" i="2"/>
  <c r="AF475" i="2" s="1"/>
  <c r="AC476" i="2"/>
  <c r="AF476" i="2" s="1"/>
  <c r="AC477" i="2"/>
  <c r="AF477" i="2" s="1"/>
  <c r="AC478" i="2"/>
  <c r="AF478" i="2" s="1"/>
  <c r="AC479" i="2"/>
  <c r="AF479" i="2" s="1"/>
  <c r="AC480" i="2"/>
  <c r="AF480" i="2" s="1"/>
  <c r="AC481" i="2"/>
  <c r="AF481" i="2" s="1"/>
  <c r="AC482" i="2"/>
  <c r="AF482" i="2" s="1"/>
  <c r="AC483" i="2"/>
  <c r="AF483" i="2" s="1"/>
  <c r="AC484" i="2"/>
  <c r="AF484" i="2" s="1"/>
  <c r="AC485" i="2"/>
  <c r="AF485" i="2" s="1"/>
  <c r="AC486" i="2"/>
  <c r="AF486" i="2" s="1"/>
  <c r="AC487" i="2"/>
  <c r="AF487" i="2" s="1"/>
  <c r="AC488" i="2"/>
  <c r="AF488" i="2" s="1"/>
  <c r="AC489" i="2"/>
  <c r="AF489" i="2" s="1"/>
  <c r="AC490" i="2"/>
  <c r="AF490" i="2" s="1"/>
  <c r="AC491" i="2"/>
  <c r="AF491" i="2" s="1"/>
  <c r="AC492" i="2"/>
  <c r="AF492" i="2" s="1"/>
  <c r="AC493" i="2"/>
  <c r="AF493" i="2" s="1"/>
  <c r="AC494" i="2"/>
  <c r="AF494" i="2" s="1"/>
  <c r="AC495" i="2"/>
  <c r="AF495" i="2" s="1"/>
  <c r="AC496" i="2"/>
  <c r="AF496" i="2" s="1"/>
  <c r="AC497" i="2"/>
  <c r="AF497" i="2" s="1"/>
  <c r="AC498" i="2"/>
  <c r="AF498" i="2" s="1"/>
  <c r="AC499" i="2"/>
  <c r="AC500" i="2"/>
  <c r="AF500" i="2" s="1"/>
  <c r="AC501" i="2"/>
  <c r="AF501" i="2" s="1"/>
  <c r="AC502" i="2"/>
  <c r="AF502" i="2" s="1"/>
  <c r="AC503" i="2"/>
  <c r="AF503" i="2" s="1"/>
  <c r="AC504" i="2"/>
  <c r="AF504" i="2" s="1"/>
  <c r="AC505" i="2"/>
  <c r="AF505" i="2" s="1"/>
  <c r="AC506" i="2"/>
  <c r="AF506" i="2" s="1"/>
  <c r="AC507" i="2"/>
  <c r="AF507" i="2" s="1"/>
  <c r="AC508" i="2"/>
  <c r="AF508" i="2" s="1"/>
  <c r="AC509" i="2"/>
  <c r="AF509" i="2" s="1"/>
  <c r="AC510" i="2"/>
  <c r="AF510" i="2" s="1"/>
  <c r="AC511" i="2"/>
  <c r="AF511" i="2" s="1"/>
  <c r="AC512" i="2"/>
  <c r="AF512" i="2" s="1"/>
  <c r="AC513" i="2"/>
  <c r="AF513" i="2" s="1"/>
  <c r="AC514" i="2"/>
  <c r="AF514" i="2" s="1"/>
  <c r="AC515" i="2"/>
  <c r="AF515" i="2" s="1"/>
  <c r="AC516" i="2"/>
  <c r="AF516" i="2" s="1"/>
  <c r="AC517" i="2"/>
  <c r="AF517" i="2" s="1"/>
  <c r="AC518" i="2"/>
  <c r="AF518" i="2" s="1"/>
  <c r="AC519" i="2"/>
  <c r="AF519" i="2" s="1"/>
  <c r="AC520" i="2"/>
  <c r="AF520" i="2" s="1"/>
  <c r="AC521" i="2"/>
  <c r="AF521" i="2" s="1"/>
  <c r="AC522" i="2"/>
  <c r="AF522" i="2" s="1"/>
  <c r="AC523" i="2"/>
  <c r="AF523" i="2" s="1"/>
  <c r="AC524" i="2"/>
  <c r="AF524" i="2" s="1"/>
  <c r="AC525" i="2"/>
  <c r="AF525" i="2" s="1"/>
  <c r="AC526" i="2"/>
  <c r="AF526" i="2" s="1"/>
  <c r="AC527" i="2"/>
  <c r="AF527" i="2" s="1"/>
  <c r="AC528" i="2"/>
  <c r="AF528" i="2" s="1"/>
  <c r="AC529" i="2"/>
  <c r="AF529" i="2" s="1"/>
  <c r="AC530" i="2"/>
  <c r="AF530" i="2" s="1"/>
  <c r="AC531" i="2"/>
  <c r="AC532" i="2"/>
  <c r="AF532" i="2" s="1"/>
  <c r="AC533" i="2"/>
  <c r="AF533" i="2" s="1"/>
  <c r="AC534" i="2"/>
  <c r="AF534" i="2" s="1"/>
  <c r="AC535" i="2"/>
  <c r="AF535" i="2" s="1"/>
  <c r="AC536" i="2"/>
  <c r="AF536" i="2" s="1"/>
  <c r="AC537" i="2"/>
  <c r="AF537" i="2" s="1"/>
  <c r="AC538" i="2"/>
  <c r="AF538" i="2" s="1"/>
  <c r="AC539" i="2"/>
  <c r="AF539" i="2" s="1"/>
  <c r="AC540" i="2"/>
  <c r="AF540" i="2" s="1"/>
  <c r="AC541" i="2"/>
  <c r="AF541" i="2" s="1"/>
  <c r="AC542" i="2"/>
  <c r="AF542" i="2" s="1"/>
  <c r="AC543" i="2"/>
  <c r="AF543" i="2" s="1"/>
  <c r="AC544" i="2"/>
  <c r="AF544" i="2" s="1"/>
  <c r="AC545" i="2"/>
  <c r="AF545" i="2" s="1"/>
  <c r="AC546" i="2"/>
  <c r="AF546" i="2" s="1"/>
  <c r="AC547" i="2"/>
  <c r="AF547" i="2" s="1"/>
  <c r="AC548" i="2"/>
  <c r="AF548" i="2" s="1"/>
  <c r="AC549" i="2"/>
  <c r="AF549" i="2" s="1"/>
  <c r="AC550" i="2"/>
  <c r="AF550" i="2" s="1"/>
  <c r="AC551" i="2"/>
  <c r="AF551" i="2" s="1"/>
  <c r="AC552" i="2"/>
  <c r="AF552" i="2" s="1"/>
  <c r="AC553" i="2"/>
  <c r="AF553" i="2" s="1"/>
  <c r="AC554" i="2"/>
  <c r="AF554" i="2" s="1"/>
  <c r="AC555" i="2"/>
  <c r="AF555" i="2" s="1"/>
  <c r="AC556" i="2"/>
  <c r="AF556" i="2" s="1"/>
  <c r="AC557" i="2"/>
  <c r="AF557" i="2" s="1"/>
  <c r="AC558" i="2"/>
  <c r="AF558" i="2" s="1"/>
  <c r="AC559" i="2"/>
  <c r="AF559" i="2" s="1"/>
  <c r="AC560" i="2"/>
  <c r="AF560" i="2" s="1"/>
  <c r="AC561" i="2"/>
  <c r="AF561" i="2" s="1"/>
  <c r="AC562" i="2"/>
  <c r="AF562" i="2" s="1"/>
  <c r="AC563" i="2"/>
  <c r="AC564" i="2"/>
  <c r="AF564" i="2" s="1"/>
  <c r="AC565" i="2"/>
  <c r="AF565" i="2" s="1"/>
  <c r="AC566" i="2"/>
  <c r="AF566" i="2" s="1"/>
  <c r="AC567" i="2"/>
  <c r="AF567" i="2" s="1"/>
  <c r="AC568" i="2"/>
  <c r="AF568" i="2" s="1"/>
  <c r="AC569" i="2"/>
  <c r="AF569" i="2" s="1"/>
  <c r="AC570" i="2"/>
  <c r="AF570" i="2" s="1"/>
  <c r="AC571" i="2"/>
  <c r="AF571" i="2" s="1"/>
  <c r="AC572" i="2"/>
  <c r="AF572" i="2" s="1"/>
  <c r="AC573" i="2"/>
  <c r="AF573" i="2" s="1"/>
  <c r="AC574" i="2"/>
  <c r="AF574" i="2" s="1"/>
  <c r="AC575" i="2"/>
  <c r="AF575" i="2" s="1"/>
  <c r="AC576" i="2"/>
  <c r="AF576" i="2" s="1"/>
  <c r="AC577" i="2"/>
  <c r="AF577" i="2" s="1"/>
  <c r="AC578" i="2"/>
  <c r="AF578" i="2" s="1"/>
  <c r="AC579" i="2"/>
  <c r="AF579" i="2" s="1"/>
  <c r="AC580" i="2"/>
  <c r="AF580" i="2" s="1"/>
  <c r="AC581" i="2"/>
  <c r="AF581" i="2" s="1"/>
  <c r="AC582" i="2"/>
  <c r="AF582" i="2" s="1"/>
  <c r="AC583" i="2"/>
  <c r="AF583" i="2" s="1"/>
  <c r="AC584" i="2"/>
  <c r="AF584" i="2" s="1"/>
  <c r="AC585" i="2"/>
  <c r="AF585" i="2" s="1"/>
  <c r="AC586" i="2"/>
  <c r="AF586" i="2" s="1"/>
  <c r="AC587" i="2"/>
  <c r="AF587" i="2" s="1"/>
  <c r="AC588" i="2"/>
  <c r="AF588" i="2" s="1"/>
  <c r="AC589" i="2"/>
  <c r="AF589" i="2" s="1"/>
  <c r="AC590" i="2"/>
  <c r="AF590" i="2" s="1"/>
  <c r="AC591" i="2"/>
  <c r="AF591" i="2" s="1"/>
  <c r="AC592" i="2"/>
  <c r="AF592" i="2" s="1"/>
  <c r="AC593" i="2"/>
  <c r="AF593" i="2" s="1"/>
  <c r="AC594" i="2"/>
  <c r="AF594" i="2" s="1"/>
  <c r="AC595" i="2"/>
  <c r="AC596" i="2"/>
  <c r="AF596" i="2" s="1"/>
  <c r="AC597" i="2"/>
  <c r="AF597" i="2" s="1"/>
  <c r="AC598" i="2"/>
  <c r="AF598" i="2" s="1"/>
  <c r="AC599" i="2"/>
  <c r="AF599" i="2" s="1"/>
  <c r="AC600" i="2"/>
  <c r="AF600" i="2" s="1"/>
  <c r="AC601" i="2"/>
  <c r="AF601" i="2" s="1"/>
  <c r="AC602" i="2"/>
  <c r="AF602" i="2" s="1"/>
  <c r="AC603" i="2"/>
  <c r="AF603" i="2" s="1"/>
  <c r="AC604" i="2"/>
  <c r="AF604" i="2" s="1"/>
  <c r="AC605" i="2"/>
  <c r="AF605" i="2" s="1"/>
  <c r="AC606" i="2"/>
  <c r="AF606" i="2" s="1"/>
  <c r="AC607" i="2"/>
  <c r="AF607" i="2" s="1"/>
  <c r="AC608" i="2"/>
  <c r="AF608" i="2" s="1"/>
  <c r="AC609" i="2"/>
  <c r="AF609" i="2" s="1"/>
  <c r="AC610" i="2"/>
  <c r="AF610" i="2" s="1"/>
  <c r="AC611" i="2"/>
  <c r="AF611" i="2" s="1"/>
  <c r="AC612" i="2"/>
  <c r="AF612" i="2" s="1"/>
  <c r="AC613" i="2"/>
  <c r="AF613" i="2" s="1"/>
  <c r="AC614" i="2"/>
  <c r="AF614" i="2" s="1"/>
  <c r="AC615" i="2"/>
  <c r="AF615" i="2" s="1"/>
  <c r="AC616" i="2"/>
  <c r="AF616" i="2" s="1"/>
  <c r="AC617" i="2"/>
  <c r="AF617" i="2" s="1"/>
  <c r="AC618" i="2"/>
  <c r="AF618" i="2" s="1"/>
  <c r="AC619" i="2"/>
  <c r="AF619" i="2" s="1"/>
  <c r="AC620" i="2"/>
  <c r="AF620" i="2" s="1"/>
  <c r="AC621" i="2"/>
  <c r="AF621" i="2" s="1"/>
  <c r="AC622" i="2"/>
  <c r="AF622" i="2" s="1"/>
  <c r="AC623" i="2"/>
  <c r="AF623" i="2" s="1"/>
  <c r="AC624" i="2"/>
  <c r="AF624" i="2" s="1"/>
  <c r="AC625" i="2"/>
  <c r="AF625" i="2" s="1"/>
  <c r="AC626" i="2"/>
  <c r="AF626" i="2" s="1"/>
  <c r="AC627" i="2"/>
  <c r="AC628" i="2"/>
  <c r="AF628" i="2" s="1"/>
  <c r="AC629" i="2"/>
  <c r="AF629" i="2" s="1"/>
  <c r="AC630" i="2"/>
  <c r="AF630" i="2" s="1"/>
  <c r="AC631" i="2"/>
  <c r="AF631" i="2" s="1"/>
  <c r="AC632" i="2"/>
  <c r="AF632" i="2" s="1"/>
  <c r="AC633" i="2"/>
  <c r="AF633" i="2" s="1"/>
  <c r="AC634" i="2"/>
  <c r="AF634" i="2" s="1"/>
  <c r="AC635" i="2"/>
  <c r="AF635" i="2" s="1"/>
  <c r="AC636" i="2"/>
  <c r="AF636" i="2" s="1"/>
  <c r="AC637" i="2"/>
  <c r="AF637" i="2" s="1"/>
  <c r="AC638" i="2"/>
  <c r="AF638" i="2" s="1"/>
  <c r="AC639" i="2"/>
  <c r="AF639" i="2" s="1"/>
  <c r="AC640" i="2"/>
  <c r="AF640" i="2" s="1"/>
  <c r="AC641" i="2"/>
  <c r="AF641" i="2" s="1"/>
  <c r="AC642" i="2"/>
  <c r="AF642" i="2" s="1"/>
  <c r="AC643" i="2"/>
  <c r="AF643" i="2" s="1"/>
  <c r="AC644" i="2"/>
  <c r="AF644" i="2" s="1"/>
  <c r="AC645" i="2"/>
  <c r="AF645" i="2" s="1"/>
  <c r="AC646" i="2"/>
  <c r="AF646" i="2" s="1"/>
  <c r="AC647" i="2"/>
  <c r="AF647" i="2" s="1"/>
  <c r="AC648" i="2"/>
  <c r="AF648" i="2" s="1"/>
  <c r="AC649" i="2"/>
  <c r="AF649" i="2" s="1"/>
  <c r="AC650" i="2"/>
  <c r="AF650" i="2" s="1"/>
  <c r="AC651" i="2"/>
  <c r="AF651" i="2" s="1"/>
  <c r="AC652" i="2"/>
  <c r="AF652" i="2" s="1"/>
  <c r="AC653" i="2"/>
  <c r="AF653" i="2" s="1"/>
  <c r="AC654" i="2"/>
  <c r="AF654" i="2" s="1"/>
  <c r="AC655" i="2"/>
  <c r="AF655" i="2" s="1"/>
  <c r="AC656" i="2"/>
  <c r="AF656" i="2" s="1"/>
  <c r="AC657" i="2"/>
  <c r="AF657" i="2" s="1"/>
  <c r="AC658" i="2"/>
  <c r="AF658" i="2" s="1"/>
  <c r="AC659" i="2"/>
  <c r="AC660" i="2"/>
  <c r="AF660" i="2" s="1"/>
  <c r="AC661" i="2"/>
  <c r="AF661" i="2" s="1"/>
  <c r="AC662" i="2"/>
  <c r="AF662" i="2" s="1"/>
  <c r="AC663" i="2"/>
  <c r="AF663" i="2" s="1"/>
  <c r="AC664" i="2"/>
  <c r="AF664" i="2" s="1"/>
  <c r="AC665" i="2"/>
  <c r="AF665" i="2" s="1"/>
  <c r="AC666" i="2"/>
  <c r="AF666" i="2" s="1"/>
  <c r="AC667" i="2"/>
  <c r="AF667" i="2" s="1"/>
  <c r="AC668" i="2"/>
  <c r="AF668" i="2" s="1"/>
  <c r="AC669" i="2"/>
  <c r="AF669" i="2" s="1"/>
  <c r="AC670" i="2"/>
  <c r="AF670" i="2" s="1"/>
  <c r="AC671" i="2"/>
  <c r="AF671" i="2" s="1"/>
  <c r="AC672" i="2"/>
  <c r="AF672" i="2" s="1"/>
  <c r="AC673" i="2"/>
  <c r="AF673" i="2" s="1"/>
  <c r="AC674" i="2"/>
  <c r="AF674" i="2" s="1"/>
  <c r="AC675" i="2"/>
  <c r="AF675" i="2" s="1"/>
  <c r="AC676" i="2"/>
  <c r="AF676" i="2" s="1"/>
  <c r="AC677" i="2"/>
  <c r="AF677" i="2" s="1"/>
  <c r="AC678" i="2"/>
  <c r="AF678" i="2" s="1"/>
  <c r="AC679" i="2"/>
  <c r="AF679" i="2" s="1"/>
  <c r="AC680" i="2"/>
  <c r="AF680" i="2" s="1"/>
  <c r="AC681" i="2"/>
  <c r="AF681" i="2" s="1"/>
  <c r="AC682" i="2"/>
  <c r="AF682" i="2" s="1"/>
  <c r="AC683" i="2"/>
  <c r="AF683" i="2" s="1"/>
  <c r="AC684" i="2"/>
  <c r="AF684" i="2" s="1"/>
  <c r="AC685" i="2"/>
  <c r="AF685" i="2" s="1"/>
  <c r="AC686" i="2"/>
  <c r="AF686" i="2" s="1"/>
  <c r="AC687" i="2"/>
  <c r="AF687" i="2" s="1"/>
  <c r="AC688" i="2"/>
  <c r="AF688" i="2" s="1"/>
  <c r="AC689" i="2"/>
  <c r="AF689" i="2" s="1"/>
  <c r="AC690" i="2"/>
  <c r="AF690" i="2" s="1"/>
  <c r="AC691" i="2"/>
  <c r="AC692" i="2"/>
  <c r="AF692" i="2" s="1"/>
  <c r="AC693" i="2"/>
  <c r="AF693" i="2" s="1"/>
  <c r="AC694" i="2"/>
  <c r="AF694" i="2" s="1"/>
  <c r="AC695" i="2"/>
  <c r="AF695" i="2" s="1"/>
  <c r="AC696" i="2"/>
  <c r="AF696" i="2" s="1"/>
  <c r="AC697" i="2"/>
  <c r="AF697" i="2" s="1"/>
  <c r="AC698" i="2"/>
  <c r="AF698" i="2" s="1"/>
  <c r="AC699" i="2"/>
  <c r="AF699" i="2" s="1"/>
  <c r="AC700" i="2"/>
  <c r="AF700" i="2" s="1"/>
  <c r="AC701" i="2"/>
  <c r="AF701" i="2" s="1"/>
  <c r="AC702" i="2"/>
  <c r="AF702" i="2" s="1"/>
  <c r="AC703" i="2"/>
  <c r="AF703" i="2" s="1"/>
  <c r="AC704" i="2"/>
  <c r="AF704" i="2" s="1"/>
  <c r="AC705" i="2"/>
  <c r="AF705" i="2" s="1"/>
  <c r="AC706" i="2"/>
  <c r="AF706" i="2" s="1"/>
  <c r="AC707" i="2"/>
  <c r="AF707" i="2" s="1"/>
  <c r="AC708" i="2"/>
  <c r="AF708" i="2" s="1"/>
  <c r="AC709" i="2"/>
  <c r="AF709" i="2" s="1"/>
  <c r="AC710" i="2"/>
  <c r="AF710" i="2" s="1"/>
  <c r="AC711" i="2"/>
  <c r="AF711" i="2" s="1"/>
  <c r="AC712" i="2"/>
  <c r="AF712" i="2" s="1"/>
  <c r="AC713" i="2"/>
  <c r="AF713" i="2" s="1"/>
  <c r="AC714" i="2"/>
  <c r="AF714" i="2" s="1"/>
  <c r="AC715" i="2"/>
  <c r="AF715" i="2" s="1"/>
  <c r="AC716" i="2"/>
  <c r="AF716" i="2" s="1"/>
  <c r="AC717" i="2"/>
  <c r="AF717" i="2" s="1"/>
  <c r="AC718" i="2"/>
  <c r="AF718" i="2" s="1"/>
  <c r="AC719" i="2"/>
  <c r="AF719" i="2" s="1"/>
  <c r="AC720" i="2"/>
  <c r="AF720" i="2" s="1"/>
  <c r="AC721" i="2"/>
  <c r="AF721" i="2" s="1"/>
  <c r="AC722" i="2"/>
  <c r="AF722" i="2" s="1"/>
  <c r="AC723" i="2"/>
  <c r="AC724" i="2"/>
  <c r="AF724" i="2" s="1"/>
  <c r="AC725" i="2"/>
  <c r="AF725" i="2" s="1"/>
  <c r="AC726" i="2"/>
  <c r="AF726" i="2" s="1"/>
  <c r="AC727" i="2"/>
  <c r="AF727" i="2" s="1"/>
  <c r="AC728" i="2"/>
  <c r="AF728" i="2" s="1"/>
  <c r="AC729" i="2"/>
  <c r="AF729" i="2" s="1"/>
  <c r="AC730" i="2"/>
  <c r="AF730" i="2" s="1"/>
  <c r="AC731" i="2"/>
  <c r="AF731" i="2" s="1"/>
  <c r="AC732" i="2"/>
  <c r="AF732" i="2" s="1"/>
  <c r="AC733" i="2"/>
  <c r="AF733" i="2" s="1"/>
  <c r="AC734" i="2"/>
  <c r="AF734" i="2" s="1"/>
  <c r="AC735" i="2"/>
  <c r="AF735" i="2" s="1"/>
  <c r="AC736" i="2"/>
  <c r="AF736" i="2" s="1"/>
  <c r="AC737" i="2"/>
  <c r="AF737" i="2" s="1"/>
  <c r="AC738" i="2"/>
  <c r="AF738" i="2" s="1"/>
  <c r="AC739" i="2"/>
  <c r="AF739" i="2" s="1"/>
  <c r="AC740" i="2"/>
  <c r="AF740" i="2" s="1"/>
  <c r="AC741" i="2"/>
  <c r="AF741" i="2" s="1"/>
  <c r="AC742" i="2"/>
  <c r="AF742" i="2" s="1"/>
  <c r="AC743" i="2"/>
  <c r="AF743" i="2" s="1"/>
  <c r="AC744" i="2"/>
  <c r="AF744" i="2" s="1"/>
  <c r="AC745" i="2"/>
  <c r="AF745" i="2" s="1"/>
  <c r="AC746" i="2"/>
  <c r="AF746" i="2" s="1"/>
  <c r="AC747" i="2"/>
  <c r="AF747" i="2" s="1"/>
  <c r="AC748" i="2"/>
  <c r="AF748" i="2" s="1"/>
  <c r="AC749" i="2"/>
  <c r="AF749" i="2" s="1"/>
  <c r="AC750" i="2"/>
  <c r="AF750" i="2" s="1"/>
  <c r="AC751" i="2"/>
  <c r="AF751" i="2" s="1"/>
  <c r="AC752" i="2"/>
  <c r="AF752" i="2" s="1"/>
  <c r="AC753" i="2"/>
  <c r="AF753" i="2" s="1"/>
  <c r="AC754" i="2"/>
  <c r="AF754" i="2" s="1"/>
  <c r="AC755" i="2"/>
  <c r="AC756" i="2"/>
  <c r="AF756" i="2" s="1"/>
  <c r="AC757" i="2"/>
  <c r="AF757" i="2" s="1"/>
  <c r="AC758" i="2"/>
  <c r="AF758" i="2" s="1"/>
  <c r="AC759" i="2"/>
  <c r="AF759" i="2" s="1"/>
  <c r="AC760" i="2"/>
  <c r="AF760" i="2" s="1"/>
  <c r="AC761" i="2"/>
  <c r="AF761" i="2" s="1"/>
  <c r="AC762" i="2"/>
  <c r="AF762" i="2" s="1"/>
  <c r="AC763" i="2"/>
  <c r="AF763" i="2" s="1"/>
  <c r="AC764" i="2"/>
  <c r="AF764" i="2" s="1"/>
  <c r="AC765" i="2"/>
  <c r="AF765" i="2" s="1"/>
  <c r="AC766" i="2"/>
  <c r="AF766" i="2" s="1"/>
  <c r="AC767" i="2"/>
  <c r="AF767" i="2" s="1"/>
  <c r="AC768" i="2"/>
  <c r="AF768" i="2" s="1"/>
  <c r="AC769" i="2"/>
  <c r="AF769" i="2" s="1"/>
  <c r="AC770" i="2"/>
  <c r="AF770" i="2" s="1"/>
  <c r="AC771" i="2"/>
  <c r="AF771" i="2" s="1"/>
  <c r="AC772" i="2"/>
  <c r="AF772" i="2" s="1"/>
  <c r="AC773" i="2"/>
  <c r="AF773" i="2" s="1"/>
  <c r="AC774" i="2"/>
  <c r="AF774" i="2" s="1"/>
  <c r="AC775" i="2"/>
  <c r="AF775" i="2" s="1"/>
  <c r="AC776" i="2"/>
  <c r="AF776" i="2" s="1"/>
  <c r="AC777" i="2"/>
  <c r="AF777" i="2" s="1"/>
  <c r="AC778" i="2"/>
  <c r="AF778" i="2" s="1"/>
  <c r="AC779" i="2"/>
  <c r="AF779" i="2" s="1"/>
  <c r="AC780" i="2"/>
  <c r="AF780" i="2" s="1"/>
  <c r="AC781" i="2"/>
  <c r="AF781" i="2" s="1"/>
  <c r="AC782" i="2"/>
  <c r="AF782" i="2" s="1"/>
  <c r="AC783" i="2"/>
  <c r="AF783" i="2" s="1"/>
  <c r="AC784" i="2"/>
  <c r="AF784" i="2" s="1"/>
  <c r="AC785" i="2"/>
  <c r="AF785" i="2" s="1"/>
  <c r="AC786" i="2"/>
  <c r="AF786" i="2" s="1"/>
  <c r="AC787" i="2"/>
  <c r="AC788" i="2"/>
  <c r="AF788" i="2" s="1"/>
  <c r="AC789" i="2"/>
  <c r="AF789" i="2" s="1"/>
  <c r="AC790" i="2"/>
  <c r="AF790" i="2" s="1"/>
  <c r="AC791" i="2"/>
  <c r="AF791" i="2" s="1"/>
  <c r="AC792" i="2"/>
  <c r="AF792" i="2" s="1"/>
  <c r="AC793" i="2"/>
  <c r="AF793" i="2" s="1"/>
  <c r="AC794" i="2"/>
  <c r="AF794" i="2" s="1"/>
  <c r="AC795" i="2"/>
  <c r="AF795" i="2" s="1"/>
  <c r="AC796" i="2"/>
  <c r="AF796" i="2" s="1"/>
  <c r="AC797" i="2"/>
  <c r="AF797" i="2" s="1"/>
  <c r="AC798" i="2"/>
  <c r="AF798" i="2" s="1"/>
  <c r="AC799" i="2"/>
  <c r="AF799" i="2" s="1"/>
  <c r="AC800" i="2"/>
  <c r="AF800" i="2" s="1"/>
  <c r="AC801" i="2"/>
  <c r="AF801" i="2" s="1"/>
  <c r="AC802" i="2"/>
  <c r="AF802" i="2" s="1"/>
  <c r="AC803" i="2"/>
  <c r="AF803" i="2" s="1"/>
  <c r="AC804" i="2"/>
  <c r="AF804" i="2" s="1"/>
  <c r="AC805" i="2"/>
  <c r="AF805" i="2" s="1"/>
  <c r="AC806" i="2"/>
  <c r="AF806" i="2" s="1"/>
  <c r="AC807" i="2"/>
  <c r="AF807" i="2" s="1"/>
  <c r="AC808" i="2"/>
  <c r="AF808" i="2" s="1"/>
  <c r="AC809" i="2"/>
  <c r="AF809" i="2" s="1"/>
  <c r="AC810" i="2"/>
  <c r="AF810" i="2" s="1"/>
  <c r="AC811" i="2"/>
  <c r="AF811" i="2" s="1"/>
  <c r="AC812" i="2"/>
  <c r="AF812" i="2" s="1"/>
  <c r="AC813" i="2"/>
  <c r="AF813" i="2" s="1"/>
  <c r="AC814" i="2"/>
  <c r="AF814" i="2" s="1"/>
  <c r="AC815" i="2"/>
  <c r="AF815" i="2" s="1"/>
  <c r="AC816" i="2"/>
  <c r="AF816" i="2" s="1"/>
  <c r="AC817" i="2"/>
  <c r="AF817" i="2" s="1"/>
  <c r="AC818" i="2"/>
  <c r="AF818" i="2" s="1"/>
  <c r="AC819" i="2"/>
  <c r="AC820" i="2"/>
  <c r="AF820" i="2" s="1"/>
  <c r="AC821" i="2"/>
  <c r="AF821" i="2" s="1"/>
  <c r="AC822" i="2"/>
  <c r="AF822" i="2" s="1"/>
  <c r="AC823" i="2"/>
  <c r="AF823" i="2" s="1"/>
  <c r="AC824" i="2"/>
  <c r="AF824" i="2" s="1"/>
  <c r="AC825" i="2"/>
  <c r="AF825" i="2" s="1"/>
  <c r="AC826" i="2"/>
  <c r="AF826" i="2" s="1"/>
  <c r="AC827" i="2"/>
  <c r="AF827" i="2" s="1"/>
  <c r="AC828" i="2"/>
  <c r="AF828" i="2" s="1"/>
  <c r="AC829" i="2"/>
  <c r="AF829" i="2" s="1"/>
  <c r="AC830" i="2"/>
  <c r="AF830" i="2" s="1"/>
  <c r="AC831" i="2"/>
  <c r="AF831" i="2" s="1"/>
  <c r="AC832" i="2"/>
  <c r="AF832" i="2" s="1"/>
  <c r="AC833" i="2"/>
  <c r="AF833" i="2" s="1"/>
  <c r="AC834" i="2"/>
  <c r="AF834" i="2" s="1"/>
  <c r="AC835" i="2"/>
  <c r="AF835" i="2" s="1"/>
  <c r="AC836" i="2"/>
  <c r="AF836" i="2" s="1"/>
  <c r="AC837" i="2"/>
  <c r="AF837" i="2" s="1"/>
  <c r="AC838" i="2"/>
  <c r="AF838" i="2" s="1"/>
  <c r="AC839" i="2"/>
  <c r="AF839" i="2" s="1"/>
  <c r="AC840" i="2"/>
  <c r="AF840" i="2" s="1"/>
  <c r="AC841" i="2"/>
  <c r="AF841" i="2" s="1"/>
  <c r="AC842" i="2"/>
  <c r="AF842" i="2" s="1"/>
  <c r="AC843" i="2"/>
  <c r="AF843" i="2" s="1"/>
  <c r="AC844" i="2"/>
  <c r="AF844" i="2" s="1"/>
  <c r="AC845" i="2"/>
  <c r="AF845" i="2" s="1"/>
  <c r="AC846" i="2"/>
  <c r="AF846" i="2" s="1"/>
  <c r="AC847" i="2"/>
  <c r="AF847" i="2" s="1"/>
  <c r="AC848" i="2"/>
  <c r="AF848" i="2" s="1"/>
  <c r="AC849" i="2"/>
  <c r="AF849" i="2" s="1"/>
  <c r="AC850" i="2"/>
  <c r="AF850" i="2" s="1"/>
  <c r="AC851" i="2"/>
  <c r="AC852" i="2"/>
  <c r="AF852" i="2" s="1"/>
  <c r="AC853" i="2"/>
  <c r="AF853" i="2" s="1"/>
  <c r="AC854" i="2"/>
  <c r="AF854" i="2" s="1"/>
  <c r="AC855" i="2"/>
  <c r="AF855" i="2" s="1"/>
  <c r="AC856" i="2"/>
  <c r="AF856" i="2" s="1"/>
  <c r="AC857" i="2"/>
  <c r="AF857" i="2" s="1"/>
  <c r="AC858" i="2"/>
  <c r="AF858" i="2" s="1"/>
  <c r="AC859" i="2"/>
  <c r="AF859" i="2" s="1"/>
  <c r="AC860" i="2"/>
  <c r="AF860" i="2" s="1"/>
  <c r="AC861" i="2"/>
  <c r="AF861" i="2" s="1"/>
  <c r="AC862" i="2"/>
  <c r="AF862" i="2" s="1"/>
  <c r="AC863" i="2"/>
  <c r="AF863" i="2" s="1"/>
  <c r="AC864" i="2"/>
  <c r="AF864" i="2" s="1"/>
  <c r="AC865" i="2"/>
  <c r="AF865" i="2" s="1"/>
  <c r="AC866" i="2"/>
  <c r="AF866" i="2" s="1"/>
  <c r="AC867" i="2"/>
  <c r="AF867" i="2" s="1"/>
  <c r="AC868" i="2"/>
  <c r="AF868" i="2" s="1"/>
  <c r="AC869" i="2"/>
  <c r="AF869" i="2" s="1"/>
  <c r="AC870" i="2"/>
  <c r="AF870" i="2" s="1"/>
  <c r="AC871" i="2"/>
  <c r="AF871" i="2" s="1"/>
  <c r="AC872" i="2"/>
  <c r="AF872" i="2" s="1"/>
  <c r="AC873" i="2"/>
  <c r="AF873" i="2" s="1"/>
  <c r="AC874" i="2"/>
  <c r="AF874" i="2" s="1"/>
  <c r="AC875" i="2"/>
  <c r="AF875" i="2" s="1"/>
  <c r="AC876" i="2"/>
  <c r="AF876" i="2" s="1"/>
  <c r="AC877" i="2"/>
  <c r="AF877" i="2" s="1"/>
  <c r="AC878" i="2"/>
  <c r="AF878" i="2" s="1"/>
  <c r="AC879" i="2"/>
  <c r="AF879" i="2" s="1"/>
  <c r="AC880" i="2"/>
  <c r="AF880" i="2" s="1"/>
  <c r="AC881" i="2"/>
  <c r="AF881" i="2" s="1"/>
  <c r="AC882" i="2"/>
  <c r="AF882" i="2" s="1"/>
  <c r="AC883" i="2"/>
  <c r="AC884" i="2"/>
  <c r="AF884" i="2" s="1"/>
  <c r="AC885" i="2"/>
  <c r="AF885" i="2" s="1"/>
  <c r="AC886" i="2"/>
  <c r="AF886" i="2" s="1"/>
  <c r="AC887" i="2"/>
  <c r="AF887" i="2" s="1"/>
  <c r="AC888" i="2"/>
  <c r="AF888" i="2" s="1"/>
  <c r="AC889" i="2"/>
  <c r="AF889" i="2" s="1"/>
  <c r="AC890" i="2"/>
  <c r="AF890" i="2" s="1"/>
  <c r="AC891" i="2"/>
  <c r="AF891" i="2" s="1"/>
  <c r="AC892" i="2"/>
  <c r="AF892" i="2" s="1"/>
  <c r="AC893" i="2"/>
  <c r="AF893" i="2" s="1"/>
  <c r="AC894" i="2"/>
  <c r="AF894" i="2" s="1"/>
  <c r="AC895" i="2"/>
  <c r="AF895" i="2" s="1"/>
  <c r="AC896" i="2"/>
  <c r="AF896" i="2" s="1"/>
  <c r="AC897" i="2"/>
  <c r="AF897" i="2" s="1"/>
  <c r="AC898" i="2"/>
  <c r="AF898" i="2" s="1"/>
  <c r="AC899" i="2"/>
  <c r="AF899" i="2" s="1"/>
  <c r="AC900" i="2"/>
  <c r="AF900" i="2" s="1"/>
  <c r="AC901" i="2"/>
  <c r="AF901" i="2" s="1"/>
  <c r="AC902" i="2"/>
  <c r="AF902" i="2" s="1"/>
  <c r="AC903" i="2"/>
  <c r="AF903" i="2" s="1"/>
  <c r="AC904" i="2"/>
  <c r="AF904" i="2" s="1"/>
  <c r="AC905" i="2"/>
  <c r="AF905" i="2" s="1"/>
  <c r="AC906" i="2"/>
  <c r="AF906" i="2" s="1"/>
  <c r="AC907" i="2"/>
  <c r="AF907" i="2" s="1"/>
  <c r="AC908" i="2"/>
  <c r="AF908" i="2" s="1"/>
  <c r="AC909" i="2"/>
  <c r="AF909" i="2" s="1"/>
  <c r="AC910" i="2"/>
  <c r="AF910" i="2" s="1"/>
  <c r="AC911" i="2"/>
  <c r="AF911" i="2" s="1"/>
  <c r="AC912" i="2"/>
  <c r="AF912" i="2" s="1"/>
  <c r="AC913" i="2"/>
  <c r="AF913" i="2" s="1"/>
  <c r="AC914" i="2"/>
  <c r="AF914" i="2" s="1"/>
  <c r="AC915" i="2"/>
  <c r="AC916" i="2"/>
  <c r="AF916" i="2" s="1"/>
  <c r="AC917" i="2"/>
  <c r="AF917" i="2" s="1"/>
  <c r="AC918" i="2"/>
  <c r="AF918" i="2" s="1"/>
  <c r="AC919" i="2"/>
  <c r="AF919" i="2" s="1"/>
  <c r="AC920" i="2"/>
  <c r="AF920" i="2" s="1"/>
  <c r="AC921" i="2"/>
  <c r="AF921" i="2" s="1"/>
  <c r="AC922" i="2"/>
  <c r="AF922" i="2" s="1"/>
  <c r="AC923" i="2"/>
  <c r="AF923" i="2" s="1"/>
  <c r="AC924" i="2"/>
  <c r="AF924" i="2" s="1"/>
  <c r="AC925" i="2"/>
  <c r="AF925" i="2" s="1"/>
  <c r="AC926" i="2"/>
  <c r="AF926" i="2" s="1"/>
  <c r="AC927" i="2"/>
  <c r="AF927" i="2" s="1"/>
  <c r="AC928" i="2"/>
  <c r="AF928" i="2" s="1"/>
  <c r="AC929" i="2"/>
  <c r="AF929" i="2" s="1"/>
  <c r="AC930" i="2"/>
  <c r="AF930" i="2" s="1"/>
  <c r="AC931" i="2"/>
  <c r="AF931" i="2" s="1"/>
  <c r="AC932" i="2"/>
  <c r="AF932" i="2" s="1"/>
  <c r="AC933" i="2"/>
  <c r="AF933" i="2" s="1"/>
  <c r="AC934" i="2"/>
  <c r="AF934" i="2" s="1"/>
  <c r="AC935" i="2"/>
  <c r="AF935" i="2" s="1"/>
  <c r="AC936" i="2"/>
  <c r="AF936" i="2" s="1"/>
  <c r="AC937" i="2"/>
  <c r="AF937" i="2" s="1"/>
  <c r="AC938" i="2"/>
  <c r="AF938" i="2" s="1"/>
  <c r="AC939" i="2"/>
  <c r="AF939" i="2" s="1"/>
  <c r="AC940" i="2"/>
  <c r="AF940" i="2" s="1"/>
  <c r="AC941" i="2"/>
  <c r="AF941" i="2" s="1"/>
  <c r="AC942" i="2"/>
  <c r="AF942" i="2" s="1"/>
  <c r="AC943" i="2"/>
  <c r="AF943" i="2" s="1"/>
  <c r="AC944" i="2"/>
  <c r="AF944" i="2" s="1"/>
  <c r="AC945" i="2"/>
  <c r="AF945" i="2" s="1"/>
  <c r="AC946" i="2"/>
  <c r="AF946" i="2" s="1"/>
  <c r="AC947" i="2"/>
  <c r="AC948" i="2"/>
  <c r="AF948" i="2" s="1"/>
  <c r="AC949" i="2"/>
  <c r="AF949" i="2" s="1"/>
  <c r="AC950" i="2"/>
  <c r="AF950" i="2" s="1"/>
  <c r="AC951" i="2"/>
  <c r="AF951" i="2" s="1"/>
  <c r="AC952" i="2"/>
  <c r="AF952" i="2" s="1"/>
  <c r="AC953" i="2"/>
  <c r="AF953" i="2" s="1"/>
  <c r="AC954" i="2"/>
  <c r="AF954" i="2" s="1"/>
  <c r="AC955" i="2"/>
  <c r="AF955" i="2" s="1"/>
  <c r="AC956" i="2"/>
  <c r="AF956" i="2" s="1"/>
  <c r="AC957" i="2"/>
  <c r="AF957" i="2" s="1"/>
  <c r="AC958" i="2"/>
  <c r="AF958" i="2" s="1"/>
  <c r="AC959" i="2"/>
  <c r="AF959" i="2" s="1"/>
  <c r="AC960" i="2"/>
  <c r="AF960" i="2" s="1"/>
  <c r="AC961" i="2"/>
  <c r="AF961" i="2" s="1"/>
  <c r="AC962" i="2"/>
  <c r="AF962" i="2" s="1"/>
  <c r="AC963" i="2"/>
  <c r="AF963" i="2" s="1"/>
  <c r="AC964" i="2"/>
  <c r="AF964" i="2" s="1"/>
  <c r="AC965" i="2"/>
  <c r="AF965" i="2" s="1"/>
  <c r="AC966" i="2"/>
  <c r="AF966" i="2" s="1"/>
  <c r="AC967" i="2"/>
  <c r="AF967" i="2" s="1"/>
  <c r="AC968" i="2"/>
  <c r="AF968" i="2" s="1"/>
  <c r="AC969" i="2"/>
  <c r="AF969" i="2" s="1"/>
  <c r="AC970" i="2"/>
  <c r="AF970" i="2" s="1"/>
  <c r="AC971" i="2"/>
  <c r="AF971" i="2" s="1"/>
  <c r="AC972" i="2"/>
  <c r="AF972" i="2" s="1"/>
  <c r="AC973" i="2"/>
  <c r="AF973" i="2" s="1"/>
  <c r="AC974" i="2"/>
  <c r="AF974" i="2" s="1"/>
  <c r="AC975" i="2"/>
  <c r="AF975" i="2" s="1"/>
  <c r="AC976" i="2"/>
  <c r="AF976" i="2" s="1"/>
  <c r="AC977" i="2"/>
  <c r="AF977" i="2" s="1"/>
  <c r="AC978" i="2"/>
  <c r="AF978" i="2" s="1"/>
  <c r="AC979" i="2"/>
  <c r="AC980" i="2"/>
  <c r="AF980" i="2" s="1"/>
  <c r="AC981" i="2"/>
  <c r="AF981" i="2" s="1"/>
  <c r="AC982" i="2"/>
  <c r="AF982" i="2" s="1"/>
  <c r="AC983" i="2"/>
  <c r="AF983" i="2" s="1"/>
  <c r="AC984" i="2"/>
  <c r="AF984" i="2" s="1"/>
  <c r="AC985" i="2"/>
  <c r="AF985" i="2" s="1"/>
  <c r="AC986" i="2"/>
  <c r="AF986" i="2" s="1"/>
  <c r="AC987" i="2"/>
  <c r="AF987" i="2" s="1"/>
  <c r="AC988" i="2"/>
  <c r="AF988" i="2" s="1"/>
  <c r="AC989" i="2"/>
  <c r="AF989" i="2" s="1"/>
  <c r="AC990" i="2"/>
  <c r="AF990" i="2" s="1"/>
  <c r="AC991" i="2"/>
  <c r="AF991" i="2" s="1"/>
  <c r="AC992" i="2"/>
  <c r="AF992" i="2" s="1"/>
  <c r="AC993" i="2"/>
  <c r="AF993" i="2" s="1"/>
  <c r="AC994" i="2"/>
  <c r="AF994" i="2" s="1"/>
  <c r="AC995" i="2"/>
  <c r="AF995" i="2" s="1"/>
  <c r="AC996" i="2"/>
  <c r="AF996" i="2" s="1"/>
  <c r="AC997" i="2"/>
  <c r="AF997" i="2" s="1"/>
  <c r="AC998" i="2"/>
  <c r="AF998" i="2" s="1"/>
  <c r="AC999" i="2"/>
  <c r="AF999" i="2" s="1"/>
  <c r="AC1000" i="2"/>
  <c r="AF1000" i="2" s="1"/>
  <c r="AC1001" i="2"/>
  <c r="AF1001" i="2" s="1"/>
  <c r="AC1002" i="2"/>
  <c r="AF1002" i="2" s="1"/>
  <c r="AC1003" i="2"/>
  <c r="AF1003" i="2" s="1"/>
  <c r="AC1004" i="2"/>
  <c r="AF1004" i="2" s="1"/>
  <c r="AC1005" i="2"/>
  <c r="AF1005" i="2" s="1"/>
  <c r="AC1006" i="2"/>
  <c r="AF1006" i="2" s="1"/>
  <c r="AC1007" i="2"/>
  <c r="AF1007" i="2" s="1"/>
  <c r="AC1008" i="2"/>
  <c r="AF1008" i="2" s="1"/>
  <c r="AC1009" i="2"/>
  <c r="AF1009" i="2" s="1"/>
  <c r="AC1010" i="2"/>
  <c r="AF1010" i="2" s="1"/>
  <c r="AC1011" i="2"/>
  <c r="AC1012" i="2"/>
  <c r="AF1012" i="2" s="1"/>
  <c r="AC1013" i="2"/>
  <c r="AF1013" i="2" s="1"/>
  <c r="AC1014" i="2"/>
  <c r="AF1014" i="2" s="1"/>
  <c r="AC1015" i="2"/>
  <c r="AF1015" i="2" s="1"/>
  <c r="AC1016" i="2"/>
  <c r="AF1016" i="2" s="1"/>
  <c r="AC1017" i="2"/>
  <c r="AF1017" i="2" s="1"/>
  <c r="AC1018" i="2"/>
  <c r="AF1018" i="2" s="1"/>
  <c r="AC1019" i="2"/>
  <c r="AF1019" i="2" s="1"/>
  <c r="AC1020" i="2"/>
  <c r="AF1020" i="2" s="1"/>
  <c r="AC1021" i="2"/>
  <c r="AF1021" i="2" s="1"/>
  <c r="AC1022" i="2"/>
  <c r="AF1022" i="2" s="1"/>
  <c r="AC1023" i="2"/>
  <c r="AF1023" i="2" s="1"/>
  <c r="AC1024" i="2"/>
  <c r="AF1024" i="2" s="1"/>
  <c r="AC1025" i="2"/>
  <c r="AF1025" i="2" s="1"/>
  <c r="AC1026" i="2"/>
  <c r="AF1026" i="2" s="1"/>
  <c r="AC1027" i="2"/>
  <c r="AF1027" i="2" s="1"/>
  <c r="AC1028" i="2"/>
  <c r="AF1028" i="2" s="1"/>
  <c r="AC1029" i="2"/>
  <c r="AF1029" i="2" s="1"/>
  <c r="AC1030" i="2"/>
  <c r="AF1030" i="2" s="1"/>
  <c r="AC1031" i="2"/>
  <c r="AF1031" i="2" s="1"/>
  <c r="AC1032" i="2"/>
  <c r="AF1032" i="2" s="1"/>
  <c r="AC1033" i="2"/>
  <c r="AF1033" i="2" s="1"/>
  <c r="AC1034" i="2"/>
  <c r="AF1034" i="2" s="1"/>
  <c r="AC1035" i="2"/>
  <c r="AF1035" i="2" s="1"/>
  <c r="AC1036" i="2"/>
  <c r="AF1036" i="2" s="1"/>
  <c r="AC1037" i="2"/>
  <c r="AF1037" i="2" s="1"/>
  <c r="AC1038" i="2"/>
  <c r="AF1038" i="2" s="1"/>
  <c r="AC1039" i="2"/>
  <c r="AC1040" i="2"/>
  <c r="AF1040" i="2" s="1"/>
  <c r="AC1041" i="2"/>
  <c r="AF1041" i="2" s="1"/>
  <c r="AC1042" i="2"/>
  <c r="AF1042" i="2" s="1"/>
  <c r="AC1043" i="2"/>
  <c r="AF1043" i="2" s="1"/>
  <c r="AC1044" i="2"/>
  <c r="AF1044" i="2" s="1"/>
  <c r="AC1045" i="2"/>
  <c r="AF1045" i="2" s="1"/>
  <c r="AC1046" i="2"/>
  <c r="AF1046" i="2" s="1"/>
  <c r="AC1047" i="2"/>
  <c r="AF1047" i="2" s="1"/>
  <c r="AC1048" i="2"/>
  <c r="AF1048" i="2" s="1"/>
  <c r="AC1049" i="2"/>
  <c r="AF1049" i="2" s="1"/>
  <c r="AC1050" i="2"/>
  <c r="AF1050" i="2" s="1"/>
  <c r="AC1051" i="2"/>
  <c r="AF1051" i="2" s="1"/>
  <c r="AC1052" i="2"/>
  <c r="AF1052" i="2" s="1"/>
  <c r="AC1053" i="2"/>
  <c r="AF1053" i="2" s="1"/>
  <c r="AC1054" i="2"/>
  <c r="AF1054" i="2" s="1"/>
  <c r="AC1055" i="2"/>
  <c r="AF1055" i="2" s="1"/>
  <c r="AC1056" i="2"/>
  <c r="AF1056" i="2" s="1"/>
  <c r="AC1057" i="2"/>
  <c r="AF1057" i="2" s="1"/>
  <c r="AC1058" i="2"/>
  <c r="AF1058" i="2" s="1"/>
  <c r="AC1059" i="2"/>
  <c r="AF1059" i="2" s="1"/>
  <c r="AC1060" i="2"/>
  <c r="AC1061" i="2"/>
  <c r="AF1061" i="2" s="1"/>
  <c r="AC1062" i="2"/>
  <c r="AF1062" i="2" s="1"/>
  <c r="AC1063" i="2"/>
  <c r="AF1063" i="2" s="1"/>
  <c r="AC1064" i="2"/>
  <c r="AF1064" i="2" s="1"/>
  <c r="AC1065" i="2"/>
  <c r="AF1065" i="2" s="1"/>
  <c r="AC1066" i="2"/>
  <c r="AF1066" i="2" s="1"/>
  <c r="AC1067" i="2"/>
  <c r="AF1067" i="2" s="1"/>
  <c r="AC1068" i="2"/>
  <c r="AF1068" i="2" s="1"/>
  <c r="AC1069" i="2"/>
  <c r="AF1069" i="2" s="1"/>
  <c r="AC1070" i="2"/>
  <c r="AF1070" i="2" s="1"/>
  <c r="AC1071" i="2"/>
  <c r="AF1071" i="2" s="1"/>
  <c r="AC1072" i="2"/>
  <c r="AF1072" i="2" s="1"/>
  <c r="AC1073" i="2"/>
  <c r="AF1073" i="2" s="1"/>
  <c r="AC1074" i="2"/>
  <c r="AF1074" i="2" s="1"/>
  <c r="AC1075" i="2"/>
  <c r="AF1075" i="2" s="1"/>
  <c r="AC1076" i="2"/>
  <c r="AF1076" i="2" s="1"/>
  <c r="AC1077" i="2"/>
  <c r="AF1077" i="2" s="1"/>
  <c r="AC1078" i="2"/>
  <c r="AF1078" i="2" s="1"/>
  <c r="AC1079" i="2"/>
  <c r="AF1079" i="2" s="1"/>
  <c r="AC1080" i="2"/>
  <c r="AF1080" i="2" s="1"/>
  <c r="AC1081" i="2"/>
  <c r="AF1081" i="2" s="1"/>
  <c r="AC1082" i="2"/>
  <c r="AC1083" i="2"/>
  <c r="AF1083" i="2" s="1"/>
  <c r="AC1084" i="2"/>
  <c r="AF1084" i="2" s="1"/>
  <c r="AC1085" i="2"/>
  <c r="AF1085" i="2" s="1"/>
  <c r="AC1086" i="2"/>
  <c r="AF1086" i="2" s="1"/>
  <c r="AC1087" i="2"/>
  <c r="AF1087" i="2" s="1"/>
  <c r="AC1088" i="2"/>
  <c r="AF1088" i="2" s="1"/>
  <c r="AC1089" i="2"/>
  <c r="AF1089" i="2" s="1"/>
  <c r="AC1090" i="2"/>
  <c r="AF1090" i="2" s="1"/>
  <c r="AC1091" i="2"/>
  <c r="AF1091" i="2" s="1"/>
  <c r="AC1092" i="2"/>
  <c r="AF1092" i="2" s="1"/>
  <c r="AC1093" i="2"/>
  <c r="AF1093" i="2" s="1"/>
  <c r="AC1094" i="2"/>
  <c r="AF1094" i="2" s="1"/>
  <c r="AC1095" i="2"/>
  <c r="AF1095" i="2" s="1"/>
  <c r="AC1096" i="2"/>
  <c r="AF1096" i="2" s="1"/>
  <c r="AC1097" i="2"/>
  <c r="AF1097" i="2" s="1"/>
  <c r="AC1098" i="2"/>
  <c r="AF1098" i="2" s="1"/>
  <c r="AC1099" i="2"/>
  <c r="AF1099" i="2" s="1"/>
  <c r="AC1100" i="2"/>
  <c r="AF1100" i="2" s="1"/>
  <c r="AC1101" i="2"/>
  <c r="AF1101" i="2" s="1"/>
  <c r="AC1102" i="2"/>
  <c r="AF1102" i="2" s="1"/>
  <c r="AC1103" i="2"/>
  <c r="AC1104" i="2"/>
  <c r="AF1104" i="2" s="1"/>
  <c r="AC1105" i="2"/>
  <c r="AF1105" i="2" s="1"/>
  <c r="AC1106" i="2"/>
  <c r="AF1106" i="2" s="1"/>
  <c r="AC1107" i="2"/>
  <c r="AF1107" i="2" s="1"/>
  <c r="AC1108" i="2"/>
  <c r="AF1108" i="2" s="1"/>
  <c r="AC1109" i="2"/>
  <c r="AF1109" i="2" s="1"/>
  <c r="AC1110" i="2"/>
  <c r="AF1110" i="2" s="1"/>
  <c r="AC1111" i="2"/>
  <c r="AF1111" i="2" s="1"/>
  <c r="AC1112" i="2"/>
  <c r="AF1112" i="2" s="1"/>
  <c r="AC1113" i="2"/>
  <c r="AF1113" i="2" s="1"/>
  <c r="AC1114" i="2"/>
  <c r="AF1114" i="2" s="1"/>
  <c r="AC1115" i="2"/>
  <c r="AF1115" i="2" s="1"/>
  <c r="AC1116" i="2"/>
  <c r="AF1116" i="2" s="1"/>
  <c r="AC1117" i="2"/>
  <c r="AF1117" i="2" s="1"/>
  <c r="AC1118" i="2"/>
  <c r="AF1118" i="2" s="1"/>
  <c r="AC1119" i="2"/>
  <c r="AF1119" i="2" s="1"/>
  <c r="AC1120" i="2"/>
  <c r="AF1120" i="2" s="1"/>
  <c r="AC1121" i="2"/>
  <c r="AF1121" i="2" s="1"/>
  <c r="AC1122" i="2"/>
  <c r="AF1122" i="2" s="1"/>
  <c r="AC1123" i="2"/>
  <c r="AF1123" i="2" s="1"/>
  <c r="AC1124" i="2"/>
  <c r="AC1125" i="2"/>
  <c r="AF1125" i="2" s="1"/>
  <c r="AC1126" i="2"/>
  <c r="AF1126" i="2" s="1"/>
  <c r="AC1127" i="2"/>
  <c r="AF1127" i="2" s="1"/>
  <c r="AC1128" i="2"/>
  <c r="AF1128" i="2" s="1"/>
  <c r="AC1129" i="2"/>
  <c r="AF1129" i="2" s="1"/>
  <c r="AC1130" i="2"/>
  <c r="AF1130" i="2" s="1"/>
  <c r="AC1131" i="2"/>
  <c r="AF1131" i="2" s="1"/>
  <c r="AC1132" i="2"/>
  <c r="AF1132" i="2" s="1"/>
  <c r="AC1133" i="2"/>
  <c r="AF1133" i="2" s="1"/>
  <c r="AC1134" i="2"/>
  <c r="AF1134" i="2" s="1"/>
  <c r="AC1135" i="2"/>
  <c r="AF1135" i="2" s="1"/>
  <c r="AC1136" i="2"/>
  <c r="AF1136" i="2" s="1"/>
  <c r="AC1137" i="2"/>
  <c r="AF1137" i="2" s="1"/>
  <c r="AC1138" i="2"/>
  <c r="AF1138" i="2" s="1"/>
  <c r="AC1139" i="2"/>
  <c r="AF1139" i="2" s="1"/>
  <c r="AC1140" i="2"/>
  <c r="AF1140" i="2" s="1"/>
  <c r="AC1141" i="2"/>
  <c r="AF1141" i="2" s="1"/>
  <c r="AC1142" i="2"/>
  <c r="AF1142" i="2" s="1"/>
  <c r="AC1143" i="2"/>
  <c r="AF1143" i="2" s="1"/>
  <c r="AC1144" i="2"/>
  <c r="AF1144" i="2" s="1"/>
  <c r="AC1145" i="2"/>
  <c r="AF1145" i="2" s="1"/>
  <c r="AC1146" i="2"/>
  <c r="AC1147" i="2"/>
  <c r="AF1147" i="2" s="1"/>
  <c r="AC1148" i="2"/>
  <c r="AF1148" i="2" s="1"/>
  <c r="AC1149" i="2"/>
  <c r="AF1149" i="2" s="1"/>
  <c r="AC1150" i="2"/>
  <c r="AF1150" i="2" s="1"/>
  <c r="AC1151" i="2"/>
  <c r="AF1151" i="2" s="1"/>
  <c r="AC1152" i="2"/>
  <c r="AF1152" i="2" s="1"/>
  <c r="AC1153" i="2"/>
  <c r="AF1153" i="2" s="1"/>
  <c r="AC1154" i="2"/>
  <c r="AF1154" i="2" s="1"/>
  <c r="AC1155" i="2"/>
  <c r="AF1155" i="2" s="1"/>
  <c r="AC1156" i="2"/>
  <c r="AF1156" i="2" s="1"/>
  <c r="AC1157" i="2"/>
  <c r="AF1157" i="2" s="1"/>
  <c r="AC1158" i="2"/>
  <c r="AF1158" i="2" s="1"/>
  <c r="AC1159" i="2"/>
  <c r="AF1159" i="2" s="1"/>
  <c r="AC1160" i="2"/>
  <c r="AF1160" i="2" s="1"/>
  <c r="AC1161" i="2"/>
  <c r="AF1161" i="2" s="1"/>
  <c r="AC1162" i="2"/>
  <c r="AF1162" i="2" s="1"/>
  <c r="AC1163" i="2"/>
  <c r="AF1163" i="2" s="1"/>
  <c r="AC1164" i="2"/>
  <c r="AF1164" i="2" s="1"/>
  <c r="AC1165" i="2"/>
  <c r="AF1165" i="2" s="1"/>
  <c r="AC1166" i="2"/>
  <c r="AF1166" i="2" s="1"/>
  <c r="AC1167" i="2"/>
  <c r="AC1168" i="2"/>
  <c r="AF1168" i="2" s="1"/>
  <c r="AC1169" i="2"/>
  <c r="AF1169" i="2" s="1"/>
  <c r="AC1170" i="2"/>
  <c r="AF1170" i="2" s="1"/>
  <c r="AC1171" i="2"/>
  <c r="AF1171" i="2" s="1"/>
  <c r="AC1172" i="2"/>
  <c r="AF1172" i="2" s="1"/>
  <c r="AC1173" i="2"/>
  <c r="AF1173" i="2" s="1"/>
  <c r="AC1174" i="2"/>
  <c r="AF1174" i="2" s="1"/>
  <c r="AC1175" i="2"/>
  <c r="AF1175" i="2" s="1"/>
  <c r="AC1176" i="2"/>
  <c r="AF1176" i="2" s="1"/>
  <c r="AC1177" i="2"/>
  <c r="AF1177" i="2" s="1"/>
  <c r="AC1178" i="2"/>
  <c r="AF1178" i="2" s="1"/>
  <c r="AC1179" i="2"/>
  <c r="AF1179" i="2" s="1"/>
  <c r="AC1180" i="2"/>
  <c r="AF1180" i="2" s="1"/>
  <c r="AC1181" i="2"/>
  <c r="AF1181" i="2" s="1"/>
  <c r="AC1182" i="2"/>
  <c r="AF1182" i="2" s="1"/>
  <c r="AC1183" i="2"/>
  <c r="AF1183" i="2" s="1"/>
  <c r="AC1184" i="2"/>
  <c r="AF1184" i="2" s="1"/>
  <c r="AC1185" i="2"/>
  <c r="AF1185" i="2" s="1"/>
  <c r="AC1186" i="2"/>
  <c r="AF1186" i="2" s="1"/>
  <c r="AC1187" i="2"/>
  <c r="AF1187" i="2" s="1"/>
  <c r="AC1188" i="2"/>
  <c r="AC1189" i="2"/>
  <c r="AF1189" i="2" s="1"/>
  <c r="AC1190" i="2"/>
  <c r="AF1190" i="2" s="1"/>
  <c r="AC1191" i="2"/>
  <c r="AF1191" i="2" s="1"/>
  <c r="AC1192" i="2"/>
  <c r="AF1192" i="2" s="1"/>
  <c r="AC1193" i="2"/>
  <c r="AF1193" i="2" s="1"/>
  <c r="AC1194" i="2"/>
  <c r="AF1194" i="2" s="1"/>
  <c r="AC1195" i="2"/>
  <c r="AF1195" i="2" s="1"/>
  <c r="AC1196" i="2"/>
  <c r="AF1196" i="2" s="1"/>
  <c r="AC1197" i="2"/>
  <c r="AF1197" i="2" s="1"/>
  <c r="AC1198" i="2"/>
  <c r="AF1198" i="2" s="1"/>
  <c r="AC1199" i="2"/>
  <c r="AF1199" i="2" s="1"/>
  <c r="AC1200" i="2"/>
  <c r="AF1200" i="2" s="1"/>
  <c r="AC1201" i="2"/>
  <c r="AF1201" i="2" s="1"/>
  <c r="AC1202" i="2"/>
  <c r="AF1202" i="2" s="1"/>
  <c r="AC1203" i="2"/>
  <c r="AF1203" i="2" s="1"/>
  <c r="AC1204" i="2"/>
  <c r="AF1204" i="2" s="1"/>
  <c r="AC1205" i="2"/>
  <c r="AF1205" i="2" s="1"/>
  <c r="AC1206" i="2"/>
  <c r="AF1206" i="2" s="1"/>
  <c r="AC1207" i="2"/>
  <c r="AF1207" i="2" s="1"/>
  <c r="AC1208" i="2"/>
  <c r="AF1208" i="2" s="1"/>
  <c r="AC1209" i="2"/>
  <c r="AF1209" i="2" s="1"/>
  <c r="AC1210" i="2"/>
  <c r="AC1211" i="2"/>
  <c r="AF1211" i="2" s="1"/>
  <c r="AC1212" i="2"/>
  <c r="AF1212" i="2" s="1"/>
  <c r="AC1213" i="2"/>
  <c r="AF1213" i="2" s="1"/>
  <c r="AC1214" i="2"/>
  <c r="AF1214" i="2" s="1"/>
  <c r="AC1215" i="2"/>
  <c r="AF1215" i="2" s="1"/>
  <c r="AC1216" i="2"/>
  <c r="AF1216" i="2" s="1"/>
  <c r="AC1217" i="2"/>
  <c r="AF1217" i="2" s="1"/>
  <c r="AC1218" i="2"/>
  <c r="AF1218" i="2" s="1"/>
  <c r="AC1219" i="2"/>
  <c r="AF1219" i="2" s="1"/>
  <c r="AC1220" i="2"/>
  <c r="AF1220" i="2" s="1"/>
  <c r="AC1221" i="2"/>
  <c r="AF1221" i="2" s="1"/>
  <c r="AC1222" i="2"/>
  <c r="AF1222" i="2" s="1"/>
  <c r="AC1223" i="2"/>
  <c r="AF1223" i="2" s="1"/>
  <c r="AC1224" i="2"/>
  <c r="AF1224" i="2" s="1"/>
  <c r="AC1225" i="2"/>
  <c r="AF1225" i="2" s="1"/>
  <c r="AC1226" i="2"/>
  <c r="AF1226" i="2" s="1"/>
  <c r="AC1227" i="2"/>
  <c r="AF1227" i="2" s="1"/>
  <c r="AC1228" i="2"/>
  <c r="AF1228" i="2" s="1"/>
  <c r="AC1229" i="2"/>
  <c r="AF1229" i="2" s="1"/>
  <c r="AC1230" i="2"/>
  <c r="AF1230" i="2" s="1"/>
  <c r="AC1231" i="2"/>
  <c r="AC1232" i="2"/>
  <c r="AF1232" i="2" s="1"/>
  <c r="AC1233" i="2"/>
  <c r="AF1233" i="2" s="1"/>
  <c r="AC1234" i="2"/>
  <c r="AF1234" i="2" s="1"/>
  <c r="AC1235" i="2"/>
  <c r="AF1235" i="2" s="1"/>
  <c r="AC1236" i="2"/>
  <c r="AF1236" i="2" s="1"/>
  <c r="AC1237" i="2"/>
  <c r="AF1237" i="2" s="1"/>
  <c r="AC1238" i="2"/>
  <c r="AF1238" i="2" s="1"/>
  <c r="AC1239" i="2"/>
  <c r="AF1239" i="2" s="1"/>
  <c r="AC1240" i="2"/>
  <c r="AF1240" i="2" s="1"/>
  <c r="AC1241" i="2"/>
  <c r="AF1241" i="2" s="1"/>
  <c r="AC1242" i="2"/>
  <c r="AF1242" i="2" s="1"/>
  <c r="AC1243" i="2"/>
  <c r="AF1243" i="2" s="1"/>
  <c r="AC1244" i="2"/>
  <c r="AF1244" i="2" s="1"/>
  <c r="AC1245" i="2"/>
  <c r="AF1245" i="2" s="1"/>
  <c r="AC1246" i="2"/>
  <c r="AF1246" i="2" s="1"/>
  <c r="AC1247" i="2"/>
  <c r="AF1247" i="2" s="1"/>
  <c r="AC1248" i="2"/>
  <c r="AF1248" i="2" s="1"/>
  <c r="AC1249" i="2"/>
  <c r="AF1249" i="2" s="1"/>
  <c r="AC1250" i="2"/>
  <c r="AF1250" i="2" s="1"/>
  <c r="AC1251" i="2"/>
  <c r="AF1251" i="2" s="1"/>
  <c r="AC1252" i="2"/>
  <c r="AC1253" i="2"/>
  <c r="AF1253" i="2" s="1"/>
  <c r="AC1254" i="2"/>
  <c r="AF1254" i="2" s="1"/>
  <c r="AC1255" i="2"/>
  <c r="AF1255" i="2" s="1"/>
  <c r="AC1256" i="2"/>
  <c r="AF1256" i="2" s="1"/>
  <c r="AC1257" i="2"/>
  <c r="AF1257" i="2" s="1"/>
  <c r="AC1258" i="2"/>
  <c r="AF1258" i="2" s="1"/>
  <c r="AC1259" i="2"/>
  <c r="AF1259" i="2" s="1"/>
  <c r="AC1260" i="2"/>
  <c r="AF1260" i="2" s="1"/>
  <c r="AC1261" i="2"/>
  <c r="AF1261" i="2" s="1"/>
  <c r="AC1262" i="2"/>
  <c r="AF1262" i="2" s="1"/>
  <c r="AC1263" i="2"/>
  <c r="AF1263" i="2" s="1"/>
  <c r="AC1264" i="2"/>
  <c r="AF1264" i="2" s="1"/>
  <c r="AC1265" i="2"/>
  <c r="AF1265" i="2" s="1"/>
  <c r="AC1266" i="2"/>
  <c r="AF1266" i="2" s="1"/>
  <c r="AC1267" i="2"/>
  <c r="AF1267" i="2" s="1"/>
  <c r="AC1268" i="2"/>
  <c r="AF1268" i="2" s="1"/>
  <c r="AC1269" i="2"/>
  <c r="AF1269" i="2" s="1"/>
  <c r="AC1270" i="2"/>
  <c r="AF1270" i="2" s="1"/>
  <c r="AC1271" i="2"/>
  <c r="AF1271" i="2" s="1"/>
  <c r="AC1272" i="2"/>
  <c r="AF1272" i="2" s="1"/>
  <c r="AC1273" i="2"/>
  <c r="AF1273" i="2" s="1"/>
  <c r="AC1274" i="2"/>
  <c r="AC1275" i="2"/>
  <c r="AF1275" i="2" s="1"/>
  <c r="AC1276" i="2"/>
  <c r="AF1276" i="2" s="1"/>
  <c r="AC1277" i="2"/>
  <c r="AF1277" i="2" s="1"/>
  <c r="AC1278" i="2"/>
  <c r="AF1278" i="2" s="1"/>
  <c r="AC1279" i="2"/>
  <c r="AF1279" i="2" s="1"/>
  <c r="AC1280" i="2"/>
  <c r="AF1280" i="2" s="1"/>
  <c r="AC1281" i="2"/>
  <c r="AF1281" i="2" s="1"/>
  <c r="AC1282" i="2"/>
  <c r="AF1282" i="2" s="1"/>
  <c r="AC1283" i="2"/>
  <c r="AF1283" i="2" s="1"/>
  <c r="AC1284" i="2"/>
  <c r="AF1284" i="2" s="1"/>
  <c r="AC1285" i="2"/>
  <c r="AF1285" i="2" s="1"/>
  <c r="AC1286" i="2"/>
  <c r="AF1286" i="2" s="1"/>
  <c r="AC1287" i="2"/>
  <c r="AF1287" i="2" s="1"/>
  <c r="AC1288" i="2"/>
  <c r="AF1288" i="2" s="1"/>
  <c r="AC1289" i="2"/>
  <c r="AF1289" i="2" s="1"/>
  <c r="AC1290" i="2"/>
  <c r="AF1290" i="2" s="1"/>
  <c r="AC1291" i="2"/>
  <c r="AF1291" i="2" s="1"/>
  <c r="AC1292" i="2"/>
  <c r="AF1292" i="2" s="1"/>
  <c r="AC1293" i="2"/>
  <c r="AF1293" i="2" s="1"/>
  <c r="AC1294" i="2"/>
  <c r="AF1294" i="2" s="1"/>
  <c r="AC1295" i="2"/>
  <c r="AC1296" i="2"/>
  <c r="AF1296" i="2" s="1"/>
  <c r="AC1297" i="2"/>
  <c r="AF1297" i="2" s="1"/>
  <c r="AC1298" i="2"/>
  <c r="AF1298" i="2" s="1"/>
  <c r="AC1299" i="2"/>
  <c r="AF1299" i="2" s="1"/>
  <c r="AC1300" i="2"/>
  <c r="AF1300" i="2" s="1"/>
  <c r="AC1301" i="2"/>
  <c r="AF1301" i="2" s="1"/>
  <c r="AC1302" i="2"/>
  <c r="AF1302" i="2" s="1"/>
  <c r="AC1303" i="2"/>
  <c r="AF1303" i="2" s="1"/>
  <c r="AC1304" i="2"/>
  <c r="AF1304" i="2" s="1"/>
  <c r="AC1305" i="2"/>
  <c r="AF1305" i="2" s="1"/>
  <c r="AC1306" i="2"/>
  <c r="AF1306" i="2" s="1"/>
  <c r="AC1307" i="2"/>
  <c r="AF1307" i="2" s="1"/>
  <c r="AC1308" i="2"/>
  <c r="AF1308" i="2" s="1"/>
  <c r="AC1309" i="2"/>
  <c r="AF1309" i="2" s="1"/>
  <c r="AC1310" i="2"/>
  <c r="AF1310" i="2" s="1"/>
  <c r="AC1311" i="2"/>
  <c r="AF1311" i="2" s="1"/>
  <c r="AC1312" i="2"/>
  <c r="AF1312" i="2" s="1"/>
  <c r="AC1313" i="2"/>
  <c r="AF1313" i="2" s="1"/>
  <c r="AC1314" i="2"/>
  <c r="AF1314" i="2" s="1"/>
  <c r="AC1315" i="2"/>
  <c r="AF1315" i="2" s="1"/>
  <c r="AC1316" i="2"/>
  <c r="AC1317" i="2"/>
  <c r="AF1317" i="2" s="1"/>
  <c r="AC1318" i="2"/>
  <c r="AF1318" i="2" s="1"/>
  <c r="AC1319" i="2"/>
  <c r="AF1319" i="2" s="1"/>
  <c r="AC1320" i="2"/>
  <c r="AF1320" i="2" s="1"/>
  <c r="AC1321" i="2"/>
  <c r="AF1321" i="2" s="1"/>
  <c r="AC1322" i="2"/>
  <c r="AF1322" i="2" s="1"/>
  <c r="AC1323" i="2"/>
  <c r="AF1323" i="2" s="1"/>
  <c r="AC1324" i="2"/>
  <c r="AF1324" i="2" s="1"/>
  <c r="AC1325" i="2"/>
  <c r="AF1325" i="2" s="1"/>
  <c r="AC1326" i="2"/>
  <c r="AF1326" i="2" s="1"/>
  <c r="AC1327" i="2"/>
  <c r="AF1327" i="2" s="1"/>
  <c r="AC1328" i="2"/>
  <c r="AF1328" i="2" s="1"/>
  <c r="AC1329" i="2"/>
  <c r="AF1329" i="2" s="1"/>
  <c r="AC1330" i="2"/>
  <c r="AF1330" i="2" s="1"/>
  <c r="AC1331" i="2"/>
  <c r="AF1331" i="2" s="1"/>
  <c r="AC1332" i="2"/>
  <c r="AF1332" i="2" s="1"/>
  <c r="AC1333" i="2"/>
  <c r="AF1333" i="2" s="1"/>
  <c r="AC1334" i="2"/>
  <c r="AF1334" i="2" s="1"/>
  <c r="AC1335" i="2"/>
  <c r="AF1335" i="2" s="1"/>
  <c r="AC1336" i="2"/>
  <c r="AF1336" i="2" s="1"/>
  <c r="AC1337" i="2"/>
  <c r="AF1337" i="2" s="1"/>
  <c r="AC1338" i="2"/>
  <c r="AC1339" i="2"/>
  <c r="AF1339" i="2" s="1"/>
  <c r="AC1340" i="2"/>
  <c r="AF1340" i="2" s="1"/>
  <c r="AC1341" i="2"/>
  <c r="AF1341" i="2" s="1"/>
  <c r="AC1342" i="2"/>
  <c r="AF1342" i="2" s="1"/>
  <c r="AC1343" i="2"/>
  <c r="AF1343" i="2" s="1"/>
  <c r="AC1344" i="2"/>
  <c r="AF1344" i="2" s="1"/>
  <c r="AC1345" i="2"/>
  <c r="AF1345" i="2" s="1"/>
  <c r="AC1346" i="2"/>
  <c r="AF1346" i="2" s="1"/>
  <c r="AC1347" i="2"/>
  <c r="AF1347" i="2" s="1"/>
  <c r="AC1348" i="2"/>
  <c r="AF1348" i="2" s="1"/>
  <c r="AC1349" i="2"/>
  <c r="AF1349" i="2" s="1"/>
  <c r="AC1350" i="2"/>
  <c r="AF1350" i="2" s="1"/>
  <c r="AC1351" i="2"/>
  <c r="AF1351" i="2" s="1"/>
  <c r="AC1352" i="2"/>
  <c r="AF1352" i="2" s="1"/>
  <c r="AC1353" i="2"/>
  <c r="AF1353" i="2" s="1"/>
  <c r="AC1354" i="2"/>
  <c r="AF1354" i="2" s="1"/>
  <c r="AC1355" i="2"/>
  <c r="AF1355" i="2" s="1"/>
  <c r="AC1356" i="2"/>
  <c r="AF1356" i="2" s="1"/>
  <c r="AC1357" i="2"/>
  <c r="AF1357" i="2" s="1"/>
  <c r="AC1358" i="2"/>
  <c r="AF1358" i="2" s="1"/>
  <c r="AC1359" i="2"/>
  <c r="AC1360" i="2"/>
  <c r="AF1360" i="2" s="1"/>
  <c r="AC1361" i="2"/>
  <c r="AF1361" i="2" s="1"/>
  <c r="AC1362" i="2"/>
  <c r="AF1362" i="2" s="1"/>
  <c r="AC1363" i="2"/>
  <c r="AF1363" i="2" s="1"/>
  <c r="AC1364" i="2"/>
  <c r="AF1364" i="2" s="1"/>
  <c r="AC1365" i="2"/>
  <c r="AF1365" i="2" s="1"/>
  <c r="AC1366" i="2"/>
  <c r="AF1366" i="2" s="1"/>
  <c r="AC1367" i="2"/>
  <c r="AF1367" i="2" s="1"/>
  <c r="AC1368" i="2"/>
  <c r="AF1368" i="2" s="1"/>
  <c r="AC1369" i="2"/>
  <c r="AF1369" i="2" s="1"/>
  <c r="AC1370" i="2"/>
  <c r="AF1370" i="2" s="1"/>
  <c r="AC1371" i="2"/>
  <c r="AF1371" i="2" s="1"/>
  <c r="AC1372" i="2"/>
  <c r="AF1372" i="2" s="1"/>
  <c r="AC1373" i="2"/>
  <c r="AF1373" i="2" s="1"/>
  <c r="AC1374" i="2"/>
  <c r="AF1374" i="2" s="1"/>
  <c r="AC1375" i="2"/>
  <c r="AF1375" i="2" s="1"/>
  <c r="AC1376" i="2"/>
  <c r="AF1376" i="2" s="1"/>
  <c r="AC1377" i="2"/>
  <c r="AF1377" i="2" s="1"/>
  <c r="AC1378" i="2"/>
  <c r="AF1378" i="2" s="1"/>
  <c r="AC1379" i="2"/>
  <c r="AC1380" i="2"/>
  <c r="AF1380" i="2" s="1"/>
  <c r="AC1381" i="2"/>
  <c r="AF1381" i="2" s="1"/>
  <c r="AC1382" i="2"/>
  <c r="AF1382" i="2" s="1"/>
  <c r="AC1383" i="2"/>
  <c r="AF1383" i="2" s="1"/>
  <c r="AC1384" i="2"/>
  <c r="AF1384" i="2" s="1"/>
  <c r="AC1385" i="2"/>
  <c r="AF1385" i="2" s="1"/>
  <c r="AC1386" i="2"/>
  <c r="AF1386" i="2" s="1"/>
  <c r="AC1387" i="2"/>
  <c r="AF1387" i="2" s="1"/>
  <c r="AC1388" i="2"/>
  <c r="AF1388" i="2" s="1"/>
  <c r="AC1389" i="2"/>
  <c r="AF1389" i="2" s="1"/>
  <c r="AC1390" i="2"/>
  <c r="AF1390" i="2" s="1"/>
  <c r="AC1391" i="2"/>
  <c r="AF1391" i="2" s="1"/>
  <c r="AC1392" i="2"/>
  <c r="AF1392" i="2" s="1"/>
  <c r="AC1393" i="2"/>
  <c r="AF1393" i="2" s="1"/>
  <c r="AC1394" i="2"/>
  <c r="AF1394" i="2" s="1"/>
  <c r="AC1395" i="2"/>
  <c r="AC1396" i="2"/>
  <c r="AF1396" i="2" s="1"/>
  <c r="AC1397" i="2"/>
  <c r="AF1397" i="2" s="1"/>
  <c r="AC1398" i="2"/>
  <c r="AF1398" i="2" s="1"/>
  <c r="AC1399" i="2"/>
  <c r="AF1399" i="2" s="1"/>
  <c r="AC1400" i="2"/>
  <c r="AF1400" i="2" s="1"/>
  <c r="AC1401" i="2"/>
  <c r="AF1401" i="2" s="1"/>
  <c r="AC1402" i="2"/>
  <c r="AF1402" i="2" s="1"/>
  <c r="AC1403" i="2"/>
  <c r="AF1403" i="2" s="1"/>
  <c r="AC1404" i="2"/>
  <c r="AF1404" i="2" s="1"/>
  <c r="AC1405" i="2"/>
  <c r="AF1405" i="2" s="1"/>
  <c r="AC1406" i="2"/>
  <c r="AF1406" i="2" s="1"/>
  <c r="AC1407" i="2"/>
  <c r="AF1407" i="2" s="1"/>
  <c r="AC1408" i="2"/>
  <c r="AF1408" i="2" s="1"/>
  <c r="AC1409" i="2"/>
  <c r="AF1409" i="2" s="1"/>
  <c r="AC1410" i="2"/>
  <c r="AF1410" i="2" s="1"/>
  <c r="AC1411" i="2"/>
  <c r="AC1412" i="2"/>
  <c r="AF1412" i="2" s="1"/>
  <c r="AC1413" i="2"/>
  <c r="AF1413" i="2" s="1"/>
  <c r="AC1414" i="2"/>
  <c r="AF1414" i="2" s="1"/>
  <c r="AC1415" i="2"/>
  <c r="AF1415" i="2" s="1"/>
  <c r="AC1416" i="2"/>
  <c r="AF1416" i="2" s="1"/>
  <c r="AC1417" i="2"/>
  <c r="AF1417" i="2" s="1"/>
  <c r="AC1418" i="2"/>
  <c r="AF1418" i="2" s="1"/>
  <c r="AC1419" i="2"/>
  <c r="AF1419" i="2" s="1"/>
  <c r="AC1420" i="2"/>
  <c r="AF1420" i="2" s="1"/>
  <c r="AC1421" i="2"/>
  <c r="AF1421" i="2" s="1"/>
  <c r="AC1422" i="2"/>
  <c r="AF1422" i="2" s="1"/>
  <c r="AC1423" i="2"/>
  <c r="AF1423" i="2" s="1"/>
  <c r="AC1424" i="2"/>
  <c r="AF1424" i="2" s="1"/>
  <c r="AC1425" i="2"/>
  <c r="AF1425" i="2" s="1"/>
  <c r="AC1426" i="2"/>
  <c r="AF1426" i="2" s="1"/>
  <c r="AC1427" i="2"/>
  <c r="AC1428" i="2"/>
  <c r="AF1428" i="2" s="1"/>
  <c r="AC1429" i="2"/>
  <c r="AF1429" i="2" s="1"/>
  <c r="AC1430" i="2"/>
  <c r="AF1430" i="2" s="1"/>
  <c r="AC1431" i="2"/>
  <c r="AF1431" i="2" s="1"/>
  <c r="AC1432" i="2"/>
  <c r="AF1432" i="2" s="1"/>
  <c r="AC1433" i="2"/>
  <c r="AF1433" i="2" s="1"/>
  <c r="AC1434" i="2"/>
  <c r="AF1434" i="2" s="1"/>
  <c r="AC1435" i="2"/>
  <c r="AF1435" i="2" s="1"/>
  <c r="AC1436" i="2"/>
  <c r="AF1436" i="2" s="1"/>
  <c r="AC1437" i="2"/>
  <c r="AF1437" i="2" s="1"/>
  <c r="AC1438" i="2"/>
  <c r="AF1438" i="2" s="1"/>
  <c r="AC1439" i="2"/>
  <c r="AF1439" i="2" s="1"/>
  <c r="AC1440" i="2"/>
  <c r="AF1440" i="2" s="1"/>
  <c r="AC1441" i="2"/>
  <c r="AF1441" i="2" s="1"/>
  <c r="AC1442" i="2"/>
  <c r="AF1442" i="2" s="1"/>
  <c r="AC1443" i="2"/>
  <c r="AC1444" i="2"/>
  <c r="AF1444" i="2" s="1"/>
  <c r="AC1445" i="2"/>
  <c r="AF1445" i="2" s="1"/>
  <c r="AC1446" i="2"/>
  <c r="AF1446" i="2" s="1"/>
  <c r="AC1447" i="2"/>
  <c r="AF1447" i="2" s="1"/>
  <c r="AC1448" i="2"/>
  <c r="AF1448" i="2" s="1"/>
  <c r="AC1449" i="2"/>
  <c r="AF1449" i="2" s="1"/>
  <c r="AC1450" i="2"/>
  <c r="AF1450" i="2" s="1"/>
  <c r="AC1451" i="2"/>
  <c r="AF1451" i="2" s="1"/>
  <c r="AC1452" i="2"/>
  <c r="AF1452" i="2" s="1"/>
  <c r="AC1453" i="2"/>
  <c r="AF1453" i="2" s="1"/>
  <c r="AC1454" i="2"/>
  <c r="AF1454" i="2" s="1"/>
  <c r="AC1455" i="2"/>
  <c r="AF1455" i="2" s="1"/>
  <c r="AC1456" i="2"/>
  <c r="AF1456" i="2" s="1"/>
  <c r="AC1457" i="2"/>
  <c r="AF1457" i="2" s="1"/>
  <c r="AC1458" i="2"/>
  <c r="AF1458" i="2" s="1"/>
  <c r="AC1459" i="2"/>
  <c r="AC1460" i="2"/>
  <c r="AF1460" i="2" s="1"/>
  <c r="AC1461" i="2"/>
  <c r="AF1461" i="2" s="1"/>
  <c r="AC1462" i="2"/>
  <c r="AF1462" i="2" s="1"/>
  <c r="AC1463" i="2"/>
  <c r="AF1463" i="2" s="1"/>
  <c r="AC1464" i="2"/>
  <c r="AF1464" i="2" s="1"/>
  <c r="AC1465" i="2"/>
  <c r="AF1465" i="2" s="1"/>
  <c r="AC1466" i="2"/>
  <c r="AF1466" i="2" s="1"/>
  <c r="AC1467" i="2"/>
  <c r="AF1467" i="2" s="1"/>
  <c r="AC1468" i="2"/>
  <c r="AF1468" i="2" s="1"/>
  <c r="AC1469" i="2"/>
  <c r="AF1469" i="2" s="1"/>
  <c r="AC1470" i="2"/>
  <c r="AF1470" i="2" s="1"/>
  <c r="AC1471" i="2"/>
  <c r="AF1471" i="2" s="1"/>
  <c r="AC1472" i="2"/>
  <c r="AF1472" i="2" s="1"/>
  <c r="AC1473" i="2"/>
  <c r="AF1473" i="2" s="1"/>
  <c r="AC1474" i="2"/>
  <c r="AF1474" i="2" s="1"/>
  <c r="AC1475" i="2"/>
  <c r="AC1476" i="2"/>
  <c r="AF1476" i="2" s="1"/>
  <c r="AC1477" i="2"/>
  <c r="AF1477" i="2" s="1"/>
  <c r="AC1478" i="2"/>
  <c r="AF1478" i="2" s="1"/>
  <c r="AC1479" i="2"/>
  <c r="AF1479" i="2" s="1"/>
  <c r="AC1480" i="2"/>
  <c r="AF1480" i="2" s="1"/>
  <c r="AC1481" i="2"/>
  <c r="AF1481" i="2" s="1"/>
  <c r="AC1482" i="2"/>
  <c r="AF1482" i="2" s="1"/>
  <c r="AC1483" i="2"/>
  <c r="AF1483" i="2" s="1"/>
  <c r="AC1484" i="2"/>
  <c r="AF1484" i="2" s="1"/>
  <c r="AC1485" i="2"/>
  <c r="AF1485" i="2" s="1"/>
  <c r="AC1486" i="2"/>
  <c r="AF1486" i="2" s="1"/>
  <c r="AC1487" i="2"/>
  <c r="AF1487" i="2" s="1"/>
  <c r="AC1488" i="2"/>
  <c r="AF1488" i="2" s="1"/>
  <c r="AC1489" i="2"/>
  <c r="AF1489" i="2" s="1"/>
  <c r="AC1490" i="2"/>
  <c r="AF1490" i="2" s="1"/>
  <c r="AC1491" i="2"/>
  <c r="AC1492" i="2"/>
  <c r="AF1492" i="2" s="1"/>
  <c r="AC1493" i="2"/>
  <c r="AF1493" i="2" s="1"/>
  <c r="AC1494" i="2"/>
  <c r="AF1494" i="2" s="1"/>
  <c r="AC1495" i="2"/>
  <c r="AF1495" i="2" s="1"/>
  <c r="AC1496" i="2"/>
  <c r="AF1496" i="2" s="1"/>
  <c r="AC1497" i="2"/>
  <c r="AF1497" i="2" s="1"/>
  <c r="AC1498" i="2"/>
  <c r="AF1498" i="2" s="1"/>
  <c r="AC1499" i="2"/>
  <c r="AF1499" i="2" s="1"/>
  <c r="AC1500" i="2"/>
  <c r="AF1500" i="2" s="1"/>
  <c r="AC1501" i="2"/>
  <c r="AF1501" i="2" s="1"/>
  <c r="AC1502" i="2"/>
  <c r="AF1502" i="2" s="1"/>
  <c r="AC1503" i="2"/>
  <c r="AF1503" i="2" s="1"/>
  <c r="AC1504" i="2"/>
  <c r="AF1504" i="2" s="1"/>
  <c r="AC1505" i="2"/>
  <c r="AF1505" i="2" s="1"/>
  <c r="AC1506" i="2"/>
  <c r="AF1506" i="2" s="1"/>
  <c r="AC1507" i="2"/>
  <c r="AC1508" i="2"/>
  <c r="AF1508" i="2" s="1"/>
  <c r="AC1509" i="2"/>
  <c r="AF1509" i="2" s="1"/>
  <c r="AC1510" i="2"/>
  <c r="AF1510" i="2" s="1"/>
  <c r="AC1511" i="2"/>
  <c r="AF1511" i="2" s="1"/>
  <c r="AC1512" i="2"/>
  <c r="AF1512" i="2" s="1"/>
  <c r="AC1513" i="2"/>
  <c r="AF1513" i="2" s="1"/>
  <c r="AC1514" i="2"/>
  <c r="AF1514" i="2" s="1"/>
  <c r="AC1515" i="2"/>
  <c r="AF1515" i="2" s="1"/>
  <c r="AC1516" i="2"/>
  <c r="AF1516" i="2" s="1"/>
  <c r="AC1517" i="2"/>
  <c r="AF1517" i="2" s="1"/>
  <c r="AC1518" i="2"/>
  <c r="AF1518" i="2" s="1"/>
  <c r="AC1519" i="2"/>
  <c r="AF1519" i="2" s="1"/>
  <c r="AC1520" i="2"/>
  <c r="AF1520" i="2" s="1"/>
  <c r="AC1521" i="2"/>
  <c r="AF1521" i="2" s="1"/>
  <c r="AC1522" i="2"/>
  <c r="AF1522" i="2" s="1"/>
  <c r="AC1523" i="2"/>
  <c r="AC1524" i="2"/>
  <c r="AF1524" i="2" s="1"/>
  <c r="AC1525" i="2"/>
  <c r="AF1525" i="2" s="1"/>
  <c r="AC1526" i="2"/>
  <c r="AF1526" i="2" s="1"/>
  <c r="AC1527" i="2"/>
  <c r="AF1527" i="2" s="1"/>
  <c r="AC1528" i="2"/>
  <c r="AF1528" i="2" s="1"/>
  <c r="AC1529" i="2"/>
  <c r="AF1529" i="2" s="1"/>
  <c r="AC1530" i="2"/>
  <c r="AF1530" i="2" s="1"/>
  <c r="AC1531" i="2"/>
  <c r="AF1531" i="2" s="1"/>
  <c r="AC1532" i="2"/>
  <c r="AF1532" i="2" s="1"/>
  <c r="AC1533" i="2"/>
  <c r="AF1533" i="2" s="1"/>
  <c r="AC1534" i="2"/>
  <c r="AF1534" i="2" s="1"/>
  <c r="AC1535" i="2"/>
  <c r="AF1535" i="2" s="1"/>
  <c r="AC1536" i="2"/>
  <c r="AF1536" i="2" s="1"/>
  <c r="AC1537" i="2"/>
  <c r="AF1537" i="2" s="1"/>
  <c r="AC1538" i="2"/>
  <c r="AF1538" i="2" s="1"/>
  <c r="AC1539" i="2"/>
  <c r="AC1540" i="2"/>
  <c r="AF1540" i="2" s="1"/>
  <c r="AC1541" i="2"/>
  <c r="AF1541" i="2" s="1"/>
  <c r="AC1542" i="2"/>
  <c r="AF1542" i="2" s="1"/>
  <c r="AC1543" i="2"/>
  <c r="AF1543" i="2" s="1"/>
  <c r="AC1544" i="2"/>
  <c r="AF1544" i="2" s="1"/>
  <c r="AC1545" i="2"/>
  <c r="AF1545" i="2" s="1"/>
  <c r="AC1546" i="2"/>
  <c r="AF1546" i="2" s="1"/>
  <c r="AC1547" i="2"/>
  <c r="AF1547" i="2" s="1"/>
  <c r="AC1548" i="2"/>
  <c r="AF1548" i="2" s="1"/>
  <c r="AC1549" i="2"/>
  <c r="AF1549" i="2" s="1"/>
  <c r="AC1550" i="2"/>
  <c r="AF1550" i="2" s="1"/>
  <c r="AC1551" i="2"/>
  <c r="AF1551" i="2" s="1"/>
  <c r="AC1552" i="2"/>
  <c r="AF1552" i="2" s="1"/>
  <c r="AC1553" i="2"/>
  <c r="AF1553" i="2" s="1"/>
  <c r="AC1554" i="2"/>
  <c r="AF1554" i="2" s="1"/>
  <c r="AC1555" i="2"/>
  <c r="AC1556" i="2"/>
  <c r="AF1556" i="2" s="1"/>
  <c r="AC1557" i="2"/>
  <c r="AF1557" i="2" s="1"/>
  <c r="AC1558" i="2"/>
  <c r="AF1558" i="2" s="1"/>
  <c r="AC1559" i="2"/>
  <c r="AF1559" i="2" s="1"/>
  <c r="AC1560" i="2"/>
  <c r="AF1560" i="2" s="1"/>
  <c r="AC1561" i="2"/>
  <c r="AF1561" i="2" s="1"/>
  <c r="AC1562" i="2"/>
  <c r="AF1562" i="2" s="1"/>
  <c r="AC1563" i="2"/>
  <c r="AF1563" i="2" s="1"/>
  <c r="AC1564" i="2"/>
  <c r="AF1564" i="2" s="1"/>
  <c r="AC1565" i="2"/>
  <c r="AF1565" i="2" s="1"/>
  <c r="AC1566" i="2"/>
  <c r="AF1566" i="2" s="1"/>
  <c r="AC1567" i="2"/>
  <c r="AF1567" i="2" s="1"/>
  <c r="AC1568" i="2"/>
  <c r="AF1568" i="2" s="1"/>
  <c r="AC1569" i="2"/>
  <c r="AF1569" i="2" s="1"/>
  <c r="AC1570" i="2"/>
  <c r="AF1570" i="2" s="1"/>
  <c r="AC1571" i="2"/>
  <c r="AC1572" i="2"/>
  <c r="AF1572" i="2" s="1"/>
  <c r="AC1573" i="2"/>
  <c r="AF1573" i="2" s="1"/>
  <c r="AC1574" i="2"/>
  <c r="AF1574" i="2" s="1"/>
  <c r="AC1575" i="2"/>
  <c r="AF1575" i="2" s="1"/>
  <c r="AC1576" i="2"/>
  <c r="AF1576" i="2" s="1"/>
  <c r="AC1577" i="2"/>
  <c r="AF1577" i="2" s="1"/>
  <c r="AC1578" i="2"/>
  <c r="AF1578" i="2" s="1"/>
  <c r="AC1579" i="2"/>
  <c r="AF1579" i="2" s="1"/>
  <c r="AC1580" i="2"/>
  <c r="AF1580" i="2" s="1"/>
  <c r="AC1581" i="2"/>
  <c r="AF1581" i="2" s="1"/>
  <c r="AC1582" i="2"/>
  <c r="AF1582" i="2" s="1"/>
  <c r="AC1583" i="2"/>
  <c r="AF1583" i="2" s="1"/>
  <c r="AC1584" i="2"/>
  <c r="AF1584" i="2" s="1"/>
  <c r="AC1585" i="2"/>
  <c r="AF1585" i="2" s="1"/>
  <c r="AC1586" i="2"/>
  <c r="AF1586" i="2" s="1"/>
  <c r="AC1587" i="2"/>
  <c r="AC1588" i="2"/>
  <c r="AF1588" i="2" s="1"/>
  <c r="AC1589" i="2"/>
  <c r="AF1589" i="2" s="1"/>
  <c r="AC1590" i="2"/>
  <c r="AF1590" i="2" s="1"/>
  <c r="AC1591" i="2"/>
  <c r="AF1591" i="2" s="1"/>
  <c r="AC1592" i="2"/>
  <c r="AF1592" i="2" s="1"/>
  <c r="AC1593" i="2"/>
  <c r="AF1593" i="2" s="1"/>
  <c r="AC1594" i="2"/>
  <c r="AF1594" i="2" s="1"/>
  <c r="AC1595" i="2"/>
  <c r="AF1595" i="2" s="1"/>
  <c r="AC1596" i="2"/>
  <c r="AF1596" i="2" s="1"/>
  <c r="AC1597" i="2"/>
  <c r="AF1597" i="2" s="1"/>
  <c r="AC1598" i="2"/>
  <c r="AF1598" i="2" s="1"/>
  <c r="AC1599" i="2"/>
  <c r="AF1599" i="2" s="1"/>
  <c r="AC1600" i="2"/>
  <c r="AF1600" i="2" s="1"/>
  <c r="AC1601" i="2"/>
  <c r="AF1601" i="2" s="1"/>
  <c r="AC1602" i="2"/>
  <c r="AF1602" i="2" s="1"/>
  <c r="AC1603" i="2"/>
  <c r="AC1604" i="2"/>
  <c r="AF1604" i="2" s="1"/>
  <c r="AC1605" i="2"/>
  <c r="AF1605" i="2" s="1"/>
  <c r="AC1606" i="2"/>
  <c r="AF1606" i="2" s="1"/>
  <c r="AC1607" i="2"/>
  <c r="AF1607" i="2" s="1"/>
  <c r="AC1608" i="2"/>
  <c r="AF1608" i="2" s="1"/>
  <c r="AC1609" i="2"/>
  <c r="AF1609" i="2" s="1"/>
  <c r="AC1610" i="2"/>
  <c r="AF1610" i="2" s="1"/>
  <c r="AC1611" i="2"/>
  <c r="AF1611" i="2" s="1"/>
  <c r="AC1612" i="2"/>
  <c r="AF1612" i="2" s="1"/>
  <c r="AC1613" i="2"/>
  <c r="AF1613" i="2" s="1"/>
  <c r="AC1614" i="2"/>
  <c r="AF1614" i="2" s="1"/>
  <c r="AC1615" i="2"/>
  <c r="AF1615" i="2" s="1"/>
  <c r="AC1616" i="2"/>
  <c r="AF1616" i="2" s="1"/>
  <c r="AC1617" i="2"/>
  <c r="AF1617" i="2" s="1"/>
  <c r="AC1618" i="2"/>
  <c r="AF1618" i="2" s="1"/>
  <c r="AC1619" i="2"/>
  <c r="AC1620" i="2"/>
  <c r="AF1620" i="2" s="1"/>
  <c r="AC1621" i="2"/>
  <c r="AF1621" i="2" s="1"/>
  <c r="AC1622" i="2"/>
  <c r="AF1622" i="2" s="1"/>
  <c r="AC1623" i="2"/>
  <c r="AF1623" i="2" s="1"/>
  <c r="AC1624" i="2"/>
  <c r="AF1624" i="2" s="1"/>
  <c r="AC1625" i="2"/>
  <c r="AF1625" i="2" s="1"/>
  <c r="AC1626" i="2"/>
  <c r="AF1626" i="2" s="1"/>
  <c r="AC1627" i="2"/>
  <c r="AF1627" i="2" s="1"/>
  <c r="AC1628" i="2"/>
  <c r="AF1628" i="2" s="1"/>
  <c r="AC1629" i="2"/>
  <c r="AF1629" i="2" s="1"/>
  <c r="AC1630" i="2"/>
  <c r="AF1630" i="2" s="1"/>
  <c r="AC1631" i="2"/>
  <c r="AF1631" i="2" s="1"/>
  <c r="AC1632" i="2"/>
  <c r="AF1632" i="2" s="1"/>
  <c r="AC1633" i="2"/>
  <c r="AF1633" i="2" s="1"/>
  <c r="AC1634" i="2"/>
  <c r="AF1634" i="2" s="1"/>
  <c r="AC1635" i="2"/>
  <c r="AC1636" i="2"/>
  <c r="AF1636" i="2" s="1"/>
  <c r="AC1637" i="2"/>
  <c r="AF1637" i="2" s="1"/>
  <c r="AC1638" i="2"/>
  <c r="AF1638" i="2" s="1"/>
  <c r="AC1639" i="2"/>
  <c r="AF1639" i="2" s="1"/>
  <c r="AC1640" i="2"/>
  <c r="AF1640" i="2" s="1"/>
  <c r="AC1641" i="2"/>
  <c r="AF1641" i="2" s="1"/>
  <c r="AC1642" i="2"/>
  <c r="AF1642" i="2" s="1"/>
  <c r="AC1643" i="2"/>
  <c r="AF1643" i="2" s="1"/>
  <c r="AC1644" i="2"/>
  <c r="AF1644" i="2" s="1"/>
  <c r="AC1645" i="2"/>
  <c r="AF1645" i="2" s="1"/>
  <c r="AC1646" i="2"/>
  <c r="AF1646" i="2" s="1"/>
  <c r="AC1647" i="2"/>
  <c r="AF1647" i="2" s="1"/>
  <c r="AC1648" i="2"/>
  <c r="AF1648" i="2" s="1"/>
  <c r="AC1649" i="2"/>
  <c r="AF1649" i="2" s="1"/>
  <c r="AC1650" i="2"/>
  <c r="AF1650" i="2" s="1"/>
  <c r="AC1651" i="2"/>
  <c r="AC1652" i="2"/>
  <c r="AF1652" i="2" s="1"/>
  <c r="AC1653" i="2"/>
  <c r="AF1653" i="2" s="1"/>
  <c r="AC1654" i="2"/>
  <c r="AF1654" i="2" s="1"/>
  <c r="AC1655" i="2"/>
  <c r="AF1655" i="2" s="1"/>
  <c r="AC1656" i="2"/>
  <c r="AF1656" i="2" s="1"/>
  <c r="AC1657" i="2"/>
  <c r="AF1657" i="2" s="1"/>
  <c r="AC1658" i="2"/>
  <c r="AF1658" i="2" s="1"/>
  <c r="AC1659" i="2"/>
  <c r="AF1659" i="2" s="1"/>
  <c r="AC1660" i="2"/>
  <c r="AF1660" i="2" s="1"/>
  <c r="AC1661" i="2"/>
  <c r="AF1661" i="2" s="1"/>
  <c r="AC1662" i="2"/>
  <c r="AF1662" i="2" s="1"/>
  <c r="AC1663" i="2"/>
  <c r="AF1663" i="2" s="1"/>
  <c r="AC1664" i="2"/>
  <c r="AF1664" i="2" s="1"/>
  <c r="AC1665" i="2"/>
  <c r="AF1665" i="2" s="1"/>
  <c r="AC1666" i="2"/>
  <c r="AF1666" i="2" s="1"/>
  <c r="AC1667" i="2"/>
  <c r="AC1668" i="2"/>
  <c r="AF1668" i="2" s="1"/>
  <c r="AC1669" i="2"/>
  <c r="AF1669" i="2" s="1"/>
  <c r="AC1670" i="2"/>
  <c r="AF1670" i="2" s="1"/>
  <c r="AC1671" i="2"/>
  <c r="AF1671" i="2" s="1"/>
  <c r="AC1672" i="2"/>
  <c r="AF1672" i="2" s="1"/>
  <c r="AC1673" i="2"/>
  <c r="AF1673" i="2" s="1"/>
  <c r="AC1674" i="2"/>
  <c r="AF1674" i="2" s="1"/>
  <c r="AC1675" i="2"/>
  <c r="AF1675" i="2" s="1"/>
  <c r="AC1676" i="2"/>
  <c r="AF1676" i="2" s="1"/>
  <c r="AC1677" i="2"/>
  <c r="AF1677" i="2" s="1"/>
  <c r="AC1678" i="2"/>
  <c r="AF1678" i="2" s="1"/>
  <c r="AC1679" i="2"/>
  <c r="AF1679" i="2" s="1"/>
  <c r="AC1680" i="2"/>
  <c r="AF1680" i="2" s="1"/>
  <c r="AC1681" i="2"/>
  <c r="AF1681" i="2" s="1"/>
  <c r="AC1682" i="2"/>
  <c r="AF1682" i="2" s="1"/>
  <c r="AC1683" i="2"/>
  <c r="AC1684" i="2"/>
  <c r="AF1684" i="2" s="1"/>
  <c r="AC1685" i="2"/>
  <c r="AF1685" i="2" s="1"/>
  <c r="AC1686" i="2"/>
  <c r="AF1686" i="2" s="1"/>
  <c r="AC1687" i="2"/>
  <c r="AF1687" i="2" s="1"/>
  <c r="AC1688" i="2"/>
  <c r="AF1688" i="2" s="1"/>
  <c r="AC1689" i="2"/>
  <c r="AF1689" i="2" s="1"/>
  <c r="AC1690" i="2"/>
  <c r="AF1690" i="2" s="1"/>
  <c r="AC1691" i="2"/>
  <c r="AF1691" i="2" s="1"/>
  <c r="AC1692" i="2"/>
  <c r="AF1692" i="2" s="1"/>
  <c r="AC1693" i="2"/>
  <c r="AF1693" i="2" s="1"/>
  <c r="AC1694" i="2"/>
  <c r="AF1694" i="2" s="1"/>
  <c r="AC1695" i="2"/>
  <c r="AF1695" i="2" s="1"/>
  <c r="AC1696" i="2"/>
  <c r="AF1696" i="2" s="1"/>
  <c r="AC1697" i="2"/>
  <c r="AF1697" i="2" s="1"/>
  <c r="AC1698" i="2"/>
  <c r="AF1698" i="2" s="1"/>
  <c r="AC1699" i="2"/>
  <c r="AC1700" i="2"/>
  <c r="AF1700" i="2" s="1"/>
  <c r="AC1701" i="2"/>
  <c r="AF1701" i="2" s="1"/>
  <c r="AC1702" i="2"/>
  <c r="AF1702" i="2" s="1"/>
  <c r="AC1703" i="2"/>
  <c r="AF1703" i="2" s="1"/>
  <c r="AC1704" i="2"/>
  <c r="AF1704" i="2" s="1"/>
  <c r="AC1705" i="2"/>
  <c r="AF1705" i="2" s="1"/>
  <c r="AC1706" i="2"/>
  <c r="AF1706" i="2" s="1"/>
  <c r="AC1707" i="2"/>
  <c r="AF1707" i="2" s="1"/>
  <c r="AC1708" i="2"/>
  <c r="AF1708" i="2" s="1"/>
  <c r="AC1709" i="2"/>
  <c r="AF1709" i="2" s="1"/>
  <c r="AC1710" i="2"/>
  <c r="AF1710" i="2" s="1"/>
  <c r="AC1711" i="2"/>
  <c r="AF1711" i="2" s="1"/>
  <c r="AC1712" i="2"/>
  <c r="AF1712" i="2" s="1"/>
  <c r="AC1713" i="2"/>
  <c r="AF1713" i="2" s="1"/>
  <c r="AC1714" i="2"/>
  <c r="AF1714" i="2" s="1"/>
  <c r="AC1715" i="2"/>
  <c r="AC1716" i="2"/>
  <c r="AF1716" i="2" s="1"/>
  <c r="AC1717" i="2"/>
  <c r="AF1717" i="2" s="1"/>
  <c r="AC1718" i="2"/>
  <c r="AF1718" i="2" s="1"/>
  <c r="AC1719" i="2"/>
  <c r="AF1719" i="2" s="1"/>
  <c r="AC1720" i="2"/>
  <c r="AF1720" i="2" s="1"/>
  <c r="AC1721" i="2"/>
  <c r="AF1721" i="2" s="1"/>
  <c r="AC1722" i="2"/>
  <c r="AF1722" i="2" s="1"/>
  <c r="AC1723" i="2"/>
  <c r="AF1723" i="2" s="1"/>
  <c r="AC1724" i="2"/>
  <c r="AF1724" i="2" s="1"/>
  <c r="AC1725" i="2"/>
  <c r="AF1725" i="2" s="1"/>
  <c r="AC1726" i="2"/>
  <c r="AF1726" i="2" s="1"/>
  <c r="AC1727" i="2"/>
  <c r="AF1727" i="2" s="1"/>
  <c r="AC1728" i="2"/>
  <c r="AF1728" i="2" s="1"/>
  <c r="AC1729" i="2"/>
  <c r="AF1729" i="2" s="1"/>
  <c r="AC1730" i="2"/>
  <c r="AF1730" i="2" s="1"/>
  <c r="AC1731" i="2"/>
  <c r="AC9" i="2"/>
  <c r="AF9" i="2" s="1"/>
  <c r="AB10" i="2"/>
  <c r="AE10" i="2" s="1"/>
  <c r="AB11" i="2"/>
  <c r="AE11" i="2" s="1"/>
  <c r="AB12" i="2"/>
  <c r="AE12" i="2" s="1"/>
  <c r="AB13" i="2"/>
  <c r="AE13" i="2" s="1"/>
  <c r="AB14" i="2"/>
  <c r="AE14" i="2" s="1"/>
  <c r="AB15" i="2"/>
  <c r="AE15" i="2" s="1"/>
  <c r="AB16" i="2"/>
  <c r="AE16" i="2" s="1"/>
  <c r="AB17" i="2"/>
  <c r="AE17" i="2" s="1"/>
  <c r="AB18" i="2"/>
  <c r="AE18" i="2" s="1"/>
  <c r="AB19" i="2"/>
  <c r="AE19" i="2" s="1"/>
  <c r="AB20" i="2"/>
  <c r="AE20" i="2" s="1"/>
  <c r="AB21" i="2"/>
  <c r="AE21" i="2" s="1"/>
  <c r="AB22" i="2"/>
  <c r="AE22" i="2" s="1"/>
  <c r="AB23" i="2"/>
  <c r="AE23" i="2" s="1"/>
  <c r="AB24" i="2"/>
  <c r="AE24" i="2" s="1"/>
  <c r="AB25" i="2"/>
  <c r="AE25" i="2" s="1"/>
  <c r="AB26" i="2"/>
  <c r="AE26" i="2" s="1"/>
  <c r="AB27" i="2"/>
  <c r="AE27" i="2" s="1"/>
  <c r="AB28" i="2"/>
  <c r="AE28" i="2" s="1"/>
  <c r="AB29" i="2"/>
  <c r="AE29" i="2" s="1"/>
  <c r="AB30" i="2"/>
  <c r="AE30" i="2" s="1"/>
  <c r="AB31" i="2"/>
  <c r="AE31" i="2" s="1"/>
  <c r="AB32" i="2"/>
  <c r="AE32" i="2" s="1"/>
  <c r="AB33" i="2"/>
  <c r="AE33" i="2" s="1"/>
  <c r="AB34" i="2"/>
  <c r="AE34" i="2" s="1"/>
  <c r="AB35" i="2"/>
  <c r="AE35" i="2" s="1"/>
  <c r="AB36" i="2"/>
  <c r="AE36" i="2" s="1"/>
  <c r="AB37" i="2"/>
  <c r="AE37" i="2" s="1"/>
  <c r="AB38" i="2"/>
  <c r="AE38" i="2" s="1"/>
  <c r="AB39" i="2"/>
  <c r="AE39" i="2" s="1"/>
  <c r="AB40" i="2"/>
  <c r="AE40" i="2" s="1"/>
  <c r="AB41" i="2"/>
  <c r="AE41" i="2" s="1"/>
  <c r="AB42" i="2"/>
  <c r="AE42" i="2" s="1"/>
  <c r="AB43" i="2"/>
  <c r="AE43" i="2" s="1"/>
  <c r="AB44" i="2"/>
  <c r="AE44" i="2" s="1"/>
  <c r="AB45" i="2"/>
  <c r="AE45" i="2" s="1"/>
  <c r="AB46" i="2"/>
  <c r="AE46" i="2" s="1"/>
  <c r="AB47" i="2"/>
  <c r="AE47" i="2" s="1"/>
  <c r="AB48" i="2"/>
  <c r="AE48" i="2" s="1"/>
  <c r="AB49" i="2"/>
  <c r="AE49" i="2" s="1"/>
  <c r="AB50" i="2"/>
  <c r="AE50" i="2" s="1"/>
  <c r="AB51" i="2"/>
  <c r="AE51" i="2" s="1"/>
  <c r="AB52" i="2"/>
  <c r="AE52" i="2" s="1"/>
  <c r="AB53" i="2"/>
  <c r="AE53" i="2" s="1"/>
  <c r="AB54" i="2"/>
  <c r="AE54" i="2" s="1"/>
  <c r="AB55" i="2"/>
  <c r="AE55" i="2" s="1"/>
  <c r="AB56" i="2"/>
  <c r="AE56" i="2" s="1"/>
  <c r="AB57" i="2"/>
  <c r="AE57" i="2" s="1"/>
  <c r="AB58" i="2"/>
  <c r="AE58" i="2" s="1"/>
  <c r="AB59" i="2"/>
  <c r="AE59" i="2" s="1"/>
  <c r="AB60" i="2"/>
  <c r="AE60" i="2" s="1"/>
  <c r="AB61" i="2"/>
  <c r="AE61" i="2" s="1"/>
  <c r="AB62" i="2"/>
  <c r="AE62" i="2" s="1"/>
  <c r="AB63" i="2"/>
  <c r="AE63" i="2" s="1"/>
  <c r="AB64" i="2"/>
  <c r="AE64" i="2" s="1"/>
  <c r="AB65" i="2"/>
  <c r="AE65" i="2" s="1"/>
  <c r="AB66" i="2"/>
  <c r="AE66" i="2" s="1"/>
  <c r="AB67" i="2"/>
  <c r="AE67" i="2" s="1"/>
  <c r="AB68" i="2"/>
  <c r="AE68" i="2" s="1"/>
  <c r="AB69" i="2"/>
  <c r="AE69" i="2" s="1"/>
  <c r="AB70" i="2"/>
  <c r="AE70" i="2" s="1"/>
  <c r="AB71" i="2"/>
  <c r="AE71" i="2" s="1"/>
  <c r="AB72" i="2"/>
  <c r="AE72" i="2" s="1"/>
  <c r="AB73" i="2"/>
  <c r="AE73" i="2" s="1"/>
  <c r="AB74" i="2"/>
  <c r="AE74" i="2" s="1"/>
  <c r="AB75" i="2"/>
  <c r="AE75" i="2" s="1"/>
  <c r="AB76" i="2"/>
  <c r="AE76" i="2" s="1"/>
  <c r="AB77" i="2"/>
  <c r="AE77" i="2" s="1"/>
  <c r="AB78" i="2"/>
  <c r="AE78" i="2" s="1"/>
  <c r="AB79" i="2"/>
  <c r="AE79" i="2" s="1"/>
  <c r="AB80" i="2"/>
  <c r="AE80" i="2" s="1"/>
  <c r="AB81" i="2"/>
  <c r="AE81" i="2" s="1"/>
  <c r="AB82" i="2"/>
  <c r="AE82" i="2" s="1"/>
  <c r="AB83" i="2"/>
  <c r="AE83" i="2" s="1"/>
  <c r="AB84" i="2"/>
  <c r="AE84" i="2" s="1"/>
  <c r="AB85" i="2"/>
  <c r="AE85" i="2" s="1"/>
  <c r="AB86" i="2"/>
  <c r="AE86" i="2" s="1"/>
  <c r="AB87" i="2"/>
  <c r="AE87" i="2" s="1"/>
  <c r="AB88" i="2"/>
  <c r="AE88" i="2" s="1"/>
  <c r="AB89" i="2"/>
  <c r="AE89" i="2" s="1"/>
  <c r="AB90" i="2"/>
  <c r="AE90" i="2" s="1"/>
  <c r="AB91" i="2"/>
  <c r="AE91" i="2" s="1"/>
  <c r="AB92" i="2"/>
  <c r="AE92" i="2" s="1"/>
  <c r="AB93" i="2"/>
  <c r="AE93" i="2" s="1"/>
  <c r="AB94" i="2"/>
  <c r="AE94" i="2" s="1"/>
  <c r="AB95" i="2"/>
  <c r="AE95" i="2" s="1"/>
  <c r="AB96" i="2"/>
  <c r="AE96" i="2" s="1"/>
  <c r="AB97" i="2"/>
  <c r="AE97" i="2" s="1"/>
  <c r="AB98" i="2"/>
  <c r="AE98" i="2" s="1"/>
  <c r="AB99" i="2"/>
  <c r="AE99" i="2" s="1"/>
  <c r="AB100" i="2"/>
  <c r="AE100" i="2" s="1"/>
  <c r="AB101" i="2"/>
  <c r="AE101" i="2" s="1"/>
  <c r="AB102" i="2"/>
  <c r="AE102" i="2" s="1"/>
  <c r="AB103" i="2"/>
  <c r="AE103" i="2" s="1"/>
  <c r="AB104" i="2"/>
  <c r="AE104" i="2" s="1"/>
  <c r="AB105" i="2"/>
  <c r="AE105" i="2" s="1"/>
  <c r="AB106" i="2"/>
  <c r="AE106" i="2" s="1"/>
  <c r="AB107" i="2"/>
  <c r="AE107" i="2" s="1"/>
  <c r="AB108" i="2"/>
  <c r="AE108" i="2" s="1"/>
  <c r="AB109" i="2"/>
  <c r="AE109" i="2" s="1"/>
  <c r="AB110" i="2"/>
  <c r="AE110" i="2" s="1"/>
  <c r="AB111" i="2"/>
  <c r="AE111" i="2" s="1"/>
  <c r="AB112" i="2"/>
  <c r="AE112" i="2" s="1"/>
  <c r="AB113" i="2"/>
  <c r="AE113" i="2" s="1"/>
  <c r="AB114" i="2"/>
  <c r="AE114" i="2" s="1"/>
  <c r="AB115" i="2"/>
  <c r="AE115" i="2" s="1"/>
  <c r="AB116" i="2"/>
  <c r="AE116" i="2" s="1"/>
  <c r="AB117" i="2"/>
  <c r="AE117" i="2" s="1"/>
  <c r="AB118" i="2"/>
  <c r="AE118" i="2" s="1"/>
  <c r="AB119" i="2"/>
  <c r="AE119" i="2" s="1"/>
  <c r="AB120" i="2"/>
  <c r="AE120" i="2" s="1"/>
  <c r="AB121" i="2"/>
  <c r="AE121" i="2" s="1"/>
  <c r="AB122" i="2"/>
  <c r="AE122" i="2" s="1"/>
  <c r="AB123" i="2"/>
  <c r="AE123" i="2" s="1"/>
  <c r="AB124" i="2"/>
  <c r="AE124" i="2" s="1"/>
  <c r="AB125" i="2"/>
  <c r="AE125" i="2" s="1"/>
  <c r="AB126" i="2"/>
  <c r="AE126" i="2" s="1"/>
  <c r="AB127" i="2"/>
  <c r="AE127" i="2" s="1"/>
  <c r="AB128" i="2"/>
  <c r="AE128" i="2" s="1"/>
  <c r="AB129" i="2"/>
  <c r="AE129" i="2" s="1"/>
  <c r="AB130" i="2"/>
  <c r="AE130" i="2" s="1"/>
  <c r="AB131" i="2"/>
  <c r="AE131" i="2" s="1"/>
  <c r="AB132" i="2"/>
  <c r="AE132" i="2" s="1"/>
  <c r="AB133" i="2"/>
  <c r="AE133" i="2" s="1"/>
  <c r="AB134" i="2"/>
  <c r="AE134" i="2" s="1"/>
  <c r="AB135" i="2"/>
  <c r="AE135" i="2" s="1"/>
  <c r="AB136" i="2"/>
  <c r="AE136" i="2" s="1"/>
  <c r="AB137" i="2"/>
  <c r="AE137" i="2" s="1"/>
  <c r="AB138" i="2"/>
  <c r="AE138" i="2" s="1"/>
  <c r="AB139" i="2"/>
  <c r="AE139" i="2" s="1"/>
  <c r="AB140" i="2"/>
  <c r="AE140" i="2" s="1"/>
  <c r="AB141" i="2"/>
  <c r="AE141" i="2" s="1"/>
  <c r="AB142" i="2"/>
  <c r="AE142" i="2" s="1"/>
  <c r="AB143" i="2"/>
  <c r="AE143" i="2" s="1"/>
  <c r="AB144" i="2"/>
  <c r="AE144" i="2" s="1"/>
  <c r="AB145" i="2"/>
  <c r="AE145" i="2" s="1"/>
  <c r="AB146" i="2"/>
  <c r="AE146" i="2" s="1"/>
  <c r="AB147" i="2"/>
  <c r="AE147" i="2" s="1"/>
  <c r="AB148" i="2"/>
  <c r="AE148" i="2" s="1"/>
  <c r="AB149" i="2"/>
  <c r="AE149" i="2" s="1"/>
  <c r="AB150" i="2"/>
  <c r="AE150" i="2" s="1"/>
  <c r="AB151" i="2"/>
  <c r="AE151" i="2" s="1"/>
  <c r="AB152" i="2"/>
  <c r="AE152" i="2" s="1"/>
  <c r="AB153" i="2"/>
  <c r="AE153" i="2" s="1"/>
  <c r="AB154" i="2"/>
  <c r="AE154" i="2" s="1"/>
  <c r="AB155" i="2"/>
  <c r="AE155" i="2" s="1"/>
  <c r="AB156" i="2"/>
  <c r="AE156" i="2" s="1"/>
  <c r="AB157" i="2"/>
  <c r="AE157" i="2" s="1"/>
  <c r="AB158" i="2"/>
  <c r="AE158" i="2" s="1"/>
  <c r="AB159" i="2"/>
  <c r="AE159" i="2" s="1"/>
  <c r="AB160" i="2"/>
  <c r="AE160" i="2" s="1"/>
  <c r="AB161" i="2"/>
  <c r="AE161" i="2" s="1"/>
  <c r="AB162" i="2"/>
  <c r="AE162" i="2" s="1"/>
  <c r="AB163" i="2"/>
  <c r="AE163" i="2" s="1"/>
  <c r="AB164" i="2"/>
  <c r="AE164" i="2" s="1"/>
  <c r="AB165" i="2"/>
  <c r="AE165" i="2" s="1"/>
  <c r="AB166" i="2"/>
  <c r="AE166" i="2" s="1"/>
  <c r="AB167" i="2"/>
  <c r="AE167" i="2" s="1"/>
  <c r="AB168" i="2"/>
  <c r="AE168" i="2" s="1"/>
  <c r="AB169" i="2"/>
  <c r="AE169" i="2" s="1"/>
  <c r="AB170" i="2"/>
  <c r="AE170" i="2" s="1"/>
  <c r="AB171" i="2"/>
  <c r="AE171" i="2" s="1"/>
  <c r="AB172" i="2"/>
  <c r="AE172" i="2" s="1"/>
  <c r="AB173" i="2"/>
  <c r="AE173" i="2" s="1"/>
  <c r="AB174" i="2"/>
  <c r="AE174" i="2" s="1"/>
  <c r="AB175" i="2"/>
  <c r="AE175" i="2" s="1"/>
  <c r="AB176" i="2"/>
  <c r="AE176" i="2" s="1"/>
  <c r="AB177" i="2"/>
  <c r="AE177" i="2" s="1"/>
  <c r="AB178" i="2"/>
  <c r="AE178" i="2" s="1"/>
  <c r="AB179" i="2"/>
  <c r="AE179" i="2" s="1"/>
  <c r="AB180" i="2"/>
  <c r="AE180" i="2" s="1"/>
  <c r="AB181" i="2"/>
  <c r="AE181" i="2" s="1"/>
  <c r="AB182" i="2"/>
  <c r="AE182" i="2" s="1"/>
  <c r="AB183" i="2"/>
  <c r="AE183" i="2" s="1"/>
  <c r="AB184" i="2"/>
  <c r="AE184" i="2" s="1"/>
  <c r="AB185" i="2"/>
  <c r="AE185" i="2" s="1"/>
  <c r="AB186" i="2"/>
  <c r="AE186" i="2" s="1"/>
  <c r="AB187" i="2"/>
  <c r="AE187" i="2" s="1"/>
  <c r="AB188" i="2"/>
  <c r="AE188" i="2" s="1"/>
  <c r="AB189" i="2"/>
  <c r="AE189" i="2" s="1"/>
  <c r="AB190" i="2"/>
  <c r="AE190" i="2" s="1"/>
  <c r="AB191" i="2"/>
  <c r="AE191" i="2" s="1"/>
  <c r="AB192" i="2"/>
  <c r="AE192" i="2" s="1"/>
  <c r="AB193" i="2"/>
  <c r="AE193" i="2" s="1"/>
  <c r="AB194" i="2"/>
  <c r="AE194" i="2" s="1"/>
  <c r="AB195" i="2"/>
  <c r="AE195" i="2" s="1"/>
  <c r="AB196" i="2"/>
  <c r="AE196" i="2" s="1"/>
  <c r="AB197" i="2"/>
  <c r="AE197" i="2" s="1"/>
  <c r="AB198" i="2"/>
  <c r="AE198" i="2" s="1"/>
  <c r="AB199" i="2"/>
  <c r="AE199" i="2" s="1"/>
  <c r="AB200" i="2"/>
  <c r="AE200" i="2" s="1"/>
  <c r="AB201" i="2"/>
  <c r="AE201" i="2" s="1"/>
  <c r="AB202" i="2"/>
  <c r="AE202" i="2" s="1"/>
  <c r="AB203" i="2"/>
  <c r="AE203" i="2" s="1"/>
  <c r="AB204" i="2"/>
  <c r="AE204" i="2" s="1"/>
  <c r="AB205" i="2"/>
  <c r="AE205" i="2" s="1"/>
  <c r="AB206" i="2"/>
  <c r="AE206" i="2" s="1"/>
  <c r="AB207" i="2"/>
  <c r="AE207" i="2" s="1"/>
  <c r="AB208" i="2"/>
  <c r="AE208" i="2" s="1"/>
  <c r="AB209" i="2"/>
  <c r="AE209" i="2" s="1"/>
  <c r="AB210" i="2"/>
  <c r="AE210" i="2" s="1"/>
  <c r="AB211" i="2"/>
  <c r="AE211" i="2" s="1"/>
  <c r="AB212" i="2"/>
  <c r="AE212" i="2" s="1"/>
  <c r="AB213" i="2"/>
  <c r="AE213" i="2" s="1"/>
  <c r="AB214" i="2"/>
  <c r="AE214" i="2" s="1"/>
  <c r="AB215" i="2"/>
  <c r="AE215" i="2" s="1"/>
  <c r="AB216" i="2"/>
  <c r="AE216" i="2" s="1"/>
  <c r="AB217" i="2"/>
  <c r="AE217" i="2" s="1"/>
  <c r="AB218" i="2"/>
  <c r="AE218" i="2" s="1"/>
  <c r="AB219" i="2"/>
  <c r="AE219" i="2" s="1"/>
  <c r="AB220" i="2"/>
  <c r="AE220" i="2" s="1"/>
  <c r="AB221" i="2"/>
  <c r="AE221" i="2" s="1"/>
  <c r="AB222" i="2"/>
  <c r="AE222" i="2" s="1"/>
  <c r="AB223" i="2"/>
  <c r="AE223" i="2" s="1"/>
  <c r="AB224" i="2"/>
  <c r="AE224" i="2" s="1"/>
  <c r="AB225" i="2"/>
  <c r="AE225" i="2" s="1"/>
  <c r="AB226" i="2"/>
  <c r="AE226" i="2" s="1"/>
  <c r="AB227" i="2"/>
  <c r="AE227" i="2" s="1"/>
  <c r="AB228" i="2"/>
  <c r="AE228" i="2" s="1"/>
  <c r="AB229" i="2"/>
  <c r="AE229" i="2" s="1"/>
  <c r="AB230" i="2"/>
  <c r="AE230" i="2" s="1"/>
  <c r="AB231" i="2"/>
  <c r="AE231" i="2" s="1"/>
  <c r="AB232" i="2"/>
  <c r="AE232" i="2" s="1"/>
  <c r="AB233" i="2"/>
  <c r="AE233" i="2" s="1"/>
  <c r="AB234" i="2"/>
  <c r="AE234" i="2" s="1"/>
  <c r="AB235" i="2"/>
  <c r="AE235" i="2" s="1"/>
  <c r="AB236" i="2"/>
  <c r="AE236" i="2" s="1"/>
  <c r="AB237" i="2"/>
  <c r="AE237" i="2" s="1"/>
  <c r="AB238" i="2"/>
  <c r="AE238" i="2" s="1"/>
  <c r="AB239" i="2"/>
  <c r="AE239" i="2" s="1"/>
  <c r="AB240" i="2"/>
  <c r="AE240" i="2" s="1"/>
  <c r="AB241" i="2"/>
  <c r="AE241" i="2" s="1"/>
  <c r="AB242" i="2"/>
  <c r="AE242" i="2" s="1"/>
  <c r="AB243" i="2"/>
  <c r="AE243" i="2" s="1"/>
  <c r="AB244" i="2"/>
  <c r="AE244" i="2" s="1"/>
  <c r="AB245" i="2"/>
  <c r="AE245" i="2" s="1"/>
  <c r="AB246" i="2"/>
  <c r="AE246" i="2" s="1"/>
  <c r="AB247" i="2"/>
  <c r="AE247" i="2" s="1"/>
  <c r="AB248" i="2"/>
  <c r="AE248" i="2" s="1"/>
  <c r="AB249" i="2"/>
  <c r="AE249" i="2" s="1"/>
  <c r="AB250" i="2"/>
  <c r="AE250" i="2" s="1"/>
  <c r="AB251" i="2"/>
  <c r="AE251" i="2" s="1"/>
  <c r="AB252" i="2"/>
  <c r="AE252" i="2" s="1"/>
  <c r="AB253" i="2"/>
  <c r="AE253" i="2" s="1"/>
  <c r="AB254" i="2"/>
  <c r="AE254" i="2" s="1"/>
  <c r="AB255" i="2"/>
  <c r="AE255" i="2" s="1"/>
  <c r="AB256" i="2"/>
  <c r="AE256" i="2" s="1"/>
  <c r="AB257" i="2"/>
  <c r="AE257" i="2" s="1"/>
  <c r="AB258" i="2"/>
  <c r="AE258" i="2" s="1"/>
  <c r="AB259" i="2"/>
  <c r="AE259" i="2" s="1"/>
  <c r="AB260" i="2"/>
  <c r="AE260" i="2" s="1"/>
  <c r="AB261" i="2"/>
  <c r="AE261" i="2" s="1"/>
  <c r="AB262" i="2"/>
  <c r="AE262" i="2" s="1"/>
  <c r="AB263" i="2"/>
  <c r="AE263" i="2" s="1"/>
  <c r="AB264" i="2"/>
  <c r="AE264" i="2" s="1"/>
  <c r="AB265" i="2"/>
  <c r="AE265" i="2" s="1"/>
  <c r="AB266" i="2"/>
  <c r="AE266" i="2" s="1"/>
  <c r="AB267" i="2"/>
  <c r="AE267" i="2" s="1"/>
  <c r="AB268" i="2"/>
  <c r="AE268" i="2" s="1"/>
  <c r="AB269" i="2"/>
  <c r="AE269" i="2" s="1"/>
  <c r="AB270" i="2"/>
  <c r="AE270" i="2" s="1"/>
  <c r="AB271" i="2"/>
  <c r="AE271" i="2" s="1"/>
  <c r="AB272" i="2"/>
  <c r="AE272" i="2" s="1"/>
  <c r="AB273" i="2"/>
  <c r="AE273" i="2" s="1"/>
  <c r="AB274" i="2"/>
  <c r="AE274" i="2" s="1"/>
  <c r="AB275" i="2"/>
  <c r="AE275" i="2" s="1"/>
  <c r="AB276" i="2"/>
  <c r="AE276" i="2" s="1"/>
  <c r="AB277" i="2"/>
  <c r="AE277" i="2" s="1"/>
  <c r="AB278" i="2"/>
  <c r="AE278" i="2" s="1"/>
  <c r="AB279" i="2"/>
  <c r="AE279" i="2" s="1"/>
  <c r="AB280" i="2"/>
  <c r="AE280" i="2" s="1"/>
  <c r="AB281" i="2"/>
  <c r="AE281" i="2" s="1"/>
  <c r="AB282" i="2"/>
  <c r="AE282" i="2" s="1"/>
  <c r="AB283" i="2"/>
  <c r="AE283" i="2" s="1"/>
  <c r="AB284" i="2"/>
  <c r="AE284" i="2" s="1"/>
  <c r="AB285" i="2"/>
  <c r="AE285" i="2" s="1"/>
  <c r="AB286" i="2"/>
  <c r="AE286" i="2" s="1"/>
  <c r="AB287" i="2"/>
  <c r="AE287" i="2" s="1"/>
  <c r="AB288" i="2"/>
  <c r="AE288" i="2" s="1"/>
  <c r="AB289" i="2"/>
  <c r="AE289" i="2" s="1"/>
  <c r="AB290" i="2"/>
  <c r="AE290" i="2" s="1"/>
  <c r="AB291" i="2"/>
  <c r="AE291" i="2" s="1"/>
  <c r="AB292" i="2"/>
  <c r="AE292" i="2" s="1"/>
  <c r="AB293" i="2"/>
  <c r="AE293" i="2" s="1"/>
  <c r="AB294" i="2"/>
  <c r="AE294" i="2" s="1"/>
  <c r="AB295" i="2"/>
  <c r="AE295" i="2" s="1"/>
  <c r="AB296" i="2"/>
  <c r="AE296" i="2" s="1"/>
  <c r="AB297" i="2"/>
  <c r="AE297" i="2" s="1"/>
  <c r="AB298" i="2"/>
  <c r="AE298" i="2" s="1"/>
  <c r="AB299" i="2"/>
  <c r="AE299" i="2" s="1"/>
  <c r="AB300" i="2"/>
  <c r="AE300" i="2" s="1"/>
  <c r="AB301" i="2"/>
  <c r="AE301" i="2" s="1"/>
  <c r="AB302" i="2"/>
  <c r="AE302" i="2" s="1"/>
  <c r="AB303" i="2"/>
  <c r="AE303" i="2" s="1"/>
  <c r="AB304" i="2"/>
  <c r="AE304" i="2" s="1"/>
  <c r="AB305" i="2"/>
  <c r="AE305" i="2" s="1"/>
  <c r="AB306" i="2"/>
  <c r="AE306" i="2" s="1"/>
  <c r="AB307" i="2"/>
  <c r="AE307" i="2" s="1"/>
  <c r="AB308" i="2"/>
  <c r="AE308" i="2" s="1"/>
  <c r="AB309" i="2"/>
  <c r="AE309" i="2" s="1"/>
  <c r="AB310" i="2"/>
  <c r="AE310" i="2" s="1"/>
  <c r="AB311" i="2"/>
  <c r="AE311" i="2" s="1"/>
  <c r="AB312" i="2"/>
  <c r="AE312" i="2" s="1"/>
  <c r="AB313" i="2"/>
  <c r="AE313" i="2" s="1"/>
  <c r="AB314" i="2"/>
  <c r="AE314" i="2" s="1"/>
  <c r="AB315" i="2"/>
  <c r="AE315" i="2" s="1"/>
  <c r="AB316" i="2"/>
  <c r="AE316" i="2" s="1"/>
  <c r="AB317" i="2"/>
  <c r="AE317" i="2" s="1"/>
  <c r="AB318" i="2"/>
  <c r="AE318" i="2" s="1"/>
  <c r="AB319" i="2"/>
  <c r="AE319" i="2" s="1"/>
  <c r="AB320" i="2"/>
  <c r="AE320" i="2" s="1"/>
  <c r="AB321" i="2"/>
  <c r="AE321" i="2" s="1"/>
  <c r="AB322" i="2"/>
  <c r="AE322" i="2" s="1"/>
  <c r="AB323" i="2"/>
  <c r="AE323" i="2" s="1"/>
  <c r="AB324" i="2"/>
  <c r="AE324" i="2" s="1"/>
  <c r="AB325" i="2"/>
  <c r="AE325" i="2" s="1"/>
  <c r="AB326" i="2"/>
  <c r="AE326" i="2" s="1"/>
  <c r="AB327" i="2"/>
  <c r="AE327" i="2" s="1"/>
  <c r="AB328" i="2"/>
  <c r="AE328" i="2" s="1"/>
  <c r="AB329" i="2"/>
  <c r="AE329" i="2" s="1"/>
  <c r="AB330" i="2"/>
  <c r="AE330" i="2" s="1"/>
  <c r="AB331" i="2"/>
  <c r="AE331" i="2" s="1"/>
  <c r="AB332" i="2"/>
  <c r="AE332" i="2" s="1"/>
  <c r="AB333" i="2"/>
  <c r="AE333" i="2" s="1"/>
  <c r="AB334" i="2"/>
  <c r="AE334" i="2" s="1"/>
  <c r="AB335" i="2"/>
  <c r="AE335" i="2" s="1"/>
  <c r="AB336" i="2"/>
  <c r="AE336" i="2" s="1"/>
  <c r="AB337" i="2"/>
  <c r="AE337" i="2" s="1"/>
  <c r="AB338" i="2"/>
  <c r="AE338" i="2" s="1"/>
  <c r="AB339" i="2"/>
  <c r="AE339" i="2" s="1"/>
  <c r="AB340" i="2"/>
  <c r="AE340" i="2" s="1"/>
  <c r="AB341" i="2"/>
  <c r="AE341" i="2" s="1"/>
  <c r="AB342" i="2"/>
  <c r="AE342" i="2" s="1"/>
  <c r="AB343" i="2"/>
  <c r="AE343" i="2" s="1"/>
  <c r="AB344" i="2"/>
  <c r="AE344" i="2" s="1"/>
  <c r="AB345" i="2"/>
  <c r="AE345" i="2" s="1"/>
  <c r="AB346" i="2"/>
  <c r="AE346" i="2" s="1"/>
  <c r="AB347" i="2"/>
  <c r="AE347" i="2" s="1"/>
  <c r="AB348" i="2"/>
  <c r="AE348" i="2" s="1"/>
  <c r="AB349" i="2"/>
  <c r="AE349" i="2" s="1"/>
  <c r="AB350" i="2"/>
  <c r="AE350" i="2" s="1"/>
  <c r="AB351" i="2"/>
  <c r="AE351" i="2" s="1"/>
  <c r="AB352" i="2"/>
  <c r="AE352" i="2" s="1"/>
  <c r="AB353" i="2"/>
  <c r="AE353" i="2" s="1"/>
  <c r="AB354" i="2"/>
  <c r="AE354" i="2" s="1"/>
  <c r="AB355" i="2"/>
  <c r="AE355" i="2" s="1"/>
  <c r="AB356" i="2"/>
  <c r="AE356" i="2" s="1"/>
  <c r="AB357" i="2"/>
  <c r="AE357" i="2" s="1"/>
  <c r="AB358" i="2"/>
  <c r="AE358" i="2" s="1"/>
  <c r="AB359" i="2"/>
  <c r="AE359" i="2" s="1"/>
  <c r="AB360" i="2"/>
  <c r="AE360" i="2" s="1"/>
  <c r="AB361" i="2"/>
  <c r="AE361" i="2" s="1"/>
  <c r="AB362" i="2"/>
  <c r="AE362" i="2" s="1"/>
  <c r="AB363" i="2"/>
  <c r="AE363" i="2" s="1"/>
  <c r="AB364" i="2"/>
  <c r="AE364" i="2" s="1"/>
  <c r="AB365" i="2"/>
  <c r="AE365" i="2" s="1"/>
  <c r="AB366" i="2"/>
  <c r="AE366" i="2" s="1"/>
  <c r="AB367" i="2"/>
  <c r="AE367" i="2" s="1"/>
  <c r="AB368" i="2"/>
  <c r="AE368" i="2" s="1"/>
  <c r="AB369" i="2"/>
  <c r="AE369" i="2" s="1"/>
  <c r="AB370" i="2"/>
  <c r="AE370" i="2" s="1"/>
  <c r="AB371" i="2"/>
  <c r="AE371" i="2" s="1"/>
  <c r="AB372" i="2"/>
  <c r="AE372" i="2" s="1"/>
  <c r="AB373" i="2"/>
  <c r="AE373" i="2" s="1"/>
  <c r="AB374" i="2"/>
  <c r="AE374" i="2" s="1"/>
  <c r="AB375" i="2"/>
  <c r="AE375" i="2" s="1"/>
  <c r="AB376" i="2"/>
  <c r="AE376" i="2" s="1"/>
  <c r="AB377" i="2"/>
  <c r="AE377" i="2" s="1"/>
  <c r="AB378" i="2"/>
  <c r="AE378" i="2" s="1"/>
  <c r="AB379" i="2"/>
  <c r="AE379" i="2" s="1"/>
  <c r="AB380" i="2"/>
  <c r="AE380" i="2" s="1"/>
  <c r="AB381" i="2"/>
  <c r="AE381" i="2" s="1"/>
  <c r="AB382" i="2"/>
  <c r="AE382" i="2" s="1"/>
  <c r="AB383" i="2"/>
  <c r="AE383" i="2" s="1"/>
  <c r="AB384" i="2"/>
  <c r="AE384" i="2" s="1"/>
  <c r="AB385" i="2"/>
  <c r="AE385" i="2" s="1"/>
  <c r="AB386" i="2"/>
  <c r="AE386" i="2" s="1"/>
  <c r="AB387" i="2"/>
  <c r="AE387" i="2" s="1"/>
  <c r="AB388" i="2"/>
  <c r="AE388" i="2" s="1"/>
  <c r="AB389" i="2"/>
  <c r="AE389" i="2" s="1"/>
  <c r="AB390" i="2"/>
  <c r="AE390" i="2" s="1"/>
  <c r="AB391" i="2"/>
  <c r="AE391" i="2" s="1"/>
  <c r="AB392" i="2"/>
  <c r="AE392" i="2" s="1"/>
  <c r="AB393" i="2"/>
  <c r="AE393" i="2" s="1"/>
  <c r="AB394" i="2"/>
  <c r="AE394" i="2" s="1"/>
  <c r="AB395" i="2"/>
  <c r="AE395" i="2" s="1"/>
  <c r="AB396" i="2"/>
  <c r="AE396" i="2" s="1"/>
  <c r="AB397" i="2"/>
  <c r="AE397" i="2" s="1"/>
  <c r="AB398" i="2"/>
  <c r="AE398" i="2" s="1"/>
  <c r="AB399" i="2"/>
  <c r="AE399" i="2" s="1"/>
  <c r="AB400" i="2"/>
  <c r="AE400" i="2" s="1"/>
  <c r="AB401" i="2"/>
  <c r="AE401" i="2" s="1"/>
  <c r="AB402" i="2"/>
  <c r="AE402" i="2" s="1"/>
  <c r="AB403" i="2"/>
  <c r="AE403" i="2" s="1"/>
  <c r="AB404" i="2"/>
  <c r="AE404" i="2" s="1"/>
  <c r="AB405" i="2"/>
  <c r="AE405" i="2" s="1"/>
  <c r="AB406" i="2"/>
  <c r="AE406" i="2" s="1"/>
  <c r="AB407" i="2"/>
  <c r="AE407" i="2" s="1"/>
  <c r="AB408" i="2"/>
  <c r="AE408" i="2" s="1"/>
  <c r="AB409" i="2"/>
  <c r="AE409" i="2" s="1"/>
  <c r="AB410" i="2"/>
  <c r="AE410" i="2" s="1"/>
  <c r="AB411" i="2"/>
  <c r="AE411" i="2" s="1"/>
  <c r="AB412" i="2"/>
  <c r="AE412" i="2" s="1"/>
  <c r="AB413" i="2"/>
  <c r="AE413" i="2" s="1"/>
  <c r="AB414" i="2"/>
  <c r="AE414" i="2" s="1"/>
  <c r="AB415" i="2"/>
  <c r="AE415" i="2" s="1"/>
  <c r="AB416" i="2"/>
  <c r="AE416" i="2" s="1"/>
  <c r="AB417" i="2"/>
  <c r="AE417" i="2" s="1"/>
  <c r="AB418" i="2"/>
  <c r="AE418" i="2" s="1"/>
  <c r="AB419" i="2"/>
  <c r="AE419" i="2" s="1"/>
  <c r="AB420" i="2"/>
  <c r="AE420" i="2" s="1"/>
  <c r="AB421" i="2"/>
  <c r="AE421" i="2" s="1"/>
  <c r="AB422" i="2"/>
  <c r="AE422" i="2" s="1"/>
  <c r="AB423" i="2"/>
  <c r="AE423" i="2" s="1"/>
  <c r="AB424" i="2"/>
  <c r="AE424" i="2" s="1"/>
  <c r="AB425" i="2"/>
  <c r="AE425" i="2" s="1"/>
  <c r="AB426" i="2"/>
  <c r="AE426" i="2" s="1"/>
  <c r="AB427" i="2"/>
  <c r="AE427" i="2" s="1"/>
  <c r="AB428" i="2"/>
  <c r="AE428" i="2" s="1"/>
  <c r="AB429" i="2"/>
  <c r="AE429" i="2" s="1"/>
  <c r="AB430" i="2"/>
  <c r="AE430" i="2" s="1"/>
  <c r="AB431" i="2"/>
  <c r="AE431" i="2" s="1"/>
  <c r="AB432" i="2"/>
  <c r="AE432" i="2" s="1"/>
  <c r="AB433" i="2"/>
  <c r="AE433" i="2" s="1"/>
  <c r="AB434" i="2"/>
  <c r="AE434" i="2" s="1"/>
  <c r="AB435" i="2"/>
  <c r="AE435" i="2" s="1"/>
  <c r="AB436" i="2"/>
  <c r="AE436" i="2" s="1"/>
  <c r="AB437" i="2"/>
  <c r="AE437" i="2" s="1"/>
  <c r="AB438" i="2"/>
  <c r="AE438" i="2" s="1"/>
  <c r="AB439" i="2"/>
  <c r="AE439" i="2" s="1"/>
  <c r="AB440" i="2"/>
  <c r="AE440" i="2" s="1"/>
  <c r="AB441" i="2"/>
  <c r="AE441" i="2" s="1"/>
  <c r="AB442" i="2"/>
  <c r="AE442" i="2" s="1"/>
  <c r="AB443" i="2"/>
  <c r="AE443" i="2" s="1"/>
  <c r="AB444" i="2"/>
  <c r="AE444" i="2" s="1"/>
  <c r="AB445" i="2"/>
  <c r="AE445" i="2" s="1"/>
  <c r="AB446" i="2"/>
  <c r="AE446" i="2" s="1"/>
  <c r="AB447" i="2"/>
  <c r="AE447" i="2" s="1"/>
  <c r="AB448" i="2"/>
  <c r="AE448" i="2" s="1"/>
  <c r="AB449" i="2"/>
  <c r="AE449" i="2" s="1"/>
  <c r="AB450" i="2"/>
  <c r="AE450" i="2" s="1"/>
  <c r="AB451" i="2"/>
  <c r="AE451" i="2" s="1"/>
  <c r="AB452" i="2"/>
  <c r="AE452" i="2" s="1"/>
  <c r="AB453" i="2"/>
  <c r="AE453" i="2" s="1"/>
  <c r="AB454" i="2"/>
  <c r="AE454" i="2" s="1"/>
  <c r="AB455" i="2"/>
  <c r="AE455" i="2" s="1"/>
  <c r="AB456" i="2"/>
  <c r="AE456" i="2" s="1"/>
  <c r="AB457" i="2"/>
  <c r="AE457" i="2" s="1"/>
  <c r="AB458" i="2"/>
  <c r="AE458" i="2" s="1"/>
  <c r="AB459" i="2"/>
  <c r="AE459" i="2" s="1"/>
  <c r="AB460" i="2"/>
  <c r="AE460" i="2" s="1"/>
  <c r="AB461" i="2"/>
  <c r="AE461" i="2" s="1"/>
  <c r="AB462" i="2"/>
  <c r="AE462" i="2" s="1"/>
  <c r="AB463" i="2"/>
  <c r="AE463" i="2" s="1"/>
  <c r="AB464" i="2"/>
  <c r="AE464" i="2" s="1"/>
  <c r="AB465" i="2"/>
  <c r="AE465" i="2" s="1"/>
  <c r="AB466" i="2"/>
  <c r="AE466" i="2" s="1"/>
  <c r="AB467" i="2"/>
  <c r="AE467" i="2" s="1"/>
  <c r="AB468" i="2"/>
  <c r="AE468" i="2" s="1"/>
  <c r="AB469" i="2"/>
  <c r="AE469" i="2" s="1"/>
  <c r="AB470" i="2"/>
  <c r="AE470" i="2" s="1"/>
  <c r="AB471" i="2"/>
  <c r="AE471" i="2" s="1"/>
  <c r="AB472" i="2"/>
  <c r="AE472" i="2" s="1"/>
  <c r="AB473" i="2"/>
  <c r="AE473" i="2" s="1"/>
  <c r="AB474" i="2"/>
  <c r="AE474" i="2" s="1"/>
  <c r="AB475" i="2"/>
  <c r="AE475" i="2" s="1"/>
  <c r="AB476" i="2"/>
  <c r="AE476" i="2" s="1"/>
  <c r="AB477" i="2"/>
  <c r="AE477" i="2" s="1"/>
  <c r="AB478" i="2"/>
  <c r="AE478" i="2" s="1"/>
  <c r="AB479" i="2"/>
  <c r="AE479" i="2" s="1"/>
  <c r="AB480" i="2"/>
  <c r="AE480" i="2" s="1"/>
  <c r="AB481" i="2"/>
  <c r="AE481" i="2" s="1"/>
  <c r="AB482" i="2"/>
  <c r="AE482" i="2" s="1"/>
  <c r="AB483" i="2"/>
  <c r="AE483" i="2" s="1"/>
  <c r="AB484" i="2"/>
  <c r="AE484" i="2" s="1"/>
  <c r="AB485" i="2"/>
  <c r="AE485" i="2" s="1"/>
  <c r="AB486" i="2"/>
  <c r="AE486" i="2" s="1"/>
  <c r="AB487" i="2"/>
  <c r="AE487" i="2" s="1"/>
  <c r="AB488" i="2"/>
  <c r="AE488" i="2" s="1"/>
  <c r="AB489" i="2"/>
  <c r="AE489" i="2" s="1"/>
  <c r="AB490" i="2"/>
  <c r="AE490" i="2" s="1"/>
  <c r="AB491" i="2"/>
  <c r="AE491" i="2" s="1"/>
  <c r="AB492" i="2"/>
  <c r="AE492" i="2" s="1"/>
  <c r="AB493" i="2"/>
  <c r="AE493" i="2" s="1"/>
  <c r="AB494" i="2"/>
  <c r="AE494" i="2" s="1"/>
  <c r="AB495" i="2"/>
  <c r="AE495" i="2" s="1"/>
  <c r="AB496" i="2"/>
  <c r="AE496" i="2" s="1"/>
  <c r="AB497" i="2"/>
  <c r="AE497" i="2" s="1"/>
  <c r="AB498" i="2"/>
  <c r="AE498" i="2" s="1"/>
  <c r="AB499" i="2"/>
  <c r="AE499" i="2" s="1"/>
  <c r="AB500" i="2"/>
  <c r="AE500" i="2" s="1"/>
  <c r="AB501" i="2"/>
  <c r="AE501" i="2" s="1"/>
  <c r="AB502" i="2"/>
  <c r="AE502" i="2" s="1"/>
  <c r="AB503" i="2"/>
  <c r="AE503" i="2" s="1"/>
  <c r="AB504" i="2"/>
  <c r="AE504" i="2" s="1"/>
  <c r="AB505" i="2"/>
  <c r="AE505" i="2" s="1"/>
  <c r="AB506" i="2"/>
  <c r="AE506" i="2" s="1"/>
  <c r="AB507" i="2"/>
  <c r="AE507" i="2" s="1"/>
  <c r="AB508" i="2"/>
  <c r="AE508" i="2" s="1"/>
  <c r="AB509" i="2"/>
  <c r="AE509" i="2" s="1"/>
  <c r="AB510" i="2"/>
  <c r="AE510" i="2" s="1"/>
  <c r="AB511" i="2"/>
  <c r="AE511" i="2" s="1"/>
  <c r="AB512" i="2"/>
  <c r="AE512" i="2" s="1"/>
  <c r="AB513" i="2"/>
  <c r="AE513" i="2" s="1"/>
  <c r="AB514" i="2"/>
  <c r="AE514" i="2" s="1"/>
  <c r="AB515" i="2"/>
  <c r="AE515" i="2" s="1"/>
  <c r="AB516" i="2"/>
  <c r="AE516" i="2" s="1"/>
  <c r="AB517" i="2"/>
  <c r="AE517" i="2" s="1"/>
  <c r="AB518" i="2"/>
  <c r="AE518" i="2" s="1"/>
  <c r="AB519" i="2"/>
  <c r="AE519" i="2" s="1"/>
  <c r="AB520" i="2"/>
  <c r="AE520" i="2" s="1"/>
  <c r="AB521" i="2"/>
  <c r="AE521" i="2" s="1"/>
  <c r="AB522" i="2"/>
  <c r="AE522" i="2" s="1"/>
  <c r="AB523" i="2"/>
  <c r="AE523" i="2" s="1"/>
  <c r="AB524" i="2"/>
  <c r="AE524" i="2" s="1"/>
  <c r="AB525" i="2"/>
  <c r="AE525" i="2" s="1"/>
  <c r="AB526" i="2"/>
  <c r="AE526" i="2" s="1"/>
  <c r="AB527" i="2"/>
  <c r="AE527" i="2" s="1"/>
  <c r="AB528" i="2"/>
  <c r="AE528" i="2" s="1"/>
  <c r="AB529" i="2"/>
  <c r="AE529" i="2" s="1"/>
  <c r="AB530" i="2"/>
  <c r="AE530" i="2" s="1"/>
  <c r="AB531" i="2"/>
  <c r="AE531" i="2" s="1"/>
  <c r="AB532" i="2"/>
  <c r="AE532" i="2" s="1"/>
  <c r="AB533" i="2"/>
  <c r="AE533" i="2" s="1"/>
  <c r="AB534" i="2"/>
  <c r="AE534" i="2" s="1"/>
  <c r="AB535" i="2"/>
  <c r="AE535" i="2" s="1"/>
  <c r="AB536" i="2"/>
  <c r="AE536" i="2" s="1"/>
  <c r="AB537" i="2"/>
  <c r="AE537" i="2" s="1"/>
  <c r="AB538" i="2"/>
  <c r="AE538" i="2" s="1"/>
  <c r="AB539" i="2"/>
  <c r="AE539" i="2" s="1"/>
  <c r="AB540" i="2"/>
  <c r="AE540" i="2" s="1"/>
  <c r="AB541" i="2"/>
  <c r="AE541" i="2" s="1"/>
  <c r="AB542" i="2"/>
  <c r="AE542" i="2" s="1"/>
  <c r="AB543" i="2"/>
  <c r="AE543" i="2" s="1"/>
  <c r="AB544" i="2"/>
  <c r="AE544" i="2" s="1"/>
  <c r="AB545" i="2"/>
  <c r="AE545" i="2" s="1"/>
  <c r="AB546" i="2"/>
  <c r="AE546" i="2" s="1"/>
  <c r="AB547" i="2"/>
  <c r="AE547" i="2" s="1"/>
  <c r="AB548" i="2"/>
  <c r="AE548" i="2" s="1"/>
  <c r="AB549" i="2"/>
  <c r="AE549" i="2" s="1"/>
  <c r="AB550" i="2"/>
  <c r="AE550" i="2" s="1"/>
  <c r="AB551" i="2"/>
  <c r="AE551" i="2" s="1"/>
  <c r="AB552" i="2"/>
  <c r="AE552" i="2" s="1"/>
  <c r="AB553" i="2"/>
  <c r="AE553" i="2" s="1"/>
  <c r="AB554" i="2"/>
  <c r="AE554" i="2" s="1"/>
  <c r="AB555" i="2"/>
  <c r="AE555" i="2" s="1"/>
  <c r="AB556" i="2"/>
  <c r="AE556" i="2" s="1"/>
  <c r="AB557" i="2"/>
  <c r="AE557" i="2" s="1"/>
  <c r="AB558" i="2"/>
  <c r="AE558" i="2" s="1"/>
  <c r="AB559" i="2"/>
  <c r="AE559" i="2" s="1"/>
  <c r="AB560" i="2"/>
  <c r="AE560" i="2" s="1"/>
  <c r="AB561" i="2"/>
  <c r="AE561" i="2" s="1"/>
  <c r="AB562" i="2"/>
  <c r="AE562" i="2" s="1"/>
  <c r="AB563" i="2"/>
  <c r="AE563" i="2" s="1"/>
  <c r="AB564" i="2"/>
  <c r="AE564" i="2" s="1"/>
  <c r="AB565" i="2"/>
  <c r="AE565" i="2" s="1"/>
  <c r="AB566" i="2"/>
  <c r="AE566" i="2" s="1"/>
  <c r="AB567" i="2"/>
  <c r="AE567" i="2" s="1"/>
  <c r="AB568" i="2"/>
  <c r="AE568" i="2" s="1"/>
  <c r="AB569" i="2"/>
  <c r="AE569" i="2" s="1"/>
  <c r="AB570" i="2"/>
  <c r="AE570" i="2" s="1"/>
  <c r="AB571" i="2"/>
  <c r="AE571" i="2" s="1"/>
  <c r="AB572" i="2"/>
  <c r="AE572" i="2" s="1"/>
  <c r="AB573" i="2"/>
  <c r="AE573" i="2" s="1"/>
  <c r="AB574" i="2"/>
  <c r="AE574" i="2" s="1"/>
  <c r="AB575" i="2"/>
  <c r="AE575" i="2" s="1"/>
  <c r="AB576" i="2"/>
  <c r="AE576" i="2" s="1"/>
  <c r="AB577" i="2"/>
  <c r="AE577" i="2" s="1"/>
  <c r="AB578" i="2"/>
  <c r="AE578" i="2" s="1"/>
  <c r="AB579" i="2"/>
  <c r="AE579" i="2" s="1"/>
  <c r="AB580" i="2"/>
  <c r="AE580" i="2" s="1"/>
  <c r="AB581" i="2"/>
  <c r="AE581" i="2" s="1"/>
  <c r="AB582" i="2"/>
  <c r="AE582" i="2" s="1"/>
  <c r="AB583" i="2"/>
  <c r="AE583" i="2" s="1"/>
  <c r="AB584" i="2"/>
  <c r="AE584" i="2" s="1"/>
  <c r="AB585" i="2"/>
  <c r="AE585" i="2" s="1"/>
  <c r="AB586" i="2"/>
  <c r="AE586" i="2" s="1"/>
  <c r="AB587" i="2"/>
  <c r="AE587" i="2" s="1"/>
  <c r="AB588" i="2"/>
  <c r="AE588" i="2" s="1"/>
  <c r="AB589" i="2"/>
  <c r="AE589" i="2" s="1"/>
  <c r="AB590" i="2"/>
  <c r="AE590" i="2" s="1"/>
  <c r="AB591" i="2"/>
  <c r="AE591" i="2" s="1"/>
  <c r="AB592" i="2"/>
  <c r="AE592" i="2" s="1"/>
  <c r="AB593" i="2"/>
  <c r="AE593" i="2" s="1"/>
  <c r="AB594" i="2"/>
  <c r="AE594" i="2" s="1"/>
  <c r="AB595" i="2"/>
  <c r="AE595" i="2" s="1"/>
  <c r="AB596" i="2"/>
  <c r="AE596" i="2" s="1"/>
  <c r="AB597" i="2"/>
  <c r="AE597" i="2" s="1"/>
  <c r="AB598" i="2"/>
  <c r="AE598" i="2" s="1"/>
  <c r="AB599" i="2"/>
  <c r="AE599" i="2" s="1"/>
  <c r="AB600" i="2"/>
  <c r="AE600" i="2" s="1"/>
  <c r="AB601" i="2"/>
  <c r="AE601" i="2" s="1"/>
  <c r="AB602" i="2"/>
  <c r="AE602" i="2" s="1"/>
  <c r="AB603" i="2"/>
  <c r="AE603" i="2" s="1"/>
  <c r="AB604" i="2"/>
  <c r="AE604" i="2" s="1"/>
  <c r="AB605" i="2"/>
  <c r="AE605" i="2" s="1"/>
  <c r="AB606" i="2"/>
  <c r="AE606" i="2" s="1"/>
  <c r="AB607" i="2"/>
  <c r="AE607" i="2" s="1"/>
  <c r="AB608" i="2"/>
  <c r="AE608" i="2" s="1"/>
  <c r="AB609" i="2"/>
  <c r="AE609" i="2" s="1"/>
  <c r="AB610" i="2"/>
  <c r="AE610" i="2" s="1"/>
  <c r="AB611" i="2"/>
  <c r="AE611" i="2" s="1"/>
  <c r="AB612" i="2"/>
  <c r="AE612" i="2" s="1"/>
  <c r="AB613" i="2"/>
  <c r="AE613" i="2" s="1"/>
  <c r="AB614" i="2"/>
  <c r="AE614" i="2" s="1"/>
  <c r="AB615" i="2"/>
  <c r="AE615" i="2" s="1"/>
  <c r="AB616" i="2"/>
  <c r="AE616" i="2" s="1"/>
  <c r="AB617" i="2"/>
  <c r="AE617" i="2" s="1"/>
  <c r="AB618" i="2"/>
  <c r="AE618" i="2" s="1"/>
  <c r="AB619" i="2"/>
  <c r="AE619" i="2" s="1"/>
  <c r="AB620" i="2"/>
  <c r="AE620" i="2" s="1"/>
  <c r="AB621" i="2"/>
  <c r="AE621" i="2" s="1"/>
  <c r="AB622" i="2"/>
  <c r="AE622" i="2" s="1"/>
  <c r="AB623" i="2"/>
  <c r="AE623" i="2" s="1"/>
  <c r="AB624" i="2"/>
  <c r="AE624" i="2" s="1"/>
  <c r="AB625" i="2"/>
  <c r="AE625" i="2" s="1"/>
  <c r="AB626" i="2"/>
  <c r="AE626" i="2" s="1"/>
  <c r="AB627" i="2"/>
  <c r="AE627" i="2" s="1"/>
  <c r="AB628" i="2"/>
  <c r="AE628" i="2" s="1"/>
  <c r="AB629" i="2"/>
  <c r="AE629" i="2" s="1"/>
  <c r="AB630" i="2"/>
  <c r="AE630" i="2" s="1"/>
  <c r="AB631" i="2"/>
  <c r="AE631" i="2" s="1"/>
  <c r="AB632" i="2"/>
  <c r="AE632" i="2" s="1"/>
  <c r="AB633" i="2"/>
  <c r="AE633" i="2" s="1"/>
  <c r="AB634" i="2"/>
  <c r="AE634" i="2" s="1"/>
  <c r="AB635" i="2"/>
  <c r="AE635" i="2" s="1"/>
  <c r="AB636" i="2"/>
  <c r="AE636" i="2" s="1"/>
  <c r="AB637" i="2"/>
  <c r="AE637" i="2" s="1"/>
  <c r="AB638" i="2"/>
  <c r="AE638" i="2" s="1"/>
  <c r="AB639" i="2"/>
  <c r="AE639" i="2" s="1"/>
  <c r="AB640" i="2"/>
  <c r="AE640" i="2" s="1"/>
  <c r="AB641" i="2"/>
  <c r="AE641" i="2" s="1"/>
  <c r="AB642" i="2"/>
  <c r="AE642" i="2" s="1"/>
  <c r="AB643" i="2"/>
  <c r="AE643" i="2" s="1"/>
  <c r="AB644" i="2"/>
  <c r="AE644" i="2" s="1"/>
  <c r="AB645" i="2"/>
  <c r="AE645" i="2" s="1"/>
  <c r="AB646" i="2"/>
  <c r="AE646" i="2" s="1"/>
  <c r="AB647" i="2"/>
  <c r="AE647" i="2" s="1"/>
  <c r="AB648" i="2"/>
  <c r="AE648" i="2" s="1"/>
  <c r="AB649" i="2"/>
  <c r="AE649" i="2" s="1"/>
  <c r="AB650" i="2"/>
  <c r="AE650" i="2" s="1"/>
  <c r="AB651" i="2"/>
  <c r="AE651" i="2" s="1"/>
  <c r="AB652" i="2"/>
  <c r="AE652" i="2" s="1"/>
  <c r="AB653" i="2"/>
  <c r="AE653" i="2" s="1"/>
  <c r="AB654" i="2"/>
  <c r="AE654" i="2" s="1"/>
  <c r="AB655" i="2"/>
  <c r="AE655" i="2" s="1"/>
  <c r="AB656" i="2"/>
  <c r="AE656" i="2" s="1"/>
  <c r="AB657" i="2"/>
  <c r="AE657" i="2" s="1"/>
  <c r="AB658" i="2"/>
  <c r="AE658" i="2" s="1"/>
  <c r="AB659" i="2"/>
  <c r="AE659" i="2" s="1"/>
  <c r="AB660" i="2"/>
  <c r="AE660" i="2" s="1"/>
  <c r="AB661" i="2"/>
  <c r="AE661" i="2" s="1"/>
  <c r="AB662" i="2"/>
  <c r="AE662" i="2" s="1"/>
  <c r="AB663" i="2"/>
  <c r="AE663" i="2" s="1"/>
  <c r="AB664" i="2"/>
  <c r="AE664" i="2" s="1"/>
  <c r="AB665" i="2"/>
  <c r="AE665" i="2" s="1"/>
  <c r="AB666" i="2"/>
  <c r="AE666" i="2" s="1"/>
  <c r="AB667" i="2"/>
  <c r="AE667" i="2" s="1"/>
  <c r="AB668" i="2"/>
  <c r="AE668" i="2" s="1"/>
  <c r="AB669" i="2"/>
  <c r="AE669" i="2" s="1"/>
  <c r="AB670" i="2"/>
  <c r="AE670" i="2" s="1"/>
  <c r="AB671" i="2"/>
  <c r="AE671" i="2" s="1"/>
  <c r="AB672" i="2"/>
  <c r="AE672" i="2" s="1"/>
  <c r="AB673" i="2"/>
  <c r="AE673" i="2" s="1"/>
  <c r="AB674" i="2"/>
  <c r="AE674" i="2" s="1"/>
  <c r="AB675" i="2"/>
  <c r="AE675" i="2" s="1"/>
  <c r="AB676" i="2"/>
  <c r="AE676" i="2" s="1"/>
  <c r="AB677" i="2"/>
  <c r="AE677" i="2" s="1"/>
  <c r="AB678" i="2"/>
  <c r="AE678" i="2" s="1"/>
  <c r="AB679" i="2"/>
  <c r="AE679" i="2" s="1"/>
  <c r="AB680" i="2"/>
  <c r="AE680" i="2" s="1"/>
  <c r="AB681" i="2"/>
  <c r="AE681" i="2" s="1"/>
  <c r="AB682" i="2"/>
  <c r="AE682" i="2" s="1"/>
  <c r="AB683" i="2"/>
  <c r="AE683" i="2" s="1"/>
  <c r="AB684" i="2"/>
  <c r="AE684" i="2" s="1"/>
  <c r="AB685" i="2"/>
  <c r="AE685" i="2" s="1"/>
  <c r="AB686" i="2"/>
  <c r="AE686" i="2" s="1"/>
  <c r="AB687" i="2"/>
  <c r="AE687" i="2" s="1"/>
  <c r="AB688" i="2"/>
  <c r="AE688" i="2" s="1"/>
  <c r="AB689" i="2"/>
  <c r="AE689" i="2" s="1"/>
  <c r="AB690" i="2"/>
  <c r="AE690" i="2" s="1"/>
  <c r="AB691" i="2"/>
  <c r="AE691" i="2" s="1"/>
  <c r="AB692" i="2"/>
  <c r="AE692" i="2" s="1"/>
  <c r="AB693" i="2"/>
  <c r="AE693" i="2" s="1"/>
  <c r="AB694" i="2"/>
  <c r="AE694" i="2" s="1"/>
  <c r="AB695" i="2"/>
  <c r="AE695" i="2" s="1"/>
  <c r="AB696" i="2"/>
  <c r="AE696" i="2" s="1"/>
  <c r="AB697" i="2"/>
  <c r="AE697" i="2" s="1"/>
  <c r="AB698" i="2"/>
  <c r="AE698" i="2" s="1"/>
  <c r="AB699" i="2"/>
  <c r="AE699" i="2" s="1"/>
  <c r="AB700" i="2"/>
  <c r="AE700" i="2" s="1"/>
  <c r="AB701" i="2"/>
  <c r="AE701" i="2" s="1"/>
  <c r="AB702" i="2"/>
  <c r="AE702" i="2" s="1"/>
  <c r="AB703" i="2"/>
  <c r="AE703" i="2" s="1"/>
  <c r="AB704" i="2"/>
  <c r="AE704" i="2" s="1"/>
  <c r="AB705" i="2"/>
  <c r="AE705" i="2" s="1"/>
  <c r="AB706" i="2"/>
  <c r="AE706" i="2" s="1"/>
  <c r="AB707" i="2"/>
  <c r="AE707" i="2" s="1"/>
  <c r="AB708" i="2"/>
  <c r="AE708" i="2" s="1"/>
  <c r="AB709" i="2"/>
  <c r="AE709" i="2" s="1"/>
  <c r="AB710" i="2"/>
  <c r="AE710" i="2" s="1"/>
  <c r="AB711" i="2"/>
  <c r="AE711" i="2" s="1"/>
  <c r="AB712" i="2"/>
  <c r="AE712" i="2" s="1"/>
  <c r="AB713" i="2"/>
  <c r="AE713" i="2" s="1"/>
  <c r="AB714" i="2"/>
  <c r="AE714" i="2" s="1"/>
  <c r="AB715" i="2"/>
  <c r="AE715" i="2" s="1"/>
  <c r="AB716" i="2"/>
  <c r="AE716" i="2" s="1"/>
  <c r="AB717" i="2"/>
  <c r="AE717" i="2" s="1"/>
  <c r="AB718" i="2"/>
  <c r="AE718" i="2" s="1"/>
  <c r="AB719" i="2"/>
  <c r="AE719" i="2" s="1"/>
  <c r="AB720" i="2"/>
  <c r="AE720" i="2" s="1"/>
  <c r="AB721" i="2"/>
  <c r="AE721" i="2" s="1"/>
  <c r="AB722" i="2"/>
  <c r="AE722" i="2" s="1"/>
  <c r="AB723" i="2"/>
  <c r="AE723" i="2" s="1"/>
  <c r="AB724" i="2"/>
  <c r="AE724" i="2" s="1"/>
  <c r="AB725" i="2"/>
  <c r="AE725" i="2" s="1"/>
  <c r="AB726" i="2"/>
  <c r="AE726" i="2" s="1"/>
  <c r="AB727" i="2"/>
  <c r="AE727" i="2" s="1"/>
  <c r="AB728" i="2"/>
  <c r="AE728" i="2" s="1"/>
  <c r="AB729" i="2"/>
  <c r="AE729" i="2" s="1"/>
  <c r="AB730" i="2"/>
  <c r="AE730" i="2" s="1"/>
  <c r="AB731" i="2"/>
  <c r="AE731" i="2" s="1"/>
  <c r="AB732" i="2"/>
  <c r="AE732" i="2" s="1"/>
  <c r="AB733" i="2"/>
  <c r="AE733" i="2" s="1"/>
  <c r="AB734" i="2"/>
  <c r="AE734" i="2" s="1"/>
  <c r="AB735" i="2"/>
  <c r="AE735" i="2" s="1"/>
  <c r="AB736" i="2"/>
  <c r="AE736" i="2" s="1"/>
  <c r="AB737" i="2"/>
  <c r="AE737" i="2" s="1"/>
  <c r="AB738" i="2"/>
  <c r="AE738" i="2" s="1"/>
  <c r="AB739" i="2"/>
  <c r="AE739" i="2" s="1"/>
  <c r="AB740" i="2"/>
  <c r="AE740" i="2" s="1"/>
  <c r="AB741" i="2"/>
  <c r="AE741" i="2" s="1"/>
  <c r="AB742" i="2"/>
  <c r="AE742" i="2" s="1"/>
  <c r="AB743" i="2"/>
  <c r="AE743" i="2" s="1"/>
  <c r="AB744" i="2"/>
  <c r="AE744" i="2" s="1"/>
  <c r="AB745" i="2"/>
  <c r="AE745" i="2" s="1"/>
  <c r="AB746" i="2"/>
  <c r="AE746" i="2" s="1"/>
  <c r="AB747" i="2"/>
  <c r="AE747" i="2" s="1"/>
  <c r="AB748" i="2"/>
  <c r="AE748" i="2" s="1"/>
  <c r="AB749" i="2"/>
  <c r="AE749" i="2" s="1"/>
  <c r="AB750" i="2"/>
  <c r="AE750" i="2" s="1"/>
  <c r="AB751" i="2"/>
  <c r="AE751" i="2" s="1"/>
  <c r="AB752" i="2"/>
  <c r="AE752" i="2" s="1"/>
  <c r="AB753" i="2"/>
  <c r="AE753" i="2" s="1"/>
  <c r="AB754" i="2"/>
  <c r="AE754" i="2" s="1"/>
  <c r="AB755" i="2"/>
  <c r="AE755" i="2" s="1"/>
  <c r="AB756" i="2"/>
  <c r="AE756" i="2" s="1"/>
  <c r="AB757" i="2"/>
  <c r="AE757" i="2" s="1"/>
  <c r="AB758" i="2"/>
  <c r="AE758" i="2" s="1"/>
  <c r="AB759" i="2"/>
  <c r="AE759" i="2" s="1"/>
  <c r="AB760" i="2"/>
  <c r="AE760" i="2" s="1"/>
  <c r="AB761" i="2"/>
  <c r="AE761" i="2" s="1"/>
  <c r="AB762" i="2"/>
  <c r="AE762" i="2" s="1"/>
  <c r="AB763" i="2"/>
  <c r="AE763" i="2" s="1"/>
  <c r="AB764" i="2"/>
  <c r="AE764" i="2" s="1"/>
  <c r="AB765" i="2"/>
  <c r="AE765" i="2" s="1"/>
  <c r="AB766" i="2"/>
  <c r="AE766" i="2" s="1"/>
  <c r="AB767" i="2"/>
  <c r="AE767" i="2" s="1"/>
  <c r="AB768" i="2"/>
  <c r="AE768" i="2" s="1"/>
  <c r="AB769" i="2"/>
  <c r="AE769" i="2" s="1"/>
  <c r="AB770" i="2"/>
  <c r="AE770" i="2" s="1"/>
  <c r="AB771" i="2"/>
  <c r="AE771" i="2" s="1"/>
  <c r="AB772" i="2"/>
  <c r="AE772" i="2" s="1"/>
  <c r="AB773" i="2"/>
  <c r="AE773" i="2" s="1"/>
  <c r="AB774" i="2"/>
  <c r="AE774" i="2" s="1"/>
  <c r="AB775" i="2"/>
  <c r="AE775" i="2" s="1"/>
  <c r="AB776" i="2"/>
  <c r="AE776" i="2" s="1"/>
  <c r="AB777" i="2"/>
  <c r="AE777" i="2" s="1"/>
  <c r="AB778" i="2"/>
  <c r="AE778" i="2" s="1"/>
  <c r="AB779" i="2"/>
  <c r="AE779" i="2" s="1"/>
  <c r="AB780" i="2"/>
  <c r="AE780" i="2" s="1"/>
  <c r="AB781" i="2"/>
  <c r="AE781" i="2" s="1"/>
  <c r="AB782" i="2"/>
  <c r="AE782" i="2" s="1"/>
  <c r="AB783" i="2"/>
  <c r="AE783" i="2" s="1"/>
  <c r="AB784" i="2"/>
  <c r="AE784" i="2" s="1"/>
  <c r="AB785" i="2"/>
  <c r="AE785" i="2" s="1"/>
  <c r="AB786" i="2"/>
  <c r="AE786" i="2" s="1"/>
  <c r="AB787" i="2"/>
  <c r="AE787" i="2" s="1"/>
  <c r="AB788" i="2"/>
  <c r="AE788" i="2" s="1"/>
  <c r="AB789" i="2"/>
  <c r="AE789" i="2" s="1"/>
  <c r="AB790" i="2"/>
  <c r="AE790" i="2" s="1"/>
  <c r="AB791" i="2"/>
  <c r="AE791" i="2" s="1"/>
  <c r="AB792" i="2"/>
  <c r="AE792" i="2" s="1"/>
  <c r="AB793" i="2"/>
  <c r="AE793" i="2" s="1"/>
  <c r="AB794" i="2"/>
  <c r="AE794" i="2" s="1"/>
  <c r="AB795" i="2"/>
  <c r="AE795" i="2" s="1"/>
  <c r="AB796" i="2"/>
  <c r="AE796" i="2" s="1"/>
  <c r="AB797" i="2"/>
  <c r="AE797" i="2" s="1"/>
  <c r="AB798" i="2"/>
  <c r="AE798" i="2" s="1"/>
  <c r="AB799" i="2"/>
  <c r="AE799" i="2" s="1"/>
  <c r="AB800" i="2"/>
  <c r="AE800" i="2" s="1"/>
  <c r="AB801" i="2"/>
  <c r="AE801" i="2" s="1"/>
  <c r="AB802" i="2"/>
  <c r="AE802" i="2" s="1"/>
  <c r="AB803" i="2"/>
  <c r="AE803" i="2" s="1"/>
  <c r="AB804" i="2"/>
  <c r="AE804" i="2" s="1"/>
  <c r="AB805" i="2"/>
  <c r="AE805" i="2" s="1"/>
  <c r="AB806" i="2"/>
  <c r="AE806" i="2" s="1"/>
  <c r="AB807" i="2"/>
  <c r="AE807" i="2" s="1"/>
  <c r="AB808" i="2"/>
  <c r="AE808" i="2" s="1"/>
  <c r="AB809" i="2"/>
  <c r="AE809" i="2" s="1"/>
  <c r="AB810" i="2"/>
  <c r="AE810" i="2" s="1"/>
  <c r="AB811" i="2"/>
  <c r="AE811" i="2" s="1"/>
  <c r="AB812" i="2"/>
  <c r="AE812" i="2" s="1"/>
  <c r="AB813" i="2"/>
  <c r="AE813" i="2" s="1"/>
  <c r="AB814" i="2"/>
  <c r="AE814" i="2" s="1"/>
  <c r="AB815" i="2"/>
  <c r="AE815" i="2" s="1"/>
  <c r="AB816" i="2"/>
  <c r="AE816" i="2" s="1"/>
  <c r="AB817" i="2"/>
  <c r="AE817" i="2" s="1"/>
  <c r="AB818" i="2"/>
  <c r="AE818" i="2" s="1"/>
  <c r="AB819" i="2"/>
  <c r="AE819" i="2" s="1"/>
  <c r="AB820" i="2"/>
  <c r="AE820" i="2" s="1"/>
  <c r="AB821" i="2"/>
  <c r="AE821" i="2" s="1"/>
  <c r="AB822" i="2"/>
  <c r="AE822" i="2" s="1"/>
  <c r="AB823" i="2"/>
  <c r="AE823" i="2" s="1"/>
  <c r="AB824" i="2"/>
  <c r="AE824" i="2" s="1"/>
  <c r="AB825" i="2"/>
  <c r="AE825" i="2" s="1"/>
  <c r="AB826" i="2"/>
  <c r="AE826" i="2" s="1"/>
  <c r="AB827" i="2"/>
  <c r="AE827" i="2" s="1"/>
  <c r="AB828" i="2"/>
  <c r="AE828" i="2" s="1"/>
  <c r="AB829" i="2"/>
  <c r="AE829" i="2" s="1"/>
  <c r="AB830" i="2"/>
  <c r="AE830" i="2" s="1"/>
  <c r="AB831" i="2"/>
  <c r="AE831" i="2" s="1"/>
  <c r="AB832" i="2"/>
  <c r="AE832" i="2" s="1"/>
  <c r="AB833" i="2"/>
  <c r="AE833" i="2" s="1"/>
  <c r="AB834" i="2"/>
  <c r="AE834" i="2" s="1"/>
  <c r="AB835" i="2"/>
  <c r="AE835" i="2" s="1"/>
  <c r="AB836" i="2"/>
  <c r="AE836" i="2" s="1"/>
  <c r="AB837" i="2"/>
  <c r="AE837" i="2" s="1"/>
  <c r="AB838" i="2"/>
  <c r="AE838" i="2" s="1"/>
  <c r="AB839" i="2"/>
  <c r="AE839" i="2" s="1"/>
  <c r="AB840" i="2"/>
  <c r="AE840" i="2" s="1"/>
  <c r="AB841" i="2"/>
  <c r="AE841" i="2" s="1"/>
  <c r="AB842" i="2"/>
  <c r="AE842" i="2" s="1"/>
  <c r="AB843" i="2"/>
  <c r="AE843" i="2" s="1"/>
  <c r="AB844" i="2"/>
  <c r="AE844" i="2" s="1"/>
  <c r="AB845" i="2"/>
  <c r="AE845" i="2" s="1"/>
  <c r="AB846" i="2"/>
  <c r="AE846" i="2" s="1"/>
  <c r="AB847" i="2"/>
  <c r="AE847" i="2" s="1"/>
  <c r="AB848" i="2"/>
  <c r="AE848" i="2" s="1"/>
  <c r="AB849" i="2"/>
  <c r="AE849" i="2" s="1"/>
  <c r="AB850" i="2"/>
  <c r="AE850" i="2" s="1"/>
  <c r="AB851" i="2"/>
  <c r="AE851" i="2" s="1"/>
  <c r="AB852" i="2"/>
  <c r="AE852" i="2" s="1"/>
  <c r="AB853" i="2"/>
  <c r="AE853" i="2" s="1"/>
  <c r="AB854" i="2"/>
  <c r="AE854" i="2" s="1"/>
  <c r="AB855" i="2"/>
  <c r="AE855" i="2" s="1"/>
  <c r="AB856" i="2"/>
  <c r="AE856" i="2" s="1"/>
  <c r="AB857" i="2"/>
  <c r="AE857" i="2" s="1"/>
  <c r="AB858" i="2"/>
  <c r="AE858" i="2" s="1"/>
  <c r="AB859" i="2"/>
  <c r="AE859" i="2" s="1"/>
  <c r="AB860" i="2"/>
  <c r="AE860" i="2" s="1"/>
  <c r="AB861" i="2"/>
  <c r="AE861" i="2" s="1"/>
  <c r="AB862" i="2"/>
  <c r="AE862" i="2" s="1"/>
  <c r="AB863" i="2"/>
  <c r="AE863" i="2" s="1"/>
  <c r="AB864" i="2"/>
  <c r="AE864" i="2" s="1"/>
  <c r="AB865" i="2"/>
  <c r="AE865" i="2" s="1"/>
  <c r="AB866" i="2"/>
  <c r="AE866" i="2" s="1"/>
  <c r="AB867" i="2"/>
  <c r="AE867" i="2" s="1"/>
  <c r="AB868" i="2"/>
  <c r="AE868" i="2" s="1"/>
  <c r="AB869" i="2"/>
  <c r="AE869" i="2" s="1"/>
  <c r="AB870" i="2"/>
  <c r="AE870" i="2" s="1"/>
  <c r="AB871" i="2"/>
  <c r="AE871" i="2" s="1"/>
  <c r="AB872" i="2"/>
  <c r="AE872" i="2" s="1"/>
  <c r="AB873" i="2"/>
  <c r="AE873" i="2" s="1"/>
  <c r="AB874" i="2"/>
  <c r="AE874" i="2" s="1"/>
  <c r="AB875" i="2"/>
  <c r="AE875" i="2" s="1"/>
  <c r="AB876" i="2"/>
  <c r="AE876" i="2" s="1"/>
  <c r="AB877" i="2"/>
  <c r="AE877" i="2" s="1"/>
  <c r="AB878" i="2"/>
  <c r="AE878" i="2" s="1"/>
  <c r="AB879" i="2"/>
  <c r="AE879" i="2" s="1"/>
  <c r="AB880" i="2"/>
  <c r="AE880" i="2" s="1"/>
  <c r="AB881" i="2"/>
  <c r="AE881" i="2" s="1"/>
  <c r="AB882" i="2"/>
  <c r="AE882" i="2" s="1"/>
  <c r="AB883" i="2"/>
  <c r="AE883" i="2" s="1"/>
  <c r="AB884" i="2"/>
  <c r="AE884" i="2" s="1"/>
  <c r="AB885" i="2"/>
  <c r="AE885" i="2" s="1"/>
  <c r="AB886" i="2"/>
  <c r="AE886" i="2" s="1"/>
  <c r="AB887" i="2"/>
  <c r="AE887" i="2" s="1"/>
  <c r="AB888" i="2"/>
  <c r="AE888" i="2" s="1"/>
  <c r="AB889" i="2"/>
  <c r="AE889" i="2" s="1"/>
  <c r="AB890" i="2"/>
  <c r="AE890" i="2" s="1"/>
  <c r="AB891" i="2"/>
  <c r="AE891" i="2" s="1"/>
  <c r="AB892" i="2"/>
  <c r="AE892" i="2" s="1"/>
  <c r="AB893" i="2"/>
  <c r="AE893" i="2" s="1"/>
  <c r="AB894" i="2"/>
  <c r="AE894" i="2" s="1"/>
  <c r="AB895" i="2"/>
  <c r="AE895" i="2" s="1"/>
  <c r="AB896" i="2"/>
  <c r="AE896" i="2" s="1"/>
  <c r="AB897" i="2"/>
  <c r="AE897" i="2" s="1"/>
  <c r="AB898" i="2"/>
  <c r="AE898" i="2" s="1"/>
  <c r="AB899" i="2"/>
  <c r="AE899" i="2" s="1"/>
  <c r="AB900" i="2"/>
  <c r="AE900" i="2" s="1"/>
  <c r="AB901" i="2"/>
  <c r="AE901" i="2" s="1"/>
  <c r="AB902" i="2"/>
  <c r="AE902" i="2" s="1"/>
  <c r="AB903" i="2"/>
  <c r="AE903" i="2" s="1"/>
  <c r="AB904" i="2"/>
  <c r="AE904" i="2" s="1"/>
  <c r="AB905" i="2"/>
  <c r="AE905" i="2" s="1"/>
  <c r="AB906" i="2"/>
  <c r="AE906" i="2" s="1"/>
  <c r="AB907" i="2"/>
  <c r="AE907" i="2" s="1"/>
  <c r="AB908" i="2"/>
  <c r="AE908" i="2" s="1"/>
  <c r="AB909" i="2"/>
  <c r="AE909" i="2" s="1"/>
  <c r="AB910" i="2"/>
  <c r="AE910" i="2" s="1"/>
  <c r="AB911" i="2"/>
  <c r="AE911" i="2" s="1"/>
  <c r="AB912" i="2"/>
  <c r="AE912" i="2" s="1"/>
  <c r="AB913" i="2"/>
  <c r="AE913" i="2" s="1"/>
  <c r="AB914" i="2"/>
  <c r="AE914" i="2" s="1"/>
  <c r="AB915" i="2"/>
  <c r="AE915" i="2" s="1"/>
  <c r="AB916" i="2"/>
  <c r="AE916" i="2" s="1"/>
  <c r="AB917" i="2"/>
  <c r="AE917" i="2" s="1"/>
  <c r="AB918" i="2"/>
  <c r="AE918" i="2" s="1"/>
  <c r="AB919" i="2"/>
  <c r="AE919" i="2" s="1"/>
  <c r="AB920" i="2"/>
  <c r="AE920" i="2" s="1"/>
  <c r="AB921" i="2"/>
  <c r="AE921" i="2" s="1"/>
  <c r="AB922" i="2"/>
  <c r="AE922" i="2" s="1"/>
  <c r="AB923" i="2"/>
  <c r="AE923" i="2" s="1"/>
  <c r="AB924" i="2"/>
  <c r="AE924" i="2" s="1"/>
  <c r="AB925" i="2"/>
  <c r="AE925" i="2" s="1"/>
  <c r="AB926" i="2"/>
  <c r="AE926" i="2" s="1"/>
  <c r="AB927" i="2"/>
  <c r="AE927" i="2" s="1"/>
  <c r="AB928" i="2"/>
  <c r="AE928" i="2" s="1"/>
  <c r="AB929" i="2"/>
  <c r="AE929" i="2" s="1"/>
  <c r="AB930" i="2"/>
  <c r="AE930" i="2" s="1"/>
  <c r="AB931" i="2"/>
  <c r="AE931" i="2" s="1"/>
  <c r="AB932" i="2"/>
  <c r="AE932" i="2" s="1"/>
  <c r="AB933" i="2"/>
  <c r="AE933" i="2" s="1"/>
  <c r="AB934" i="2"/>
  <c r="AE934" i="2" s="1"/>
  <c r="AB935" i="2"/>
  <c r="AE935" i="2" s="1"/>
  <c r="AB936" i="2"/>
  <c r="AE936" i="2" s="1"/>
  <c r="AB937" i="2"/>
  <c r="AE937" i="2" s="1"/>
  <c r="AB938" i="2"/>
  <c r="AE938" i="2" s="1"/>
  <c r="AB939" i="2"/>
  <c r="AE939" i="2" s="1"/>
  <c r="AB940" i="2"/>
  <c r="AE940" i="2" s="1"/>
  <c r="AB941" i="2"/>
  <c r="AE941" i="2" s="1"/>
  <c r="AB942" i="2"/>
  <c r="AE942" i="2" s="1"/>
  <c r="AB943" i="2"/>
  <c r="AE943" i="2" s="1"/>
  <c r="AB944" i="2"/>
  <c r="AE944" i="2" s="1"/>
  <c r="AB945" i="2"/>
  <c r="AE945" i="2" s="1"/>
  <c r="AB946" i="2"/>
  <c r="AE946" i="2" s="1"/>
  <c r="AB947" i="2"/>
  <c r="AE947" i="2" s="1"/>
  <c r="AB948" i="2"/>
  <c r="AE948" i="2" s="1"/>
  <c r="AB949" i="2"/>
  <c r="AE949" i="2" s="1"/>
  <c r="AB950" i="2"/>
  <c r="AE950" i="2" s="1"/>
  <c r="AB951" i="2"/>
  <c r="AE951" i="2" s="1"/>
  <c r="AB952" i="2"/>
  <c r="AE952" i="2" s="1"/>
  <c r="AB953" i="2"/>
  <c r="AE953" i="2" s="1"/>
  <c r="AB954" i="2"/>
  <c r="AE954" i="2" s="1"/>
  <c r="AB955" i="2"/>
  <c r="AE955" i="2" s="1"/>
  <c r="AB956" i="2"/>
  <c r="AE956" i="2" s="1"/>
  <c r="AB957" i="2"/>
  <c r="AE957" i="2" s="1"/>
  <c r="AB958" i="2"/>
  <c r="AE958" i="2" s="1"/>
  <c r="AB959" i="2"/>
  <c r="AE959" i="2" s="1"/>
  <c r="AB960" i="2"/>
  <c r="AE960" i="2" s="1"/>
  <c r="AB961" i="2"/>
  <c r="AE961" i="2" s="1"/>
  <c r="AB962" i="2"/>
  <c r="AE962" i="2" s="1"/>
  <c r="AB963" i="2"/>
  <c r="AE963" i="2" s="1"/>
  <c r="AB964" i="2"/>
  <c r="AE964" i="2" s="1"/>
  <c r="AB965" i="2"/>
  <c r="AE965" i="2" s="1"/>
  <c r="AB966" i="2"/>
  <c r="AE966" i="2" s="1"/>
  <c r="AB967" i="2"/>
  <c r="AE967" i="2" s="1"/>
  <c r="AB968" i="2"/>
  <c r="AE968" i="2" s="1"/>
  <c r="AB969" i="2"/>
  <c r="AE969" i="2" s="1"/>
  <c r="AB970" i="2"/>
  <c r="AE970" i="2" s="1"/>
  <c r="AB971" i="2"/>
  <c r="AE971" i="2" s="1"/>
  <c r="AB972" i="2"/>
  <c r="AE972" i="2" s="1"/>
  <c r="AB973" i="2"/>
  <c r="AE973" i="2" s="1"/>
  <c r="AB974" i="2"/>
  <c r="AE974" i="2" s="1"/>
  <c r="AB975" i="2"/>
  <c r="AE975" i="2" s="1"/>
  <c r="AB976" i="2"/>
  <c r="AE976" i="2" s="1"/>
  <c r="AB977" i="2"/>
  <c r="AE977" i="2" s="1"/>
  <c r="AB978" i="2"/>
  <c r="AE978" i="2" s="1"/>
  <c r="AB979" i="2"/>
  <c r="AE979" i="2" s="1"/>
  <c r="AB980" i="2"/>
  <c r="AE980" i="2" s="1"/>
  <c r="AB981" i="2"/>
  <c r="AE981" i="2" s="1"/>
  <c r="AB982" i="2"/>
  <c r="AE982" i="2" s="1"/>
  <c r="AB983" i="2"/>
  <c r="AE983" i="2" s="1"/>
  <c r="AB984" i="2"/>
  <c r="AE984" i="2" s="1"/>
  <c r="AB985" i="2"/>
  <c r="AE985" i="2" s="1"/>
  <c r="AB986" i="2"/>
  <c r="AE986" i="2" s="1"/>
  <c r="AB987" i="2"/>
  <c r="AE987" i="2" s="1"/>
  <c r="AB988" i="2"/>
  <c r="AE988" i="2" s="1"/>
  <c r="AB989" i="2"/>
  <c r="AE989" i="2" s="1"/>
  <c r="AB990" i="2"/>
  <c r="AE990" i="2" s="1"/>
  <c r="AB991" i="2"/>
  <c r="AE991" i="2" s="1"/>
  <c r="AB992" i="2"/>
  <c r="AE992" i="2" s="1"/>
  <c r="AB993" i="2"/>
  <c r="AE993" i="2" s="1"/>
  <c r="AB994" i="2"/>
  <c r="AE994" i="2" s="1"/>
  <c r="AB995" i="2"/>
  <c r="AE995" i="2" s="1"/>
  <c r="AB996" i="2"/>
  <c r="AE996" i="2" s="1"/>
  <c r="AB997" i="2"/>
  <c r="AE997" i="2" s="1"/>
  <c r="AB998" i="2"/>
  <c r="AE998" i="2" s="1"/>
  <c r="AB999" i="2"/>
  <c r="AE999" i="2" s="1"/>
  <c r="AB1000" i="2"/>
  <c r="AE1000" i="2" s="1"/>
  <c r="AB1001" i="2"/>
  <c r="AE1001" i="2" s="1"/>
  <c r="AB1002" i="2"/>
  <c r="AE1002" i="2" s="1"/>
  <c r="AB1003" i="2"/>
  <c r="AE1003" i="2" s="1"/>
  <c r="AB1004" i="2"/>
  <c r="AE1004" i="2" s="1"/>
  <c r="AB1005" i="2"/>
  <c r="AE1005" i="2" s="1"/>
  <c r="AB1006" i="2"/>
  <c r="AE1006" i="2" s="1"/>
  <c r="AB1007" i="2"/>
  <c r="AE1007" i="2" s="1"/>
  <c r="AB1008" i="2"/>
  <c r="AE1008" i="2" s="1"/>
  <c r="AB1009" i="2"/>
  <c r="AE1009" i="2" s="1"/>
  <c r="AB1010" i="2"/>
  <c r="AE1010" i="2" s="1"/>
  <c r="AB1011" i="2"/>
  <c r="AE1011" i="2" s="1"/>
  <c r="AB1012" i="2"/>
  <c r="AE1012" i="2" s="1"/>
  <c r="AB1013" i="2"/>
  <c r="AE1013" i="2" s="1"/>
  <c r="AB1014" i="2"/>
  <c r="AE1014" i="2" s="1"/>
  <c r="AB1015" i="2"/>
  <c r="AE1015" i="2" s="1"/>
  <c r="AB1016" i="2"/>
  <c r="AE1016" i="2" s="1"/>
  <c r="AB1017" i="2"/>
  <c r="AE1017" i="2" s="1"/>
  <c r="AB1018" i="2"/>
  <c r="AE1018" i="2" s="1"/>
  <c r="AB1019" i="2"/>
  <c r="AE1019" i="2" s="1"/>
  <c r="AB1020" i="2"/>
  <c r="AE1020" i="2" s="1"/>
  <c r="AB1021" i="2"/>
  <c r="AE1021" i="2" s="1"/>
  <c r="AB1022" i="2"/>
  <c r="AE1022" i="2" s="1"/>
  <c r="AB1023" i="2"/>
  <c r="AE1023" i="2" s="1"/>
  <c r="AB1024" i="2"/>
  <c r="AE1024" i="2" s="1"/>
  <c r="AB1025" i="2"/>
  <c r="AE1025" i="2" s="1"/>
  <c r="AB1026" i="2"/>
  <c r="AE1026" i="2" s="1"/>
  <c r="AB1027" i="2"/>
  <c r="AE1027" i="2" s="1"/>
  <c r="AB1028" i="2"/>
  <c r="AE1028" i="2" s="1"/>
  <c r="AB1029" i="2"/>
  <c r="AE1029" i="2" s="1"/>
  <c r="AB1030" i="2"/>
  <c r="AE1030" i="2" s="1"/>
  <c r="AB1031" i="2"/>
  <c r="AE1031" i="2" s="1"/>
  <c r="AB1032" i="2"/>
  <c r="AE1032" i="2" s="1"/>
  <c r="AB1033" i="2"/>
  <c r="AE1033" i="2" s="1"/>
  <c r="AB1034" i="2"/>
  <c r="AE1034" i="2" s="1"/>
  <c r="AB1035" i="2"/>
  <c r="AE1035" i="2" s="1"/>
  <c r="AB1036" i="2"/>
  <c r="AE1036" i="2" s="1"/>
  <c r="AB1037" i="2"/>
  <c r="AE1037" i="2" s="1"/>
  <c r="AB1038" i="2"/>
  <c r="AE1038" i="2" s="1"/>
  <c r="AB1039" i="2"/>
  <c r="AE1039" i="2" s="1"/>
  <c r="AB1040" i="2"/>
  <c r="AE1040" i="2" s="1"/>
  <c r="AB1041" i="2"/>
  <c r="AE1041" i="2" s="1"/>
  <c r="AB1042" i="2"/>
  <c r="AE1042" i="2" s="1"/>
  <c r="AB1043" i="2"/>
  <c r="AE1043" i="2" s="1"/>
  <c r="AB1044" i="2"/>
  <c r="AE1044" i="2" s="1"/>
  <c r="AB1045" i="2"/>
  <c r="AE1045" i="2" s="1"/>
  <c r="AB1046" i="2"/>
  <c r="AE1046" i="2" s="1"/>
  <c r="AB1047" i="2"/>
  <c r="AE1047" i="2" s="1"/>
  <c r="AB1048" i="2"/>
  <c r="AE1048" i="2" s="1"/>
  <c r="AB1049" i="2"/>
  <c r="AE1049" i="2" s="1"/>
  <c r="AB1050" i="2"/>
  <c r="AE1050" i="2" s="1"/>
  <c r="AB1051" i="2"/>
  <c r="AE1051" i="2" s="1"/>
  <c r="AB1052" i="2"/>
  <c r="AE1052" i="2" s="1"/>
  <c r="AB1053" i="2"/>
  <c r="AE1053" i="2" s="1"/>
  <c r="AB1054" i="2"/>
  <c r="AE1054" i="2" s="1"/>
  <c r="AB1055" i="2"/>
  <c r="AE1055" i="2" s="1"/>
  <c r="AB1056" i="2"/>
  <c r="AE1056" i="2" s="1"/>
  <c r="AB1057" i="2"/>
  <c r="AE1057" i="2" s="1"/>
  <c r="AB1058" i="2"/>
  <c r="AE1058" i="2" s="1"/>
  <c r="AB1059" i="2"/>
  <c r="AE1059" i="2" s="1"/>
  <c r="AB1060" i="2"/>
  <c r="AE1060" i="2" s="1"/>
  <c r="AB1061" i="2"/>
  <c r="AE1061" i="2" s="1"/>
  <c r="AB1062" i="2"/>
  <c r="AE1062" i="2" s="1"/>
  <c r="AB1063" i="2"/>
  <c r="AE1063" i="2" s="1"/>
  <c r="AB1064" i="2"/>
  <c r="AE1064" i="2" s="1"/>
  <c r="AB1065" i="2"/>
  <c r="AE1065" i="2" s="1"/>
  <c r="AB1066" i="2"/>
  <c r="AE1066" i="2" s="1"/>
  <c r="AB1067" i="2"/>
  <c r="AE1067" i="2" s="1"/>
  <c r="AB1068" i="2"/>
  <c r="AE1068" i="2" s="1"/>
  <c r="AB1069" i="2"/>
  <c r="AE1069" i="2" s="1"/>
  <c r="AB1070" i="2"/>
  <c r="AE1070" i="2" s="1"/>
  <c r="AB1071" i="2"/>
  <c r="AE1071" i="2" s="1"/>
  <c r="AB1072" i="2"/>
  <c r="AE1072" i="2" s="1"/>
  <c r="AB1073" i="2"/>
  <c r="AE1073" i="2" s="1"/>
  <c r="AB1074" i="2"/>
  <c r="AE1074" i="2" s="1"/>
  <c r="AB1075" i="2"/>
  <c r="AE1075" i="2" s="1"/>
  <c r="AB1076" i="2"/>
  <c r="AE1076" i="2" s="1"/>
  <c r="AB1077" i="2"/>
  <c r="AE1077" i="2" s="1"/>
  <c r="AB1078" i="2"/>
  <c r="AE1078" i="2" s="1"/>
  <c r="AB1079" i="2"/>
  <c r="AE1079" i="2" s="1"/>
  <c r="AB1080" i="2"/>
  <c r="AE1080" i="2" s="1"/>
  <c r="AB1081" i="2"/>
  <c r="AE1081" i="2" s="1"/>
  <c r="AB1082" i="2"/>
  <c r="AE1082" i="2" s="1"/>
  <c r="AB1083" i="2"/>
  <c r="AE1083" i="2" s="1"/>
  <c r="AB1084" i="2"/>
  <c r="AE1084" i="2" s="1"/>
  <c r="AB1085" i="2"/>
  <c r="AE1085" i="2" s="1"/>
  <c r="AB1086" i="2"/>
  <c r="AE1086" i="2" s="1"/>
  <c r="AB1087" i="2"/>
  <c r="AE1087" i="2" s="1"/>
  <c r="AB1088" i="2"/>
  <c r="AE1088" i="2" s="1"/>
  <c r="AB1089" i="2"/>
  <c r="AE1089" i="2" s="1"/>
  <c r="AB1090" i="2"/>
  <c r="AE1090" i="2" s="1"/>
  <c r="AB1091" i="2"/>
  <c r="AE1091" i="2" s="1"/>
  <c r="AB1092" i="2"/>
  <c r="AE1092" i="2" s="1"/>
  <c r="AB1093" i="2"/>
  <c r="AE1093" i="2" s="1"/>
  <c r="AB1094" i="2"/>
  <c r="AE1094" i="2" s="1"/>
  <c r="AB1095" i="2"/>
  <c r="AE1095" i="2" s="1"/>
  <c r="AB1096" i="2"/>
  <c r="AE1096" i="2" s="1"/>
  <c r="AB1097" i="2"/>
  <c r="AE1097" i="2" s="1"/>
  <c r="AB1098" i="2"/>
  <c r="AE1098" i="2" s="1"/>
  <c r="AB1099" i="2"/>
  <c r="AE1099" i="2" s="1"/>
  <c r="AB1100" i="2"/>
  <c r="AE1100" i="2" s="1"/>
  <c r="AB1101" i="2"/>
  <c r="AE1101" i="2" s="1"/>
  <c r="AB1102" i="2"/>
  <c r="AE1102" i="2" s="1"/>
  <c r="AB1103" i="2"/>
  <c r="AE1103" i="2" s="1"/>
  <c r="AB1104" i="2"/>
  <c r="AE1104" i="2" s="1"/>
  <c r="AB1105" i="2"/>
  <c r="AE1105" i="2" s="1"/>
  <c r="AB1106" i="2"/>
  <c r="AE1106" i="2" s="1"/>
  <c r="AB1107" i="2"/>
  <c r="AE1107" i="2" s="1"/>
  <c r="AB1108" i="2"/>
  <c r="AE1108" i="2" s="1"/>
  <c r="AB1109" i="2"/>
  <c r="AE1109" i="2" s="1"/>
  <c r="AB1110" i="2"/>
  <c r="AE1110" i="2" s="1"/>
  <c r="AB1111" i="2"/>
  <c r="AE1111" i="2" s="1"/>
  <c r="AB1112" i="2"/>
  <c r="AE1112" i="2" s="1"/>
  <c r="AB1113" i="2"/>
  <c r="AE1113" i="2" s="1"/>
  <c r="AB1114" i="2"/>
  <c r="AE1114" i="2" s="1"/>
  <c r="AB1115" i="2"/>
  <c r="AE1115" i="2" s="1"/>
  <c r="AB1116" i="2"/>
  <c r="AE1116" i="2" s="1"/>
  <c r="AB1117" i="2"/>
  <c r="AE1117" i="2" s="1"/>
  <c r="AB1118" i="2"/>
  <c r="AE1118" i="2" s="1"/>
  <c r="AB1119" i="2"/>
  <c r="AE1119" i="2" s="1"/>
  <c r="AB1120" i="2"/>
  <c r="AE1120" i="2" s="1"/>
  <c r="AB1121" i="2"/>
  <c r="AE1121" i="2" s="1"/>
  <c r="AB1122" i="2"/>
  <c r="AE1122" i="2" s="1"/>
  <c r="AB1123" i="2"/>
  <c r="AE1123" i="2" s="1"/>
  <c r="AB1124" i="2"/>
  <c r="AE1124" i="2" s="1"/>
  <c r="AB1125" i="2"/>
  <c r="AE1125" i="2" s="1"/>
  <c r="AB1126" i="2"/>
  <c r="AE1126" i="2" s="1"/>
  <c r="AB1127" i="2"/>
  <c r="AE1127" i="2" s="1"/>
  <c r="AB1128" i="2"/>
  <c r="AE1128" i="2" s="1"/>
  <c r="AB1129" i="2"/>
  <c r="AE1129" i="2" s="1"/>
  <c r="AB1130" i="2"/>
  <c r="AE1130" i="2" s="1"/>
  <c r="AB1131" i="2"/>
  <c r="AE1131" i="2" s="1"/>
  <c r="AB1132" i="2"/>
  <c r="AE1132" i="2" s="1"/>
  <c r="AB1133" i="2"/>
  <c r="AE1133" i="2" s="1"/>
  <c r="AB1134" i="2"/>
  <c r="AE1134" i="2" s="1"/>
  <c r="AB1135" i="2"/>
  <c r="AE1135" i="2" s="1"/>
  <c r="AB1136" i="2"/>
  <c r="AE1136" i="2" s="1"/>
  <c r="AB1137" i="2"/>
  <c r="AE1137" i="2" s="1"/>
  <c r="AB1138" i="2"/>
  <c r="AE1138" i="2" s="1"/>
  <c r="AB1139" i="2"/>
  <c r="AE1139" i="2" s="1"/>
  <c r="AB1140" i="2"/>
  <c r="AE1140" i="2" s="1"/>
  <c r="AB1141" i="2"/>
  <c r="AE1141" i="2" s="1"/>
  <c r="AB1142" i="2"/>
  <c r="AE1142" i="2" s="1"/>
  <c r="AB1143" i="2"/>
  <c r="AE1143" i="2" s="1"/>
  <c r="AB1144" i="2"/>
  <c r="AE1144" i="2" s="1"/>
  <c r="AB1145" i="2"/>
  <c r="AE1145" i="2" s="1"/>
  <c r="AB1146" i="2"/>
  <c r="AE1146" i="2" s="1"/>
  <c r="AB1147" i="2"/>
  <c r="AE1147" i="2" s="1"/>
  <c r="AB1148" i="2"/>
  <c r="AE1148" i="2" s="1"/>
  <c r="AB1149" i="2"/>
  <c r="AE1149" i="2" s="1"/>
  <c r="AB1150" i="2"/>
  <c r="AE1150" i="2" s="1"/>
  <c r="AB1151" i="2"/>
  <c r="AE1151" i="2" s="1"/>
  <c r="AB1152" i="2"/>
  <c r="AE1152" i="2" s="1"/>
  <c r="AB1153" i="2"/>
  <c r="AE1153" i="2" s="1"/>
  <c r="AB1154" i="2"/>
  <c r="AE1154" i="2" s="1"/>
  <c r="AB1155" i="2"/>
  <c r="AE1155" i="2" s="1"/>
  <c r="AB1156" i="2"/>
  <c r="AE1156" i="2" s="1"/>
  <c r="AB1157" i="2"/>
  <c r="AE1157" i="2" s="1"/>
  <c r="AB1158" i="2"/>
  <c r="AE1158" i="2" s="1"/>
  <c r="AB1159" i="2"/>
  <c r="AE1159" i="2" s="1"/>
  <c r="AB1160" i="2"/>
  <c r="AE1160" i="2" s="1"/>
  <c r="AB1161" i="2"/>
  <c r="AE1161" i="2" s="1"/>
  <c r="AB1162" i="2"/>
  <c r="AE1162" i="2" s="1"/>
  <c r="AB1163" i="2"/>
  <c r="AE1163" i="2" s="1"/>
  <c r="AB1164" i="2"/>
  <c r="AE1164" i="2" s="1"/>
  <c r="AB1165" i="2"/>
  <c r="AE1165" i="2" s="1"/>
  <c r="AB1166" i="2"/>
  <c r="AE1166" i="2" s="1"/>
  <c r="AB1167" i="2"/>
  <c r="AE1167" i="2" s="1"/>
  <c r="AB1168" i="2"/>
  <c r="AE1168" i="2" s="1"/>
  <c r="AB1169" i="2"/>
  <c r="AE1169" i="2" s="1"/>
  <c r="AB1170" i="2"/>
  <c r="AE1170" i="2" s="1"/>
  <c r="AB1171" i="2"/>
  <c r="AE1171" i="2" s="1"/>
  <c r="AB1172" i="2"/>
  <c r="AE1172" i="2" s="1"/>
  <c r="AB1173" i="2"/>
  <c r="AE1173" i="2" s="1"/>
  <c r="AB1174" i="2"/>
  <c r="AE1174" i="2" s="1"/>
  <c r="AB1175" i="2"/>
  <c r="AE1175" i="2" s="1"/>
  <c r="AB1176" i="2"/>
  <c r="AE1176" i="2" s="1"/>
  <c r="AB1177" i="2"/>
  <c r="AE1177" i="2" s="1"/>
  <c r="AB1178" i="2"/>
  <c r="AE1178" i="2" s="1"/>
  <c r="AB1179" i="2"/>
  <c r="AE1179" i="2" s="1"/>
  <c r="AB1180" i="2"/>
  <c r="AE1180" i="2" s="1"/>
  <c r="AB1181" i="2"/>
  <c r="AE1181" i="2" s="1"/>
  <c r="AB1182" i="2"/>
  <c r="AE1182" i="2" s="1"/>
  <c r="AB1183" i="2"/>
  <c r="AE1183" i="2" s="1"/>
  <c r="AB1184" i="2"/>
  <c r="AE1184" i="2" s="1"/>
  <c r="AB1185" i="2"/>
  <c r="AE1185" i="2" s="1"/>
  <c r="AB1186" i="2"/>
  <c r="AE1186" i="2" s="1"/>
  <c r="AB1187" i="2"/>
  <c r="AE1187" i="2" s="1"/>
  <c r="AB1188" i="2"/>
  <c r="AE1188" i="2" s="1"/>
  <c r="AB1189" i="2"/>
  <c r="AE1189" i="2" s="1"/>
  <c r="AB1190" i="2"/>
  <c r="AE1190" i="2" s="1"/>
  <c r="AB1191" i="2"/>
  <c r="AE1191" i="2" s="1"/>
  <c r="AB1192" i="2"/>
  <c r="AE1192" i="2" s="1"/>
  <c r="AB1193" i="2"/>
  <c r="AE1193" i="2" s="1"/>
  <c r="AB1194" i="2"/>
  <c r="AE1194" i="2" s="1"/>
  <c r="AB1195" i="2"/>
  <c r="AE1195" i="2" s="1"/>
  <c r="AB1196" i="2"/>
  <c r="AE1196" i="2" s="1"/>
  <c r="AB1197" i="2"/>
  <c r="AE1197" i="2" s="1"/>
  <c r="AB1198" i="2"/>
  <c r="AE1198" i="2" s="1"/>
  <c r="AB1199" i="2"/>
  <c r="AE1199" i="2" s="1"/>
  <c r="AB1200" i="2"/>
  <c r="AE1200" i="2" s="1"/>
  <c r="AB1201" i="2"/>
  <c r="AE1201" i="2" s="1"/>
  <c r="AB1202" i="2"/>
  <c r="AE1202" i="2" s="1"/>
  <c r="AB1203" i="2"/>
  <c r="AE1203" i="2" s="1"/>
  <c r="AB1204" i="2"/>
  <c r="AE1204" i="2" s="1"/>
  <c r="AB1205" i="2"/>
  <c r="AE1205" i="2" s="1"/>
  <c r="AB1206" i="2"/>
  <c r="AE1206" i="2" s="1"/>
  <c r="AB1207" i="2"/>
  <c r="AE1207" i="2" s="1"/>
  <c r="AB1208" i="2"/>
  <c r="AE1208" i="2" s="1"/>
  <c r="AB1209" i="2"/>
  <c r="AE1209" i="2" s="1"/>
  <c r="AB1210" i="2"/>
  <c r="AE1210" i="2" s="1"/>
  <c r="AB1211" i="2"/>
  <c r="AE1211" i="2" s="1"/>
  <c r="AB1212" i="2"/>
  <c r="AE1212" i="2" s="1"/>
  <c r="AB1213" i="2"/>
  <c r="AE1213" i="2" s="1"/>
  <c r="AB1214" i="2"/>
  <c r="AE1214" i="2" s="1"/>
  <c r="AB1215" i="2"/>
  <c r="AE1215" i="2" s="1"/>
  <c r="AB1216" i="2"/>
  <c r="AE1216" i="2" s="1"/>
  <c r="AB1217" i="2"/>
  <c r="AE1217" i="2" s="1"/>
  <c r="AB1218" i="2"/>
  <c r="AE1218" i="2" s="1"/>
  <c r="AB1219" i="2"/>
  <c r="AE1219" i="2" s="1"/>
  <c r="AB1220" i="2"/>
  <c r="AE1220" i="2" s="1"/>
  <c r="AB1221" i="2"/>
  <c r="AE1221" i="2" s="1"/>
  <c r="AB1222" i="2"/>
  <c r="AE1222" i="2" s="1"/>
  <c r="AB1223" i="2"/>
  <c r="AE1223" i="2" s="1"/>
  <c r="AB1224" i="2"/>
  <c r="AE1224" i="2" s="1"/>
  <c r="AB1225" i="2"/>
  <c r="AE1225" i="2" s="1"/>
  <c r="AB1226" i="2"/>
  <c r="AE1226" i="2" s="1"/>
  <c r="AB1227" i="2"/>
  <c r="AE1227" i="2" s="1"/>
  <c r="AB1228" i="2"/>
  <c r="AE1228" i="2" s="1"/>
  <c r="AB1229" i="2"/>
  <c r="AE1229" i="2" s="1"/>
  <c r="AB1230" i="2"/>
  <c r="AE1230" i="2" s="1"/>
  <c r="AB1231" i="2"/>
  <c r="AE1231" i="2" s="1"/>
  <c r="AB1232" i="2"/>
  <c r="AE1232" i="2" s="1"/>
  <c r="AB1233" i="2"/>
  <c r="AE1233" i="2" s="1"/>
  <c r="AB1234" i="2"/>
  <c r="AE1234" i="2" s="1"/>
  <c r="AB1235" i="2"/>
  <c r="AE1235" i="2" s="1"/>
  <c r="AB1236" i="2"/>
  <c r="AE1236" i="2" s="1"/>
  <c r="AB1237" i="2"/>
  <c r="AE1237" i="2" s="1"/>
  <c r="AB1238" i="2"/>
  <c r="AE1238" i="2" s="1"/>
  <c r="AB1239" i="2"/>
  <c r="AE1239" i="2" s="1"/>
  <c r="AB1240" i="2"/>
  <c r="AE1240" i="2" s="1"/>
  <c r="AB1241" i="2"/>
  <c r="AE1241" i="2" s="1"/>
  <c r="AB1242" i="2"/>
  <c r="AE1242" i="2" s="1"/>
  <c r="AB1243" i="2"/>
  <c r="AE1243" i="2" s="1"/>
  <c r="AB1244" i="2"/>
  <c r="AE1244" i="2" s="1"/>
  <c r="AB1245" i="2"/>
  <c r="AE1245" i="2" s="1"/>
  <c r="AB1246" i="2"/>
  <c r="AE1246" i="2" s="1"/>
  <c r="AB1247" i="2"/>
  <c r="AE1247" i="2" s="1"/>
  <c r="AB1248" i="2"/>
  <c r="AE1248" i="2" s="1"/>
  <c r="AB1249" i="2"/>
  <c r="AE1249" i="2" s="1"/>
  <c r="AB1250" i="2"/>
  <c r="AE1250" i="2" s="1"/>
  <c r="AB1251" i="2"/>
  <c r="AE1251" i="2" s="1"/>
  <c r="AB1252" i="2"/>
  <c r="AE1252" i="2" s="1"/>
  <c r="AB1253" i="2"/>
  <c r="AE1253" i="2" s="1"/>
  <c r="AB1254" i="2"/>
  <c r="AE1254" i="2" s="1"/>
  <c r="AB1255" i="2"/>
  <c r="AE1255" i="2" s="1"/>
  <c r="AB1256" i="2"/>
  <c r="AE1256" i="2" s="1"/>
  <c r="AB1257" i="2"/>
  <c r="AE1257" i="2" s="1"/>
  <c r="AB1258" i="2"/>
  <c r="AE1258" i="2" s="1"/>
  <c r="AB1259" i="2"/>
  <c r="AE1259" i="2" s="1"/>
  <c r="AB1260" i="2"/>
  <c r="AE1260" i="2" s="1"/>
  <c r="AB1261" i="2"/>
  <c r="AE1261" i="2" s="1"/>
  <c r="AB1262" i="2"/>
  <c r="AE1262" i="2" s="1"/>
  <c r="AB1263" i="2"/>
  <c r="AE1263" i="2" s="1"/>
  <c r="AB1264" i="2"/>
  <c r="AE1264" i="2" s="1"/>
  <c r="AB1265" i="2"/>
  <c r="AE1265" i="2" s="1"/>
  <c r="AB1266" i="2"/>
  <c r="AE1266" i="2" s="1"/>
  <c r="AB1267" i="2"/>
  <c r="AE1267" i="2" s="1"/>
  <c r="AB1268" i="2"/>
  <c r="AE1268" i="2" s="1"/>
  <c r="AB1269" i="2"/>
  <c r="AE1269" i="2" s="1"/>
  <c r="AB1270" i="2"/>
  <c r="AE1270" i="2" s="1"/>
  <c r="AB1271" i="2"/>
  <c r="AE1271" i="2" s="1"/>
  <c r="AB1272" i="2"/>
  <c r="AE1272" i="2" s="1"/>
  <c r="AB1273" i="2"/>
  <c r="AE1273" i="2" s="1"/>
  <c r="AB1274" i="2"/>
  <c r="AE1274" i="2" s="1"/>
  <c r="AB1275" i="2"/>
  <c r="AE1275" i="2" s="1"/>
  <c r="AB1276" i="2"/>
  <c r="AE1276" i="2" s="1"/>
  <c r="AB1277" i="2"/>
  <c r="AE1277" i="2" s="1"/>
  <c r="AB1278" i="2"/>
  <c r="AE1278" i="2" s="1"/>
  <c r="AB1279" i="2"/>
  <c r="AE1279" i="2" s="1"/>
  <c r="AB1280" i="2"/>
  <c r="AE1280" i="2" s="1"/>
  <c r="AB1281" i="2"/>
  <c r="AE1281" i="2" s="1"/>
  <c r="AB1282" i="2"/>
  <c r="AE1282" i="2" s="1"/>
  <c r="AB1283" i="2"/>
  <c r="AE1283" i="2" s="1"/>
  <c r="AB1284" i="2"/>
  <c r="AE1284" i="2" s="1"/>
  <c r="AB1285" i="2"/>
  <c r="AE1285" i="2" s="1"/>
  <c r="AB1286" i="2"/>
  <c r="AE1286" i="2" s="1"/>
  <c r="AB1287" i="2"/>
  <c r="AE1287" i="2" s="1"/>
  <c r="AB1288" i="2"/>
  <c r="AE1288" i="2" s="1"/>
  <c r="AB1289" i="2"/>
  <c r="AE1289" i="2" s="1"/>
  <c r="AB1290" i="2"/>
  <c r="AE1290" i="2" s="1"/>
  <c r="AB1291" i="2"/>
  <c r="AE1291" i="2" s="1"/>
  <c r="AB1292" i="2"/>
  <c r="AE1292" i="2" s="1"/>
  <c r="AB1293" i="2"/>
  <c r="AE1293" i="2" s="1"/>
  <c r="AB1294" i="2"/>
  <c r="AE1294" i="2" s="1"/>
  <c r="AB1295" i="2"/>
  <c r="AE1295" i="2" s="1"/>
  <c r="AB1296" i="2"/>
  <c r="AE1296" i="2" s="1"/>
  <c r="AB1297" i="2"/>
  <c r="AE1297" i="2" s="1"/>
  <c r="AB1298" i="2"/>
  <c r="AE1298" i="2" s="1"/>
  <c r="AB1299" i="2"/>
  <c r="AE1299" i="2" s="1"/>
  <c r="AB1300" i="2"/>
  <c r="AE1300" i="2" s="1"/>
  <c r="AB1301" i="2"/>
  <c r="AE1301" i="2" s="1"/>
  <c r="AB1302" i="2"/>
  <c r="AE1302" i="2" s="1"/>
  <c r="AB1303" i="2"/>
  <c r="AE1303" i="2" s="1"/>
  <c r="AB1304" i="2"/>
  <c r="AE1304" i="2" s="1"/>
  <c r="AB1305" i="2"/>
  <c r="AE1305" i="2" s="1"/>
  <c r="AB1306" i="2"/>
  <c r="AE1306" i="2" s="1"/>
  <c r="AB1307" i="2"/>
  <c r="AE1307" i="2" s="1"/>
  <c r="AB1308" i="2"/>
  <c r="AE1308" i="2" s="1"/>
  <c r="AB1309" i="2"/>
  <c r="AE1309" i="2" s="1"/>
  <c r="AB1310" i="2"/>
  <c r="AE1310" i="2" s="1"/>
  <c r="AB1311" i="2"/>
  <c r="AE1311" i="2" s="1"/>
  <c r="AB1312" i="2"/>
  <c r="AE1312" i="2" s="1"/>
  <c r="AB1313" i="2"/>
  <c r="AE1313" i="2" s="1"/>
  <c r="AB1314" i="2"/>
  <c r="AE1314" i="2" s="1"/>
  <c r="AB1315" i="2"/>
  <c r="AE1315" i="2" s="1"/>
  <c r="AB1316" i="2"/>
  <c r="AE1316" i="2" s="1"/>
  <c r="AB1317" i="2"/>
  <c r="AE1317" i="2" s="1"/>
  <c r="AB1318" i="2"/>
  <c r="AE1318" i="2" s="1"/>
  <c r="AB1319" i="2"/>
  <c r="AE1319" i="2" s="1"/>
  <c r="AB1320" i="2"/>
  <c r="AE1320" i="2" s="1"/>
  <c r="AB1321" i="2"/>
  <c r="AE1321" i="2" s="1"/>
  <c r="AB1322" i="2"/>
  <c r="AE1322" i="2" s="1"/>
  <c r="AB1323" i="2"/>
  <c r="AE1323" i="2" s="1"/>
  <c r="AB1324" i="2"/>
  <c r="AE1324" i="2" s="1"/>
  <c r="AB1325" i="2"/>
  <c r="AE1325" i="2" s="1"/>
  <c r="AB1326" i="2"/>
  <c r="AE1326" i="2" s="1"/>
  <c r="AB1327" i="2"/>
  <c r="AE1327" i="2" s="1"/>
  <c r="AB1328" i="2"/>
  <c r="AE1328" i="2" s="1"/>
  <c r="AB1329" i="2"/>
  <c r="AE1329" i="2" s="1"/>
  <c r="AB1330" i="2"/>
  <c r="AE1330" i="2" s="1"/>
  <c r="AB1331" i="2"/>
  <c r="AE1331" i="2" s="1"/>
  <c r="AB1332" i="2"/>
  <c r="AE1332" i="2" s="1"/>
  <c r="AB1333" i="2"/>
  <c r="AE1333" i="2" s="1"/>
  <c r="AB1334" i="2"/>
  <c r="AE1334" i="2" s="1"/>
  <c r="AB1335" i="2"/>
  <c r="AE1335" i="2" s="1"/>
  <c r="AB1336" i="2"/>
  <c r="AE1336" i="2" s="1"/>
  <c r="AB1337" i="2"/>
  <c r="AE1337" i="2" s="1"/>
  <c r="AB1338" i="2"/>
  <c r="AE1338" i="2" s="1"/>
  <c r="AB1339" i="2"/>
  <c r="AE1339" i="2" s="1"/>
  <c r="AB1340" i="2"/>
  <c r="AE1340" i="2" s="1"/>
  <c r="AB1341" i="2"/>
  <c r="AE1341" i="2" s="1"/>
  <c r="AB1342" i="2"/>
  <c r="AE1342" i="2" s="1"/>
  <c r="AB1343" i="2"/>
  <c r="AE1343" i="2" s="1"/>
  <c r="AB1344" i="2"/>
  <c r="AE1344" i="2" s="1"/>
  <c r="AB1345" i="2"/>
  <c r="AE1345" i="2" s="1"/>
  <c r="AB1346" i="2"/>
  <c r="AE1346" i="2" s="1"/>
  <c r="AB1347" i="2"/>
  <c r="AE1347" i="2" s="1"/>
  <c r="AB1348" i="2"/>
  <c r="AE1348" i="2" s="1"/>
  <c r="AB1349" i="2"/>
  <c r="AE1349" i="2" s="1"/>
  <c r="AB1350" i="2"/>
  <c r="AE1350" i="2" s="1"/>
  <c r="AB1351" i="2"/>
  <c r="AE1351" i="2" s="1"/>
  <c r="AB1352" i="2"/>
  <c r="AE1352" i="2" s="1"/>
  <c r="AB1353" i="2"/>
  <c r="AE1353" i="2" s="1"/>
  <c r="AB1354" i="2"/>
  <c r="AE1354" i="2" s="1"/>
  <c r="AB1355" i="2"/>
  <c r="AE1355" i="2" s="1"/>
  <c r="AB1356" i="2"/>
  <c r="AE1356" i="2" s="1"/>
  <c r="AB1357" i="2"/>
  <c r="AE1357" i="2" s="1"/>
  <c r="AB1358" i="2"/>
  <c r="AE1358" i="2" s="1"/>
  <c r="AB1359" i="2"/>
  <c r="AE1359" i="2" s="1"/>
  <c r="AB1360" i="2"/>
  <c r="AE1360" i="2" s="1"/>
  <c r="AB1361" i="2"/>
  <c r="AE1361" i="2" s="1"/>
  <c r="AB1362" i="2"/>
  <c r="AE1362" i="2" s="1"/>
  <c r="AB1363" i="2"/>
  <c r="AE1363" i="2" s="1"/>
  <c r="AB1364" i="2"/>
  <c r="AE1364" i="2" s="1"/>
  <c r="AB1365" i="2"/>
  <c r="AE1365" i="2" s="1"/>
  <c r="AB1366" i="2"/>
  <c r="AE1366" i="2" s="1"/>
  <c r="AB1367" i="2"/>
  <c r="AE1367" i="2" s="1"/>
  <c r="AB1368" i="2"/>
  <c r="AE1368" i="2" s="1"/>
  <c r="AB1369" i="2"/>
  <c r="AE1369" i="2" s="1"/>
  <c r="AB1370" i="2"/>
  <c r="AE1370" i="2" s="1"/>
  <c r="AB1371" i="2"/>
  <c r="AE1371" i="2" s="1"/>
  <c r="AB1372" i="2"/>
  <c r="AE1372" i="2" s="1"/>
  <c r="AB1373" i="2"/>
  <c r="AE1373" i="2" s="1"/>
  <c r="AB1374" i="2"/>
  <c r="AE1374" i="2" s="1"/>
  <c r="AB1375" i="2"/>
  <c r="AE1375" i="2" s="1"/>
  <c r="AB1376" i="2"/>
  <c r="AE1376" i="2" s="1"/>
  <c r="AB1377" i="2"/>
  <c r="AE1377" i="2" s="1"/>
  <c r="AB1378" i="2"/>
  <c r="AE1378" i="2" s="1"/>
  <c r="AB1379" i="2"/>
  <c r="AE1379" i="2" s="1"/>
  <c r="AB1380" i="2"/>
  <c r="AE1380" i="2" s="1"/>
  <c r="AB1381" i="2"/>
  <c r="AE1381" i="2" s="1"/>
  <c r="AB1382" i="2"/>
  <c r="AE1382" i="2" s="1"/>
  <c r="AB1383" i="2"/>
  <c r="AE1383" i="2" s="1"/>
  <c r="AB1384" i="2"/>
  <c r="AE1384" i="2" s="1"/>
  <c r="AB1385" i="2"/>
  <c r="AE1385" i="2" s="1"/>
  <c r="AB1386" i="2"/>
  <c r="AE1386" i="2" s="1"/>
  <c r="AB1387" i="2"/>
  <c r="AE1387" i="2" s="1"/>
  <c r="AB1388" i="2"/>
  <c r="AE1388" i="2" s="1"/>
  <c r="AB1389" i="2"/>
  <c r="AE1389" i="2" s="1"/>
  <c r="AB1390" i="2"/>
  <c r="AE1390" i="2" s="1"/>
  <c r="AB1391" i="2"/>
  <c r="AE1391" i="2" s="1"/>
  <c r="AB1392" i="2"/>
  <c r="AE1392" i="2" s="1"/>
  <c r="AB1393" i="2"/>
  <c r="AE1393" i="2" s="1"/>
  <c r="AB1394" i="2"/>
  <c r="AE1394" i="2" s="1"/>
  <c r="AB1395" i="2"/>
  <c r="AE1395" i="2" s="1"/>
  <c r="AB1396" i="2"/>
  <c r="AE1396" i="2" s="1"/>
  <c r="AB1397" i="2"/>
  <c r="AE1397" i="2" s="1"/>
  <c r="AB1398" i="2"/>
  <c r="AE1398" i="2" s="1"/>
  <c r="AB1399" i="2"/>
  <c r="AE1399" i="2" s="1"/>
  <c r="AB1400" i="2"/>
  <c r="AE1400" i="2" s="1"/>
  <c r="AB1401" i="2"/>
  <c r="AE1401" i="2" s="1"/>
  <c r="AB1402" i="2"/>
  <c r="AE1402" i="2" s="1"/>
  <c r="AB1403" i="2"/>
  <c r="AE1403" i="2" s="1"/>
  <c r="AB1404" i="2"/>
  <c r="AE1404" i="2" s="1"/>
  <c r="AB1405" i="2"/>
  <c r="AE1405" i="2" s="1"/>
  <c r="AB1406" i="2"/>
  <c r="AE1406" i="2" s="1"/>
  <c r="AB1407" i="2"/>
  <c r="AE1407" i="2" s="1"/>
  <c r="AB1408" i="2"/>
  <c r="AE1408" i="2" s="1"/>
  <c r="AB1409" i="2"/>
  <c r="AE1409" i="2" s="1"/>
  <c r="AB1410" i="2"/>
  <c r="AE1410" i="2" s="1"/>
  <c r="AB1411" i="2"/>
  <c r="AE1411" i="2" s="1"/>
  <c r="AB1412" i="2"/>
  <c r="AE1412" i="2" s="1"/>
  <c r="AB1413" i="2"/>
  <c r="AE1413" i="2" s="1"/>
  <c r="AB1414" i="2"/>
  <c r="AE1414" i="2" s="1"/>
  <c r="AB1415" i="2"/>
  <c r="AE1415" i="2" s="1"/>
  <c r="AB1416" i="2"/>
  <c r="AE1416" i="2" s="1"/>
  <c r="AB1417" i="2"/>
  <c r="AE1417" i="2" s="1"/>
  <c r="AB1418" i="2"/>
  <c r="AE1418" i="2" s="1"/>
  <c r="AB1419" i="2"/>
  <c r="AE1419" i="2" s="1"/>
  <c r="AB1420" i="2"/>
  <c r="AE1420" i="2" s="1"/>
  <c r="AB1421" i="2"/>
  <c r="AE1421" i="2" s="1"/>
  <c r="AB1422" i="2"/>
  <c r="AE1422" i="2" s="1"/>
  <c r="AB1423" i="2"/>
  <c r="AE1423" i="2" s="1"/>
  <c r="AB1424" i="2"/>
  <c r="AE1424" i="2" s="1"/>
  <c r="AB1425" i="2"/>
  <c r="AE1425" i="2" s="1"/>
  <c r="AB1426" i="2"/>
  <c r="AE1426" i="2" s="1"/>
  <c r="AB1427" i="2"/>
  <c r="AE1427" i="2" s="1"/>
  <c r="AB1428" i="2"/>
  <c r="AE1428" i="2" s="1"/>
  <c r="AB1429" i="2"/>
  <c r="AE1429" i="2" s="1"/>
  <c r="AB1430" i="2"/>
  <c r="AE1430" i="2" s="1"/>
  <c r="AB1431" i="2"/>
  <c r="AE1431" i="2" s="1"/>
  <c r="AB1432" i="2"/>
  <c r="AE1432" i="2" s="1"/>
  <c r="AB1433" i="2"/>
  <c r="AE1433" i="2" s="1"/>
  <c r="AB1434" i="2"/>
  <c r="AE1434" i="2" s="1"/>
  <c r="AB1435" i="2"/>
  <c r="AE1435" i="2" s="1"/>
  <c r="AB1436" i="2"/>
  <c r="AE1436" i="2" s="1"/>
  <c r="AB1437" i="2"/>
  <c r="AE1437" i="2" s="1"/>
  <c r="AB1438" i="2"/>
  <c r="AE1438" i="2" s="1"/>
  <c r="AB1439" i="2"/>
  <c r="AE1439" i="2" s="1"/>
  <c r="AB1440" i="2"/>
  <c r="AE1440" i="2" s="1"/>
  <c r="AB1441" i="2"/>
  <c r="AE1441" i="2" s="1"/>
  <c r="AB1442" i="2"/>
  <c r="AE1442" i="2" s="1"/>
  <c r="AB1443" i="2"/>
  <c r="AE1443" i="2" s="1"/>
  <c r="AB1444" i="2"/>
  <c r="AE1444" i="2" s="1"/>
  <c r="AB1445" i="2"/>
  <c r="AE1445" i="2" s="1"/>
  <c r="AB1446" i="2"/>
  <c r="AE1446" i="2" s="1"/>
  <c r="AB1447" i="2"/>
  <c r="AE1447" i="2" s="1"/>
  <c r="AB1448" i="2"/>
  <c r="AE1448" i="2" s="1"/>
  <c r="AB1449" i="2"/>
  <c r="AE1449" i="2" s="1"/>
  <c r="AB1450" i="2"/>
  <c r="AE1450" i="2" s="1"/>
  <c r="AB1451" i="2"/>
  <c r="AE1451" i="2" s="1"/>
  <c r="AB1452" i="2"/>
  <c r="AE1452" i="2" s="1"/>
  <c r="AB1453" i="2"/>
  <c r="AE1453" i="2" s="1"/>
  <c r="AB1454" i="2"/>
  <c r="AE1454" i="2" s="1"/>
  <c r="AB1455" i="2"/>
  <c r="AE1455" i="2" s="1"/>
  <c r="AB1456" i="2"/>
  <c r="AE1456" i="2" s="1"/>
  <c r="AB1457" i="2"/>
  <c r="AE1457" i="2" s="1"/>
  <c r="AB1458" i="2"/>
  <c r="AE1458" i="2" s="1"/>
  <c r="AB1459" i="2"/>
  <c r="AE1459" i="2" s="1"/>
  <c r="AB1460" i="2"/>
  <c r="AE1460" i="2" s="1"/>
  <c r="AB1461" i="2"/>
  <c r="AE1461" i="2" s="1"/>
  <c r="AB1462" i="2"/>
  <c r="AE1462" i="2" s="1"/>
  <c r="AB1463" i="2"/>
  <c r="AE1463" i="2" s="1"/>
  <c r="AB1464" i="2"/>
  <c r="AE1464" i="2" s="1"/>
  <c r="AB1465" i="2"/>
  <c r="AE1465" i="2" s="1"/>
  <c r="AB1466" i="2"/>
  <c r="AE1466" i="2" s="1"/>
  <c r="AB1467" i="2"/>
  <c r="AE1467" i="2" s="1"/>
  <c r="AB1468" i="2"/>
  <c r="AE1468" i="2" s="1"/>
  <c r="AB1469" i="2"/>
  <c r="AE1469" i="2" s="1"/>
  <c r="AB1470" i="2"/>
  <c r="AE1470" i="2" s="1"/>
  <c r="AB1471" i="2"/>
  <c r="AE1471" i="2" s="1"/>
  <c r="AB1472" i="2"/>
  <c r="AE1472" i="2" s="1"/>
  <c r="AB1473" i="2"/>
  <c r="AE1473" i="2" s="1"/>
  <c r="AB1474" i="2"/>
  <c r="AE1474" i="2" s="1"/>
  <c r="AB1475" i="2"/>
  <c r="AE1475" i="2" s="1"/>
  <c r="AB1476" i="2"/>
  <c r="AE1476" i="2" s="1"/>
  <c r="AB1477" i="2"/>
  <c r="AE1477" i="2" s="1"/>
  <c r="AB1478" i="2"/>
  <c r="AE1478" i="2" s="1"/>
  <c r="AB1479" i="2"/>
  <c r="AE1479" i="2" s="1"/>
  <c r="AB1480" i="2"/>
  <c r="AE1480" i="2" s="1"/>
  <c r="AB1481" i="2"/>
  <c r="AE1481" i="2" s="1"/>
  <c r="AB1482" i="2"/>
  <c r="AE1482" i="2" s="1"/>
  <c r="AB1483" i="2"/>
  <c r="AE1483" i="2" s="1"/>
  <c r="AB1484" i="2"/>
  <c r="AE1484" i="2" s="1"/>
  <c r="AB1485" i="2"/>
  <c r="AE1485" i="2" s="1"/>
  <c r="AB1486" i="2"/>
  <c r="AE1486" i="2" s="1"/>
  <c r="AB1487" i="2"/>
  <c r="AE1487" i="2" s="1"/>
  <c r="AB1488" i="2"/>
  <c r="AE1488" i="2" s="1"/>
  <c r="AB1489" i="2"/>
  <c r="AE1489" i="2" s="1"/>
  <c r="AB1490" i="2"/>
  <c r="AE1490" i="2" s="1"/>
  <c r="AB1491" i="2"/>
  <c r="AE1491" i="2" s="1"/>
  <c r="AB1492" i="2"/>
  <c r="AE1492" i="2" s="1"/>
  <c r="AB1493" i="2"/>
  <c r="AE1493" i="2" s="1"/>
  <c r="AB1494" i="2"/>
  <c r="AE1494" i="2" s="1"/>
  <c r="AB1495" i="2"/>
  <c r="AE1495" i="2" s="1"/>
  <c r="AB1496" i="2"/>
  <c r="AE1496" i="2" s="1"/>
  <c r="AB1497" i="2"/>
  <c r="AE1497" i="2" s="1"/>
  <c r="AB1498" i="2"/>
  <c r="AE1498" i="2" s="1"/>
  <c r="AB1499" i="2"/>
  <c r="AE1499" i="2" s="1"/>
  <c r="AB1500" i="2"/>
  <c r="AE1500" i="2" s="1"/>
  <c r="AB1501" i="2"/>
  <c r="AE1501" i="2" s="1"/>
  <c r="AB1502" i="2"/>
  <c r="AE1502" i="2" s="1"/>
  <c r="AB1503" i="2"/>
  <c r="AE1503" i="2" s="1"/>
  <c r="AB1504" i="2"/>
  <c r="AE1504" i="2" s="1"/>
  <c r="AB1505" i="2"/>
  <c r="AE1505" i="2" s="1"/>
  <c r="AB1506" i="2"/>
  <c r="AE1506" i="2" s="1"/>
  <c r="AB1507" i="2"/>
  <c r="AE1507" i="2" s="1"/>
  <c r="AB1508" i="2"/>
  <c r="AE1508" i="2" s="1"/>
  <c r="AB1509" i="2"/>
  <c r="AE1509" i="2" s="1"/>
  <c r="AB1510" i="2"/>
  <c r="AE1510" i="2" s="1"/>
  <c r="AB1511" i="2"/>
  <c r="AE1511" i="2" s="1"/>
  <c r="AB1512" i="2"/>
  <c r="AE1512" i="2" s="1"/>
  <c r="AB1513" i="2"/>
  <c r="AE1513" i="2" s="1"/>
  <c r="AB1514" i="2"/>
  <c r="AE1514" i="2" s="1"/>
  <c r="AB1515" i="2"/>
  <c r="AE1515" i="2" s="1"/>
  <c r="AB1516" i="2"/>
  <c r="AE1516" i="2" s="1"/>
  <c r="AB1517" i="2"/>
  <c r="AE1517" i="2" s="1"/>
  <c r="AB1518" i="2"/>
  <c r="AE1518" i="2" s="1"/>
  <c r="AB1519" i="2"/>
  <c r="AE1519" i="2" s="1"/>
  <c r="AB1520" i="2"/>
  <c r="AE1520" i="2" s="1"/>
  <c r="AB1521" i="2"/>
  <c r="AE1521" i="2" s="1"/>
  <c r="AB1522" i="2"/>
  <c r="AE1522" i="2" s="1"/>
  <c r="AB1523" i="2"/>
  <c r="AE1523" i="2" s="1"/>
  <c r="AB1524" i="2"/>
  <c r="AE1524" i="2" s="1"/>
  <c r="AB1525" i="2"/>
  <c r="AE1525" i="2" s="1"/>
  <c r="AB1526" i="2"/>
  <c r="AE1526" i="2" s="1"/>
  <c r="AB1527" i="2"/>
  <c r="AE1527" i="2" s="1"/>
  <c r="AB1528" i="2"/>
  <c r="AE1528" i="2" s="1"/>
  <c r="AB1529" i="2"/>
  <c r="AE1529" i="2" s="1"/>
  <c r="AB1530" i="2"/>
  <c r="AE1530" i="2" s="1"/>
  <c r="AB1531" i="2"/>
  <c r="AE1531" i="2" s="1"/>
  <c r="AB1532" i="2"/>
  <c r="AE1532" i="2" s="1"/>
  <c r="AB1533" i="2"/>
  <c r="AE1533" i="2" s="1"/>
  <c r="AB1534" i="2"/>
  <c r="AE1534" i="2" s="1"/>
  <c r="AB1535" i="2"/>
  <c r="AE1535" i="2" s="1"/>
  <c r="AB1536" i="2"/>
  <c r="AE1536" i="2" s="1"/>
  <c r="AB1537" i="2"/>
  <c r="AE1537" i="2" s="1"/>
  <c r="AB1538" i="2"/>
  <c r="AE1538" i="2" s="1"/>
  <c r="AB1539" i="2"/>
  <c r="AE1539" i="2" s="1"/>
  <c r="AB1540" i="2"/>
  <c r="AE1540" i="2" s="1"/>
  <c r="AB1541" i="2"/>
  <c r="AE1541" i="2" s="1"/>
  <c r="AB1542" i="2"/>
  <c r="AE1542" i="2" s="1"/>
  <c r="AB1543" i="2"/>
  <c r="AE1543" i="2" s="1"/>
  <c r="AB1544" i="2"/>
  <c r="AE1544" i="2" s="1"/>
  <c r="AB1545" i="2"/>
  <c r="AE1545" i="2" s="1"/>
  <c r="AB1546" i="2"/>
  <c r="AE1546" i="2" s="1"/>
  <c r="AB1547" i="2"/>
  <c r="AE1547" i="2" s="1"/>
  <c r="AB1548" i="2"/>
  <c r="AE1548" i="2" s="1"/>
  <c r="AB1549" i="2"/>
  <c r="AE1549" i="2" s="1"/>
  <c r="AB1550" i="2"/>
  <c r="AE1550" i="2" s="1"/>
  <c r="AB1551" i="2"/>
  <c r="AE1551" i="2" s="1"/>
  <c r="AB1552" i="2"/>
  <c r="AE1552" i="2" s="1"/>
  <c r="AB1553" i="2"/>
  <c r="AE1553" i="2" s="1"/>
  <c r="AB1554" i="2"/>
  <c r="AE1554" i="2" s="1"/>
  <c r="AB1555" i="2"/>
  <c r="AE1555" i="2" s="1"/>
  <c r="AB1556" i="2"/>
  <c r="AE1556" i="2" s="1"/>
  <c r="AB1557" i="2"/>
  <c r="AE1557" i="2" s="1"/>
  <c r="AB1558" i="2"/>
  <c r="AE1558" i="2" s="1"/>
  <c r="AB1559" i="2"/>
  <c r="AE1559" i="2" s="1"/>
  <c r="AB1560" i="2"/>
  <c r="AE1560" i="2" s="1"/>
  <c r="AB1561" i="2"/>
  <c r="AE1561" i="2" s="1"/>
  <c r="AB1562" i="2"/>
  <c r="AE1562" i="2" s="1"/>
  <c r="AB1563" i="2"/>
  <c r="AE1563" i="2" s="1"/>
  <c r="AB1564" i="2"/>
  <c r="AE1564" i="2" s="1"/>
  <c r="AB1565" i="2"/>
  <c r="AE1565" i="2" s="1"/>
  <c r="AB1566" i="2"/>
  <c r="AE1566" i="2" s="1"/>
  <c r="AB1567" i="2"/>
  <c r="AE1567" i="2" s="1"/>
  <c r="AB1568" i="2"/>
  <c r="AE1568" i="2" s="1"/>
  <c r="AB1569" i="2"/>
  <c r="AE1569" i="2" s="1"/>
  <c r="AB1570" i="2"/>
  <c r="AE1570" i="2" s="1"/>
  <c r="AB1571" i="2"/>
  <c r="AE1571" i="2" s="1"/>
  <c r="AB1572" i="2"/>
  <c r="AE1572" i="2" s="1"/>
  <c r="AB1573" i="2"/>
  <c r="AE1573" i="2" s="1"/>
  <c r="AB1574" i="2"/>
  <c r="AE1574" i="2" s="1"/>
  <c r="AB1575" i="2"/>
  <c r="AE1575" i="2" s="1"/>
  <c r="AB1576" i="2"/>
  <c r="AE1576" i="2" s="1"/>
  <c r="AB1577" i="2"/>
  <c r="AE1577" i="2" s="1"/>
  <c r="AB1578" i="2"/>
  <c r="AE1578" i="2" s="1"/>
  <c r="AB1579" i="2"/>
  <c r="AE1579" i="2" s="1"/>
  <c r="AB1580" i="2"/>
  <c r="AE1580" i="2" s="1"/>
  <c r="AB1581" i="2"/>
  <c r="AE1581" i="2" s="1"/>
  <c r="AB1582" i="2"/>
  <c r="AE1582" i="2" s="1"/>
  <c r="AB1583" i="2"/>
  <c r="AE1583" i="2" s="1"/>
  <c r="AB1584" i="2"/>
  <c r="AE1584" i="2" s="1"/>
  <c r="AB1585" i="2"/>
  <c r="AE1585" i="2" s="1"/>
  <c r="AB1586" i="2"/>
  <c r="AE1586" i="2" s="1"/>
  <c r="AB1587" i="2"/>
  <c r="AE1587" i="2" s="1"/>
  <c r="AB1588" i="2"/>
  <c r="AE1588" i="2" s="1"/>
  <c r="AB1589" i="2"/>
  <c r="AE1589" i="2" s="1"/>
  <c r="AB1590" i="2"/>
  <c r="AE1590" i="2" s="1"/>
  <c r="AB1591" i="2"/>
  <c r="AE1591" i="2" s="1"/>
  <c r="AB1592" i="2"/>
  <c r="AE1592" i="2" s="1"/>
  <c r="AB1593" i="2"/>
  <c r="AE1593" i="2" s="1"/>
  <c r="AB1594" i="2"/>
  <c r="AE1594" i="2" s="1"/>
  <c r="AB1595" i="2"/>
  <c r="AE1595" i="2" s="1"/>
  <c r="AB1596" i="2"/>
  <c r="AE1596" i="2" s="1"/>
  <c r="AB1597" i="2"/>
  <c r="AE1597" i="2" s="1"/>
  <c r="AB1598" i="2"/>
  <c r="AE1598" i="2" s="1"/>
  <c r="AB1599" i="2"/>
  <c r="AE1599" i="2" s="1"/>
  <c r="AB1600" i="2"/>
  <c r="AE1600" i="2" s="1"/>
  <c r="AB1601" i="2"/>
  <c r="AE1601" i="2" s="1"/>
  <c r="AB1602" i="2"/>
  <c r="AE1602" i="2" s="1"/>
  <c r="AB1603" i="2"/>
  <c r="AE1603" i="2" s="1"/>
  <c r="AB1604" i="2"/>
  <c r="AE1604" i="2" s="1"/>
  <c r="AB1605" i="2"/>
  <c r="AE1605" i="2" s="1"/>
  <c r="AB1606" i="2"/>
  <c r="AE1606" i="2" s="1"/>
  <c r="AB1607" i="2"/>
  <c r="AE1607" i="2" s="1"/>
  <c r="AB1608" i="2"/>
  <c r="AE1608" i="2" s="1"/>
  <c r="AB1609" i="2"/>
  <c r="AE1609" i="2" s="1"/>
  <c r="AB1610" i="2"/>
  <c r="AE1610" i="2" s="1"/>
  <c r="AB1611" i="2"/>
  <c r="AE1611" i="2" s="1"/>
  <c r="AB1612" i="2"/>
  <c r="AE1612" i="2" s="1"/>
  <c r="AB1613" i="2"/>
  <c r="AE1613" i="2" s="1"/>
  <c r="AB1614" i="2"/>
  <c r="AE1614" i="2" s="1"/>
  <c r="AB1615" i="2"/>
  <c r="AE1615" i="2" s="1"/>
  <c r="AB1616" i="2"/>
  <c r="AE1616" i="2" s="1"/>
  <c r="AB1617" i="2"/>
  <c r="AE1617" i="2" s="1"/>
  <c r="AB1618" i="2"/>
  <c r="AE1618" i="2" s="1"/>
  <c r="AB1619" i="2"/>
  <c r="AE1619" i="2" s="1"/>
  <c r="AB1620" i="2"/>
  <c r="AE1620" i="2" s="1"/>
  <c r="AB1621" i="2"/>
  <c r="AE1621" i="2" s="1"/>
  <c r="AB1622" i="2"/>
  <c r="AE1622" i="2" s="1"/>
  <c r="AB1623" i="2"/>
  <c r="AE1623" i="2" s="1"/>
  <c r="AB1624" i="2"/>
  <c r="AE1624" i="2" s="1"/>
  <c r="AB1625" i="2"/>
  <c r="AE1625" i="2" s="1"/>
  <c r="AB1626" i="2"/>
  <c r="AE1626" i="2" s="1"/>
  <c r="AB1627" i="2"/>
  <c r="AE1627" i="2" s="1"/>
  <c r="AB1628" i="2"/>
  <c r="AE1628" i="2" s="1"/>
  <c r="AB1629" i="2"/>
  <c r="AE1629" i="2" s="1"/>
  <c r="AB1630" i="2"/>
  <c r="AE1630" i="2" s="1"/>
  <c r="AB1631" i="2"/>
  <c r="AE1631" i="2" s="1"/>
  <c r="AB1632" i="2"/>
  <c r="AE1632" i="2" s="1"/>
  <c r="AB1633" i="2"/>
  <c r="AE1633" i="2" s="1"/>
  <c r="AB1634" i="2"/>
  <c r="AE1634" i="2" s="1"/>
  <c r="AB1635" i="2"/>
  <c r="AE1635" i="2" s="1"/>
  <c r="AB1636" i="2"/>
  <c r="AE1636" i="2" s="1"/>
  <c r="AB1637" i="2"/>
  <c r="AE1637" i="2" s="1"/>
  <c r="AB1638" i="2"/>
  <c r="AE1638" i="2" s="1"/>
  <c r="AB1639" i="2"/>
  <c r="AE1639" i="2" s="1"/>
  <c r="AB1640" i="2"/>
  <c r="AE1640" i="2" s="1"/>
  <c r="AB1641" i="2"/>
  <c r="AE1641" i="2" s="1"/>
  <c r="AB1642" i="2"/>
  <c r="AE1642" i="2" s="1"/>
  <c r="AB1643" i="2"/>
  <c r="AE1643" i="2" s="1"/>
  <c r="AB1644" i="2"/>
  <c r="AE1644" i="2" s="1"/>
  <c r="AB1645" i="2"/>
  <c r="AE1645" i="2" s="1"/>
  <c r="AB1646" i="2"/>
  <c r="AE1646" i="2" s="1"/>
  <c r="AB1647" i="2"/>
  <c r="AE1647" i="2" s="1"/>
  <c r="AB1648" i="2"/>
  <c r="AE1648" i="2" s="1"/>
  <c r="AB1649" i="2"/>
  <c r="AE1649" i="2" s="1"/>
  <c r="AB1650" i="2"/>
  <c r="AE1650" i="2" s="1"/>
  <c r="AB1651" i="2"/>
  <c r="AE1651" i="2" s="1"/>
  <c r="AB1652" i="2"/>
  <c r="AE1652" i="2" s="1"/>
  <c r="AB1653" i="2"/>
  <c r="AE1653" i="2" s="1"/>
  <c r="AB1654" i="2"/>
  <c r="AE1654" i="2" s="1"/>
  <c r="AB1655" i="2"/>
  <c r="AE1655" i="2" s="1"/>
  <c r="AB1656" i="2"/>
  <c r="AE1656" i="2" s="1"/>
  <c r="AB1657" i="2"/>
  <c r="AE1657" i="2" s="1"/>
  <c r="AB1658" i="2"/>
  <c r="AE1658" i="2" s="1"/>
  <c r="AB1659" i="2"/>
  <c r="AE1659" i="2" s="1"/>
  <c r="AB1660" i="2"/>
  <c r="AE1660" i="2" s="1"/>
  <c r="AB1661" i="2"/>
  <c r="AE1661" i="2" s="1"/>
  <c r="AB1662" i="2"/>
  <c r="AE1662" i="2" s="1"/>
  <c r="AB1663" i="2"/>
  <c r="AE1663" i="2" s="1"/>
  <c r="AB1664" i="2"/>
  <c r="AE1664" i="2" s="1"/>
  <c r="AB1665" i="2"/>
  <c r="AE1665" i="2" s="1"/>
  <c r="AB1666" i="2"/>
  <c r="AE1666" i="2" s="1"/>
  <c r="AB1667" i="2"/>
  <c r="AE1667" i="2" s="1"/>
  <c r="AB1668" i="2"/>
  <c r="AE1668" i="2" s="1"/>
  <c r="AB1669" i="2"/>
  <c r="AE1669" i="2" s="1"/>
  <c r="AB1670" i="2"/>
  <c r="AE1670" i="2" s="1"/>
  <c r="AB1671" i="2"/>
  <c r="AE1671" i="2" s="1"/>
  <c r="AB1672" i="2"/>
  <c r="AE1672" i="2" s="1"/>
  <c r="AB1673" i="2"/>
  <c r="AE1673" i="2" s="1"/>
  <c r="AB1674" i="2"/>
  <c r="AE1674" i="2" s="1"/>
  <c r="AB1675" i="2"/>
  <c r="AE1675" i="2" s="1"/>
  <c r="AB1676" i="2"/>
  <c r="AE1676" i="2" s="1"/>
  <c r="AB1677" i="2"/>
  <c r="AE1677" i="2" s="1"/>
  <c r="AB1678" i="2"/>
  <c r="AE1678" i="2" s="1"/>
  <c r="AB1679" i="2"/>
  <c r="AE1679" i="2" s="1"/>
  <c r="AB1680" i="2"/>
  <c r="AE1680" i="2" s="1"/>
  <c r="AB1681" i="2"/>
  <c r="AE1681" i="2" s="1"/>
  <c r="AB1682" i="2"/>
  <c r="AE1682" i="2" s="1"/>
  <c r="AB1683" i="2"/>
  <c r="AE1683" i="2" s="1"/>
  <c r="AB1684" i="2"/>
  <c r="AE1684" i="2" s="1"/>
  <c r="AB1685" i="2"/>
  <c r="AE1685" i="2" s="1"/>
  <c r="AB1686" i="2"/>
  <c r="AE1686" i="2" s="1"/>
  <c r="AB1687" i="2"/>
  <c r="AE1687" i="2" s="1"/>
  <c r="AB1688" i="2"/>
  <c r="AE1688" i="2" s="1"/>
  <c r="AB1689" i="2"/>
  <c r="AE1689" i="2" s="1"/>
  <c r="AB1690" i="2"/>
  <c r="AE1690" i="2" s="1"/>
  <c r="AB1691" i="2"/>
  <c r="AE1691" i="2" s="1"/>
  <c r="AB1692" i="2"/>
  <c r="AE1692" i="2" s="1"/>
  <c r="AB1693" i="2"/>
  <c r="AE1693" i="2" s="1"/>
  <c r="AB1694" i="2"/>
  <c r="AE1694" i="2" s="1"/>
  <c r="AB1695" i="2"/>
  <c r="AE1695" i="2" s="1"/>
  <c r="AB1696" i="2"/>
  <c r="AE1696" i="2" s="1"/>
  <c r="AB1697" i="2"/>
  <c r="AE1697" i="2" s="1"/>
  <c r="AB1698" i="2"/>
  <c r="AE1698" i="2" s="1"/>
  <c r="AB1699" i="2"/>
  <c r="AE1699" i="2" s="1"/>
  <c r="AB1700" i="2"/>
  <c r="AE1700" i="2" s="1"/>
  <c r="AB1701" i="2"/>
  <c r="AE1701" i="2" s="1"/>
  <c r="AB1702" i="2"/>
  <c r="AE1702" i="2" s="1"/>
  <c r="AB1703" i="2"/>
  <c r="AE1703" i="2" s="1"/>
  <c r="AB1704" i="2"/>
  <c r="AE1704" i="2" s="1"/>
  <c r="AB1705" i="2"/>
  <c r="AE1705" i="2" s="1"/>
  <c r="AB1706" i="2"/>
  <c r="AE1706" i="2" s="1"/>
  <c r="AB1707" i="2"/>
  <c r="AE1707" i="2" s="1"/>
  <c r="AB1708" i="2"/>
  <c r="AE1708" i="2" s="1"/>
  <c r="AB1709" i="2"/>
  <c r="AE1709" i="2" s="1"/>
  <c r="AB1710" i="2"/>
  <c r="AE1710" i="2" s="1"/>
  <c r="AB1711" i="2"/>
  <c r="AE1711" i="2" s="1"/>
  <c r="AB1712" i="2"/>
  <c r="AE1712" i="2" s="1"/>
  <c r="AB1713" i="2"/>
  <c r="AE1713" i="2" s="1"/>
  <c r="AB1714" i="2"/>
  <c r="AE1714" i="2" s="1"/>
  <c r="AB1715" i="2"/>
  <c r="AE1715" i="2" s="1"/>
  <c r="AB1716" i="2"/>
  <c r="AE1716" i="2" s="1"/>
  <c r="AB1717" i="2"/>
  <c r="AE1717" i="2" s="1"/>
  <c r="AB1718" i="2"/>
  <c r="AE1718" i="2" s="1"/>
  <c r="AB1719" i="2"/>
  <c r="AE1719" i="2" s="1"/>
  <c r="AB1720" i="2"/>
  <c r="AE1720" i="2" s="1"/>
  <c r="AB1721" i="2"/>
  <c r="AE1721" i="2" s="1"/>
  <c r="AB1722" i="2"/>
  <c r="AE1722" i="2" s="1"/>
  <c r="AB1723" i="2"/>
  <c r="AE1723" i="2" s="1"/>
  <c r="AB1724" i="2"/>
  <c r="AE1724" i="2" s="1"/>
  <c r="AB1725" i="2"/>
  <c r="AE1725" i="2" s="1"/>
  <c r="AB1726" i="2"/>
  <c r="AE1726" i="2" s="1"/>
  <c r="AB1727" i="2"/>
  <c r="AE1727" i="2" s="1"/>
  <c r="AB1728" i="2"/>
  <c r="AE1728" i="2" s="1"/>
  <c r="AB1729" i="2"/>
  <c r="AE1729" i="2" s="1"/>
  <c r="AB1730" i="2"/>
  <c r="AE1730" i="2" s="1"/>
  <c r="AB1731" i="2"/>
  <c r="AE1731" i="2" s="1"/>
  <c r="AB9" i="2"/>
  <c r="AE9" i="2" s="1"/>
  <c r="U26" i="2" l="1"/>
  <c r="AD1699" i="2"/>
  <c r="AG1699" i="2" s="1"/>
  <c r="AF1699" i="2"/>
  <c r="AD1667" i="2"/>
  <c r="AG1667" i="2" s="1"/>
  <c r="AF1667" i="2"/>
  <c r="AD1635" i="2"/>
  <c r="AG1635" i="2" s="1"/>
  <c r="AF1635" i="2"/>
  <c r="AD1603" i="2"/>
  <c r="AG1603" i="2" s="1"/>
  <c r="AF1603" i="2"/>
  <c r="AD1587" i="2"/>
  <c r="AG1587" i="2" s="1"/>
  <c r="AF1587" i="2"/>
  <c r="AD1539" i="2"/>
  <c r="AG1539" i="2" s="1"/>
  <c r="AF1539" i="2"/>
  <c r="AD1507" i="2"/>
  <c r="AG1507" i="2" s="1"/>
  <c r="AF1507" i="2"/>
  <c r="AD1459" i="2"/>
  <c r="AG1459" i="2" s="1"/>
  <c r="AF1459" i="2"/>
  <c r="AD1427" i="2"/>
  <c r="AG1427" i="2" s="1"/>
  <c r="AF1427" i="2"/>
  <c r="AD1395" i="2"/>
  <c r="AG1395" i="2" s="1"/>
  <c r="AF1395" i="2"/>
  <c r="AD1379" i="2"/>
  <c r="AG1379" i="2" s="1"/>
  <c r="AF1379" i="2"/>
  <c r="AD1359" i="2"/>
  <c r="AG1359" i="2" s="1"/>
  <c r="AF1359" i="2"/>
  <c r="AD1039" i="2"/>
  <c r="AG1039" i="2" s="1"/>
  <c r="AF1039" i="2"/>
  <c r="AD947" i="2"/>
  <c r="AG947" i="2" s="1"/>
  <c r="AF947" i="2"/>
  <c r="AD915" i="2"/>
  <c r="AG915" i="2" s="1"/>
  <c r="AF915" i="2"/>
  <c r="AD851" i="2"/>
  <c r="AG851" i="2" s="1"/>
  <c r="AF851" i="2"/>
  <c r="AD755" i="2"/>
  <c r="AG755" i="2" s="1"/>
  <c r="AF755" i="2"/>
  <c r="AD659" i="2"/>
  <c r="AG659" i="2" s="1"/>
  <c r="AF659" i="2"/>
  <c r="AD563" i="2"/>
  <c r="AG563" i="2" s="1"/>
  <c r="AF563" i="2"/>
  <c r="AD499" i="2"/>
  <c r="AG499" i="2" s="1"/>
  <c r="AF499" i="2"/>
  <c r="AD411" i="2"/>
  <c r="AG411" i="2" s="1"/>
  <c r="AF411" i="2"/>
  <c r="AD403" i="2"/>
  <c r="AG403" i="2" s="1"/>
  <c r="AF403" i="2"/>
  <c r="AD395" i="2"/>
  <c r="AG395" i="2" s="1"/>
  <c r="AF395" i="2"/>
  <c r="AD387" i="2"/>
  <c r="AG387" i="2" s="1"/>
  <c r="AF387" i="2"/>
  <c r="AD379" i="2"/>
  <c r="AG379" i="2" s="1"/>
  <c r="AF379" i="2"/>
  <c r="AD363" i="2"/>
  <c r="AG363" i="2" s="1"/>
  <c r="AF363" i="2"/>
  <c r="AD355" i="2"/>
  <c r="AG355" i="2" s="1"/>
  <c r="AF355" i="2"/>
  <c r="AD347" i="2"/>
  <c r="AG347" i="2" s="1"/>
  <c r="AF347" i="2"/>
  <c r="AD331" i="2"/>
  <c r="AG331" i="2" s="1"/>
  <c r="AF331" i="2"/>
  <c r="AD323" i="2"/>
  <c r="AG323" i="2" s="1"/>
  <c r="AF323" i="2"/>
  <c r="AD163" i="2"/>
  <c r="AG163" i="2" s="1"/>
  <c r="AF163" i="2"/>
  <c r="AD155" i="2"/>
  <c r="AG155" i="2" s="1"/>
  <c r="AF155" i="2"/>
  <c r="AD123" i="2"/>
  <c r="AG123" i="2" s="1"/>
  <c r="AF123" i="2"/>
  <c r="AD115" i="2"/>
  <c r="AG115" i="2" s="1"/>
  <c r="AF115" i="2"/>
  <c r="AD107" i="2"/>
  <c r="AG107" i="2" s="1"/>
  <c r="AF107" i="2"/>
  <c r="AD35" i="2"/>
  <c r="AG35" i="2" s="1"/>
  <c r="AF35" i="2"/>
  <c r="AD19" i="2"/>
  <c r="AG19" i="2" s="1"/>
  <c r="AF19" i="2"/>
  <c r="AD1731" i="2"/>
  <c r="AG1731" i="2" s="1"/>
  <c r="AF1731" i="2"/>
  <c r="AD1715" i="2"/>
  <c r="AG1715" i="2" s="1"/>
  <c r="AF1715" i="2"/>
  <c r="AD1683" i="2"/>
  <c r="AG1683" i="2" s="1"/>
  <c r="AF1683" i="2"/>
  <c r="AD1651" i="2"/>
  <c r="AG1651" i="2" s="1"/>
  <c r="AF1651" i="2"/>
  <c r="AD1619" i="2"/>
  <c r="AG1619" i="2" s="1"/>
  <c r="AF1619" i="2"/>
  <c r="AD1571" i="2"/>
  <c r="AG1571" i="2" s="1"/>
  <c r="AF1571" i="2"/>
  <c r="AD1555" i="2"/>
  <c r="AG1555" i="2" s="1"/>
  <c r="AF1555" i="2"/>
  <c r="AD1523" i="2"/>
  <c r="AG1523" i="2" s="1"/>
  <c r="AF1523" i="2"/>
  <c r="AD1491" i="2"/>
  <c r="AG1491" i="2" s="1"/>
  <c r="AF1491" i="2"/>
  <c r="AD1475" i="2"/>
  <c r="AG1475" i="2" s="1"/>
  <c r="AF1475" i="2"/>
  <c r="AD1443" i="2"/>
  <c r="AG1443" i="2" s="1"/>
  <c r="AF1443" i="2"/>
  <c r="AD1411" i="2"/>
  <c r="AG1411" i="2" s="1"/>
  <c r="AF1411" i="2"/>
  <c r="AD1295" i="2"/>
  <c r="AG1295" i="2" s="1"/>
  <c r="AF1295" i="2"/>
  <c r="AD1103" i="2"/>
  <c r="AG1103" i="2" s="1"/>
  <c r="AF1103" i="2"/>
  <c r="AD979" i="2"/>
  <c r="AG979" i="2" s="1"/>
  <c r="AF979" i="2"/>
  <c r="AD819" i="2"/>
  <c r="AG819" i="2" s="1"/>
  <c r="AF819" i="2"/>
  <c r="AD691" i="2"/>
  <c r="AG691" i="2" s="1"/>
  <c r="AF691" i="2"/>
  <c r="AD595" i="2"/>
  <c r="AG595" i="2" s="1"/>
  <c r="AF595" i="2"/>
  <c r="AD531" i="2"/>
  <c r="AG531" i="2" s="1"/>
  <c r="AF531" i="2"/>
  <c r="AD315" i="2"/>
  <c r="AG315" i="2" s="1"/>
  <c r="AF315" i="2"/>
  <c r="AD299" i="2"/>
  <c r="AG299" i="2" s="1"/>
  <c r="AF299" i="2"/>
  <c r="AD291" i="2"/>
  <c r="AG291" i="2" s="1"/>
  <c r="AF291" i="2"/>
  <c r="AD283" i="2"/>
  <c r="AG283" i="2" s="1"/>
  <c r="AF283" i="2"/>
  <c r="AD251" i="2"/>
  <c r="AG251" i="2" s="1"/>
  <c r="AF251" i="2"/>
  <c r="AD243" i="2"/>
  <c r="AG243" i="2" s="1"/>
  <c r="AF243" i="2"/>
  <c r="AD235" i="2"/>
  <c r="AG235" i="2" s="1"/>
  <c r="AF235" i="2"/>
  <c r="AD227" i="2"/>
  <c r="AG227" i="2" s="1"/>
  <c r="AF227" i="2"/>
  <c r="AD195" i="2"/>
  <c r="AG195" i="2" s="1"/>
  <c r="AF195" i="2"/>
  <c r="AD59" i="2"/>
  <c r="AG59" i="2" s="1"/>
  <c r="AF59" i="2"/>
  <c r="AD1231" i="2"/>
  <c r="AG1231" i="2" s="1"/>
  <c r="AF1231" i="2"/>
  <c r="AD1167" i="2"/>
  <c r="AG1167" i="2" s="1"/>
  <c r="AF1167" i="2"/>
  <c r="AD1011" i="2"/>
  <c r="AG1011" i="2" s="1"/>
  <c r="AF1011" i="2"/>
  <c r="AD883" i="2"/>
  <c r="AG883" i="2" s="1"/>
  <c r="AF883" i="2"/>
  <c r="AD787" i="2"/>
  <c r="AG787" i="2" s="1"/>
  <c r="AF787" i="2"/>
  <c r="AD723" i="2"/>
  <c r="AG723" i="2" s="1"/>
  <c r="AF723" i="2"/>
  <c r="AD627" i="2"/>
  <c r="AG627" i="2" s="1"/>
  <c r="AF627" i="2"/>
  <c r="AD467" i="2"/>
  <c r="AG467" i="2" s="1"/>
  <c r="AF467" i="2"/>
  <c r="AD435" i="2"/>
  <c r="AG435" i="2" s="1"/>
  <c r="AF435" i="2"/>
  <c r="AD371" i="2"/>
  <c r="AG371" i="2" s="1"/>
  <c r="AF371" i="2"/>
  <c r="AD339" i="2"/>
  <c r="AG339" i="2" s="1"/>
  <c r="AF339" i="2"/>
  <c r="AD307" i="2"/>
  <c r="AG307" i="2" s="1"/>
  <c r="AF307" i="2"/>
  <c r="AD275" i="2"/>
  <c r="AG275" i="2" s="1"/>
  <c r="AF275" i="2"/>
  <c r="AD267" i="2"/>
  <c r="AG267" i="2" s="1"/>
  <c r="AF267" i="2"/>
  <c r="AD259" i="2"/>
  <c r="AG259" i="2" s="1"/>
  <c r="AF259" i="2"/>
  <c r="AD219" i="2"/>
  <c r="AG219" i="2" s="1"/>
  <c r="AF219" i="2"/>
  <c r="AD211" i="2"/>
  <c r="AG211" i="2" s="1"/>
  <c r="AF211" i="2"/>
  <c r="AD203" i="2"/>
  <c r="AG203" i="2" s="1"/>
  <c r="AF203" i="2"/>
  <c r="AD187" i="2"/>
  <c r="AG187" i="2" s="1"/>
  <c r="AF187" i="2"/>
  <c r="AD179" i="2"/>
  <c r="AG179" i="2" s="1"/>
  <c r="AF179" i="2"/>
  <c r="AD171" i="2"/>
  <c r="AG171" i="2" s="1"/>
  <c r="AF171" i="2"/>
  <c r="AD147" i="2"/>
  <c r="AG147" i="2" s="1"/>
  <c r="AF147" i="2"/>
  <c r="AD139" i="2"/>
  <c r="AG139" i="2" s="1"/>
  <c r="AF139" i="2"/>
  <c r="AD131" i="2"/>
  <c r="AG131" i="2" s="1"/>
  <c r="AF131" i="2"/>
  <c r="AD99" i="2"/>
  <c r="AG99" i="2" s="1"/>
  <c r="AF99" i="2"/>
  <c r="AD91" i="2"/>
  <c r="AG91" i="2" s="1"/>
  <c r="AF91" i="2"/>
  <c r="AD83" i="2"/>
  <c r="AG83" i="2" s="1"/>
  <c r="AF83" i="2"/>
  <c r="AD75" i="2"/>
  <c r="AG75" i="2" s="1"/>
  <c r="AF75" i="2"/>
  <c r="AD67" i="2"/>
  <c r="AG67" i="2" s="1"/>
  <c r="AF67" i="2"/>
  <c r="AD51" i="2"/>
  <c r="AG51" i="2" s="1"/>
  <c r="AF51" i="2"/>
  <c r="AD43" i="2"/>
  <c r="AG43" i="2" s="1"/>
  <c r="AF43" i="2"/>
  <c r="AD27" i="2"/>
  <c r="AG27" i="2" s="1"/>
  <c r="AF27" i="2"/>
  <c r="AD11" i="2"/>
  <c r="AG11" i="2" s="1"/>
  <c r="AF11" i="2"/>
  <c r="AD1338" i="2"/>
  <c r="AG1338" i="2" s="1"/>
  <c r="AF1338" i="2"/>
  <c r="AD1274" i="2"/>
  <c r="AG1274" i="2" s="1"/>
  <c r="AF1274" i="2"/>
  <c r="AD1210" i="2"/>
  <c r="AG1210" i="2" s="1"/>
  <c r="AF1210" i="2"/>
  <c r="AD1146" i="2"/>
  <c r="AG1146" i="2" s="1"/>
  <c r="AF1146" i="2"/>
  <c r="AD1082" i="2"/>
  <c r="AG1082" i="2" s="1"/>
  <c r="AF1082" i="2"/>
  <c r="AD1316" i="2"/>
  <c r="AG1316" i="2" s="1"/>
  <c r="AF1316" i="2"/>
  <c r="AD1252" i="2"/>
  <c r="AG1252" i="2" s="1"/>
  <c r="AF1252" i="2"/>
  <c r="AD1188" i="2"/>
  <c r="AG1188" i="2" s="1"/>
  <c r="AF1188" i="2"/>
  <c r="AD1124" i="2"/>
  <c r="AG1124" i="2" s="1"/>
  <c r="AF1124" i="2"/>
  <c r="AD1060" i="2"/>
  <c r="AG1060" i="2" s="1"/>
  <c r="AF1060" i="2"/>
  <c r="AD1725" i="2"/>
  <c r="AG1725" i="2" s="1"/>
  <c r="AH1725" i="2" s="1"/>
  <c r="AD1717" i="2"/>
  <c r="AG1717" i="2" s="1"/>
  <c r="AH1717" i="2" s="1"/>
  <c r="AD1705" i="2"/>
  <c r="AG1705" i="2" s="1"/>
  <c r="AH1705" i="2" s="1"/>
  <c r="AD1689" i="2"/>
  <c r="AG1689" i="2" s="1"/>
  <c r="AH1689" i="2" s="1"/>
  <c r="AD1677" i="2"/>
  <c r="AG1677" i="2" s="1"/>
  <c r="AH1677" i="2" s="1"/>
  <c r="AD1665" i="2"/>
  <c r="AG1665" i="2" s="1"/>
  <c r="AH1665" i="2" s="1"/>
  <c r="AD1649" i="2"/>
  <c r="AG1649" i="2" s="1"/>
  <c r="AH1649" i="2" s="1"/>
  <c r="AD1637" i="2"/>
  <c r="AG1637" i="2" s="1"/>
  <c r="AH1637" i="2" s="1"/>
  <c r="AD1625" i="2"/>
  <c r="AG1625" i="2" s="1"/>
  <c r="AH1625" i="2" s="1"/>
  <c r="AD1613" i="2"/>
  <c r="AG1613" i="2" s="1"/>
  <c r="AH1613" i="2" s="1"/>
  <c r="AD1601" i="2"/>
  <c r="AG1601" i="2" s="1"/>
  <c r="AH1601" i="2" s="1"/>
  <c r="AD1589" i="2"/>
  <c r="AG1589" i="2" s="1"/>
  <c r="AH1589" i="2" s="1"/>
  <c r="AD1577" i="2"/>
  <c r="AG1577" i="2" s="1"/>
  <c r="AH1577" i="2" s="1"/>
  <c r="AD1565" i="2"/>
  <c r="AG1565" i="2" s="1"/>
  <c r="AH1565" i="2" s="1"/>
  <c r="AD1553" i="2"/>
  <c r="AG1553" i="2" s="1"/>
  <c r="AH1553" i="2" s="1"/>
  <c r="AD1541" i="2"/>
  <c r="AG1541" i="2" s="1"/>
  <c r="AH1541" i="2" s="1"/>
  <c r="AD1533" i="2"/>
  <c r="AG1533" i="2" s="1"/>
  <c r="AH1533" i="2" s="1"/>
  <c r="AD1521" i="2"/>
  <c r="AG1521" i="2" s="1"/>
  <c r="AH1521" i="2" s="1"/>
  <c r="AD1509" i="2"/>
  <c r="AG1509" i="2" s="1"/>
  <c r="AH1509" i="2" s="1"/>
  <c r="AD1497" i="2"/>
  <c r="AG1497" i="2" s="1"/>
  <c r="AH1497" i="2" s="1"/>
  <c r="AD1485" i="2"/>
  <c r="AG1485" i="2" s="1"/>
  <c r="AH1485" i="2" s="1"/>
  <c r="AD1477" i="2"/>
  <c r="AG1477" i="2" s="1"/>
  <c r="AH1477" i="2" s="1"/>
  <c r="AD1465" i="2"/>
  <c r="AG1465" i="2" s="1"/>
  <c r="AH1465" i="2" s="1"/>
  <c r="AD1453" i="2"/>
  <c r="AG1453" i="2" s="1"/>
  <c r="AH1453" i="2" s="1"/>
  <c r="AD1441" i="2"/>
  <c r="AG1441" i="2" s="1"/>
  <c r="AH1441" i="2" s="1"/>
  <c r="AD1429" i="2"/>
  <c r="AG1429" i="2" s="1"/>
  <c r="AH1429" i="2" s="1"/>
  <c r="AD1417" i="2"/>
  <c r="AG1417" i="2" s="1"/>
  <c r="AH1417" i="2" s="1"/>
  <c r="AD1405" i="2"/>
  <c r="AG1405" i="2" s="1"/>
  <c r="AH1405" i="2" s="1"/>
  <c r="AD1393" i="2"/>
  <c r="AG1393" i="2" s="1"/>
  <c r="AH1393" i="2" s="1"/>
  <c r="AD1381" i="2"/>
  <c r="AG1381" i="2" s="1"/>
  <c r="AH1381" i="2" s="1"/>
  <c r="AD1369" i="2"/>
  <c r="AG1369" i="2" s="1"/>
  <c r="AH1369" i="2" s="1"/>
  <c r="AD1357" i="2"/>
  <c r="AG1357" i="2" s="1"/>
  <c r="AH1357" i="2" s="1"/>
  <c r="AD1345" i="2"/>
  <c r="AG1345" i="2" s="1"/>
  <c r="AH1345" i="2" s="1"/>
  <c r="AD1337" i="2"/>
  <c r="AG1337" i="2" s="1"/>
  <c r="AH1337" i="2" s="1"/>
  <c r="AD1325" i="2"/>
  <c r="AG1325" i="2" s="1"/>
  <c r="AH1325" i="2" s="1"/>
  <c r="AD1313" i="2"/>
  <c r="AG1313" i="2" s="1"/>
  <c r="AH1313" i="2" s="1"/>
  <c r="AD1301" i="2"/>
  <c r="AG1301" i="2" s="1"/>
  <c r="AH1301" i="2" s="1"/>
  <c r="AD1289" i="2"/>
  <c r="AG1289" i="2" s="1"/>
  <c r="AH1289" i="2" s="1"/>
  <c r="AD1277" i="2"/>
  <c r="AG1277" i="2" s="1"/>
  <c r="AH1277" i="2" s="1"/>
  <c r="AD1269" i="2"/>
  <c r="AG1269" i="2" s="1"/>
  <c r="AH1269" i="2" s="1"/>
  <c r="AD1257" i="2"/>
  <c r="AG1257" i="2" s="1"/>
  <c r="AH1257" i="2" s="1"/>
  <c r="AD1249" i="2"/>
  <c r="AG1249" i="2" s="1"/>
  <c r="AH1249" i="2" s="1"/>
  <c r="AD1241" i="2"/>
  <c r="AG1241" i="2" s="1"/>
  <c r="AH1241" i="2" s="1"/>
  <c r="AD1237" i="2"/>
  <c r="AG1237" i="2" s="1"/>
  <c r="AH1237" i="2" s="1"/>
  <c r="AD1225" i="2"/>
  <c r="AG1225" i="2" s="1"/>
  <c r="AH1225" i="2" s="1"/>
  <c r="AD1217" i="2"/>
  <c r="AG1217" i="2" s="1"/>
  <c r="AH1217" i="2" s="1"/>
  <c r="AD1209" i="2"/>
  <c r="AG1209" i="2" s="1"/>
  <c r="AH1209" i="2" s="1"/>
  <c r="AD1201" i="2"/>
  <c r="AG1201" i="2" s="1"/>
  <c r="AH1201" i="2" s="1"/>
  <c r="AD1193" i="2"/>
  <c r="AG1193" i="2" s="1"/>
  <c r="AH1193" i="2" s="1"/>
  <c r="AD1185" i="2"/>
  <c r="AG1185" i="2" s="1"/>
  <c r="AH1185" i="2" s="1"/>
  <c r="AD1177" i="2"/>
  <c r="AG1177" i="2" s="1"/>
  <c r="AH1177" i="2" s="1"/>
  <c r="AD1169" i="2"/>
  <c r="AG1169" i="2" s="1"/>
  <c r="AH1169" i="2" s="1"/>
  <c r="AD1161" i="2"/>
  <c r="AG1161" i="2" s="1"/>
  <c r="AH1161" i="2" s="1"/>
  <c r="AD1153" i="2"/>
  <c r="AG1153" i="2" s="1"/>
  <c r="AH1153" i="2" s="1"/>
  <c r="AD1145" i="2"/>
  <c r="AG1145" i="2" s="1"/>
  <c r="AH1145" i="2" s="1"/>
  <c r="AD1137" i="2"/>
  <c r="AG1137" i="2" s="1"/>
  <c r="AH1137" i="2" s="1"/>
  <c r="AD1125" i="2"/>
  <c r="AG1125" i="2" s="1"/>
  <c r="AH1125" i="2" s="1"/>
  <c r="AD1117" i="2"/>
  <c r="AG1117" i="2" s="1"/>
  <c r="AH1117" i="2" s="1"/>
  <c r="AD1109" i="2"/>
  <c r="AG1109" i="2" s="1"/>
  <c r="AH1109" i="2" s="1"/>
  <c r="AD1101" i="2"/>
  <c r="AG1101" i="2" s="1"/>
  <c r="AH1101" i="2" s="1"/>
  <c r="AD1093" i="2"/>
  <c r="AG1093" i="2" s="1"/>
  <c r="AH1093" i="2" s="1"/>
  <c r="AD1085" i="2"/>
  <c r="AG1085" i="2" s="1"/>
  <c r="AH1085" i="2" s="1"/>
  <c r="AD1077" i="2"/>
  <c r="AG1077" i="2" s="1"/>
  <c r="AH1077" i="2" s="1"/>
  <c r="AD1069" i="2"/>
  <c r="AG1069" i="2" s="1"/>
  <c r="AH1069" i="2" s="1"/>
  <c r="AD1061" i="2"/>
  <c r="AG1061" i="2" s="1"/>
  <c r="AH1061" i="2" s="1"/>
  <c r="AD1053" i="2"/>
  <c r="AG1053" i="2" s="1"/>
  <c r="AH1053" i="2" s="1"/>
  <c r="AD1045" i="2"/>
  <c r="AG1045" i="2" s="1"/>
  <c r="AH1045" i="2" s="1"/>
  <c r="AD1037" i="2"/>
  <c r="AG1037" i="2" s="1"/>
  <c r="AH1037" i="2" s="1"/>
  <c r="AD1025" i="2"/>
  <c r="AG1025" i="2" s="1"/>
  <c r="AH1025" i="2" s="1"/>
  <c r="AD1017" i="2"/>
  <c r="AG1017" i="2" s="1"/>
  <c r="AH1017" i="2" s="1"/>
  <c r="AD1005" i="2"/>
  <c r="AG1005" i="2" s="1"/>
  <c r="AH1005" i="2" s="1"/>
  <c r="AD997" i="2"/>
  <c r="AG997" i="2" s="1"/>
  <c r="AH997" i="2" s="1"/>
  <c r="AD989" i="2"/>
  <c r="AG989" i="2" s="1"/>
  <c r="AH989" i="2" s="1"/>
  <c r="AD981" i="2"/>
  <c r="AG981" i="2" s="1"/>
  <c r="AH981" i="2" s="1"/>
  <c r="AD977" i="2"/>
  <c r="AG977" i="2" s="1"/>
  <c r="AH977" i="2" s="1"/>
  <c r="AD969" i="2"/>
  <c r="AG969" i="2" s="1"/>
  <c r="AH969" i="2" s="1"/>
  <c r="AD961" i="2"/>
  <c r="AG961" i="2" s="1"/>
  <c r="AH961" i="2" s="1"/>
  <c r="AD949" i="2"/>
  <c r="AG949" i="2" s="1"/>
  <c r="AH949" i="2" s="1"/>
  <c r="AD941" i="2"/>
  <c r="AG941" i="2" s="1"/>
  <c r="AH941" i="2" s="1"/>
  <c r="AD933" i="2"/>
  <c r="AG933" i="2" s="1"/>
  <c r="AH933" i="2" s="1"/>
  <c r="AD925" i="2"/>
  <c r="AG925" i="2" s="1"/>
  <c r="AH925" i="2" s="1"/>
  <c r="AD917" i="2"/>
  <c r="AG917" i="2" s="1"/>
  <c r="AH917" i="2" s="1"/>
  <c r="AD909" i="2"/>
  <c r="AG909" i="2" s="1"/>
  <c r="AH909" i="2" s="1"/>
  <c r="AD905" i="2"/>
  <c r="AG905" i="2" s="1"/>
  <c r="AH905" i="2" s="1"/>
  <c r="AD897" i="2"/>
  <c r="AG897" i="2" s="1"/>
  <c r="AH897" i="2" s="1"/>
  <c r="AD889" i="2"/>
  <c r="AG889" i="2" s="1"/>
  <c r="AH889" i="2" s="1"/>
  <c r="AD877" i="2"/>
  <c r="AG877" i="2" s="1"/>
  <c r="AH877" i="2" s="1"/>
  <c r="AD869" i="2"/>
  <c r="AG869" i="2" s="1"/>
  <c r="AH869" i="2" s="1"/>
  <c r="AD861" i="2"/>
  <c r="AG861" i="2" s="1"/>
  <c r="AH861" i="2" s="1"/>
  <c r="AD853" i="2"/>
  <c r="AG853" i="2" s="1"/>
  <c r="AH853" i="2" s="1"/>
  <c r="AD841" i="2"/>
  <c r="AG841" i="2" s="1"/>
  <c r="AH841" i="2" s="1"/>
  <c r="AD833" i="2"/>
  <c r="AG833" i="2" s="1"/>
  <c r="AH833" i="2" s="1"/>
  <c r="AD825" i="2"/>
  <c r="AG825" i="2" s="1"/>
  <c r="AH825" i="2" s="1"/>
  <c r="AD817" i="2"/>
  <c r="AG817" i="2" s="1"/>
  <c r="AH817" i="2" s="1"/>
  <c r="AD809" i="2"/>
  <c r="AG809" i="2" s="1"/>
  <c r="AH809" i="2" s="1"/>
  <c r="AD801" i="2"/>
  <c r="AG801" i="2" s="1"/>
  <c r="AH801" i="2" s="1"/>
  <c r="AD793" i="2"/>
  <c r="AG793" i="2" s="1"/>
  <c r="AH793" i="2" s="1"/>
  <c r="AD781" i="2"/>
  <c r="AG781" i="2" s="1"/>
  <c r="AH781" i="2" s="1"/>
  <c r="AD769" i="2"/>
  <c r="AG769" i="2" s="1"/>
  <c r="AH769" i="2" s="1"/>
  <c r="AD761" i="2"/>
  <c r="AG761" i="2" s="1"/>
  <c r="AH761" i="2" s="1"/>
  <c r="AD753" i="2"/>
  <c r="AG753" i="2" s="1"/>
  <c r="AH753" i="2" s="1"/>
  <c r="AD745" i="2"/>
  <c r="AG745" i="2" s="1"/>
  <c r="AH745" i="2" s="1"/>
  <c r="AD733" i="2"/>
  <c r="AG733" i="2" s="1"/>
  <c r="AH733" i="2" s="1"/>
  <c r="AD725" i="2"/>
  <c r="AG725" i="2" s="1"/>
  <c r="AH725" i="2" s="1"/>
  <c r="AD721" i="2"/>
  <c r="AG721" i="2" s="1"/>
  <c r="AH721" i="2" s="1"/>
  <c r="AD9" i="2"/>
  <c r="AG9" i="2" s="1"/>
  <c r="AH9" i="2" s="1"/>
  <c r="AD1728" i="2"/>
  <c r="AG1728" i="2" s="1"/>
  <c r="AH1728" i="2" s="1"/>
  <c r="AD1724" i="2"/>
  <c r="AG1724" i="2" s="1"/>
  <c r="AH1724" i="2" s="1"/>
  <c r="AD1720" i="2"/>
  <c r="AG1720" i="2" s="1"/>
  <c r="AH1720" i="2" s="1"/>
  <c r="AD1716" i="2"/>
  <c r="AG1716" i="2" s="1"/>
  <c r="AH1716" i="2" s="1"/>
  <c r="AD1712" i="2"/>
  <c r="AG1712" i="2" s="1"/>
  <c r="AH1712" i="2" s="1"/>
  <c r="AD1708" i="2"/>
  <c r="AG1708" i="2" s="1"/>
  <c r="AH1708" i="2" s="1"/>
  <c r="AD1704" i="2"/>
  <c r="AG1704" i="2" s="1"/>
  <c r="AH1704" i="2" s="1"/>
  <c r="AD1700" i="2"/>
  <c r="AG1700" i="2" s="1"/>
  <c r="AH1700" i="2" s="1"/>
  <c r="AD1696" i="2"/>
  <c r="AG1696" i="2" s="1"/>
  <c r="AH1696" i="2" s="1"/>
  <c r="AD1692" i="2"/>
  <c r="AG1692" i="2" s="1"/>
  <c r="AH1692" i="2" s="1"/>
  <c r="AD1688" i="2"/>
  <c r="AG1688" i="2" s="1"/>
  <c r="AH1688" i="2" s="1"/>
  <c r="AD1684" i="2"/>
  <c r="AG1684" i="2" s="1"/>
  <c r="AH1684" i="2" s="1"/>
  <c r="AD1680" i="2"/>
  <c r="AG1680" i="2" s="1"/>
  <c r="AH1680" i="2" s="1"/>
  <c r="AD1676" i="2"/>
  <c r="AG1676" i="2" s="1"/>
  <c r="AH1676" i="2" s="1"/>
  <c r="AD1672" i="2"/>
  <c r="AG1672" i="2" s="1"/>
  <c r="AH1672" i="2" s="1"/>
  <c r="AD1668" i="2"/>
  <c r="AG1668" i="2" s="1"/>
  <c r="AH1668" i="2" s="1"/>
  <c r="AD1664" i="2"/>
  <c r="AG1664" i="2" s="1"/>
  <c r="AH1664" i="2" s="1"/>
  <c r="AD1660" i="2"/>
  <c r="AG1660" i="2" s="1"/>
  <c r="AH1660" i="2" s="1"/>
  <c r="AD1656" i="2"/>
  <c r="AG1656" i="2" s="1"/>
  <c r="AH1656" i="2" s="1"/>
  <c r="AD1652" i="2"/>
  <c r="AG1652" i="2" s="1"/>
  <c r="AH1652" i="2" s="1"/>
  <c r="AD1648" i="2"/>
  <c r="AG1648" i="2" s="1"/>
  <c r="AH1648" i="2" s="1"/>
  <c r="AD1644" i="2"/>
  <c r="AG1644" i="2" s="1"/>
  <c r="AH1644" i="2" s="1"/>
  <c r="AD1640" i="2"/>
  <c r="AG1640" i="2" s="1"/>
  <c r="AH1640" i="2" s="1"/>
  <c r="AD1636" i="2"/>
  <c r="AG1636" i="2" s="1"/>
  <c r="AH1636" i="2" s="1"/>
  <c r="AD1632" i="2"/>
  <c r="AG1632" i="2" s="1"/>
  <c r="AH1632" i="2" s="1"/>
  <c r="AD1628" i="2"/>
  <c r="AG1628" i="2" s="1"/>
  <c r="AH1628" i="2" s="1"/>
  <c r="AD1624" i="2"/>
  <c r="AG1624" i="2" s="1"/>
  <c r="AH1624" i="2" s="1"/>
  <c r="AD1620" i="2"/>
  <c r="AG1620" i="2" s="1"/>
  <c r="AH1620" i="2" s="1"/>
  <c r="AD1616" i="2"/>
  <c r="AG1616" i="2" s="1"/>
  <c r="AH1616" i="2" s="1"/>
  <c r="AD1612" i="2"/>
  <c r="AG1612" i="2" s="1"/>
  <c r="AH1612" i="2" s="1"/>
  <c r="AD1608" i="2"/>
  <c r="AG1608" i="2" s="1"/>
  <c r="AH1608" i="2" s="1"/>
  <c r="AD1604" i="2"/>
  <c r="AG1604" i="2" s="1"/>
  <c r="AH1604" i="2" s="1"/>
  <c r="AD1600" i="2"/>
  <c r="AG1600" i="2" s="1"/>
  <c r="AH1600" i="2" s="1"/>
  <c r="AD1596" i="2"/>
  <c r="AG1596" i="2" s="1"/>
  <c r="AH1596" i="2" s="1"/>
  <c r="AD1592" i="2"/>
  <c r="AG1592" i="2" s="1"/>
  <c r="AH1592" i="2" s="1"/>
  <c r="AD1588" i="2"/>
  <c r="AG1588" i="2" s="1"/>
  <c r="AH1588" i="2" s="1"/>
  <c r="AD1584" i="2"/>
  <c r="AG1584" i="2" s="1"/>
  <c r="AH1584" i="2" s="1"/>
  <c r="AD1580" i="2"/>
  <c r="AG1580" i="2" s="1"/>
  <c r="AH1580" i="2" s="1"/>
  <c r="AD1576" i="2"/>
  <c r="AG1576" i="2" s="1"/>
  <c r="AH1576" i="2" s="1"/>
  <c r="AD1572" i="2"/>
  <c r="AG1572" i="2" s="1"/>
  <c r="AH1572" i="2" s="1"/>
  <c r="AD1568" i="2"/>
  <c r="AG1568" i="2" s="1"/>
  <c r="AH1568" i="2" s="1"/>
  <c r="AD1564" i="2"/>
  <c r="AG1564" i="2" s="1"/>
  <c r="AH1564" i="2" s="1"/>
  <c r="AD1560" i="2"/>
  <c r="AG1560" i="2" s="1"/>
  <c r="AH1560" i="2" s="1"/>
  <c r="AD1556" i="2"/>
  <c r="AG1556" i="2" s="1"/>
  <c r="AH1556" i="2" s="1"/>
  <c r="AD1552" i="2"/>
  <c r="AG1552" i="2" s="1"/>
  <c r="AH1552" i="2" s="1"/>
  <c r="AD1548" i="2"/>
  <c r="AG1548" i="2" s="1"/>
  <c r="AH1548" i="2" s="1"/>
  <c r="AD1544" i="2"/>
  <c r="AG1544" i="2" s="1"/>
  <c r="AH1544" i="2" s="1"/>
  <c r="AD1540" i="2"/>
  <c r="AG1540" i="2" s="1"/>
  <c r="AH1540" i="2" s="1"/>
  <c r="AD1536" i="2"/>
  <c r="AG1536" i="2" s="1"/>
  <c r="AH1536" i="2" s="1"/>
  <c r="AD1532" i="2"/>
  <c r="AG1532" i="2" s="1"/>
  <c r="AH1532" i="2" s="1"/>
  <c r="AD1528" i="2"/>
  <c r="AG1528" i="2" s="1"/>
  <c r="AH1528" i="2" s="1"/>
  <c r="AD1524" i="2"/>
  <c r="AG1524" i="2" s="1"/>
  <c r="AH1524" i="2" s="1"/>
  <c r="AD1520" i="2"/>
  <c r="AG1520" i="2" s="1"/>
  <c r="AH1520" i="2" s="1"/>
  <c r="AD1516" i="2"/>
  <c r="AG1516" i="2" s="1"/>
  <c r="AH1516" i="2" s="1"/>
  <c r="AD1512" i="2"/>
  <c r="AG1512" i="2" s="1"/>
  <c r="AH1512" i="2" s="1"/>
  <c r="AD1508" i="2"/>
  <c r="AG1508" i="2" s="1"/>
  <c r="AH1508" i="2" s="1"/>
  <c r="AD1504" i="2"/>
  <c r="AG1504" i="2" s="1"/>
  <c r="AH1504" i="2" s="1"/>
  <c r="AD1500" i="2"/>
  <c r="AG1500" i="2" s="1"/>
  <c r="AH1500" i="2" s="1"/>
  <c r="AD1496" i="2"/>
  <c r="AG1496" i="2" s="1"/>
  <c r="AH1496" i="2" s="1"/>
  <c r="AD1492" i="2"/>
  <c r="AG1492" i="2" s="1"/>
  <c r="AH1492" i="2" s="1"/>
  <c r="AD1488" i="2"/>
  <c r="AG1488" i="2" s="1"/>
  <c r="AH1488" i="2" s="1"/>
  <c r="AD1484" i="2"/>
  <c r="AG1484" i="2" s="1"/>
  <c r="AH1484" i="2" s="1"/>
  <c r="AD1480" i="2"/>
  <c r="AG1480" i="2" s="1"/>
  <c r="AH1480" i="2" s="1"/>
  <c r="AD1476" i="2"/>
  <c r="AG1476" i="2" s="1"/>
  <c r="AH1476" i="2" s="1"/>
  <c r="AD1472" i="2"/>
  <c r="AG1472" i="2" s="1"/>
  <c r="AH1472" i="2" s="1"/>
  <c r="AD1468" i="2"/>
  <c r="AG1468" i="2" s="1"/>
  <c r="AH1468" i="2" s="1"/>
  <c r="AD1464" i="2"/>
  <c r="AG1464" i="2" s="1"/>
  <c r="AH1464" i="2" s="1"/>
  <c r="AD1460" i="2"/>
  <c r="AG1460" i="2" s="1"/>
  <c r="AH1460" i="2" s="1"/>
  <c r="AD1456" i="2"/>
  <c r="AG1456" i="2" s="1"/>
  <c r="AH1456" i="2" s="1"/>
  <c r="AD1452" i="2"/>
  <c r="AG1452" i="2" s="1"/>
  <c r="AH1452" i="2" s="1"/>
  <c r="AD1448" i="2"/>
  <c r="AG1448" i="2" s="1"/>
  <c r="AH1448" i="2" s="1"/>
  <c r="AD1444" i="2"/>
  <c r="AG1444" i="2" s="1"/>
  <c r="AH1444" i="2" s="1"/>
  <c r="AD1440" i="2"/>
  <c r="AG1440" i="2" s="1"/>
  <c r="AH1440" i="2" s="1"/>
  <c r="AD1436" i="2"/>
  <c r="AG1436" i="2" s="1"/>
  <c r="AH1436" i="2" s="1"/>
  <c r="AD1432" i="2"/>
  <c r="AG1432" i="2" s="1"/>
  <c r="AH1432" i="2" s="1"/>
  <c r="AD1428" i="2"/>
  <c r="AG1428" i="2" s="1"/>
  <c r="AH1428" i="2" s="1"/>
  <c r="AD1424" i="2"/>
  <c r="AG1424" i="2" s="1"/>
  <c r="AH1424" i="2" s="1"/>
  <c r="AD1420" i="2"/>
  <c r="AG1420" i="2" s="1"/>
  <c r="AH1420" i="2" s="1"/>
  <c r="AD1416" i="2"/>
  <c r="AG1416" i="2" s="1"/>
  <c r="AH1416" i="2" s="1"/>
  <c r="AD1412" i="2"/>
  <c r="AG1412" i="2" s="1"/>
  <c r="AH1412" i="2" s="1"/>
  <c r="AD1408" i="2"/>
  <c r="AG1408" i="2" s="1"/>
  <c r="AH1408" i="2" s="1"/>
  <c r="AD1404" i="2"/>
  <c r="AG1404" i="2" s="1"/>
  <c r="AH1404" i="2" s="1"/>
  <c r="AD1400" i="2"/>
  <c r="AG1400" i="2" s="1"/>
  <c r="AH1400" i="2" s="1"/>
  <c r="AD1396" i="2"/>
  <c r="AG1396" i="2" s="1"/>
  <c r="AH1396" i="2" s="1"/>
  <c r="AD1392" i="2"/>
  <c r="AG1392" i="2" s="1"/>
  <c r="AH1392" i="2" s="1"/>
  <c r="AD1388" i="2"/>
  <c r="AG1388" i="2" s="1"/>
  <c r="AH1388" i="2" s="1"/>
  <c r="AD1384" i="2"/>
  <c r="AG1384" i="2" s="1"/>
  <c r="AH1384" i="2" s="1"/>
  <c r="AD1380" i="2"/>
  <c r="AG1380" i="2" s="1"/>
  <c r="AH1380" i="2" s="1"/>
  <c r="AD1376" i="2"/>
  <c r="AG1376" i="2" s="1"/>
  <c r="AH1376" i="2" s="1"/>
  <c r="AD1372" i="2"/>
  <c r="AG1372" i="2" s="1"/>
  <c r="AH1372" i="2" s="1"/>
  <c r="AD1368" i="2"/>
  <c r="AG1368" i="2" s="1"/>
  <c r="AH1368" i="2" s="1"/>
  <c r="AD1360" i="2"/>
  <c r="AG1360" i="2" s="1"/>
  <c r="AH1360" i="2" s="1"/>
  <c r="AD1356" i="2"/>
  <c r="AG1356" i="2" s="1"/>
  <c r="AH1356" i="2" s="1"/>
  <c r="AD1352" i="2"/>
  <c r="AG1352" i="2" s="1"/>
  <c r="AH1352" i="2" s="1"/>
  <c r="AD1344" i="2"/>
  <c r="AG1344" i="2" s="1"/>
  <c r="AH1344" i="2" s="1"/>
  <c r="AD1340" i="2"/>
  <c r="AG1340" i="2" s="1"/>
  <c r="AH1340" i="2" s="1"/>
  <c r="AD1336" i="2"/>
  <c r="AG1336" i="2" s="1"/>
  <c r="AH1336" i="2" s="1"/>
  <c r="AD1328" i="2"/>
  <c r="AG1328" i="2" s="1"/>
  <c r="AH1328" i="2" s="1"/>
  <c r="AD1324" i="2"/>
  <c r="AG1324" i="2" s="1"/>
  <c r="AH1324" i="2" s="1"/>
  <c r="AD1320" i="2"/>
  <c r="AG1320" i="2" s="1"/>
  <c r="AH1320" i="2" s="1"/>
  <c r="AD1312" i="2"/>
  <c r="AG1312" i="2" s="1"/>
  <c r="AH1312" i="2" s="1"/>
  <c r="AD1308" i="2"/>
  <c r="AG1308" i="2" s="1"/>
  <c r="AH1308" i="2" s="1"/>
  <c r="AD1304" i="2"/>
  <c r="AG1304" i="2" s="1"/>
  <c r="AH1304" i="2" s="1"/>
  <c r="AD1296" i="2"/>
  <c r="AG1296" i="2" s="1"/>
  <c r="AH1296" i="2" s="1"/>
  <c r="AD1292" i="2"/>
  <c r="AG1292" i="2" s="1"/>
  <c r="AH1292" i="2" s="1"/>
  <c r="AD1288" i="2"/>
  <c r="AG1288" i="2" s="1"/>
  <c r="AH1288" i="2" s="1"/>
  <c r="AD1280" i="2"/>
  <c r="AG1280" i="2" s="1"/>
  <c r="AH1280" i="2" s="1"/>
  <c r="AD1276" i="2"/>
  <c r="AG1276" i="2" s="1"/>
  <c r="AH1276" i="2" s="1"/>
  <c r="AD1272" i="2"/>
  <c r="AG1272" i="2" s="1"/>
  <c r="AH1272" i="2" s="1"/>
  <c r="AD1264" i="2"/>
  <c r="AG1264" i="2" s="1"/>
  <c r="AH1264" i="2" s="1"/>
  <c r="AD1260" i="2"/>
  <c r="AG1260" i="2" s="1"/>
  <c r="AH1260" i="2" s="1"/>
  <c r="AD1256" i="2"/>
  <c r="AG1256" i="2" s="1"/>
  <c r="AH1256" i="2" s="1"/>
  <c r="AD1248" i="2"/>
  <c r="AG1248" i="2" s="1"/>
  <c r="AH1248" i="2" s="1"/>
  <c r="AD1244" i="2"/>
  <c r="AG1244" i="2" s="1"/>
  <c r="AH1244" i="2" s="1"/>
  <c r="AD1240" i="2"/>
  <c r="AG1240" i="2" s="1"/>
  <c r="AH1240" i="2" s="1"/>
  <c r="AD1232" i="2"/>
  <c r="AG1232" i="2" s="1"/>
  <c r="AH1232" i="2" s="1"/>
  <c r="AD1228" i="2"/>
  <c r="AG1228" i="2" s="1"/>
  <c r="AH1228" i="2" s="1"/>
  <c r="AD1224" i="2"/>
  <c r="AG1224" i="2" s="1"/>
  <c r="AH1224" i="2" s="1"/>
  <c r="AD1216" i="2"/>
  <c r="AG1216" i="2" s="1"/>
  <c r="AH1216" i="2" s="1"/>
  <c r="AD1212" i="2"/>
  <c r="AG1212" i="2" s="1"/>
  <c r="AH1212" i="2" s="1"/>
  <c r="AD1208" i="2"/>
  <c r="AG1208" i="2" s="1"/>
  <c r="AH1208" i="2" s="1"/>
  <c r="AD1200" i="2"/>
  <c r="AG1200" i="2" s="1"/>
  <c r="AH1200" i="2" s="1"/>
  <c r="AD1196" i="2"/>
  <c r="AG1196" i="2" s="1"/>
  <c r="AH1196" i="2" s="1"/>
  <c r="AD1192" i="2"/>
  <c r="AG1192" i="2" s="1"/>
  <c r="AH1192" i="2" s="1"/>
  <c r="AD1184" i="2"/>
  <c r="AG1184" i="2" s="1"/>
  <c r="AH1184" i="2" s="1"/>
  <c r="AD1180" i="2"/>
  <c r="AG1180" i="2" s="1"/>
  <c r="AH1180" i="2" s="1"/>
  <c r="AD1176" i="2"/>
  <c r="AG1176" i="2" s="1"/>
  <c r="AH1176" i="2" s="1"/>
  <c r="AD1168" i="2"/>
  <c r="AG1168" i="2" s="1"/>
  <c r="AH1168" i="2" s="1"/>
  <c r="AD1164" i="2"/>
  <c r="AG1164" i="2" s="1"/>
  <c r="AH1164" i="2" s="1"/>
  <c r="AD1160" i="2"/>
  <c r="AG1160" i="2" s="1"/>
  <c r="AH1160" i="2" s="1"/>
  <c r="AD1152" i="2"/>
  <c r="AG1152" i="2" s="1"/>
  <c r="AH1152" i="2" s="1"/>
  <c r="AD1148" i="2"/>
  <c r="AG1148" i="2" s="1"/>
  <c r="AH1148" i="2" s="1"/>
  <c r="AD1144" i="2"/>
  <c r="AG1144" i="2" s="1"/>
  <c r="AH1144" i="2" s="1"/>
  <c r="AD1136" i="2"/>
  <c r="AG1136" i="2" s="1"/>
  <c r="AH1136" i="2" s="1"/>
  <c r="AD1132" i="2"/>
  <c r="AG1132" i="2" s="1"/>
  <c r="AH1132" i="2" s="1"/>
  <c r="AD1128" i="2"/>
  <c r="AG1128" i="2" s="1"/>
  <c r="AH1128" i="2" s="1"/>
  <c r="AD1120" i="2"/>
  <c r="AG1120" i="2" s="1"/>
  <c r="AH1120" i="2" s="1"/>
  <c r="AD1116" i="2"/>
  <c r="AG1116" i="2" s="1"/>
  <c r="AH1116" i="2" s="1"/>
  <c r="AD1112" i="2"/>
  <c r="AG1112" i="2" s="1"/>
  <c r="AH1112" i="2" s="1"/>
  <c r="AD1104" i="2"/>
  <c r="AG1104" i="2" s="1"/>
  <c r="AH1104" i="2" s="1"/>
  <c r="AD1100" i="2"/>
  <c r="AG1100" i="2" s="1"/>
  <c r="AH1100" i="2" s="1"/>
  <c r="AD1096" i="2"/>
  <c r="AG1096" i="2" s="1"/>
  <c r="AH1096" i="2" s="1"/>
  <c r="AD1088" i="2"/>
  <c r="AG1088" i="2" s="1"/>
  <c r="AH1088" i="2" s="1"/>
  <c r="AD1084" i="2"/>
  <c r="AG1084" i="2" s="1"/>
  <c r="AH1084" i="2" s="1"/>
  <c r="AD1080" i="2"/>
  <c r="AG1080" i="2" s="1"/>
  <c r="AH1080" i="2" s="1"/>
  <c r="AD1072" i="2"/>
  <c r="AG1072" i="2" s="1"/>
  <c r="AH1072" i="2" s="1"/>
  <c r="AD1068" i="2"/>
  <c r="AG1068" i="2" s="1"/>
  <c r="AH1068" i="2" s="1"/>
  <c r="AD1064" i="2"/>
  <c r="AG1064" i="2" s="1"/>
  <c r="AH1064" i="2" s="1"/>
  <c r="AD1056" i="2"/>
  <c r="AG1056" i="2" s="1"/>
  <c r="AH1056" i="2" s="1"/>
  <c r="AD1052" i="2"/>
  <c r="AG1052" i="2" s="1"/>
  <c r="AH1052" i="2" s="1"/>
  <c r="AD1048" i="2"/>
  <c r="AG1048" i="2" s="1"/>
  <c r="AH1048" i="2" s="1"/>
  <c r="AD1040" i="2"/>
  <c r="AG1040" i="2" s="1"/>
  <c r="AH1040" i="2" s="1"/>
  <c r="AD1036" i="2"/>
  <c r="AG1036" i="2" s="1"/>
  <c r="AH1036" i="2" s="1"/>
  <c r="AD1032" i="2"/>
  <c r="AG1032" i="2" s="1"/>
  <c r="AH1032" i="2" s="1"/>
  <c r="AD1028" i="2"/>
  <c r="AG1028" i="2" s="1"/>
  <c r="AH1028" i="2" s="1"/>
  <c r="AD1024" i="2"/>
  <c r="AG1024" i="2" s="1"/>
  <c r="AH1024" i="2" s="1"/>
  <c r="AD1020" i="2"/>
  <c r="AG1020" i="2" s="1"/>
  <c r="AH1020" i="2" s="1"/>
  <c r="AD1016" i="2"/>
  <c r="AG1016" i="2" s="1"/>
  <c r="AH1016" i="2" s="1"/>
  <c r="AD1012" i="2"/>
  <c r="AG1012" i="2" s="1"/>
  <c r="AH1012" i="2" s="1"/>
  <c r="AD1008" i="2"/>
  <c r="AG1008" i="2" s="1"/>
  <c r="AH1008" i="2" s="1"/>
  <c r="AD1004" i="2"/>
  <c r="AG1004" i="2" s="1"/>
  <c r="AH1004" i="2" s="1"/>
  <c r="AD1000" i="2"/>
  <c r="AG1000" i="2" s="1"/>
  <c r="AH1000" i="2" s="1"/>
  <c r="AD996" i="2"/>
  <c r="AG996" i="2" s="1"/>
  <c r="AH996" i="2" s="1"/>
  <c r="AD992" i="2"/>
  <c r="AG992" i="2" s="1"/>
  <c r="AH992" i="2" s="1"/>
  <c r="AD988" i="2"/>
  <c r="AG988" i="2" s="1"/>
  <c r="AH988" i="2" s="1"/>
  <c r="AD984" i="2"/>
  <c r="AG984" i="2" s="1"/>
  <c r="AH984" i="2" s="1"/>
  <c r="AD980" i="2"/>
  <c r="AG980" i="2" s="1"/>
  <c r="AH980" i="2" s="1"/>
  <c r="AD976" i="2"/>
  <c r="AG976" i="2" s="1"/>
  <c r="AH976" i="2" s="1"/>
  <c r="AD972" i="2"/>
  <c r="AG972" i="2" s="1"/>
  <c r="AH972" i="2" s="1"/>
  <c r="AD968" i="2"/>
  <c r="AG968" i="2" s="1"/>
  <c r="AH968" i="2" s="1"/>
  <c r="AD964" i="2"/>
  <c r="AG964" i="2" s="1"/>
  <c r="AH964" i="2" s="1"/>
  <c r="AD960" i="2"/>
  <c r="AG960" i="2" s="1"/>
  <c r="AH960" i="2" s="1"/>
  <c r="AD956" i="2"/>
  <c r="AG956" i="2" s="1"/>
  <c r="AH956" i="2" s="1"/>
  <c r="AD952" i="2"/>
  <c r="AG952" i="2" s="1"/>
  <c r="AH952" i="2" s="1"/>
  <c r="AD948" i="2"/>
  <c r="AG948" i="2" s="1"/>
  <c r="AH948" i="2" s="1"/>
  <c r="AD944" i="2"/>
  <c r="AG944" i="2" s="1"/>
  <c r="AH944" i="2" s="1"/>
  <c r="AD940" i="2"/>
  <c r="AG940" i="2" s="1"/>
  <c r="AH940" i="2" s="1"/>
  <c r="AD936" i="2"/>
  <c r="AG936" i="2" s="1"/>
  <c r="AH936" i="2" s="1"/>
  <c r="AD932" i="2"/>
  <c r="AG932" i="2" s="1"/>
  <c r="AH932" i="2" s="1"/>
  <c r="AD928" i="2"/>
  <c r="AG928" i="2" s="1"/>
  <c r="AH928" i="2" s="1"/>
  <c r="AD924" i="2"/>
  <c r="AG924" i="2" s="1"/>
  <c r="AH924" i="2" s="1"/>
  <c r="AD920" i="2"/>
  <c r="AG920" i="2" s="1"/>
  <c r="AH920" i="2" s="1"/>
  <c r="AD916" i="2"/>
  <c r="AG916" i="2" s="1"/>
  <c r="AH916" i="2" s="1"/>
  <c r="AD912" i="2"/>
  <c r="AG912" i="2" s="1"/>
  <c r="AH912" i="2" s="1"/>
  <c r="AD908" i="2"/>
  <c r="AG908" i="2" s="1"/>
  <c r="AH908" i="2" s="1"/>
  <c r="AD904" i="2"/>
  <c r="AG904" i="2" s="1"/>
  <c r="AH904" i="2" s="1"/>
  <c r="AD900" i="2"/>
  <c r="AG900" i="2" s="1"/>
  <c r="AH900" i="2" s="1"/>
  <c r="AD896" i="2"/>
  <c r="AG896" i="2" s="1"/>
  <c r="AH896" i="2" s="1"/>
  <c r="AD892" i="2"/>
  <c r="AG892" i="2" s="1"/>
  <c r="AH892" i="2" s="1"/>
  <c r="AD888" i="2"/>
  <c r="AG888" i="2" s="1"/>
  <c r="AH888" i="2" s="1"/>
  <c r="AD884" i="2"/>
  <c r="AG884" i="2" s="1"/>
  <c r="AH884" i="2" s="1"/>
  <c r="AD880" i="2"/>
  <c r="AG880" i="2" s="1"/>
  <c r="AH880" i="2" s="1"/>
  <c r="AD876" i="2"/>
  <c r="AG876" i="2" s="1"/>
  <c r="AH876" i="2" s="1"/>
  <c r="AD872" i="2"/>
  <c r="AG872" i="2" s="1"/>
  <c r="AH872" i="2" s="1"/>
  <c r="AD868" i="2"/>
  <c r="AG868" i="2" s="1"/>
  <c r="AH868" i="2" s="1"/>
  <c r="AD864" i="2"/>
  <c r="AG864" i="2" s="1"/>
  <c r="AH864" i="2" s="1"/>
  <c r="AD860" i="2"/>
  <c r="AG860" i="2" s="1"/>
  <c r="AH860" i="2" s="1"/>
  <c r="AD856" i="2"/>
  <c r="AG856" i="2" s="1"/>
  <c r="AH856" i="2" s="1"/>
  <c r="AD852" i="2"/>
  <c r="AG852" i="2" s="1"/>
  <c r="AH852" i="2" s="1"/>
  <c r="AD848" i="2"/>
  <c r="AG848" i="2" s="1"/>
  <c r="AH848" i="2" s="1"/>
  <c r="AD844" i="2"/>
  <c r="AG844" i="2" s="1"/>
  <c r="AH844" i="2" s="1"/>
  <c r="AD840" i="2"/>
  <c r="AG840" i="2" s="1"/>
  <c r="AH840" i="2" s="1"/>
  <c r="AD836" i="2"/>
  <c r="AG836" i="2" s="1"/>
  <c r="AH836" i="2" s="1"/>
  <c r="AD832" i="2"/>
  <c r="AG832" i="2" s="1"/>
  <c r="AH832" i="2" s="1"/>
  <c r="AD828" i="2"/>
  <c r="AG828" i="2" s="1"/>
  <c r="AH828" i="2" s="1"/>
  <c r="AD824" i="2"/>
  <c r="AG824" i="2" s="1"/>
  <c r="AH824" i="2" s="1"/>
  <c r="AD820" i="2"/>
  <c r="AG820" i="2" s="1"/>
  <c r="AH820" i="2" s="1"/>
  <c r="AD816" i="2"/>
  <c r="AG816" i="2" s="1"/>
  <c r="AH816" i="2" s="1"/>
  <c r="AD812" i="2"/>
  <c r="AG812" i="2" s="1"/>
  <c r="AH812" i="2" s="1"/>
  <c r="AD808" i="2"/>
  <c r="AG808" i="2" s="1"/>
  <c r="AH808" i="2" s="1"/>
  <c r="AD804" i="2"/>
  <c r="AG804" i="2" s="1"/>
  <c r="AH804" i="2" s="1"/>
  <c r="AD800" i="2"/>
  <c r="AG800" i="2" s="1"/>
  <c r="AH800" i="2" s="1"/>
  <c r="AD796" i="2"/>
  <c r="AG796" i="2" s="1"/>
  <c r="AH796" i="2" s="1"/>
  <c r="AD792" i="2"/>
  <c r="AG792" i="2" s="1"/>
  <c r="AH792" i="2" s="1"/>
  <c r="AD788" i="2"/>
  <c r="AG788" i="2" s="1"/>
  <c r="AH788" i="2" s="1"/>
  <c r="AD784" i="2"/>
  <c r="AG784" i="2" s="1"/>
  <c r="AH784" i="2" s="1"/>
  <c r="AD780" i="2"/>
  <c r="AG780" i="2" s="1"/>
  <c r="AH780" i="2" s="1"/>
  <c r="AD776" i="2"/>
  <c r="AG776" i="2" s="1"/>
  <c r="AH776" i="2" s="1"/>
  <c r="AD772" i="2"/>
  <c r="AG772" i="2" s="1"/>
  <c r="AH772" i="2" s="1"/>
  <c r="AD768" i="2"/>
  <c r="AG768" i="2" s="1"/>
  <c r="AH768" i="2" s="1"/>
  <c r="AD764" i="2"/>
  <c r="AG764" i="2" s="1"/>
  <c r="AH764" i="2" s="1"/>
  <c r="AD760" i="2"/>
  <c r="AG760" i="2" s="1"/>
  <c r="AH760" i="2" s="1"/>
  <c r="AD756" i="2"/>
  <c r="AG756" i="2" s="1"/>
  <c r="AH756" i="2" s="1"/>
  <c r="AD752" i="2"/>
  <c r="AG752" i="2" s="1"/>
  <c r="AH752" i="2" s="1"/>
  <c r="AD748" i="2"/>
  <c r="AG748" i="2" s="1"/>
  <c r="AH748" i="2" s="1"/>
  <c r="AD744" i="2"/>
  <c r="AG744" i="2" s="1"/>
  <c r="AH744" i="2" s="1"/>
  <c r="AD740" i="2"/>
  <c r="AG740" i="2" s="1"/>
  <c r="AH740" i="2" s="1"/>
  <c r="AD736" i="2"/>
  <c r="AG736" i="2" s="1"/>
  <c r="AH736" i="2" s="1"/>
  <c r="AD732" i="2"/>
  <c r="AG732" i="2" s="1"/>
  <c r="AH732" i="2" s="1"/>
  <c r="AD728" i="2"/>
  <c r="AG728" i="2" s="1"/>
  <c r="AH728" i="2" s="1"/>
  <c r="AD724" i="2"/>
  <c r="AG724" i="2" s="1"/>
  <c r="AH724" i="2" s="1"/>
  <c r="AD720" i="2"/>
  <c r="AG720" i="2" s="1"/>
  <c r="AH720" i="2" s="1"/>
  <c r="AD716" i="2"/>
  <c r="AG716" i="2" s="1"/>
  <c r="AH716" i="2" s="1"/>
  <c r="AD712" i="2"/>
  <c r="AG712" i="2" s="1"/>
  <c r="AH712" i="2" s="1"/>
  <c r="AD708" i="2"/>
  <c r="AG708" i="2" s="1"/>
  <c r="AH708" i="2" s="1"/>
  <c r="AD704" i="2"/>
  <c r="AG704" i="2" s="1"/>
  <c r="AH704" i="2" s="1"/>
  <c r="AD700" i="2"/>
  <c r="AG700" i="2" s="1"/>
  <c r="AH700" i="2" s="1"/>
  <c r="AD696" i="2"/>
  <c r="AG696" i="2" s="1"/>
  <c r="AH696" i="2" s="1"/>
  <c r="AD692" i="2"/>
  <c r="AG692" i="2" s="1"/>
  <c r="AH692" i="2" s="1"/>
  <c r="AD688" i="2"/>
  <c r="AG688" i="2" s="1"/>
  <c r="AH688" i="2" s="1"/>
  <c r="AD684" i="2"/>
  <c r="AG684" i="2" s="1"/>
  <c r="AH684" i="2" s="1"/>
  <c r="AD680" i="2"/>
  <c r="AG680" i="2" s="1"/>
  <c r="AH680" i="2" s="1"/>
  <c r="AD676" i="2"/>
  <c r="AG676" i="2" s="1"/>
  <c r="AH676" i="2" s="1"/>
  <c r="AD672" i="2"/>
  <c r="AG672" i="2" s="1"/>
  <c r="AH672" i="2" s="1"/>
  <c r="AD668" i="2"/>
  <c r="AG668" i="2" s="1"/>
  <c r="AH668" i="2" s="1"/>
  <c r="AD664" i="2"/>
  <c r="AG664" i="2" s="1"/>
  <c r="AH664" i="2" s="1"/>
  <c r="AD660" i="2"/>
  <c r="AG660" i="2" s="1"/>
  <c r="AH660" i="2" s="1"/>
  <c r="AD656" i="2"/>
  <c r="AG656" i="2" s="1"/>
  <c r="AH656" i="2" s="1"/>
  <c r="AD652" i="2"/>
  <c r="AG652" i="2" s="1"/>
  <c r="AH652" i="2" s="1"/>
  <c r="AD648" i="2"/>
  <c r="AG648" i="2" s="1"/>
  <c r="AH648" i="2" s="1"/>
  <c r="AD644" i="2"/>
  <c r="AG644" i="2" s="1"/>
  <c r="AH644" i="2" s="1"/>
  <c r="AD640" i="2"/>
  <c r="AG640" i="2" s="1"/>
  <c r="AH640" i="2" s="1"/>
  <c r="AD636" i="2"/>
  <c r="AG636" i="2" s="1"/>
  <c r="AH636" i="2" s="1"/>
  <c r="AD632" i="2"/>
  <c r="AG632" i="2" s="1"/>
  <c r="AH632" i="2" s="1"/>
  <c r="AD628" i="2"/>
  <c r="AG628" i="2" s="1"/>
  <c r="AH628" i="2" s="1"/>
  <c r="AD624" i="2"/>
  <c r="AG624" i="2" s="1"/>
  <c r="AH624" i="2" s="1"/>
  <c r="AD620" i="2"/>
  <c r="AG620" i="2" s="1"/>
  <c r="AH620" i="2" s="1"/>
  <c r="AD616" i="2"/>
  <c r="AG616" i="2" s="1"/>
  <c r="AH616" i="2" s="1"/>
  <c r="AD612" i="2"/>
  <c r="AG612" i="2" s="1"/>
  <c r="AH612" i="2" s="1"/>
  <c r="AD608" i="2"/>
  <c r="AG608" i="2" s="1"/>
  <c r="AH608" i="2" s="1"/>
  <c r="AD604" i="2"/>
  <c r="AG604" i="2" s="1"/>
  <c r="AH604" i="2" s="1"/>
  <c r="AD600" i="2"/>
  <c r="AG600" i="2" s="1"/>
  <c r="AH600" i="2" s="1"/>
  <c r="AD596" i="2"/>
  <c r="AG596" i="2" s="1"/>
  <c r="AH596" i="2" s="1"/>
  <c r="AD592" i="2"/>
  <c r="AG592" i="2" s="1"/>
  <c r="AH592" i="2" s="1"/>
  <c r="AD588" i="2"/>
  <c r="AG588" i="2" s="1"/>
  <c r="AH588" i="2" s="1"/>
  <c r="AD584" i="2"/>
  <c r="AG584" i="2" s="1"/>
  <c r="AH584" i="2" s="1"/>
  <c r="AD580" i="2"/>
  <c r="AG580" i="2" s="1"/>
  <c r="AH580" i="2" s="1"/>
  <c r="AD576" i="2"/>
  <c r="AG576" i="2" s="1"/>
  <c r="AH576" i="2" s="1"/>
  <c r="AD572" i="2"/>
  <c r="AG572" i="2" s="1"/>
  <c r="AH572" i="2" s="1"/>
  <c r="AD568" i="2"/>
  <c r="AG568" i="2" s="1"/>
  <c r="AH568" i="2" s="1"/>
  <c r="AD564" i="2"/>
  <c r="AG564" i="2" s="1"/>
  <c r="AH564" i="2" s="1"/>
  <c r="AD560" i="2"/>
  <c r="AG560" i="2" s="1"/>
  <c r="AH560" i="2" s="1"/>
  <c r="AD556" i="2"/>
  <c r="AG556" i="2" s="1"/>
  <c r="AH556" i="2" s="1"/>
  <c r="AD552" i="2"/>
  <c r="AG552" i="2" s="1"/>
  <c r="AH552" i="2" s="1"/>
  <c r="AD548" i="2"/>
  <c r="AG548" i="2" s="1"/>
  <c r="AH548" i="2" s="1"/>
  <c r="AD544" i="2"/>
  <c r="AG544" i="2" s="1"/>
  <c r="AH544" i="2" s="1"/>
  <c r="AD540" i="2"/>
  <c r="AG540" i="2" s="1"/>
  <c r="AH540" i="2" s="1"/>
  <c r="AD536" i="2"/>
  <c r="AG536" i="2" s="1"/>
  <c r="AH536" i="2" s="1"/>
  <c r="AD532" i="2"/>
  <c r="AG532" i="2" s="1"/>
  <c r="AH532" i="2" s="1"/>
  <c r="AD528" i="2"/>
  <c r="AG528" i="2" s="1"/>
  <c r="AH528" i="2" s="1"/>
  <c r="AD524" i="2"/>
  <c r="AG524" i="2" s="1"/>
  <c r="AH524" i="2" s="1"/>
  <c r="AD520" i="2"/>
  <c r="AG520" i="2" s="1"/>
  <c r="AH520" i="2" s="1"/>
  <c r="AD516" i="2"/>
  <c r="AG516" i="2" s="1"/>
  <c r="AH516" i="2" s="1"/>
  <c r="AD512" i="2"/>
  <c r="AG512" i="2" s="1"/>
  <c r="AH512" i="2" s="1"/>
  <c r="AD508" i="2"/>
  <c r="AG508" i="2" s="1"/>
  <c r="AH508" i="2" s="1"/>
  <c r="AD504" i="2"/>
  <c r="AG504" i="2" s="1"/>
  <c r="AH504" i="2" s="1"/>
  <c r="AD500" i="2"/>
  <c r="AG500" i="2" s="1"/>
  <c r="AH500" i="2" s="1"/>
  <c r="AD496" i="2"/>
  <c r="AG496" i="2" s="1"/>
  <c r="AH496" i="2" s="1"/>
  <c r="AD492" i="2"/>
  <c r="AG492" i="2" s="1"/>
  <c r="AH492" i="2" s="1"/>
  <c r="AD488" i="2"/>
  <c r="AG488" i="2" s="1"/>
  <c r="AH488" i="2" s="1"/>
  <c r="AD484" i="2"/>
  <c r="AG484" i="2" s="1"/>
  <c r="AH484" i="2" s="1"/>
  <c r="AD480" i="2"/>
  <c r="AG480" i="2" s="1"/>
  <c r="AH480" i="2" s="1"/>
  <c r="AD476" i="2"/>
  <c r="AG476" i="2" s="1"/>
  <c r="AH476" i="2" s="1"/>
  <c r="AD472" i="2"/>
  <c r="AG472" i="2" s="1"/>
  <c r="AH472" i="2" s="1"/>
  <c r="AD468" i="2"/>
  <c r="AG468" i="2" s="1"/>
  <c r="AH468" i="2" s="1"/>
  <c r="AD464" i="2"/>
  <c r="AG464" i="2" s="1"/>
  <c r="AH464" i="2" s="1"/>
  <c r="AD460" i="2"/>
  <c r="AG460" i="2" s="1"/>
  <c r="AH460" i="2" s="1"/>
  <c r="AD456" i="2"/>
  <c r="AG456" i="2" s="1"/>
  <c r="AH456" i="2" s="1"/>
  <c r="AD452" i="2"/>
  <c r="AG452" i="2" s="1"/>
  <c r="AH452" i="2" s="1"/>
  <c r="AD448" i="2"/>
  <c r="AG448" i="2" s="1"/>
  <c r="AH448" i="2" s="1"/>
  <c r="AD444" i="2"/>
  <c r="AG444" i="2" s="1"/>
  <c r="AH444" i="2" s="1"/>
  <c r="AD440" i="2"/>
  <c r="AG440" i="2" s="1"/>
  <c r="AH440" i="2" s="1"/>
  <c r="AD436" i="2"/>
  <c r="AG436" i="2" s="1"/>
  <c r="AH436" i="2" s="1"/>
  <c r="AD432" i="2"/>
  <c r="AG432" i="2" s="1"/>
  <c r="AH432" i="2" s="1"/>
  <c r="AD428" i="2"/>
  <c r="AG428" i="2" s="1"/>
  <c r="AH428" i="2" s="1"/>
  <c r="AD424" i="2"/>
  <c r="AG424" i="2" s="1"/>
  <c r="AH424" i="2" s="1"/>
  <c r="AD420" i="2"/>
  <c r="AG420" i="2" s="1"/>
  <c r="AH420" i="2" s="1"/>
  <c r="AD416" i="2"/>
  <c r="AG416" i="2" s="1"/>
  <c r="AH416" i="2" s="1"/>
  <c r="AD412" i="2"/>
  <c r="AG412" i="2" s="1"/>
  <c r="AH412" i="2" s="1"/>
  <c r="AD408" i="2"/>
  <c r="AG408" i="2" s="1"/>
  <c r="AH408" i="2" s="1"/>
  <c r="AD404" i="2"/>
  <c r="AG404" i="2" s="1"/>
  <c r="AH404" i="2" s="1"/>
  <c r="AD400" i="2"/>
  <c r="AG400" i="2" s="1"/>
  <c r="AH400" i="2" s="1"/>
  <c r="AD396" i="2"/>
  <c r="AG396" i="2" s="1"/>
  <c r="AH396" i="2" s="1"/>
  <c r="AD392" i="2"/>
  <c r="AG392" i="2" s="1"/>
  <c r="AH392" i="2" s="1"/>
  <c r="AD388" i="2"/>
  <c r="AG388" i="2" s="1"/>
  <c r="AH388" i="2" s="1"/>
  <c r="AD384" i="2"/>
  <c r="AG384" i="2" s="1"/>
  <c r="AH384" i="2" s="1"/>
  <c r="AD380" i="2"/>
  <c r="AG380" i="2" s="1"/>
  <c r="AH380" i="2" s="1"/>
  <c r="AD376" i="2"/>
  <c r="AG376" i="2" s="1"/>
  <c r="AH376" i="2" s="1"/>
  <c r="AD372" i="2"/>
  <c r="AG372" i="2" s="1"/>
  <c r="AH372" i="2" s="1"/>
  <c r="AD368" i="2"/>
  <c r="AG368" i="2" s="1"/>
  <c r="AH368" i="2" s="1"/>
  <c r="AD364" i="2"/>
  <c r="AG364" i="2" s="1"/>
  <c r="AH364" i="2" s="1"/>
  <c r="AD360" i="2"/>
  <c r="AG360" i="2" s="1"/>
  <c r="AH360" i="2" s="1"/>
  <c r="AD356" i="2"/>
  <c r="AG356" i="2" s="1"/>
  <c r="AH356" i="2" s="1"/>
  <c r="AD352" i="2"/>
  <c r="AG352" i="2" s="1"/>
  <c r="AH352" i="2" s="1"/>
  <c r="AD348" i="2"/>
  <c r="AG348" i="2" s="1"/>
  <c r="AH348" i="2" s="1"/>
  <c r="AD344" i="2"/>
  <c r="AG344" i="2" s="1"/>
  <c r="AH344" i="2" s="1"/>
  <c r="AD340" i="2"/>
  <c r="AG340" i="2" s="1"/>
  <c r="AH340" i="2" s="1"/>
  <c r="AD336" i="2"/>
  <c r="AG336" i="2" s="1"/>
  <c r="AH336" i="2" s="1"/>
  <c r="AD332" i="2"/>
  <c r="AG332" i="2" s="1"/>
  <c r="AH332" i="2" s="1"/>
  <c r="AD328" i="2"/>
  <c r="AG328" i="2" s="1"/>
  <c r="AH328" i="2" s="1"/>
  <c r="AD324" i="2"/>
  <c r="AG324" i="2" s="1"/>
  <c r="AH324" i="2" s="1"/>
  <c r="AD320" i="2"/>
  <c r="AG320" i="2" s="1"/>
  <c r="AH320" i="2" s="1"/>
  <c r="AD316" i="2"/>
  <c r="AG316" i="2" s="1"/>
  <c r="AH316" i="2" s="1"/>
  <c r="AD312" i="2"/>
  <c r="AG312" i="2" s="1"/>
  <c r="AH312" i="2" s="1"/>
  <c r="AD308" i="2"/>
  <c r="AG308" i="2" s="1"/>
  <c r="AH308" i="2" s="1"/>
  <c r="AD304" i="2"/>
  <c r="AG304" i="2" s="1"/>
  <c r="AH304" i="2" s="1"/>
  <c r="AD300" i="2"/>
  <c r="AG300" i="2" s="1"/>
  <c r="AH300" i="2" s="1"/>
  <c r="AD296" i="2"/>
  <c r="AG296" i="2" s="1"/>
  <c r="AH296" i="2" s="1"/>
  <c r="AD292" i="2"/>
  <c r="AG292" i="2" s="1"/>
  <c r="AH292" i="2" s="1"/>
  <c r="AD288" i="2"/>
  <c r="AG288" i="2" s="1"/>
  <c r="AH288" i="2" s="1"/>
  <c r="AD284" i="2"/>
  <c r="AG284" i="2" s="1"/>
  <c r="AH284" i="2" s="1"/>
  <c r="AD280" i="2"/>
  <c r="AG280" i="2" s="1"/>
  <c r="AH280" i="2" s="1"/>
  <c r="AD276" i="2"/>
  <c r="AG276" i="2" s="1"/>
  <c r="AH276" i="2" s="1"/>
  <c r="AD272" i="2"/>
  <c r="AG272" i="2" s="1"/>
  <c r="AH272" i="2" s="1"/>
  <c r="AD268" i="2"/>
  <c r="AG268" i="2" s="1"/>
  <c r="AH268" i="2" s="1"/>
  <c r="AD264" i="2"/>
  <c r="AG264" i="2" s="1"/>
  <c r="AH264" i="2" s="1"/>
  <c r="AD260" i="2"/>
  <c r="AG260" i="2" s="1"/>
  <c r="AH260" i="2" s="1"/>
  <c r="AD256" i="2"/>
  <c r="AG256" i="2" s="1"/>
  <c r="AH256" i="2" s="1"/>
  <c r="AD252" i="2"/>
  <c r="AG252" i="2" s="1"/>
  <c r="AH252" i="2" s="1"/>
  <c r="AD248" i="2"/>
  <c r="AG248" i="2" s="1"/>
  <c r="AH248" i="2" s="1"/>
  <c r="AD244" i="2"/>
  <c r="AG244" i="2" s="1"/>
  <c r="AH244" i="2" s="1"/>
  <c r="AD240" i="2"/>
  <c r="AG240" i="2" s="1"/>
  <c r="AH240" i="2" s="1"/>
  <c r="AD236" i="2"/>
  <c r="AG236" i="2" s="1"/>
  <c r="AH236" i="2" s="1"/>
  <c r="AD232" i="2"/>
  <c r="AG232" i="2" s="1"/>
  <c r="AH232" i="2" s="1"/>
  <c r="AD228" i="2"/>
  <c r="AG228" i="2" s="1"/>
  <c r="AH228" i="2" s="1"/>
  <c r="AD224" i="2"/>
  <c r="AG224" i="2" s="1"/>
  <c r="AH224" i="2" s="1"/>
  <c r="AD220" i="2"/>
  <c r="AG220" i="2" s="1"/>
  <c r="AH220" i="2" s="1"/>
  <c r="AD216" i="2"/>
  <c r="AG216" i="2" s="1"/>
  <c r="AH216" i="2" s="1"/>
  <c r="AD212" i="2"/>
  <c r="AG212" i="2" s="1"/>
  <c r="AH212" i="2" s="1"/>
  <c r="AD208" i="2"/>
  <c r="AG208" i="2" s="1"/>
  <c r="AH208" i="2" s="1"/>
  <c r="AD204" i="2"/>
  <c r="AG204" i="2" s="1"/>
  <c r="AH204" i="2" s="1"/>
  <c r="AD200" i="2"/>
  <c r="AG200" i="2" s="1"/>
  <c r="AH200" i="2" s="1"/>
  <c r="AD196" i="2"/>
  <c r="AG196" i="2" s="1"/>
  <c r="AH196" i="2" s="1"/>
  <c r="AD192" i="2"/>
  <c r="AG192" i="2" s="1"/>
  <c r="AH192" i="2" s="1"/>
  <c r="AD188" i="2"/>
  <c r="AG188" i="2" s="1"/>
  <c r="AH188" i="2" s="1"/>
  <c r="AD184" i="2"/>
  <c r="AG184" i="2" s="1"/>
  <c r="AH184" i="2" s="1"/>
  <c r="AD180" i="2"/>
  <c r="AG180" i="2" s="1"/>
  <c r="AH180" i="2" s="1"/>
  <c r="AD176" i="2"/>
  <c r="AG176" i="2" s="1"/>
  <c r="AH176" i="2" s="1"/>
  <c r="AD172" i="2"/>
  <c r="AG172" i="2" s="1"/>
  <c r="AH172" i="2" s="1"/>
  <c r="AD168" i="2"/>
  <c r="AG168" i="2" s="1"/>
  <c r="AH168" i="2" s="1"/>
  <c r="AD164" i="2"/>
  <c r="AG164" i="2" s="1"/>
  <c r="AH164" i="2" s="1"/>
  <c r="AD160" i="2"/>
  <c r="AG160" i="2" s="1"/>
  <c r="AH160" i="2" s="1"/>
  <c r="AD156" i="2"/>
  <c r="AG156" i="2" s="1"/>
  <c r="AH156" i="2" s="1"/>
  <c r="AD152" i="2"/>
  <c r="AG152" i="2" s="1"/>
  <c r="AH152" i="2" s="1"/>
  <c r="AD148" i="2"/>
  <c r="AG148" i="2" s="1"/>
  <c r="AH148" i="2" s="1"/>
  <c r="AD144" i="2"/>
  <c r="AG144" i="2" s="1"/>
  <c r="AH144" i="2" s="1"/>
  <c r="AD140" i="2"/>
  <c r="AG140" i="2" s="1"/>
  <c r="AH140" i="2" s="1"/>
  <c r="AD136" i="2"/>
  <c r="AG136" i="2" s="1"/>
  <c r="AH136" i="2" s="1"/>
  <c r="AD132" i="2"/>
  <c r="AG132" i="2" s="1"/>
  <c r="AH132" i="2" s="1"/>
  <c r="AD128" i="2"/>
  <c r="AG128" i="2" s="1"/>
  <c r="AH128" i="2" s="1"/>
  <c r="AD124" i="2"/>
  <c r="AG124" i="2" s="1"/>
  <c r="AH124" i="2" s="1"/>
  <c r="AD120" i="2"/>
  <c r="AG120" i="2" s="1"/>
  <c r="AH120" i="2" s="1"/>
  <c r="AD116" i="2"/>
  <c r="AG116" i="2" s="1"/>
  <c r="AH116" i="2" s="1"/>
  <c r="AD112" i="2"/>
  <c r="AG112" i="2" s="1"/>
  <c r="AH112" i="2" s="1"/>
  <c r="AD108" i="2"/>
  <c r="AG108" i="2" s="1"/>
  <c r="AH108" i="2" s="1"/>
  <c r="AD104" i="2"/>
  <c r="AG104" i="2" s="1"/>
  <c r="AH104" i="2" s="1"/>
  <c r="AD100" i="2"/>
  <c r="AG100" i="2" s="1"/>
  <c r="AH100" i="2" s="1"/>
  <c r="AD96" i="2"/>
  <c r="AG96" i="2" s="1"/>
  <c r="AH96" i="2" s="1"/>
  <c r="AD92" i="2"/>
  <c r="AG92" i="2" s="1"/>
  <c r="AH92" i="2" s="1"/>
  <c r="AD88" i="2"/>
  <c r="AG88" i="2" s="1"/>
  <c r="AH88" i="2" s="1"/>
  <c r="AD84" i="2"/>
  <c r="AG84" i="2" s="1"/>
  <c r="AH84" i="2" s="1"/>
  <c r="AD80" i="2"/>
  <c r="AG80" i="2" s="1"/>
  <c r="AH80" i="2" s="1"/>
  <c r="AD76" i="2"/>
  <c r="AG76" i="2" s="1"/>
  <c r="AH76" i="2" s="1"/>
  <c r="AD72" i="2"/>
  <c r="AG72" i="2" s="1"/>
  <c r="AH72" i="2" s="1"/>
  <c r="AD68" i="2"/>
  <c r="AG68" i="2" s="1"/>
  <c r="AH68" i="2" s="1"/>
  <c r="AD64" i="2"/>
  <c r="AG64" i="2" s="1"/>
  <c r="AH64" i="2" s="1"/>
  <c r="AD60" i="2"/>
  <c r="AG60" i="2" s="1"/>
  <c r="AH60" i="2" s="1"/>
  <c r="AD56" i="2"/>
  <c r="AG56" i="2" s="1"/>
  <c r="AH56" i="2" s="1"/>
  <c r="AD52" i="2"/>
  <c r="AG52" i="2" s="1"/>
  <c r="AH52" i="2" s="1"/>
  <c r="AD48" i="2"/>
  <c r="AG48" i="2" s="1"/>
  <c r="AH48" i="2" s="1"/>
  <c r="AD44" i="2"/>
  <c r="AG44" i="2" s="1"/>
  <c r="AH44" i="2" s="1"/>
  <c r="AD40" i="2"/>
  <c r="AG40" i="2" s="1"/>
  <c r="AH40" i="2" s="1"/>
  <c r="AD36" i="2"/>
  <c r="AG36" i="2" s="1"/>
  <c r="AH36" i="2" s="1"/>
  <c r="AD32" i="2"/>
  <c r="AG32" i="2" s="1"/>
  <c r="AH32" i="2" s="1"/>
  <c r="AD28" i="2"/>
  <c r="AG28" i="2" s="1"/>
  <c r="AH28" i="2" s="1"/>
  <c r="AD24" i="2"/>
  <c r="AG24" i="2" s="1"/>
  <c r="AH24" i="2" s="1"/>
  <c r="AD20" i="2"/>
  <c r="AG20" i="2" s="1"/>
  <c r="AH20" i="2" s="1"/>
  <c r="AD16" i="2"/>
  <c r="AG16" i="2" s="1"/>
  <c r="AH16" i="2" s="1"/>
  <c r="AD12" i="2"/>
  <c r="AG12" i="2" s="1"/>
  <c r="AH12" i="2" s="1"/>
  <c r="AD1727" i="2"/>
  <c r="AG1727" i="2" s="1"/>
  <c r="AH1727" i="2" s="1"/>
  <c r="AD1711" i="2"/>
  <c r="AG1711" i="2" s="1"/>
  <c r="AH1711" i="2" s="1"/>
  <c r="AD1695" i="2"/>
  <c r="AG1695" i="2" s="1"/>
  <c r="AH1695" i="2" s="1"/>
  <c r="AD1679" i="2"/>
  <c r="AG1679" i="2" s="1"/>
  <c r="AH1679" i="2" s="1"/>
  <c r="AD1663" i="2"/>
  <c r="AG1663" i="2" s="1"/>
  <c r="AH1663" i="2" s="1"/>
  <c r="AD1647" i="2"/>
  <c r="AG1647" i="2" s="1"/>
  <c r="AH1647" i="2" s="1"/>
  <c r="AD1631" i="2"/>
  <c r="AG1631" i="2" s="1"/>
  <c r="AH1631" i="2" s="1"/>
  <c r="AD1615" i="2"/>
  <c r="AG1615" i="2" s="1"/>
  <c r="AH1615" i="2" s="1"/>
  <c r="AD1599" i="2"/>
  <c r="AG1599" i="2" s="1"/>
  <c r="AH1599" i="2" s="1"/>
  <c r="AD1583" i="2"/>
  <c r="AG1583" i="2" s="1"/>
  <c r="AH1583" i="2" s="1"/>
  <c r="AD1567" i="2"/>
  <c r="AG1567" i="2" s="1"/>
  <c r="AH1567" i="2" s="1"/>
  <c r="AD1551" i="2"/>
  <c r="AG1551" i="2" s="1"/>
  <c r="AH1551" i="2" s="1"/>
  <c r="AD1535" i="2"/>
  <c r="AG1535" i="2" s="1"/>
  <c r="AH1535" i="2" s="1"/>
  <c r="AD1519" i="2"/>
  <c r="AG1519" i="2" s="1"/>
  <c r="AH1519" i="2" s="1"/>
  <c r="AD1503" i="2"/>
  <c r="AG1503" i="2" s="1"/>
  <c r="AH1503" i="2" s="1"/>
  <c r="AD1487" i="2"/>
  <c r="AG1487" i="2" s="1"/>
  <c r="AH1487" i="2" s="1"/>
  <c r="AD1471" i="2"/>
  <c r="AG1471" i="2" s="1"/>
  <c r="AH1471" i="2" s="1"/>
  <c r="AD1455" i="2"/>
  <c r="AG1455" i="2" s="1"/>
  <c r="AH1455" i="2" s="1"/>
  <c r="AD1439" i="2"/>
  <c r="AG1439" i="2" s="1"/>
  <c r="AH1439" i="2" s="1"/>
  <c r="AD1423" i="2"/>
  <c r="AG1423" i="2" s="1"/>
  <c r="AH1423" i="2" s="1"/>
  <c r="AD1407" i="2"/>
  <c r="AG1407" i="2" s="1"/>
  <c r="AH1407" i="2" s="1"/>
  <c r="AD1391" i="2"/>
  <c r="AG1391" i="2" s="1"/>
  <c r="AH1391" i="2" s="1"/>
  <c r="AD1375" i="2"/>
  <c r="AG1375" i="2" s="1"/>
  <c r="AH1375" i="2" s="1"/>
  <c r="AD1354" i="2"/>
  <c r="AG1354" i="2" s="1"/>
  <c r="AH1354" i="2" s="1"/>
  <c r="AD1332" i="2"/>
  <c r="AG1332" i="2" s="1"/>
  <c r="AH1332" i="2" s="1"/>
  <c r="AD1311" i="2"/>
  <c r="AG1311" i="2" s="1"/>
  <c r="AH1311" i="2" s="1"/>
  <c r="AD1290" i="2"/>
  <c r="AG1290" i="2" s="1"/>
  <c r="AH1290" i="2" s="1"/>
  <c r="AD1268" i="2"/>
  <c r="AG1268" i="2" s="1"/>
  <c r="AH1268" i="2" s="1"/>
  <c r="AD1247" i="2"/>
  <c r="AG1247" i="2" s="1"/>
  <c r="AH1247" i="2" s="1"/>
  <c r="AD1226" i="2"/>
  <c r="AG1226" i="2" s="1"/>
  <c r="AH1226" i="2" s="1"/>
  <c r="AD1204" i="2"/>
  <c r="AG1204" i="2" s="1"/>
  <c r="AH1204" i="2" s="1"/>
  <c r="AD1183" i="2"/>
  <c r="AG1183" i="2" s="1"/>
  <c r="AH1183" i="2" s="1"/>
  <c r="AD1162" i="2"/>
  <c r="AG1162" i="2" s="1"/>
  <c r="AH1162" i="2" s="1"/>
  <c r="AD1140" i="2"/>
  <c r="AG1140" i="2" s="1"/>
  <c r="AH1140" i="2" s="1"/>
  <c r="AD1119" i="2"/>
  <c r="AG1119" i="2" s="1"/>
  <c r="AH1119" i="2" s="1"/>
  <c r="AD1098" i="2"/>
  <c r="AG1098" i="2" s="1"/>
  <c r="AH1098" i="2" s="1"/>
  <c r="AD1076" i="2"/>
  <c r="AG1076" i="2" s="1"/>
  <c r="AH1076" i="2" s="1"/>
  <c r="AD1055" i="2"/>
  <c r="AG1055" i="2" s="1"/>
  <c r="AH1055" i="2" s="1"/>
  <c r="AD1034" i="2"/>
  <c r="AG1034" i="2" s="1"/>
  <c r="AH1034" i="2" s="1"/>
  <c r="AD1003" i="2"/>
  <c r="AG1003" i="2" s="1"/>
  <c r="AH1003" i="2" s="1"/>
  <c r="AD971" i="2"/>
  <c r="AG971" i="2" s="1"/>
  <c r="AH971" i="2" s="1"/>
  <c r="AD939" i="2"/>
  <c r="AG939" i="2" s="1"/>
  <c r="AH939" i="2" s="1"/>
  <c r="AD907" i="2"/>
  <c r="AG907" i="2" s="1"/>
  <c r="AH907" i="2" s="1"/>
  <c r="AD875" i="2"/>
  <c r="AG875" i="2" s="1"/>
  <c r="AH875" i="2" s="1"/>
  <c r="AD843" i="2"/>
  <c r="AG843" i="2" s="1"/>
  <c r="AH843" i="2" s="1"/>
  <c r="AD811" i="2"/>
  <c r="AG811" i="2" s="1"/>
  <c r="AH811" i="2" s="1"/>
  <c r="AD779" i="2"/>
  <c r="AG779" i="2" s="1"/>
  <c r="AH779" i="2" s="1"/>
  <c r="AD747" i="2"/>
  <c r="AG747" i="2" s="1"/>
  <c r="AH747" i="2" s="1"/>
  <c r="AD715" i="2"/>
  <c r="AG715" i="2" s="1"/>
  <c r="AH715" i="2" s="1"/>
  <c r="AD683" i="2"/>
  <c r="AG683" i="2" s="1"/>
  <c r="AH683" i="2" s="1"/>
  <c r="AD651" i="2"/>
  <c r="AG651" i="2" s="1"/>
  <c r="AH651" i="2" s="1"/>
  <c r="AD619" i="2"/>
  <c r="AG619" i="2" s="1"/>
  <c r="AH619" i="2" s="1"/>
  <c r="AD587" i="2"/>
  <c r="AG587" i="2" s="1"/>
  <c r="AH587" i="2" s="1"/>
  <c r="AD555" i="2"/>
  <c r="AG555" i="2" s="1"/>
  <c r="AH555" i="2" s="1"/>
  <c r="AD523" i="2"/>
  <c r="AG523" i="2" s="1"/>
  <c r="AH523" i="2" s="1"/>
  <c r="AD491" i="2"/>
  <c r="AG491" i="2" s="1"/>
  <c r="AH491" i="2" s="1"/>
  <c r="AD459" i="2"/>
  <c r="AG459" i="2" s="1"/>
  <c r="AH459" i="2" s="1"/>
  <c r="AD427" i="2"/>
  <c r="AG427" i="2" s="1"/>
  <c r="AH427" i="2" s="1"/>
  <c r="AD1729" i="2"/>
  <c r="AG1729" i="2" s="1"/>
  <c r="AH1729" i="2" s="1"/>
  <c r="AD1713" i="2"/>
  <c r="AG1713" i="2" s="1"/>
  <c r="AH1713" i="2" s="1"/>
  <c r="AD1697" i="2"/>
  <c r="AG1697" i="2" s="1"/>
  <c r="AH1697" i="2" s="1"/>
  <c r="AD1685" i="2"/>
  <c r="AG1685" i="2" s="1"/>
  <c r="AH1685" i="2" s="1"/>
  <c r="AD1673" i="2"/>
  <c r="AG1673" i="2" s="1"/>
  <c r="AH1673" i="2" s="1"/>
  <c r="AD1661" i="2"/>
  <c r="AG1661" i="2" s="1"/>
  <c r="AH1661" i="2" s="1"/>
  <c r="AD1653" i="2"/>
  <c r="AG1653" i="2" s="1"/>
  <c r="AH1653" i="2" s="1"/>
  <c r="AD1641" i="2"/>
  <c r="AG1641" i="2" s="1"/>
  <c r="AH1641" i="2" s="1"/>
  <c r="AD1629" i="2"/>
  <c r="AG1629" i="2" s="1"/>
  <c r="AH1629" i="2" s="1"/>
  <c r="AD1617" i="2"/>
  <c r="AG1617" i="2" s="1"/>
  <c r="AH1617" i="2" s="1"/>
  <c r="AD1605" i="2"/>
  <c r="AG1605" i="2" s="1"/>
  <c r="AH1605" i="2" s="1"/>
  <c r="AD1597" i="2"/>
  <c r="AG1597" i="2" s="1"/>
  <c r="AH1597" i="2" s="1"/>
  <c r="AD1585" i="2"/>
  <c r="AG1585" i="2" s="1"/>
  <c r="AH1585" i="2" s="1"/>
  <c r="AD1569" i="2"/>
  <c r="AG1569" i="2" s="1"/>
  <c r="AH1569" i="2" s="1"/>
  <c r="AD1557" i="2"/>
  <c r="AG1557" i="2" s="1"/>
  <c r="AH1557" i="2" s="1"/>
  <c r="AD1545" i="2"/>
  <c r="AG1545" i="2" s="1"/>
  <c r="AH1545" i="2" s="1"/>
  <c r="AD1529" i="2"/>
  <c r="AG1529" i="2" s="1"/>
  <c r="AH1529" i="2" s="1"/>
  <c r="AD1517" i="2"/>
  <c r="AG1517" i="2" s="1"/>
  <c r="AH1517" i="2" s="1"/>
  <c r="AD1505" i="2"/>
  <c r="AG1505" i="2" s="1"/>
  <c r="AH1505" i="2" s="1"/>
  <c r="AD1493" i="2"/>
  <c r="AG1493" i="2" s="1"/>
  <c r="AH1493" i="2" s="1"/>
  <c r="AD1481" i="2"/>
  <c r="AG1481" i="2" s="1"/>
  <c r="AH1481" i="2" s="1"/>
  <c r="AD1469" i="2"/>
  <c r="AG1469" i="2" s="1"/>
  <c r="AH1469" i="2" s="1"/>
  <c r="AD1457" i="2"/>
  <c r="AG1457" i="2" s="1"/>
  <c r="AH1457" i="2" s="1"/>
  <c r="AD1445" i="2"/>
  <c r="AG1445" i="2" s="1"/>
  <c r="AH1445" i="2" s="1"/>
  <c r="AD1433" i="2"/>
  <c r="AG1433" i="2" s="1"/>
  <c r="AH1433" i="2" s="1"/>
  <c r="AD1421" i="2"/>
  <c r="AG1421" i="2" s="1"/>
  <c r="AH1421" i="2" s="1"/>
  <c r="AD1409" i="2"/>
  <c r="AG1409" i="2" s="1"/>
  <c r="AH1409" i="2" s="1"/>
  <c r="AD1401" i="2"/>
  <c r="AG1401" i="2" s="1"/>
  <c r="AH1401" i="2" s="1"/>
  <c r="AD1389" i="2"/>
  <c r="AG1389" i="2" s="1"/>
  <c r="AH1389" i="2" s="1"/>
  <c r="AD1377" i="2"/>
  <c r="AG1377" i="2" s="1"/>
  <c r="AH1377" i="2" s="1"/>
  <c r="AD1365" i="2"/>
  <c r="AG1365" i="2" s="1"/>
  <c r="AH1365" i="2" s="1"/>
  <c r="AD1353" i="2"/>
  <c r="AG1353" i="2" s="1"/>
  <c r="AH1353" i="2" s="1"/>
  <c r="AD1341" i="2"/>
  <c r="AG1341" i="2" s="1"/>
  <c r="AH1341" i="2" s="1"/>
  <c r="AD1329" i="2"/>
  <c r="AG1329" i="2" s="1"/>
  <c r="AH1329" i="2" s="1"/>
  <c r="AD1317" i="2"/>
  <c r="AG1317" i="2" s="1"/>
  <c r="AH1317" i="2" s="1"/>
  <c r="AD1305" i="2"/>
  <c r="AG1305" i="2" s="1"/>
  <c r="AH1305" i="2" s="1"/>
  <c r="AD1293" i="2"/>
  <c r="AG1293" i="2" s="1"/>
  <c r="AH1293" i="2" s="1"/>
  <c r="AD1281" i="2"/>
  <c r="AG1281" i="2" s="1"/>
  <c r="AH1281" i="2" s="1"/>
  <c r="AD1273" i="2"/>
  <c r="AG1273" i="2" s="1"/>
  <c r="AH1273" i="2" s="1"/>
  <c r="AD1265" i="2"/>
  <c r="AG1265" i="2" s="1"/>
  <c r="AH1265" i="2" s="1"/>
  <c r="AD1253" i="2"/>
  <c r="AG1253" i="2" s="1"/>
  <c r="AH1253" i="2" s="1"/>
  <c r="AD1245" i="2"/>
  <c r="AG1245" i="2" s="1"/>
  <c r="AH1245" i="2" s="1"/>
  <c r="AD1233" i="2"/>
  <c r="AG1233" i="2" s="1"/>
  <c r="AH1233" i="2" s="1"/>
  <c r="AD1229" i="2"/>
  <c r="AG1229" i="2" s="1"/>
  <c r="AH1229" i="2" s="1"/>
  <c r="AD1221" i="2"/>
  <c r="AG1221" i="2" s="1"/>
  <c r="AH1221" i="2" s="1"/>
  <c r="AD1213" i="2"/>
  <c r="AG1213" i="2" s="1"/>
  <c r="AH1213" i="2" s="1"/>
  <c r="AD1205" i="2"/>
  <c r="AG1205" i="2" s="1"/>
  <c r="AH1205" i="2" s="1"/>
  <c r="AD1197" i="2"/>
  <c r="AG1197" i="2" s="1"/>
  <c r="AH1197" i="2" s="1"/>
  <c r="AD1189" i="2"/>
  <c r="AG1189" i="2" s="1"/>
  <c r="AH1189" i="2" s="1"/>
  <c r="AD1181" i="2"/>
  <c r="AG1181" i="2" s="1"/>
  <c r="AH1181" i="2" s="1"/>
  <c r="AD1173" i="2"/>
  <c r="AG1173" i="2" s="1"/>
  <c r="AH1173" i="2" s="1"/>
  <c r="AD1165" i="2"/>
  <c r="AG1165" i="2" s="1"/>
  <c r="AH1165" i="2" s="1"/>
  <c r="AD1157" i="2"/>
  <c r="AG1157" i="2" s="1"/>
  <c r="AH1157" i="2" s="1"/>
  <c r="AD1149" i="2"/>
  <c r="AG1149" i="2" s="1"/>
  <c r="AH1149" i="2" s="1"/>
  <c r="AD1141" i="2"/>
  <c r="AG1141" i="2" s="1"/>
  <c r="AH1141" i="2" s="1"/>
  <c r="AD1133" i="2"/>
  <c r="AG1133" i="2" s="1"/>
  <c r="AH1133" i="2" s="1"/>
  <c r="AD1129" i="2"/>
  <c r="AG1129" i="2" s="1"/>
  <c r="AH1129" i="2" s="1"/>
  <c r="AD1121" i="2"/>
  <c r="AG1121" i="2" s="1"/>
  <c r="AH1121" i="2" s="1"/>
  <c r="AD1113" i="2"/>
  <c r="AG1113" i="2" s="1"/>
  <c r="AH1113" i="2" s="1"/>
  <c r="AD1105" i="2"/>
  <c r="AG1105" i="2" s="1"/>
  <c r="AH1105" i="2" s="1"/>
  <c r="AD1097" i="2"/>
  <c r="AG1097" i="2" s="1"/>
  <c r="AH1097" i="2" s="1"/>
  <c r="AD1089" i="2"/>
  <c r="AG1089" i="2" s="1"/>
  <c r="AH1089" i="2" s="1"/>
  <c r="AD1081" i="2"/>
  <c r="AG1081" i="2" s="1"/>
  <c r="AH1081" i="2" s="1"/>
  <c r="AD1073" i="2"/>
  <c r="AG1073" i="2" s="1"/>
  <c r="AH1073" i="2" s="1"/>
  <c r="AD1065" i="2"/>
  <c r="AG1065" i="2" s="1"/>
  <c r="AH1065" i="2" s="1"/>
  <c r="AD1057" i="2"/>
  <c r="AG1057" i="2" s="1"/>
  <c r="AH1057" i="2" s="1"/>
  <c r="AD1049" i="2"/>
  <c r="AG1049" i="2" s="1"/>
  <c r="AH1049" i="2" s="1"/>
  <c r="AD1041" i="2"/>
  <c r="AG1041" i="2" s="1"/>
  <c r="AH1041" i="2" s="1"/>
  <c r="AD1029" i="2"/>
  <c r="AG1029" i="2" s="1"/>
  <c r="AH1029" i="2" s="1"/>
  <c r="AD1021" i="2"/>
  <c r="AG1021" i="2" s="1"/>
  <c r="AH1021" i="2" s="1"/>
  <c r="AD1013" i="2"/>
  <c r="AG1013" i="2" s="1"/>
  <c r="AH1013" i="2" s="1"/>
  <c r="AD1009" i="2"/>
  <c r="AG1009" i="2" s="1"/>
  <c r="AH1009" i="2" s="1"/>
  <c r="AD1001" i="2"/>
  <c r="AG1001" i="2" s="1"/>
  <c r="AH1001" i="2" s="1"/>
  <c r="AD993" i="2"/>
  <c r="AG993" i="2" s="1"/>
  <c r="AH993" i="2" s="1"/>
  <c r="AD985" i="2"/>
  <c r="AG985" i="2" s="1"/>
  <c r="AH985" i="2" s="1"/>
  <c r="AD973" i="2"/>
  <c r="AG973" i="2" s="1"/>
  <c r="AH973" i="2" s="1"/>
  <c r="AD965" i="2"/>
  <c r="AG965" i="2" s="1"/>
  <c r="AH965" i="2" s="1"/>
  <c r="AD957" i="2"/>
  <c r="AG957" i="2" s="1"/>
  <c r="AH957" i="2" s="1"/>
  <c r="AD953" i="2"/>
  <c r="AG953" i="2" s="1"/>
  <c r="AH953" i="2" s="1"/>
  <c r="AD945" i="2"/>
  <c r="AG945" i="2" s="1"/>
  <c r="AH945" i="2" s="1"/>
  <c r="AD937" i="2"/>
  <c r="AG937" i="2" s="1"/>
  <c r="AH937" i="2" s="1"/>
  <c r="AD929" i="2"/>
  <c r="AG929" i="2" s="1"/>
  <c r="AH929" i="2" s="1"/>
  <c r="AD921" i="2"/>
  <c r="AG921" i="2" s="1"/>
  <c r="AH921" i="2" s="1"/>
  <c r="AD913" i="2"/>
  <c r="AG913" i="2" s="1"/>
  <c r="AH913" i="2" s="1"/>
  <c r="AD901" i="2"/>
  <c r="AG901" i="2" s="1"/>
  <c r="AH901" i="2" s="1"/>
  <c r="AD893" i="2"/>
  <c r="AG893" i="2" s="1"/>
  <c r="AH893" i="2" s="1"/>
  <c r="AD885" i="2"/>
  <c r="AG885" i="2" s="1"/>
  <c r="AH885" i="2" s="1"/>
  <c r="AD881" i="2"/>
  <c r="AG881" i="2" s="1"/>
  <c r="AH881" i="2" s="1"/>
  <c r="AD873" i="2"/>
  <c r="AG873" i="2" s="1"/>
  <c r="AH873" i="2" s="1"/>
  <c r="AD865" i="2"/>
  <c r="AG865" i="2" s="1"/>
  <c r="AH865" i="2" s="1"/>
  <c r="AD857" i="2"/>
  <c r="AG857" i="2" s="1"/>
  <c r="AH857" i="2" s="1"/>
  <c r="AD849" i="2"/>
  <c r="AG849" i="2" s="1"/>
  <c r="AH849" i="2" s="1"/>
  <c r="AD845" i="2"/>
  <c r="AG845" i="2" s="1"/>
  <c r="AH845" i="2" s="1"/>
  <c r="AD837" i="2"/>
  <c r="AG837" i="2" s="1"/>
  <c r="AH837" i="2" s="1"/>
  <c r="AD829" i="2"/>
  <c r="AG829" i="2" s="1"/>
  <c r="AH829" i="2" s="1"/>
  <c r="AD821" i="2"/>
  <c r="AG821" i="2" s="1"/>
  <c r="AH821" i="2" s="1"/>
  <c r="AD813" i="2"/>
  <c r="AG813" i="2" s="1"/>
  <c r="AH813" i="2" s="1"/>
  <c r="AD805" i="2"/>
  <c r="AG805" i="2" s="1"/>
  <c r="AH805" i="2" s="1"/>
  <c r="AD797" i="2"/>
  <c r="AG797" i="2" s="1"/>
  <c r="AH797" i="2" s="1"/>
  <c r="AD789" i="2"/>
  <c r="AG789" i="2" s="1"/>
  <c r="AH789" i="2" s="1"/>
  <c r="AD785" i="2"/>
  <c r="AG785" i="2" s="1"/>
  <c r="AH785" i="2" s="1"/>
  <c r="AD777" i="2"/>
  <c r="AG777" i="2" s="1"/>
  <c r="AH777" i="2" s="1"/>
  <c r="AD773" i="2"/>
  <c r="AG773" i="2" s="1"/>
  <c r="AH773" i="2" s="1"/>
  <c r="AD765" i="2"/>
  <c r="AG765" i="2" s="1"/>
  <c r="AH765" i="2" s="1"/>
  <c r="AD757" i="2"/>
  <c r="AG757" i="2" s="1"/>
  <c r="AH757" i="2" s="1"/>
  <c r="AD749" i="2"/>
  <c r="AG749" i="2" s="1"/>
  <c r="AH749" i="2" s="1"/>
  <c r="AD741" i="2"/>
  <c r="AG741" i="2" s="1"/>
  <c r="AH741" i="2" s="1"/>
  <c r="AD737" i="2"/>
  <c r="AG737" i="2" s="1"/>
  <c r="AH737" i="2" s="1"/>
  <c r="AD729" i="2"/>
  <c r="AG729" i="2" s="1"/>
  <c r="AH729" i="2" s="1"/>
  <c r="AD717" i="2"/>
  <c r="AG717" i="2" s="1"/>
  <c r="AH717" i="2" s="1"/>
  <c r="AD1371" i="2"/>
  <c r="AG1371" i="2" s="1"/>
  <c r="AH1371" i="2" s="1"/>
  <c r="AD1367" i="2"/>
  <c r="AG1367" i="2" s="1"/>
  <c r="AH1367" i="2" s="1"/>
  <c r="AD1363" i="2"/>
  <c r="AG1363" i="2" s="1"/>
  <c r="AH1363" i="2" s="1"/>
  <c r="AD1355" i="2"/>
  <c r="AG1355" i="2" s="1"/>
  <c r="AH1355" i="2" s="1"/>
  <c r="AD1351" i="2"/>
  <c r="AG1351" i="2" s="1"/>
  <c r="AH1351" i="2" s="1"/>
  <c r="AD1347" i="2"/>
  <c r="AG1347" i="2" s="1"/>
  <c r="AH1347" i="2" s="1"/>
  <c r="AD1339" i="2"/>
  <c r="AG1339" i="2" s="1"/>
  <c r="AH1339" i="2" s="1"/>
  <c r="AD1335" i="2"/>
  <c r="AG1335" i="2" s="1"/>
  <c r="AH1335" i="2" s="1"/>
  <c r="AD1331" i="2"/>
  <c r="AG1331" i="2" s="1"/>
  <c r="AH1331" i="2" s="1"/>
  <c r="AD1323" i="2"/>
  <c r="AG1323" i="2" s="1"/>
  <c r="AH1323" i="2" s="1"/>
  <c r="AD1319" i="2"/>
  <c r="AG1319" i="2" s="1"/>
  <c r="AH1319" i="2" s="1"/>
  <c r="AD1315" i="2"/>
  <c r="AG1315" i="2" s="1"/>
  <c r="AH1315" i="2" s="1"/>
  <c r="AD1307" i="2"/>
  <c r="AG1307" i="2" s="1"/>
  <c r="AH1307" i="2" s="1"/>
  <c r="AD1303" i="2"/>
  <c r="AG1303" i="2" s="1"/>
  <c r="AH1303" i="2" s="1"/>
  <c r="AD1299" i="2"/>
  <c r="AG1299" i="2" s="1"/>
  <c r="AH1299" i="2" s="1"/>
  <c r="AD1291" i="2"/>
  <c r="AG1291" i="2" s="1"/>
  <c r="AH1291" i="2" s="1"/>
  <c r="AD1287" i="2"/>
  <c r="AG1287" i="2" s="1"/>
  <c r="AH1287" i="2" s="1"/>
  <c r="AD1283" i="2"/>
  <c r="AG1283" i="2" s="1"/>
  <c r="AH1283" i="2" s="1"/>
  <c r="AD1275" i="2"/>
  <c r="AG1275" i="2" s="1"/>
  <c r="AH1275" i="2" s="1"/>
  <c r="AD1271" i="2"/>
  <c r="AG1271" i="2" s="1"/>
  <c r="AH1271" i="2" s="1"/>
  <c r="AD1267" i="2"/>
  <c r="AG1267" i="2" s="1"/>
  <c r="AH1267" i="2" s="1"/>
  <c r="AD1259" i="2"/>
  <c r="AG1259" i="2" s="1"/>
  <c r="AH1259" i="2" s="1"/>
  <c r="AD1255" i="2"/>
  <c r="AG1255" i="2" s="1"/>
  <c r="AH1255" i="2" s="1"/>
  <c r="AD1251" i="2"/>
  <c r="AG1251" i="2" s="1"/>
  <c r="AH1251" i="2" s="1"/>
  <c r="AD1243" i="2"/>
  <c r="AG1243" i="2" s="1"/>
  <c r="AH1243" i="2" s="1"/>
  <c r="AD1239" i="2"/>
  <c r="AG1239" i="2" s="1"/>
  <c r="AH1239" i="2" s="1"/>
  <c r="AD1235" i="2"/>
  <c r="AG1235" i="2" s="1"/>
  <c r="AH1235" i="2" s="1"/>
  <c r="AD1227" i="2"/>
  <c r="AG1227" i="2" s="1"/>
  <c r="AH1227" i="2" s="1"/>
  <c r="AD1223" i="2"/>
  <c r="AG1223" i="2" s="1"/>
  <c r="AH1223" i="2" s="1"/>
  <c r="AD1219" i="2"/>
  <c r="AG1219" i="2" s="1"/>
  <c r="AH1219" i="2" s="1"/>
  <c r="AD1211" i="2"/>
  <c r="AG1211" i="2" s="1"/>
  <c r="AH1211" i="2" s="1"/>
  <c r="AD1207" i="2"/>
  <c r="AG1207" i="2" s="1"/>
  <c r="AH1207" i="2" s="1"/>
  <c r="AD1203" i="2"/>
  <c r="AG1203" i="2" s="1"/>
  <c r="AH1203" i="2" s="1"/>
  <c r="AD1195" i="2"/>
  <c r="AG1195" i="2" s="1"/>
  <c r="AH1195" i="2" s="1"/>
  <c r="AD1191" i="2"/>
  <c r="AG1191" i="2" s="1"/>
  <c r="AH1191" i="2" s="1"/>
  <c r="AD1187" i="2"/>
  <c r="AG1187" i="2" s="1"/>
  <c r="AH1187" i="2" s="1"/>
  <c r="AD1179" i="2"/>
  <c r="AG1179" i="2" s="1"/>
  <c r="AH1179" i="2" s="1"/>
  <c r="AD1175" i="2"/>
  <c r="AG1175" i="2" s="1"/>
  <c r="AH1175" i="2" s="1"/>
  <c r="AD1171" i="2"/>
  <c r="AG1171" i="2" s="1"/>
  <c r="AH1171" i="2" s="1"/>
  <c r="AD1163" i="2"/>
  <c r="AG1163" i="2" s="1"/>
  <c r="AH1163" i="2" s="1"/>
  <c r="AD1159" i="2"/>
  <c r="AG1159" i="2" s="1"/>
  <c r="AH1159" i="2" s="1"/>
  <c r="AD1155" i="2"/>
  <c r="AG1155" i="2" s="1"/>
  <c r="AH1155" i="2" s="1"/>
  <c r="AD1147" i="2"/>
  <c r="AG1147" i="2" s="1"/>
  <c r="AH1147" i="2" s="1"/>
  <c r="AD1143" i="2"/>
  <c r="AG1143" i="2" s="1"/>
  <c r="AH1143" i="2" s="1"/>
  <c r="AD1139" i="2"/>
  <c r="AG1139" i="2" s="1"/>
  <c r="AH1139" i="2" s="1"/>
  <c r="AD1131" i="2"/>
  <c r="AG1131" i="2" s="1"/>
  <c r="AH1131" i="2" s="1"/>
  <c r="AD1127" i="2"/>
  <c r="AG1127" i="2" s="1"/>
  <c r="AH1127" i="2" s="1"/>
  <c r="AD1123" i="2"/>
  <c r="AG1123" i="2" s="1"/>
  <c r="AH1123" i="2" s="1"/>
  <c r="AD1115" i="2"/>
  <c r="AG1115" i="2" s="1"/>
  <c r="AH1115" i="2" s="1"/>
  <c r="AD1111" i="2"/>
  <c r="AG1111" i="2" s="1"/>
  <c r="AH1111" i="2" s="1"/>
  <c r="AD1107" i="2"/>
  <c r="AG1107" i="2" s="1"/>
  <c r="AH1107" i="2" s="1"/>
  <c r="AD1099" i="2"/>
  <c r="AG1099" i="2" s="1"/>
  <c r="AH1099" i="2" s="1"/>
  <c r="AD1095" i="2"/>
  <c r="AG1095" i="2" s="1"/>
  <c r="AH1095" i="2" s="1"/>
  <c r="AD1091" i="2"/>
  <c r="AG1091" i="2" s="1"/>
  <c r="AH1091" i="2" s="1"/>
  <c r="AD1083" i="2"/>
  <c r="AG1083" i="2" s="1"/>
  <c r="AH1083" i="2" s="1"/>
  <c r="AD1079" i="2"/>
  <c r="AG1079" i="2" s="1"/>
  <c r="AH1079" i="2" s="1"/>
  <c r="AD1075" i="2"/>
  <c r="AG1075" i="2" s="1"/>
  <c r="AH1075" i="2" s="1"/>
  <c r="AD1067" i="2"/>
  <c r="AG1067" i="2" s="1"/>
  <c r="AH1067" i="2" s="1"/>
  <c r="AD1063" i="2"/>
  <c r="AG1063" i="2" s="1"/>
  <c r="AH1063" i="2" s="1"/>
  <c r="AD1059" i="2"/>
  <c r="AG1059" i="2" s="1"/>
  <c r="AH1059" i="2" s="1"/>
  <c r="AD1051" i="2"/>
  <c r="AG1051" i="2" s="1"/>
  <c r="AH1051" i="2" s="1"/>
  <c r="AD1047" i="2"/>
  <c r="AG1047" i="2" s="1"/>
  <c r="AH1047" i="2" s="1"/>
  <c r="AD1043" i="2"/>
  <c r="AG1043" i="2" s="1"/>
  <c r="AH1043" i="2" s="1"/>
  <c r="AD1035" i="2"/>
  <c r="AG1035" i="2" s="1"/>
  <c r="AH1035" i="2" s="1"/>
  <c r="AD1031" i="2"/>
  <c r="AG1031" i="2" s="1"/>
  <c r="AH1031" i="2" s="1"/>
  <c r="AD1023" i="2"/>
  <c r="AG1023" i="2" s="1"/>
  <c r="AH1023" i="2" s="1"/>
  <c r="AD1015" i="2"/>
  <c r="AG1015" i="2" s="1"/>
  <c r="AH1015" i="2" s="1"/>
  <c r="AD1007" i="2"/>
  <c r="AG1007" i="2" s="1"/>
  <c r="AH1007" i="2" s="1"/>
  <c r="AD999" i="2"/>
  <c r="AG999" i="2" s="1"/>
  <c r="AH999" i="2" s="1"/>
  <c r="AD991" i="2"/>
  <c r="AG991" i="2" s="1"/>
  <c r="AH991" i="2" s="1"/>
  <c r="AD983" i="2"/>
  <c r="AG983" i="2" s="1"/>
  <c r="AH983" i="2" s="1"/>
  <c r="AD975" i="2"/>
  <c r="AG975" i="2" s="1"/>
  <c r="AH975" i="2" s="1"/>
  <c r="AD967" i="2"/>
  <c r="AG967" i="2" s="1"/>
  <c r="AH967" i="2" s="1"/>
  <c r="AD959" i="2"/>
  <c r="AG959" i="2" s="1"/>
  <c r="AH959" i="2" s="1"/>
  <c r="AD951" i="2"/>
  <c r="AG951" i="2" s="1"/>
  <c r="AH951" i="2" s="1"/>
  <c r="AD943" i="2"/>
  <c r="AG943" i="2" s="1"/>
  <c r="AH943" i="2" s="1"/>
  <c r="AD935" i="2"/>
  <c r="AG935" i="2" s="1"/>
  <c r="AH935" i="2" s="1"/>
  <c r="AD927" i="2"/>
  <c r="AG927" i="2" s="1"/>
  <c r="AH927" i="2" s="1"/>
  <c r="AD919" i="2"/>
  <c r="AG919" i="2" s="1"/>
  <c r="AH919" i="2" s="1"/>
  <c r="AD911" i="2"/>
  <c r="AG911" i="2" s="1"/>
  <c r="AH911" i="2" s="1"/>
  <c r="AD903" i="2"/>
  <c r="AG903" i="2" s="1"/>
  <c r="AH903" i="2" s="1"/>
  <c r="AD895" i="2"/>
  <c r="AG895" i="2" s="1"/>
  <c r="AH895" i="2" s="1"/>
  <c r="AD887" i="2"/>
  <c r="AG887" i="2" s="1"/>
  <c r="AH887" i="2" s="1"/>
  <c r="AD879" i="2"/>
  <c r="AG879" i="2" s="1"/>
  <c r="AH879" i="2" s="1"/>
  <c r="AD871" i="2"/>
  <c r="AG871" i="2" s="1"/>
  <c r="AH871" i="2" s="1"/>
  <c r="AD863" i="2"/>
  <c r="AG863" i="2" s="1"/>
  <c r="AH863" i="2" s="1"/>
  <c r="AD855" i="2"/>
  <c r="AG855" i="2" s="1"/>
  <c r="AH855" i="2" s="1"/>
  <c r="AD847" i="2"/>
  <c r="AG847" i="2" s="1"/>
  <c r="AH847" i="2" s="1"/>
  <c r="AD839" i="2"/>
  <c r="AG839" i="2" s="1"/>
  <c r="AH839" i="2" s="1"/>
  <c r="AD831" i="2"/>
  <c r="AG831" i="2" s="1"/>
  <c r="AH831" i="2" s="1"/>
  <c r="AD823" i="2"/>
  <c r="AG823" i="2" s="1"/>
  <c r="AH823" i="2" s="1"/>
  <c r="AD815" i="2"/>
  <c r="AG815" i="2" s="1"/>
  <c r="AH815" i="2" s="1"/>
  <c r="AD807" i="2"/>
  <c r="AG807" i="2" s="1"/>
  <c r="AH807" i="2" s="1"/>
  <c r="AD799" i="2"/>
  <c r="AG799" i="2" s="1"/>
  <c r="AH799" i="2" s="1"/>
  <c r="AD791" i="2"/>
  <c r="AG791" i="2" s="1"/>
  <c r="AH791" i="2" s="1"/>
  <c r="AD783" i="2"/>
  <c r="AG783" i="2" s="1"/>
  <c r="AH783" i="2" s="1"/>
  <c r="AD775" i="2"/>
  <c r="AG775" i="2" s="1"/>
  <c r="AH775" i="2" s="1"/>
  <c r="AD767" i="2"/>
  <c r="AG767" i="2" s="1"/>
  <c r="AH767" i="2" s="1"/>
  <c r="AD759" i="2"/>
  <c r="AG759" i="2" s="1"/>
  <c r="AH759" i="2" s="1"/>
  <c r="AD751" i="2"/>
  <c r="AG751" i="2" s="1"/>
  <c r="AH751" i="2" s="1"/>
  <c r="AD743" i="2"/>
  <c r="AG743" i="2" s="1"/>
  <c r="AH743" i="2" s="1"/>
  <c r="AD735" i="2"/>
  <c r="AG735" i="2" s="1"/>
  <c r="AH735" i="2" s="1"/>
  <c r="AD727" i="2"/>
  <c r="AG727" i="2" s="1"/>
  <c r="AH727" i="2" s="1"/>
  <c r="AD719" i="2"/>
  <c r="AG719" i="2" s="1"/>
  <c r="AH719" i="2" s="1"/>
  <c r="AD711" i="2"/>
  <c r="AG711" i="2" s="1"/>
  <c r="AH711" i="2" s="1"/>
  <c r="AD703" i="2"/>
  <c r="AG703" i="2" s="1"/>
  <c r="AH703" i="2" s="1"/>
  <c r="AD695" i="2"/>
  <c r="AG695" i="2" s="1"/>
  <c r="AH695" i="2" s="1"/>
  <c r="AD687" i="2"/>
  <c r="AG687" i="2" s="1"/>
  <c r="AH687" i="2" s="1"/>
  <c r="AD679" i="2"/>
  <c r="AG679" i="2" s="1"/>
  <c r="AH679" i="2" s="1"/>
  <c r="AD671" i="2"/>
  <c r="AG671" i="2" s="1"/>
  <c r="AH671" i="2" s="1"/>
  <c r="AD663" i="2"/>
  <c r="AG663" i="2" s="1"/>
  <c r="AH663" i="2" s="1"/>
  <c r="AD655" i="2"/>
  <c r="AG655" i="2" s="1"/>
  <c r="AH655" i="2" s="1"/>
  <c r="AD647" i="2"/>
  <c r="AG647" i="2" s="1"/>
  <c r="AH647" i="2" s="1"/>
  <c r="AD639" i="2"/>
  <c r="AG639" i="2" s="1"/>
  <c r="AH639" i="2" s="1"/>
  <c r="AD631" i="2"/>
  <c r="AG631" i="2" s="1"/>
  <c r="AH631" i="2" s="1"/>
  <c r="AD623" i="2"/>
  <c r="AG623" i="2" s="1"/>
  <c r="AH623" i="2" s="1"/>
  <c r="AD615" i="2"/>
  <c r="AG615" i="2" s="1"/>
  <c r="AH615" i="2" s="1"/>
  <c r="AD607" i="2"/>
  <c r="AG607" i="2" s="1"/>
  <c r="AH607" i="2" s="1"/>
  <c r="AD599" i="2"/>
  <c r="AG599" i="2" s="1"/>
  <c r="AH599" i="2" s="1"/>
  <c r="AD591" i="2"/>
  <c r="AG591" i="2" s="1"/>
  <c r="AH591" i="2" s="1"/>
  <c r="AD583" i="2"/>
  <c r="AG583" i="2" s="1"/>
  <c r="AH583" i="2" s="1"/>
  <c r="AD575" i="2"/>
  <c r="AG575" i="2" s="1"/>
  <c r="AH575" i="2" s="1"/>
  <c r="AD567" i="2"/>
  <c r="AG567" i="2" s="1"/>
  <c r="AH567" i="2" s="1"/>
  <c r="AD559" i="2"/>
  <c r="AG559" i="2" s="1"/>
  <c r="AH559" i="2" s="1"/>
  <c r="AD551" i="2"/>
  <c r="AG551" i="2" s="1"/>
  <c r="AH551" i="2" s="1"/>
  <c r="AD543" i="2"/>
  <c r="AG543" i="2" s="1"/>
  <c r="AH543" i="2" s="1"/>
  <c r="AD535" i="2"/>
  <c r="AG535" i="2" s="1"/>
  <c r="AH535" i="2" s="1"/>
  <c r="AD527" i="2"/>
  <c r="AG527" i="2" s="1"/>
  <c r="AH527" i="2" s="1"/>
  <c r="AD519" i="2"/>
  <c r="AG519" i="2" s="1"/>
  <c r="AH519" i="2" s="1"/>
  <c r="AD511" i="2"/>
  <c r="AG511" i="2" s="1"/>
  <c r="AH511" i="2" s="1"/>
  <c r="AD503" i="2"/>
  <c r="AG503" i="2" s="1"/>
  <c r="AH503" i="2" s="1"/>
  <c r="AD495" i="2"/>
  <c r="AG495" i="2" s="1"/>
  <c r="AH495" i="2" s="1"/>
  <c r="AD487" i="2"/>
  <c r="AG487" i="2" s="1"/>
  <c r="AH487" i="2" s="1"/>
  <c r="AD479" i="2"/>
  <c r="AG479" i="2" s="1"/>
  <c r="AH479" i="2" s="1"/>
  <c r="AD471" i="2"/>
  <c r="AG471" i="2" s="1"/>
  <c r="AH471" i="2" s="1"/>
  <c r="AD463" i="2"/>
  <c r="AG463" i="2" s="1"/>
  <c r="AH463" i="2" s="1"/>
  <c r="AD455" i="2"/>
  <c r="AG455" i="2" s="1"/>
  <c r="AH455" i="2" s="1"/>
  <c r="AD447" i="2"/>
  <c r="AG447" i="2" s="1"/>
  <c r="AH447" i="2" s="1"/>
  <c r="AD439" i="2"/>
  <c r="AG439" i="2" s="1"/>
  <c r="AH439" i="2" s="1"/>
  <c r="AD431" i="2"/>
  <c r="AG431" i="2" s="1"/>
  <c r="AH431" i="2" s="1"/>
  <c r="AD423" i="2"/>
  <c r="AG423" i="2" s="1"/>
  <c r="AH423" i="2" s="1"/>
  <c r="AD1723" i="2"/>
  <c r="AG1723" i="2" s="1"/>
  <c r="AH1723" i="2" s="1"/>
  <c r="AD1707" i="2"/>
  <c r="AG1707" i="2" s="1"/>
  <c r="AH1707" i="2" s="1"/>
  <c r="AD1691" i="2"/>
  <c r="AG1691" i="2" s="1"/>
  <c r="AH1691" i="2" s="1"/>
  <c r="AD1675" i="2"/>
  <c r="AG1675" i="2" s="1"/>
  <c r="AH1675" i="2" s="1"/>
  <c r="AD1659" i="2"/>
  <c r="AG1659" i="2" s="1"/>
  <c r="AH1659" i="2" s="1"/>
  <c r="AD1643" i="2"/>
  <c r="AG1643" i="2" s="1"/>
  <c r="AH1643" i="2" s="1"/>
  <c r="AD1627" i="2"/>
  <c r="AG1627" i="2" s="1"/>
  <c r="AH1627" i="2" s="1"/>
  <c r="AD1611" i="2"/>
  <c r="AG1611" i="2" s="1"/>
  <c r="AH1611" i="2" s="1"/>
  <c r="AD1595" i="2"/>
  <c r="AG1595" i="2" s="1"/>
  <c r="AH1595" i="2" s="1"/>
  <c r="AD1579" i="2"/>
  <c r="AG1579" i="2" s="1"/>
  <c r="AH1579" i="2" s="1"/>
  <c r="AD1563" i="2"/>
  <c r="AG1563" i="2" s="1"/>
  <c r="AH1563" i="2" s="1"/>
  <c r="AD1547" i="2"/>
  <c r="AG1547" i="2" s="1"/>
  <c r="AH1547" i="2" s="1"/>
  <c r="AD1531" i="2"/>
  <c r="AG1531" i="2" s="1"/>
  <c r="AH1531" i="2" s="1"/>
  <c r="AD1515" i="2"/>
  <c r="AG1515" i="2" s="1"/>
  <c r="AH1515" i="2" s="1"/>
  <c r="AD1499" i="2"/>
  <c r="AG1499" i="2" s="1"/>
  <c r="AH1499" i="2" s="1"/>
  <c r="AD1483" i="2"/>
  <c r="AG1483" i="2" s="1"/>
  <c r="AH1483" i="2" s="1"/>
  <c r="AD1467" i="2"/>
  <c r="AG1467" i="2" s="1"/>
  <c r="AH1467" i="2" s="1"/>
  <c r="AD1451" i="2"/>
  <c r="AG1451" i="2" s="1"/>
  <c r="AH1451" i="2" s="1"/>
  <c r="AD1435" i="2"/>
  <c r="AG1435" i="2" s="1"/>
  <c r="AH1435" i="2" s="1"/>
  <c r="AD1419" i="2"/>
  <c r="AG1419" i="2" s="1"/>
  <c r="AH1419" i="2" s="1"/>
  <c r="AD1403" i="2"/>
  <c r="AG1403" i="2" s="1"/>
  <c r="AH1403" i="2" s="1"/>
  <c r="AD1387" i="2"/>
  <c r="AG1387" i="2" s="1"/>
  <c r="AH1387" i="2" s="1"/>
  <c r="AD1370" i="2"/>
  <c r="AG1370" i="2" s="1"/>
  <c r="AH1370" i="2" s="1"/>
  <c r="AD1348" i="2"/>
  <c r="AG1348" i="2" s="1"/>
  <c r="AH1348" i="2" s="1"/>
  <c r="AD1327" i="2"/>
  <c r="AG1327" i="2" s="1"/>
  <c r="AH1327" i="2" s="1"/>
  <c r="AD1306" i="2"/>
  <c r="AG1306" i="2" s="1"/>
  <c r="AH1306" i="2" s="1"/>
  <c r="AD1284" i="2"/>
  <c r="AG1284" i="2" s="1"/>
  <c r="AH1284" i="2" s="1"/>
  <c r="AD1263" i="2"/>
  <c r="AG1263" i="2" s="1"/>
  <c r="AH1263" i="2" s="1"/>
  <c r="AD1242" i="2"/>
  <c r="AG1242" i="2" s="1"/>
  <c r="AH1242" i="2" s="1"/>
  <c r="AD1220" i="2"/>
  <c r="AG1220" i="2" s="1"/>
  <c r="AH1220" i="2" s="1"/>
  <c r="AD1199" i="2"/>
  <c r="AG1199" i="2" s="1"/>
  <c r="AH1199" i="2" s="1"/>
  <c r="AD1178" i="2"/>
  <c r="AG1178" i="2" s="1"/>
  <c r="AH1178" i="2" s="1"/>
  <c r="AD1156" i="2"/>
  <c r="AG1156" i="2" s="1"/>
  <c r="AH1156" i="2" s="1"/>
  <c r="AD1135" i="2"/>
  <c r="AG1135" i="2" s="1"/>
  <c r="AH1135" i="2" s="1"/>
  <c r="AD1114" i="2"/>
  <c r="AG1114" i="2" s="1"/>
  <c r="AH1114" i="2" s="1"/>
  <c r="AD1092" i="2"/>
  <c r="AG1092" i="2" s="1"/>
  <c r="AH1092" i="2" s="1"/>
  <c r="AD1071" i="2"/>
  <c r="AG1071" i="2" s="1"/>
  <c r="AH1071" i="2" s="1"/>
  <c r="AD1050" i="2"/>
  <c r="AG1050" i="2" s="1"/>
  <c r="AH1050" i="2" s="1"/>
  <c r="AD1027" i="2"/>
  <c r="AG1027" i="2" s="1"/>
  <c r="AH1027" i="2" s="1"/>
  <c r="AD995" i="2"/>
  <c r="AG995" i="2" s="1"/>
  <c r="AH995" i="2" s="1"/>
  <c r="AD963" i="2"/>
  <c r="AG963" i="2" s="1"/>
  <c r="AH963" i="2" s="1"/>
  <c r="AD931" i="2"/>
  <c r="AG931" i="2" s="1"/>
  <c r="AH931" i="2" s="1"/>
  <c r="AD899" i="2"/>
  <c r="AG899" i="2" s="1"/>
  <c r="AH899" i="2" s="1"/>
  <c r="AD867" i="2"/>
  <c r="AG867" i="2" s="1"/>
  <c r="AH867" i="2" s="1"/>
  <c r="AD835" i="2"/>
  <c r="AG835" i="2" s="1"/>
  <c r="AH835" i="2" s="1"/>
  <c r="AD803" i="2"/>
  <c r="AG803" i="2" s="1"/>
  <c r="AH803" i="2" s="1"/>
  <c r="AD771" i="2"/>
  <c r="AG771" i="2" s="1"/>
  <c r="AH771" i="2" s="1"/>
  <c r="AD739" i="2"/>
  <c r="AG739" i="2" s="1"/>
  <c r="AH739" i="2" s="1"/>
  <c r="AD707" i="2"/>
  <c r="AG707" i="2" s="1"/>
  <c r="AH707" i="2" s="1"/>
  <c r="AD675" i="2"/>
  <c r="AG675" i="2" s="1"/>
  <c r="AH675" i="2" s="1"/>
  <c r="AD643" i="2"/>
  <c r="AG643" i="2" s="1"/>
  <c r="AH643" i="2" s="1"/>
  <c r="AD611" i="2"/>
  <c r="AG611" i="2" s="1"/>
  <c r="AH611" i="2" s="1"/>
  <c r="AD579" i="2"/>
  <c r="AG579" i="2" s="1"/>
  <c r="AH579" i="2" s="1"/>
  <c r="AD547" i="2"/>
  <c r="AG547" i="2" s="1"/>
  <c r="AH547" i="2" s="1"/>
  <c r="AD515" i="2"/>
  <c r="AG515" i="2" s="1"/>
  <c r="AH515" i="2" s="1"/>
  <c r="AD483" i="2"/>
  <c r="AG483" i="2" s="1"/>
  <c r="AH483" i="2" s="1"/>
  <c r="AD451" i="2"/>
  <c r="AG451" i="2" s="1"/>
  <c r="AH451" i="2" s="1"/>
  <c r="AD419" i="2"/>
  <c r="AG419" i="2" s="1"/>
  <c r="AH419" i="2" s="1"/>
  <c r="AD1721" i="2"/>
  <c r="AG1721" i="2" s="1"/>
  <c r="AH1721" i="2" s="1"/>
  <c r="AD1709" i="2"/>
  <c r="AG1709" i="2" s="1"/>
  <c r="AH1709" i="2" s="1"/>
  <c r="AD1701" i="2"/>
  <c r="AG1701" i="2" s="1"/>
  <c r="AH1701" i="2" s="1"/>
  <c r="AD1693" i="2"/>
  <c r="AG1693" i="2" s="1"/>
  <c r="AH1693" i="2" s="1"/>
  <c r="AD1681" i="2"/>
  <c r="AG1681" i="2" s="1"/>
  <c r="AH1681" i="2" s="1"/>
  <c r="AD1669" i="2"/>
  <c r="AG1669" i="2" s="1"/>
  <c r="AH1669" i="2" s="1"/>
  <c r="AD1657" i="2"/>
  <c r="AG1657" i="2" s="1"/>
  <c r="AH1657" i="2" s="1"/>
  <c r="AD1645" i="2"/>
  <c r="AG1645" i="2" s="1"/>
  <c r="AH1645" i="2" s="1"/>
  <c r="AD1633" i="2"/>
  <c r="AG1633" i="2" s="1"/>
  <c r="AH1633" i="2" s="1"/>
  <c r="AD1621" i="2"/>
  <c r="AG1621" i="2" s="1"/>
  <c r="AH1621" i="2" s="1"/>
  <c r="AD1609" i="2"/>
  <c r="AG1609" i="2" s="1"/>
  <c r="AH1609" i="2" s="1"/>
  <c r="AD1593" i="2"/>
  <c r="AG1593" i="2" s="1"/>
  <c r="AH1593" i="2" s="1"/>
  <c r="AD1581" i="2"/>
  <c r="AG1581" i="2" s="1"/>
  <c r="AH1581" i="2" s="1"/>
  <c r="AD1573" i="2"/>
  <c r="AG1573" i="2" s="1"/>
  <c r="AH1573" i="2" s="1"/>
  <c r="AD1561" i="2"/>
  <c r="AG1561" i="2" s="1"/>
  <c r="AH1561" i="2" s="1"/>
  <c r="AD1549" i="2"/>
  <c r="AG1549" i="2" s="1"/>
  <c r="AH1549" i="2" s="1"/>
  <c r="AD1537" i="2"/>
  <c r="AG1537" i="2" s="1"/>
  <c r="AH1537" i="2" s="1"/>
  <c r="AD1525" i="2"/>
  <c r="AG1525" i="2" s="1"/>
  <c r="AH1525" i="2" s="1"/>
  <c r="AD1513" i="2"/>
  <c r="AG1513" i="2" s="1"/>
  <c r="AH1513" i="2" s="1"/>
  <c r="AD1501" i="2"/>
  <c r="AG1501" i="2" s="1"/>
  <c r="AH1501" i="2" s="1"/>
  <c r="AD1489" i="2"/>
  <c r="AG1489" i="2" s="1"/>
  <c r="AH1489" i="2" s="1"/>
  <c r="AD1473" i="2"/>
  <c r="AG1473" i="2" s="1"/>
  <c r="AH1473" i="2" s="1"/>
  <c r="AD1461" i="2"/>
  <c r="AG1461" i="2" s="1"/>
  <c r="AH1461" i="2" s="1"/>
  <c r="AD1449" i="2"/>
  <c r="AG1449" i="2" s="1"/>
  <c r="AH1449" i="2" s="1"/>
  <c r="AD1437" i="2"/>
  <c r="AG1437" i="2" s="1"/>
  <c r="AH1437" i="2" s="1"/>
  <c r="AD1425" i="2"/>
  <c r="AG1425" i="2" s="1"/>
  <c r="AH1425" i="2" s="1"/>
  <c r="AD1413" i="2"/>
  <c r="AG1413" i="2" s="1"/>
  <c r="AH1413" i="2" s="1"/>
  <c r="AD1397" i="2"/>
  <c r="AG1397" i="2" s="1"/>
  <c r="AH1397" i="2" s="1"/>
  <c r="AD1385" i="2"/>
  <c r="AG1385" i="2" s="1"/>
  <c r="AH1385" i="2" s="1"/>
  <c r="AD1373" i="2"/>
  <c r="AG1373" i="2" s="1"/>
  <c r="AH1373" i="2" s="1"/>
  <c r="AD1361" i="2"/>
  <c r="AG1361" i="2" s="1"/>
  <c r="AH1361" i="2" s="1"/>
  <c r="AD1349" i="2"/>
  <c r="AG1349" i="2" s="1"/>
  <c r="AH1349" i="2" s="1"/>
  <c r="AD1333" i="2"/>
  <c r="AG1333" i="2" s="1"/>
  <c r="AH1333" i="2" s="1"/>
  <c r="AD1321" i="2"/>
  <c r="AG1321" i="2" s="1"/>
  <c r="AH1321" i="2" s="1"/>
  <c r="AD1309" i="2"/>
  <c r="AG1309" i="2" s="1"/>
  <c r="AH1309" i="2" s="1"/>
  <c r="AD1297" i="2"/>
  <c r="AG1297" i="2" s="1"/>
  <c r="AH1297" i="2" s="1"/>
  <c r="AD1285" i="2"/>
  <c r="AG1285" i="2" s="1"/>
  <c r="AH1285" i="2" s="1"/>
  <c r="AD1261" i="2"/>
  <c r="AG1261" i="2" s="1"/>
  <c r="AH1261" i="2" s="1"/>
  <c r="AD1033" i="2"/>
  <c r="AG1033" i="2" s="1"/>
  <c r="AH1033" i="2" s="1"/>
  <c r="AD1730" i="2"/>
  <c r="AG1730" i="2" s="1"/>
  <c r="AH1730" i="2" s="1"/>
  <c r="AD1726" i="2"/>
  <c r="AG1726" i="2" s="1"/>
  <c r="AH1726" i="2" s="1"/>
  <c r="AD1722" i="2"/>
  <c r="AG1722" i="2" s="1"/>
  <c r="AH1722" i="2" s="1"/>
  <c r="AD1718" i="2"/>
  <c r="AG1718" i="2" s="1"/>
  <c r="AH1718" i="2" s="1"/>
  <c r="AD1714" i="2"/>
  <c r="AG1714" i="2" s="1"/>
  <c r="AH1714" i="2" s="1"/>
  <c r="AD1710" i="2"/>
  <c r="AG1710" i="2" s="1"/>
  <c r="AH1710" i="2" s="1"/>
  <c r="AD1706" i="2"/>
  <c r="AG1706" i="2" s="1"/>
  <c r="AH1706" i="2" s="1"/>
  <c r="AD1702" i="2"/>
  <c r="AG1702" i="2" s="1"/>
  <c r="AH1702" i="2" s="1"/>
  <c r="AD1698" i="2"/>
  <c r="AG1698" i="2" s="1"/>
  <c r="AH1698" i="2" s="1"/>
  <c r="AD1694" i="2"/>
  <c r="AG1694" i="2" s="1"/>
  <c r="AH1694" i="2" s="1"/>
  <c r="AD1690" i="2"/>
  <c r="AG1690" i="2" s="1"/>
  <c r="AH1690" i="2" s="1"/>
  <c r="AD1686" i="2"/>
  <c r="AG1686" i="2" s="1"/>
  <c r="AH1686" i="2" s="1"/>
  <c r="AD1682" i="2"/>
  <c r="AG1682" i="2" s="1"/>
  <c r="AH1682" i="2" s="1"/>
  <c r="AD1678" i="2"/>
  <c r="AG1678" i="2" s="1"/>
  <c r="AH1678" i="2" s="1"/>
  <c r="AD1674" i="2"/>
  <c r="AG1674" i="2" s="1"/>
  <c r="AH1674" i="2" s="1"/>
  <c r="AD1670" i="2"/>
  <c r="AG1670" i="2" s="1"/>
  <c r="AH1670" i="2" s="1"/>
  <c r="AD1666" i="2"/>
  <c r="AG1666" i="2" s="1"/>
  <c r="AH1666" i="2" s="1"/>
  <c r="AD1662" i="2"/>
  <c r="AG1662" i="2" s="1"/>
  <c r="AH1662" i="2" s="1"/>
  <c r="AD1658" i="2"/>
  <c r="AG1658" i="2" s="1"/>
  <c r="AH1658" i="2" s="1"/>
  <c r="AD1654" i="2"/>
  <c r="AG1654" i="2" s="1"/>
  <c r="AH1654" i="2" s="1"/>
  <c r="AD1650" i="2"/>
  <c r="AG1650" i="2" s="1"/>
  <c r="AH1650" i="2" s="1"/>
  <c r="AD1646" i="2"/>
  <c r="AG1646" i="2" s="1"/>
  <c r="AH1646" i="2" s="1"/>
  <c r="AD1642" i="2"/>
  <c r="AG1642" i="2" s="1"/>
  <c r="AH1642" i="2" s="1"/>
  <c r="AD1638" i="2"/>
  <c r="AG1638" i="2" s="1"/>
  <c r="AH1638" i="2" s="1"/>
  <c r="AD1634" i="2"/>
  <c r="AG1634" i="2" s="1"/>
  <c r="AH1634" i="2" s="1"/>
  <c r="AD1630" i="2"/>
  <c r="AG1630" i="2" s="1"/>
  <c r="AH1630" i="2" s="1"/>
  <c r="AD1626" i="2"/>
  <c r="AG1626" i="2" s="1"/>
  <c r="AH1626" i="2" s="1"/>
  <c r="AD1622" i="2"/>
  <c r="AG1622" i="2" s="1"/>
  <c r="AH1622" i="2" s="1"/>
  <c r="AD1618" i="2"/>
  <c r="AG1618" i="2" s="1"/>
  <c r="AH1618" i="2" s="1"/>
  <c r="AD1614" i="2"/>
  <c r="AG1614" i="2" s="1"/>
  <c r="AH1614" i="2" s="1"/>
  <c r="AD1610" i="2"/>
  <c r="AG1610" i="2" s="1"/>
  <c r="AH1610" i="2" s="1"/>
  <c r="AD1606" i="2"/>
  <c r="AG1606" i="2" s="1"/>
  <c r="AH1606" i="2" s="1"/>
  <c r="AD1602" i="2"/>
  <c r="AG1602" i="2" s="1"/>
  <c r="AH1602" i="2" s="1"/>
  <c r="AD1598" i="2"/>
  <c r="AG1598" i="2" s="1"/>
  <c r="AH1598" i="2" s="1"/>
  <c r="AD1594" i="2"/>
  <c r="AG1594" i="2" s="1"/>
  <c r="AH1594" i="2" s="1"/>
  <c r="AD1590" i="2"/>
  <c r="AG1590" i="2" s="1"/>
  <c r="AH1590" i="2" s="1"/>
  <c r="AD1586" i="2"/>
  <c r="AG1586" i="2" s="1"/>
  <c r="AH1586" i="2" s="1"/>
  <c r="AD1582" i="2"/>
  <c r="AG1582" i="2" s="1"/>
  <c r="AH1582" i="2" s="1"/>
  <c r="AD1578" i="2"/>
  <c r="AG1578" i="2" s="1"/>
  <c r="AH1578" i="2" s="1"/>
  <c r="AD1574" i="2"/>
  <c r="AG1574" i="2" s="1"/>
  <c r="AH1574" i="2" s="1"/>
  <c r="AD1570" i="2"/>
  <c r="AG1570" i="2" s="1"/>
  <c r="AH1570" i="2" s="1"/>
  <c r="AD1566" i="2"/>
  <c r="AG1566" i="2" s="1"/>
  <c r="AH1566" i="2" s="1"/>
  <c r="AD1562" i="2"/>
  <c r="AG1562" i="2" s="1"/>
  <c r="AH1562" i="2" s="1"/>
  <c r="AD1558" i="2"/>
  <c r="AG1558" i="2" s="1"/>
  <c r="AH1558" i="2" s="1"/>
  <c r="AD1554" i="2"/>
  <c r="AG1554" i="2" s="1"/>
  <c r="AH1554" i="2" s="1"/>
  <c r="AD1550" i="2"/>
  <c r="AG1550" i="2" s="1"/>
  <c r="AH1550" i="2" s="1"/>
  <c r="AD1546" i="2"/>
  <c r="AG1546" i="2" s="1"/>
  <c r="AH1546" i="2" s="1"/>
  <c r="AD1542" i="2"/>
  <c r="AG1542" i="2" s="1"/>
  <c r="AH1542" i="2" s="1"/>
  <c r="AD1538" i="2"/>
  <c r="AG1538" i="2" s="1"/>
  <c r="AH1538" i="2" s="1"/>
  <c r="AD1534" i="2"/>
  <c r="AG1534" i="2" s="1"/>
  <c r="AH1534" i="2" s="1"/>
  <c r="AD1530" i="2"/>
  <c r="AG1530" i="2" s="1"/>
  <c r="AH1530" i="2" s="1"/>
  <c r="AD1526" i="2"/>
  <c r="AG1526" i="2" s="1"/>
  <c r="AH1526" i="2" s="1"/>
  <c r="AD1522" i="2"/>
  <c r="AG1522" i="2" s="1"/>
  <c r="AH1522" i="2" s="1"/>
  <c r="AD1518" i="2"/>
  <c r="AG1518" i="2" s="1"/>
  <c r="AH1518" i="2" s="1"/>
  <c r="AD1514" i="2"/>
  <c r="AG1514" i="2" s="1"/>
  <c r="AH1514" i="2" s="1"/>
  <c r="AD1510" i="2"/>
  <c r="AG1510" i="2" s="1"/>
  <c r="AH1510" i="2" s="1"/>
  <c r="AD1506" i="2"/>
  <c r="AG1506" i="2" s="1"/>
  <c r="AH1506" i="2" s="1"/>
  <c r="AD1502" i="2"/>
  <c r="AG1502" i="2" s="1"/>
  <c r="AH1502" i="2" s="1"/>
  <c r="AD1498" i="2"/>
  <c r="AG1498" i="2" s="1"/>
  <c r="AH1498" i="2" s="1"/>
  <c r="AD1494" i="2"/>
  <c r="AG1494" i="2" s="1"/>
  <c r="AH1494" i="2" s="1"/>
  <c r="AD1490" i="2"/>
  <c r="AG1490" i="2" s="1"/>
  <c r="AH1490" i="2" s="1"/>
  <c r="AD1486" i="2"/>
  <c r="AG1486" i="2" s="1"/>
  <c r="AH1486" i="2" s="1"/>
  <c r="AD1482" i="2"/>
  <c r="AG1482" i="2" s="1"/>
  <c r="AH1482" i="2" s="1"/>
  <c r="AD1478" i="2"/>
  <c r="AG1478" i="2" s="1"/>
  <c r="AH1478" i="2" s="1"/>
  <c r="AD1474" i="2"/>
  <c r="AG1474" i="2" s="1"/>
  <c r="AH1474" i="2" s="1"/>
  <c r="AD1470" i="2"/>
  <c r="AG1470" i="2" s="1"/>
  <c r="AH1470" i="2" s="1"/>
  <c r="AD1466" i="2"/>
  <c r="AG1466" i="2" s="1"/>
  <c r="AH1466" i="2" s="1"/>
  <c r="AD1462" i="2"/>
  <c r="AG1462" i="2" s="1"/>
  <c r="AH1462" i="2" s="1"/>
  <c r="AD1458" i="2"/>
  <c r="AG1458" i="2" s="1"/>
  <c r="AH1458" i="2" s="1"/>
  <c r="AD1454" i="2"/>
  <c r="AG1454" i="2" s="1"/>
  <c r="AH1454" i="2" s="1"/>
  <c r="AD1450" i="2"/>
  <c r="AG1450" i="2" s="1"/>
  <c r="AH1450" i="2" s="1"/>
  <c r="AD1446" i="2"/>
  <c r="AG1446" i="2" s="1"/>
  <c r="AH1446" i="2" s="1"/>
  <c r="AD1442" i="2"/>
  <c r="AG1442" i="2" s="1"/>
  <c r="AH1442" i="2" s="1"/>
  <c r="AD1438" i="2"/>
  <c r="AG1438" i="2" s="1"/>
  <c r="AH1438" i="2" s="1"/>
  <c r="AD1434" i="2"/>
  <c r="AG1434" i="2" s="1"/>
  <c r="AH1434" i="2" s="1"/>
  <c r="AD1430" i="2"/>
  <c r="AG1430" i="2" s="1"/>
  <c r="AH1430" i="2" s="1"/>
  <c r="AD1426" i="2"/>
  <c r="AG1426" i="2" s="1"/>
  <c r="AH1426" i="2" s="1"/>
  <c r="AD1422" i="2"/>
  <c r="AG1422" i="2" s="1"/>
  <c r="AH1422" i="2" s="1"/>
  <c r="AD1418" i="2"/>
  <c r="AG1418" i="2" s="1"/>
  <c r="AH1418" i="2" s="1"/>
  <c r="AD1414" i="2"/>
  <c r="AG1414" i="2" s="1"/>
  <c r="AH1414" i="2" s="1"/>
  <c r="AD1410" i="2"/>
  <c r="AG1410" i="2" s="1"/>
  <c r="AH1410" i="2" s="1"/>
  <c r="AD1406" i="2"/>
  <c r="AG1406" i="2" s="1"/>
  <c r="AH1406" i="2" s="1"/>
  <c r="AD1402" i="2"/>
  <c r="AG1402" i="2" s="1"/>
  <c r="AH1402" i="2" s="1"/>
  <c r="AD1398" i="2"/>
  <c r="AG1398" i="2" s="1"/>
  <c r="AH1398" i="2" s="1"/>
  <c r="AD1394" i="2"/>
  <c r="AG1394" i="2" s="1"/>
  <c r="AH1394" i="2" s="1"/>
  <c r="AD1390" i="2"/>
  <c r="AG1390" i="2" s="1"/>
  <c r="AH1390" i="2" s="1"/>
  <c r="AD1386" i="2"/>
  <c r="AG1386" i="2" s="1"/>
  <c r="AH1386" i="2" s="1"/>
  <c r="AD1382" i="2"/>
  <c r="AG1382" i="2" s="1"/>
  <c r="AH1382" i="2" s="1"/>
  <c r="AD1378" i="2"/>
  <c r="AG1378" i="2" s="1"/>
  <c r="AH1378" i="2" s="1"/>
  <c r="AD1374" i="2"/>
  <c r="AG1374" i="2" s="1"/>
  <c r="AH1374" i="2" s="1"/>
  <c r="AD1366" i="2"/>
  <c r="AG1366" i="2" s="1"/>
  <c r="AH1366" i="2" s="1"/>
  <c r="AD1362" i="2"/>
  <c r="AG1362" i="2" s="1"/>
  <c r="AH1362" i="2" s="1"/>
  <c r="AD1358" i="2"/>
  <c r="AG1358" i="2" s="1"/>
  <c r="AH1358" i="2" s="1"/>
  <c r="AD1350" i="2"/>
  <c r="AG1350" i="2" s="1"/>
  <c r="AH1350" i="2" s="1"/>
  <c r="AD1346" i="2"/>
  <c r="AG1346" i="2" s="1"/>
  <c r="AH1346" i="2" s="1"/>
  <c r="AD1342" i="2"/>
  <c r="AG1342" i="2" s="1"/>
  <c r="AH1342" i="2" s="1"/>
  <c r="AD1334" i="2"/>
  <c r="AG1334" i="2" s="1"/>
  <c r="AH1334" i="2" s="1"/>
  <c r="AD1330" i="2"/>
  <c r="AG1330" i="2" s="1"/>
  <c r="AH1330" i="2" s="1"/>
  <c r="AD1326" i="2"/>
  <c r="AG1326" i="2" s="1"/>
  <c r="AH1326" i="2" s="1"/>
  <c r="AD1318" i="2"/>
  <c r="AG1318" i="2" s="1"/>
  <c r="AH1318" i="2" s="1"/>
  <c r="AD1314" i="2"/>
  <c r="AG1314" i="2" s="1"/>
  <c r="AH1314" i="2" s="1"/>
  <c r="AD1310" i="2"/>
  <c r="AG1310" i="2" s="1"/>
  <c r="AH1310" i="2" s="1"/>
  <c r="AD1302" i="2"/>
  <c r="AG1302" i="2" s="1"/>
  <c r="AH1302" i="2" s="1"/>
  <c r="AD1298" i="2"/>
  <c r="AG1298" i="2" s="1"/>
  <c r="AH1298" i="2" s="1"/>
  <c r="AD1294" i="2"/>
  <c r="AG1294" i="2" s="1"/>
  <c r="AH1294" i="2" s="1"/>
  <c r="AD1286" i="2"/>
  <c r="AG1286" i="2" s="1"/>
  <c r="AH1286" i="2" s="1"/>
  <c r="AD1282" i="2"/>
  <c r="AG1282" i="2" s="1"/>
  <c r="AH1282" i="2" s="1"/>
  <c r="AD1278" i="2"/>
  <c r="AG1278" i="2" s="1"/>
  <c r="AH1278" i="2" s="1"/>
  <c r="AD1270" i="2"/>
  <c r="AG1270" i="2" s="1"/>
  <c r="AH1270" i="2" s="1"/>
  <c r="AD1266" i="2"/>
  <c r="AG1266" i="2" s="1"/>
  <c r="AH1266" i="2" s="1"/>
  <c r="AD1262" i="2"/>
  <c r="AG1262" i="2" s="1"/>
  <c r="AH1262" i="2" s="1"/>
  <c r="AD1254" i="2"/>
  <c r="AG1254" i="2" s="1"/>
  <c r="AH1254" i="2" s="1"/>
  <c r="AD1250" i="2"/>
  <c r="AG1250" i="2" s="1"/>
  <c r="AH1250" i="2" s="1"/>
  <c r="AD1246" i="2"/>
  <c r="AG1246" i="2" s="1"/>
  <c r="AH1246" i="2" s="1"/>
  <c r="AD1238" i="2"/>
  <c r="AG1238" i="2" s="1"/>
  <c r="AH1238" i="2" s="1"/>
  <c r="AD1234" i="2"/>
  <c r="AG1234" i="2" s="1"/>
  <c r="AH1234" i="2" s="1"/>
  <c r="AD1230" i="2"/>
  <c r="AG1230" i="2" s="1"/>
  <c r="AH1230" i="2" s="1"/>
  <c r="AD1222" i="2"/>
  <c r="AG1222" i="2" s="1"/>
  <c r="AH1222" i="2" s="1"/>
  <c r="AD1218" i="2"/>
  <c r="AG1218" i="2" s="1"/>
  <c r="AH1218" i="2" s="1"/>
  <c r="AD1214" i="2"/>
  <c r="AG1214" i="2" s="1"/>
  <c r="AH1214" i="2" s="1"/>
  <c r="AD1206" i="2"/>
  <c r="AG1206" i="2" s="1"/>
  <c r="AH1206" i="2" s="1"/>
  <c r="AD1202" i="2"/>
  <c r="AG1202" i="2" s="1"/>
  <c r="AH1202" i="2" s="1"/>
  <c r="AD1198" i="2"/>
  <c r="AG1198" i="2" s="1"/>
  <c r="AH1198" i="2" s="1"/>
  <c r="AD1190" i="2"/>
  <c r="AG1190" i="2" s="1"/>
  <c r="AH1190" i="2" s="1"/>
  <c r="AD1186" i="2"/>
  <c r="AG1186" i="2" s="1"/>
  <c r="AH1186" i="2" s="1"/>
  <c r="AD1182" i="2"/>
  <c r="AG1182" i="2" s="1"/>
  <c r="AH1182" i="2" s="1"/>
  <c r="AD1174" i="2"/>
  <c r="AG1174" i="2" s="1"/>
  <c r="AH1174" i="2" s="1"/>
  <c r="AD1170" i="2"/>
  <c r="AG1170" i="2" s="1"/>
  <c r="AH1170" i="2" s="1"/>
  <c r="AD1166" i="2"/>
  <c r="AG1166" i="2" s="1"/>
  <c r="AH1166" i="2" s="1"/>
  <c r="AD1158" i="2"/>
  <c r="AG1158" i="2" s="1"/>
  <c r="AH1158" i="2" s="1"/>
  <c r="AD1154" i="2"/>
  <c r="AG1154" i="2" s="1"/>
  <c r="AH1154" i="2" s="1"/>
  <c r="AD1150" i="2"/>
  <c r="AG1150" i="2" s="1"/>
  <c r="AH1150" i="2" s="1"/>
  <c r="AD1142" i="2"/>
  <c r="AG1142" i="2" s="1"/>
  <c r="AH1142" i="2" s="1"/>
  <c r="AD1138" i="2"/>
  <c r="AG1138" i="2" s="1"/>
  <c r="AH1138" i="2" s="1"/>
  <c r="AD1134" i="2"/>
  <c r="AG1134" i="2" s="1"/>
  <c r="AH1134" i="2" s="1"/>
  <c r="AD1126" i="2"/>
  <c r="AG1126" i="2" s="1"/>
  <c r="AH1126" i="2" s="1"/>
  <c r="AD1122" i="2"/>
  <c r="AG1122" i="2" s="1"/>
  <c r="AH1122" i="2" s="1"/>
  <c r="AD1118" i="2"/>
  <c r="AG1118" i="2" s="1"/>
  <c r="AH1118" i="2" s="1"/>
  <c r="AD1110" i="2"/>
  <c r="AG1110" i="2" s="1"/>
  <c r="AH1110" i="2" s="1"/>
  <c r="AD1106" i="2"/>
  <c r="AG1106" i="2" s="1"/>
  <c r="AH1106" i="2" s="1"/>
  <c r="AD1102" i="2"/>
  <c r="AG1102" i="2" s="1"/>
  <c r="AH1102" i="2" s="1"/>
  <c r="AD1094" i="2"/>
  <c r="AG1094" i="2" s="1"/>
  <c r="AH1094" i="2" s="1"/>
  <c r="AD1090" i="2"/>
  <c r="AG1090" i="2" s="1"/>
  <c r="AH1090" i="2" s="1"/>
  <c r="AD1086" i="2"/>
  <c r="AG1086" i="2" s="1"/>
  <c r="AH1086" i="2" s="1"/>
  <c r="AD1078" i="2"/>
  <c r="AG1078" i="2" s="1"/>
  <c r="AH1078" i="2" s="1"/>
  <c r="AD1074" i="2"/>
  <c r="AG1074" i="2" s="1"/>
  <c r="AH1074" i="2" s="1"/>
  <c r="AD1070" i="2"/>
  <c r="AG1070" i="2" s="1"/>
  <c r="AH1070" i="2" s="1"/>
  <c r="AD1062" i="2"/>
  <c r="AG1062" i="2" s="1"/>
  <c r="AH1062" i="2" s="1"/>
  <c r="AD1058" i="2"/>
  <c r="AG1058" i="2" s="1"/>
  <c r="AH1058" i="2" s="1"/>
  <c r="AD1054" i="2"/>
  <c r="AG1054" i="2" s="1"/>
  <c r="AH1054" i="2" s="1"/>
  <c r="AD1046" i="2"/>
  <c r="AG1046" i="2" s="1"/>
  <c r="AH1046" i="2" s="1"/>
  <c r="AD1042" i="2"/>
  <c r="AG1042" i="2" s="1"/>
  <c r="AH1042" i="2" s="1"/>
  <c r="AD1038" i="2"/>
  <c r="AG1038" i="2" s="1"/>
  <c r="AH1038" i="2" s="1"/>
  <c r="AD1030" i="2"/>
  <c r="AG1030" i="2" s="1"/>
  <c r="AH1030" i="2" s="1"/>
  <c r="AD1026" i="2"/>
  <c r="AG1026" i="2" s="1"/>
  <c r="AH1026" i="2" s="1"/>
  <c r="AD1022" i="2"/>
  <c r="AG1022" i="2" s="1"/>
  <c r="AH1022" i="2" s="1"/>
  <c r="AD1018" i="2"/>
  <c r="AG1018" i="2" s="1"/>
  <c r="AH1018" i="2" s="1"/>
  <c r="AD1014" i="2"/>
  <c r="AG1014" i="2" s="1"/>
  <c r="AH1014" i="2" s="1"/>
  <c r="AD1010" i="2"/>
  <c r="AG1010" i="2" s="1"/>
  <c r="AH1010" i="2" s="1"/>
  <c r="AD1006" i="2"/>
  <c r="AG1006" i="2" s="1"/>
  <c r="AH1006" i="2" s="1"/>
  <c r="AD1002" i="2"/>
  <c r="AG1002" i="2" s="1"/>
  <c r="AH1002" i="2" s="1"/>
  <c r="AD998" i="2"/>
  <c r="AG998" i="2" s="1"/>
  <c r="AH998" i="2" s="1"/>
  <c r="AD994" i="2"/>
  <c r="AG994" i="2" s="1"/>
  <c r="AH994" i="2" s="1"/>
  <c r="AD990" i="2"/>
  <c r="AG990" i="2" s="1"/>
  <c r="AH990" i="2" s="1"/>
  <c r="AD986" i="2"/>
  <c r="AG986" i="2" s="1"/>
  <c r="AH986" i="2" s="1"/>
  <c r="AD982" i="2"/>
  <c r="AG982" i="2" s="1"/>
  <c r="AH982" i="2" s="1"/>
  <c r="AD978" i="2"/>
  <c r="AG978" i="2" s="1"/>
  <c r="AH978" i="2" s="1"/>
  <c r="AD974" i="2"/>
  <c r="AG974" i="2" s="1"/>
  <c r="AH974" i="2" s="1"/>
  <c r="AD970" i="2"/>
  <c r="AG970" i="2" s="1"/>
  <c r="AH970" i="2" s="1"/>
  <c r="AD966" i="2"/>
  <c r="AG966" i="2" s="1"/>
  <c r="AH966" i="2" s="1"/>
  <c r="AD962" i="2"/>
  <c r="AG962" i="2" s="1"/>
  <c r="AH962" i="2" s="1"/>
  <c r="AD958" i="2"/>
  <c r="AG958" i="2" s="1"/>
  <c r="AH958" i="2" s="1"/>
  <c r="AD954" i="2"/>
  <c r="AG954" i="2" s="1"/>
  <c r="AH954" i="2" s="1"/>
  <c r="AD950" i="2"/>
  <c r="AG950" i="2" s="1"/>
  <c r="AH950" i="2" s="1"/>
  <c r="AD946" i="2"/>
  <c r="AG946" i="2" s="1"/>
  <c r="AH946" i="2" s="1"/>
  <c r="AD942" i="2"/>
  <c r="AG942" i="2" s="1"/>
  <c r="AH942" i="2" s="1"/>
  <c r="AD938" i="2"/>
  <c r="AG938" i="2" s="1"/>
  <c r="AH938" i="2" s="1"/>
  <c r="AD934" i="2"/>
  <c r="AG934" i="2" s="1"/>
  <c r="AH934" i="2" s="1"/>
  <c r="AD930" i="2"/>
  <c r="AG930" i="2" s="1"/>
  <c r="AH930" i="2" s="1"/>
  <c r="AD926" i="2"/>
  <c r="AG926" i="2" s="1"/>
  <c r="AH926" i="2" s="1"/>
  <c r="AD922" i="2"/>
  <c r="AG922" i="2" s="1"/>
  <c r="AH922" i="2" s="1"/>
  <c r="AD918" i="2"/>
  <c r="AG918" i="2" s="1"/>
  <c r="AH918" i="2" s="1"/>
  <c r="AD914" i="2"/>
  <c r="AG914" i="2" s="1"/>
  <c r="AH914" i="2" s="1"/>
  <c r="AD910" i="2"/>
  <c r="AG910" i="2" s="1"/>
  <c r="AH910" i="2" s="1"/>
  <c r="AD906" i="2"/>
  <c r="AG906" i="2" s="1"/>
  <c r="AH906" i="2" s="1"/>
  <c r="AD902" i="2"/>
  <c r="AG902" i="2" s="1"/>
  <c r="AH902" i="2" s="1"/>
  <c r="AD898" i="2"/>
  <c r="AG898" i="2" s="1"/>
  <c r="AH898" i="2" s="1"/>
  <c r="AD894" i="2"/>
  <c r="AG894" i="2" s="1"/>
  <c r="AH894" i="2" s="1"/>
  <c r="AD890" i="2"/>
  <c r="AG890" i="2" s="1"/>
  <c r="AH890" i="2" s="1"/>
  <c r="AD886" i="2"/>
  <c r="AG886" i="2" s="1"/>
  <c r="AH886" i="2" s="1"/>
  <c r="AD882" i="2"/>
  <c r="AG882" i="2" s="1"/>
  <c r="AH882" i="2" s="1"/>
  <c r="AD878" i="2"/>
  <c r="AG878" i="2" s="1"/>
  <c r="AH878" i="2" s="1"/>
  <c r="AD874" i="2"/>
  <c r="AG874" i="2" s="1"/>
  <c r="AH874" i="2" s="1"/>
  <c r="AD870" i="2"/>
  <c r="AG870" i="2" s="1"/>
  <c r="AH870" i="2" s="1"/>
  <c r="AD866" i="2"/>
  <c r="AG866" i="2" s="1"/>
  <c r="AH866" i="2" s="1"/>
  <c r="AD862" i="2"/>
  <c r="AG862" i="2" s="1"/>
  <c r="AH862" i="2" s="1"/>
  <c r="AD858" i="2"/>
  <c r="AG858" i="2" s="1"/>
  <c r="AH858" i="2" s="1"/>
  <c r="AD854" i="2"/>
  <c r="AG854" i="2" s="1"/>
  <c r="AH854" i="2" s="1"/>
  <c r="AD850" i="2"/>
  <c r="AG850" i="2" s="1"/>
  <c r="AH850" i="2" s="1"/>
  <c r="AD846" i="2"/>
  <c r="AG846" i="2" s="1"/>
  <c r="AH846" i="2" s="1"/>
  <c r="AD842" i="2"/>
  <c r="AG842" i="2" s="1"/>
  <c r="AH842" i="2" s="1"/>
  <c r="AD838" i="2"/>
  <c r="AG838" i="2" s="1"/>
  <c r="AH838" i="2" s="1"/>
  <c r="AD834" i="2"/>
  <c r="AG834" i="2" s="1"/>
  <c r="AH834" i="2" s="1"/>
  <c r="AD830" i="2"/>
  <c r="AG830" i="2" s="1"/>
  <c r="AH830" i="2" s="1"/>
  <c r="AD826" i="2"/>
  <c r="AG826" i="2" s="1"/>
  <c r="AH826" i="2" s="1"/>
  <c r="AD822" i="2"/>
  <c r="AG822" i="2" s="1"/>
  <c r="AH822" i="2" s="1"/>
  <c r="AD818" i="2"/>
  <c r="AG818" i="2" s="1"/>
  <c r="AH818" i="2" s="1"/>
  <c r="AD814" i="2"/>
  <c r="AG814" i="2" s="1"/>
  <c r="AH814" i="2" s="1"/>
  <c r="AD810" i="2"/>
  <c r="AG810" i="2" s="1"/>
  <c r="AH810" i="2" s="1"/>
  <c r="AD806" i="2"/>
  <c r="AG806" i="2" s="1"/>
  <c r="AH806" i="2" s="1"/>
  <c r="AD802" i="2"/>
  <c r="AG802" i="2" s="1"/>
  <c r="AH802" i="2" s="1"/>
  <c r="AD798" i="2"/>
  <c r="AG798" i="2" s="1"/>
  <c r="AH798" i="2" s="1"/>
  <c r="AD794" i="2"/>
  <c r="AG794" i="2" s="1"/>
  <c r="AH794" i="2" s="1"/>
  <c r="AD790" i="2"/>
  <c r="AG790" i="2" s="1"/>
  <c r="AH790" i="2" s="1"/>
  <c r="AD786" i="2"/>
  <c r="AG786" i="2" s="1"/>
  <c r="AH786" i="2" s="1"/>
  <c r="AD782" i="2"/>
  <c r="AG782" i="2" s="1"/>
  <c r="AH782" i="2" s="1"/>
  <c r="AD778" i="2"/>
  <c r="AG778" i="2" s="1"/>
  <c r="AH778" i="2" s="1"/>
  <c r="AD774" i="2"/>
  <c r="AG774" i="2" s="1"/>
  <c r="AH774" i="2" s="1"/>
  <c r="AD770" i="2"/>
  <c r="AG770" i="2" s="1"/>
  <c r="AH770" i="2" s="1"/>
  <c r="AD766" i="2"/>
  <c r="AG766" i="2" s="1"/>
  <c r="AH766" i="2" s="1"/>
  <c r="AD762" i="2"/>
  <c r="AG762" i="2" s="1"/>
  <c r="AH762" i="2" s="1"/>
  <c r="AD758" i="2"/>
  <c r="AG758" i="2" s="1"/>
  <c r="AH758" i="2" s="1"/>
  <c r="AD754" i="2"/>
  <c r="AG754" i="2" s="1"/>
  <c r="AH754" i="2" s="1"/>
  <c r="AD750" i="2"/>
  <c r="AG750" i="2" s="1"/>
  <c r="AH750" i="2" s="1"/>
  <c r="AD746" i="2"/>
  <c r="AG746" i="2" s="1"/>
  <c r="AH746" i="2" s="1"/>
  <c r="AD742" i="2"/>
  <c r="AG742" i="2" s="1"/>
  <c r="AH742" i="2" s="1"/>
  <c r="AD738" i="2"/>
  <c r="AG738" i="2" s="1"/>
  <c r="AH738" i="2" s="1"/>
  <c r="AD734" i="2"/>
  <c r="AG734" i="2" s="1"/>
  <c r="AH734" i="2" s="1"/>
  <c r="AD730" i="2"/>
  <c r="AG730" i="2" s="1"/>
  <c r="AH730" i="2" s="1"/>
  <c r="AD726" i="2"/>
  <c r="AG726" i="2" s="1"/>
  <c r="AH726" i="2" s="1"/>
  <c r="AD722" i="2"/>
  <c r="AG722" i="2" s="1"/>
  <c r="AH722" i="2" s="1"/>
  <c r="AD718" i="2"/>
  <c r="AG718" i="2" s="1"/>
  <c r="AH718" i="2" s="1"/>
  <c r="AD714" i="2"/>
  <c r="AG714" i="2" s="1"/>
  <c r="AH714" i="2" s="1"/>
  <c r="AD710" i="2"/>
  <c r="AG710" i="2" s="1"/>
  <c r="AH710" i="2" s="1"/>
  <c r="AD706" i="2"/>
  <c r="AG706" i="2" s="1"/>
  <c r="AH706" i="2" s="1"/>
  <c r="AD702" i="2"/>
  <c r="AG702" i="2" s="1"/>
  <c r="AH702" i="2" s="1"/>
  <c r="AD698" i="2"/>
  <c r="AG698" i="2" s="1"/>
  <c r="AH698" i="2" s="1"/>
  <c r="AD694" i="2"/>
  <c r="AG694" i="2" s="1"/>
  <c r="AH694" i="2" s="1"/>
  <c r="AD690" i="2"/>
  <c r="AG690" i="2" s="1"/>
  <c r="AH690" i="2" s="1"/>
  <c r="AD686" i="2"/>
  <c r="AG686" i="2" s="1"/>
  <c r="AH686" i="2" s="1"/>
  <c r="AD682" i="2"/>
  <c r="AG682" i="2" s="1"/>
  <c r="AH682" i="2" s="1"/>
  <c r="AD678" i="2"/>
  <c r="AG678" i="2" s="1"/>
  <c r="AH678" i="2" s="1"/>
  <c r="AD674" i="2"/>
  <c r="AG674" i="2" s="1"/>
  <c r="AH674" i="2" s="1"/>
  <c r="AD670" i="2"/>
  <c r="AG670" i="2" s="1"/>
  <c r="AH670" i="2" s="1"/>
  <c r="AD666" i="2"/>
  <c r="AG666" i="2" s="1"/>
  <c r="AH666" i="2" s="1"/>
  <c r="AD662" i="2"/>
  <c r="AG662" i="2" s="1"/>
  <c r="AH662" i="2" s="1"/>
  <c r="AD658" i="2"/>
  <c r="AG658" i="2" s="1"/>
  <c r="AH658" i="2" s="1"/>
  <c r="AD654" i="2"/>
  <c r="AG654" i="2" s="1"/>
  <c r="AH654" i="2" s="1"/>
  <c r="AD650" i="2"/>
  <c r="AG650" i="2" s="1"/>
  <c r="AH650" i="2" s="1"/>
  <c r="AD646" i="2"/>
  <c r="AG646" i="2" s="1"/>
  <c r="AH646" i="2" s="1"/>
  <c r="AD642" i="2"/>
  <c r="AG642" i="2" s="1"/>
  <c r="AH642" i="2" s="1"/>
  <c r="AD638" i="2"/>
  <c r="AG638" i="2" s="1"/>
  <c r="AH638" i="2" s="1"/>
  <c r="AD634" i="2"/>
  <c r="AG634" i="2" s="1"/>
  <c r="AH634" i="2" s="1"/>
  <c r="AD630" i="2"/>
  <c r="AG630" i="2" s="1"/>
  <c r="AH630" i="2" s="1"/>
  <c r="AD626" i="2"/>
  <c r="AG626" i="2" s="1"/>
  <c r="AH626" i="2" s="1"/>
  <c r="AD622" i="2"/>
  <c r="AG622" i="2" s="1"/>
  <c r="AH622" i="2" s="1"/>
  <c r="AD618" i="2"/>
  <c r="AG618" i="2" s="1"/>
  <c r="AH618" i="2" s="1"/>
  <c r="AD614" i="2"/>
  <c r="AG614" i="2" s="1"/>
  <c r="AH614" i="2" s="1"/>
  <c r="AD610" i="2"/>
  <c r="AG610" i="2" s="1"/>
  <c r="AH610" i="2" s="1"/>
  <c r="AD606" i="2"/>
  <c r="AG606" i="2" s="1"/>
  <c r="AH606" i="2" s="1"/>
  <c r="AD602" i="2"/>
  <c r="AG602" i="2" s="1"/>
  <c r="AH602" i="2" s="1"/>
  <c r="AD598" i="2"/>
  <c r="AG598" i="2" s="1"/>
  <c r="AH598" i="2" s="1"/>
  <c r="AD594" i="2"/>
  <c r="AG594" i="2" s="1"/>
  <c r="AH594" i="2" s="1"/>
  <c r="AD590" i="2"/>
  <c r="AG590" i="2" s="1"/>
  <c r="AH590" i="2" s="1"/>
  <c r="AD586" i="2"/>
  <c r="AG586" i="2" s="1"/>
  <c r="AH586" i="2" s="1"/>
  <c r="AD582" i="2"/>
  <c r="AG582" i="2" s="1"/>
  <c r="AH582" i="2" s="1"/>
  <c r="AD578" i="2"/>
  <c r="AG578" i="2" s="1"/>
  <c r="AH578" i="2" s="1"/>
  <c r="AD574" i="2"/>
  <c r="AG574" i="2" s="1"/>
  <c r="AH574" i="2" s="1"/>
  <c r="AD570" i="2"/>
  <c r="AG570" i="2" s="1"/>
  <c r="AH570" i="2" s="1"/>
  <c r="AD566" i="2"/>
  <c r="AG566" i="2" s="1"/>
  <c r="AH566" i="2" s="1"/>
  <c r="AD562" i="2"/>
  <c r="AG562" i="2" s="1"/>
  <c r="AH562" i="2" s="1"/>
  <c r="AD558" i="2"/>
  <c r="AG558" i="2" s="1"/>
  <c r="AH558" i="2" s="1"/>
  <c r="AD554" i="2"/>
  <c r="AG554" i="2" s="1"/>
  <c r="AH554" i="2" s="1"/>
  <c r="AD550" i="2"/>
  <c r="AG550" i="2" s="1"/>
  <c r="AH550" i="2" s="1"/>
  <c r="AD546" i="2"/>
  <c r="AG546" i="2" s="1"/>
  <c r="AH546" i="2" s="1"/>
  <c r="AD542" i="2"/>
  <c r="AG542" i="2" s="1"/>
  <c r="AH542" i="2" s="1"/>
  <c r="AD538" i="2"/>
  <c r="AG538" i="2" s="1"/>
  <c r="AH538" i="2" s="1"/>
  <c r="AD534" i="2"/>
  <c r="AG534" i="2" s="1"/>
  <c r="AH534" i="2" s="1"/>
  <c r="AD530" i="2"/>
  <c r="AG530" i="2" s="1"/>
  <c r="AH530" i="2" s="1"/>
  <c r="AD526" i="2"/>
  <c r="AG526" i="2" s="1"/>
  <c r="AH526" i="2" s="1"/>
  <c r="AD522" i="2"/>
  <c r="AG522" i="2" s="1"/>
  <c r="AH522" i="2" s="1"/>
  <c r="AD518" i="2"/>
  <c r="AG518" i="2" s="1"/>
  <c r="AH518" i="2" s="1"/>
  <c r="AD514" i="2"/>
  <c r="AG514" i="2" s="1"/>
  <c r="AH514" i="2" s="1"/>
  <c r="AD510" i="2"/>
  <c r="AG510" i="2" s="1"/>
  <c r="AH510" i="2" s="1"/>
  <c r="AD506" i="2"/>
  <c r="AG506" i="2" s="1"/>
  <c r="AH506" i="2" s="1"/>
  <c r="AD502" i="2"/>
  <c r="AG502" i="2" s="1"/>
  <c r="AH502" i="2" s="1"/>
  <c r="AD498" i="2"/>
  <c r="AG498" i="2" s="1"/>
  <c r="AH498" i="2" s="1"/>
  <c r="AD494" i="2"/>
  <c r="AG494" i="2" s="1"/>
  <c r="AH494" i="2" s="1"/>
  <c r="AD490" i="2"/>
  <c r="AG490" i="2" s="1"/>
  <c r="AH490" i="2" s="1"/>
  <c r="AD486" i="2"/>
  <c r="AG486" i="2" s="1"/>
  <c r="AH486" i="2" s="1"/>
  <c r="AD482" i="2"/>
  <c r="AG482" i="2" s="1"/>
  <c r="AH482" i="2" s="1"/>
  <c r="AD478" i="2"/>
  <c r="AG478" i="2" s="1"/>
  <c r="AH478" i="2" s="1"/>
  <c r="AD474" i="2"/>
  <c r="AG474" i="2" s="1"/>
  <c r="AH474" i="2" s="1"/>
  <c r="AD470" i="2"/>
  <c r="AG470" i="2" s="1"/>
  <c r="AH470" i="2" s="1"/>
  <c r="AD466" i="2"/>
  <c r="AG466" i="2" s="1"/>
  <c r="AH466" i="2" s="1"/>
  <c r="AD462" i="2"/>
  <c r="AG462" i="2" s="1"/>
  <c r="AH462" i="2" s="1"/>
  <c r="AD458" i="2"/>
  <c r="AG458" i="2" s="1"/>
  <c r="AH458" i="2" s="1"/>
  <c r="AD454" i="2"/>
  <c r="AG454" i="2" s="1"/>
  <c r="AH454" i="2" s="1"/>
  <c r="AD450" i="2"/>
  <c r="AG450" i="2" s="1"/>
  <c r="AH450" i="2" s="1"/>
  <c r="AD446" i="2"/>
  <c r="AG446" i="2" s="1"/>
  <c r="AH446" i="2" s="1"/>
  <c r="AD442" i="2"/>
  <c r="AG442" i="2" s="1"/>
  <c r="AH442" i="2" s="1"/>
  <c r="AD438" i="2"/>
  <c r="AG438" i="2" s="1"/>
  <c r="AH438" i="2" s="1"/>
  <c r="AD434" i="2"/>
  <c r="AG434" i="2" s="1"/>
  <c r="AH434" i="2" s="1"/>
  <c r="AD430" i="2"/>
  <c r="AG430" i="2" s="1"/>
  <c r="AH430" i="2" s="1"/>
  <c r="AD426" i="2"/>
  <c r="AG426" i="2" s="1"/>
  <c r="AH426" i="2" s="1"/>
  <c r="AD422" i="2"/>
  <c r="AG422" i="2" s="1"/>
  <c r="AH422" i="2" s="1"/>
  <c r="AD418" i="2"/>
  <c r="AG418" i="2" s="1"/>
  <c r="AH418" i="2" s="1"/>
  <c r="AD414" i="2"/>
  <c r="AG414" i="2" s="1"/>
  <c r="AH414" i="2" s="1"/>
  <c r="AD1719" i="2"/>
  <c r="AG1719" i="2" s="1"/>
  <c r="AH1719" i="2" s="1"/>
  <c r="AD1703" i="2"/>
  <c r="AG1703" i="2" s="1"/>
  <c r="AH1703" i="2" s="1"/>
  <c r="AD1687" i="2"/>
  <c r="AG1687" i="2" s="1"/>
  <c r="AH1687" i="2" s="1"/>
  <c r="AD1671" i="2"/>
  <c r="AG1671" i="2" s="1"/>
  <c r="AH1671" i="2" s="1"/>
  <c r="AD1655" i="2"/>
  <c r="AG1655" i="2" s="1"/>
  <c r="AH1655" i="2" s="1"/>
  <c r="AD1639" i="2"/>
  <c r="AG1639" i="2" s="1"/>
  <c r="AH1639" i="2" s="1"/>
  <c r="AD1623" i="2"/>
  <c r="AG1623" i="2" s="1"/>
  <c r="AH1623" i="2" s="1"/>
  <c r="AD1607" i="2"/>
  <c r="AG1607" i="2" s="1"/>
  <c r="AH1607" i="2" s="1"/>
  <c r="AD1591" i="2"/>
  <c r="AG1591" i="2" s="1"/>
  <c r="AH1591" i="2" s="1"/>
  <c r="AD1575" i="2"/>
  <c r="AG1575" i="2" s="1"/>
  <c r="AH1575" i="2" s="1"/>
  <c r="AD1559" i="2"/>
  <c r="AG1559" i="2" s="1"/>
  <c r="AH1559" i="2" s="1"/>
  <c r="AD1543" i="2"/>
  <c r="AG1543" i="2" s="1"/>
  <c r="AH1543" i="2" s="1"/>
  <c r="AD1527" i="2"/>
  <c r="AG1527" i="2" s="1"/>
  <c r="AH1527" i="2" s="1"/>
  <c r="AD1511" i="2"/>
  <c r="AG1511" i="2" s="1"/>
  <c r="AH1511" i="2" s="1"/>
  <c r="AD1495" i="2"/>
  <c r="AG1495" i="2" s="1"/>
  <c r="AH1495" i="2" s="1"/>
  <c r="AD1479" i="2"/>
  <c r="AG1479" i="2" s="1"/>
  <c r="AH1479" i="2" s="1"/>
  <c r="AD1463" i="2"/>
  <c r="AG1463" i="2" s="1"/>
  <c r="AH1463" i="2" s="1"/>
  <c r="AD1447" i="2"/>
  <c r="AG1447" i="2" s="1"/>
  <c r="AH1447" i="2" s="1"/>
  <c r="AD1431" i="2"/>
  <c r="AG1431" i="2" s="1"/>
  <c r="AH1431" i="2" s="1"/>
  <c r="AD1415" i="2"/>
  <c r="AG1415" i="2" s="1"/>
  <c r="AH1415" i="2" s="1"/>
  <c r="AD1399" i="2"/>
  <c r="AG1399" i="2" s="1"/>
  <c r="AH1399" i="2" s="1"/>
  <c r="AD1383" i="2"/>
  <c r="AG1383" i="2" s="1"/>
  <c r="AH1383" i="2" s="1"/>
  <c r="AD1364" i="2"/>
  <c r="AG1364" i="2" s="1"/>
  <c r="AH1364" i="2" s="1"/>
  <c r="AD1343" i="2"/>
  <c r="AG1343" i="2" s="1"/>
  <c r="AH1343" i="2" s="1"/>
  <c r="AD1322" i="2"/>
  <c r="AG1322" i="2" s="1"/>
  <c r="AH1322" i="2" s="1"/>
  <c r="AD1300" i="2"/>
  <c r="AG1300" i="2" s="1"/>
  <c r="AH1300" i="2" s="1"/>
  <c r="AD1279" i="2"/>
  <c r="AG1279" i="2" s="1"/>
  <c r="AH1279" i="2" s="1"/>
  <c r="AD1258" i="2"/>
  <c r="AG1258" i="2" s="1"/>
  <c r="AH1258" i="2" s="1"/>
  <c r="AD1236" i="2"/>
  <c r="AG1236" i="2" s="1"/>
  <c r="AH1236" i="2" s="1"/>
  <c r="AD1215" i="2"/>
  <c r="AG1215" i="2" s="1"/>
  <c r="AH1215" i="2" s="1"/>
  <c r="AD1194" i="2"/>
  <c r="AG1194" i="2" s="1"/>
  <c r="AH1194" i="2" s="1"/>
  <c r="AD1172" i="2"/>
  <c r="AG1172" i="2" s="1"/>
  <c r="AH1172" i="2" s="1"/>
  <c r="AD1151" i="2"/>
  <c r="AG1151" i="2" s="1"/>
  <c r="AH1151" i="2" s="1"/>
  <c r="AD1130" i="2"/>
  <c r="AG1130" i="2" s="1"/>
  <c r="AH1130" i="2" s="1"/>
  <c r="AD1108" i="2"/>
  <c r="AG1108" i="2" s="1"/>
  <c r="AH1108" i="2" s="1"/>
  <c r="AD1087" i="2"/>
  <c r="AG1087" i="2" s="1"/>
  <c r="AH1087" i="2" s="1"/>
  <c r="AD1066" i="2"/>
  <c r="AG1066" i="2" s="1"/>
  <c r="AH1066" i="2" s="1"/>
  <c r="AD1044" i="2"/>
  <c r="AG1044" i="2" s="1"/>
  <c r="AH1044" i="2" s="1"/>
  <c r="AD1019" i="2"/>
  <c r="AG1019" i="2" s="1"/>
  <c r="AH1019" i="2" s="1"/>
  <c r="AD987" i="2"/>
  <c r="AG987" i="2" s="1"/>
  <c r="AH987" i="2" s="1"/>
  <c r="AD955" i="2"/>
  <c r="AG955" i="2" s="1"/>
  <c r="AH955" i="2" s="1"/>
  <c r="AD923" i="2"/>
  <c r="AG923" i="2" s="1"/>
  <c r="AH923" i="2" s="1"/>
  <c r="AD891" i="2"/>
  <c r="AG891" i="2" s="1"/>
  <c r="AH891" i="2" s="1"/>
  <c r="AD859" i="2"/>
  <c r="AG859" i="2" s="1"/>
  <c r="AH859" i="2" s="1"/>
  <c r="AD827" i="2"/>
  <c r="AG827" i="2" s="1"/>
  <c r="AH827" i="2" s="1"/>
  <c r="AD795" i="2"/>
  <c r="AG795" i="2" s="1"/>
  <c r="AH795" i="2" s="1"/>
  <c r="AD763" i="2"/>
  <c r="AG763" i="2" s="1"/>
  <c r="AH763" i="2" s="1"/>
  <c r="AD731" i="2"/>
  <c r="AG731" i="2" s="1"/>
  <c r="AH731" i="2" s="1"/>
  <c r="AD699" i="2"/>
  <c r="AG699" i="2" s="1"/>
  <c r="AH699" i="2" s="1"/>
  <c r="AD667" i="2"/>
  <c r="AG667" i="2" s="1"/>
  <c r="AH667" i="2" s="1"/>
  <c r="AD635" i="2"/>
  <c r="AG635" i="2" s="1"/>
  <c r="AH635" i="2" s="1"/>
  <c r="AD603" i="2"/>
  <c r="AG603" i="2" s="1"/>
  <c r="AH603" i="2" s="1"/>
  <c r="AD571" i="2"/>
  <c r="AG571" i="2" s="1"/>
  <c r="AH571" i="2" s="1"/>
  <c r="AD539" i="2"/>
  <c r="AG539" i="2" s="1"/>
  <c r="AH539" i="2" s="1"/>
  <c r="AD507" i="2"/>
  <c r="AG507" i="2" s="1"/>
  <c r="AH507" i="2" s="1"/>
  <c r="AD475" i="2"/>
  <c r="AG475" i="2" s="1"/>
  <c r="AH475" i="2" s="1"/>
  <c r="AD443" i="2"/>
  <c r="AG443" i="2" s="1"/>
  <c r="AH443" i="2" s="1"/>
  <c r="AD410" i="2"/>
  <c r="AG410" i="2" s="1"/>
  <c r="AH410" i="2" s="1"/>
  <c r="AD402" i="2"/>
  <c r="AG402" i="2" s="1"/>
  <c r="AH402" i="2" s="1"/>
  <c r="AD394" i="2"/>
  <c r="AG394" i="2" s="1"/>
  <c r="AH394" i="2" s="1"/>
  <c r="AD386" i="2"/>
  <c r="AG386" i="2" s="1"/>
  <c r="AH386" i="2" s="1"/>
  <c r="AD378" i="2"/>
  <c r="AG378" i="2" s="1"/>
  <c r="AH378" i="2" s="1"/>
  <c r="AD370" i="2"/>
  <c r="AG370" i="2" s="1"/>
  <c r="AH370" i="2" s="1"/>
  <c r="AD362" i="2"/>
  <c r="AG362" i="2" s="1"/>
  <c r="AH362" i="2" s="1"/>
  <c r="AD354" i="2"/>
  <c r="AG354" i="2" s="1"/>
  <c r="AH354" i="2" s="1"/>
  <c r="AD346" i="2"/>
  <c r="AG346" i="2" s="1"/>
  <c r="AH346" i="2" s="1"/>
  <c r="AD338" i="2"/>
  <c r="AG338" i="2" s="1"/>
  <c r="AH338" i="2" s="1"/>
  <c r="AD330" i="2"/>
  <c r="AG330" i="2" s="1"/>
  <c r="AH330" i="2" s="1"/>
  <c r="AD322" i="2"/>
  <c r="AG322" i="2" s="1"/>
  <c r="AH322" i="2" s="1"/>
  <c r="AD314" i="2"/>
  <c r="AG314" i="2" s="1"/>
  <c r="AH314" i="2" s="1"/>
  <c r="AD306" i="2"/>
  <c r="AG306" i="2" s="1"/>
  <c r="AH306" i="2" s="1"/>
  <c r="AD298" i="2"/>
  <c r="AG298" i="2" s="1"/>
  <c r="AH298" i="2" s="1"/>
  <c r="AD290" i="2"/>
  <c r="AG290" i="2" s="1"/>
  <c r="AH290" i="2" s="1"/>
  <c r="AD282" i="2"/>
  <c r="AG282" i="2" s="1"/>
  <c r="AH282" i="2" s="1"/>
  <c r="AD274" i="2"/>
  <c r="AG274" i="2" s="1"/>
  <c r="AH274" i="2" s="1"/>
  <c r="AD266" i="2"/>
  <c r="AG266" i="2" s="1"/>
  <c r="AH266" i="2" s="1"/>
  <c r="AD258" i="2"/>
  <c r="AG258" i="2" s="1"/>
  <c r="AH258" i="2" s="1"/>
  <c r="AD250" i="2"/>
  <c r="AG250" i="2" s="1"/>
  <c r="AH250" i="2" s="1"/>
  <c r="AD242" i="2"/>
  <c r="AG242" i="2" s="1"/>
  <c r="AH242" i="2" s="1"/>
  <c r="AD234" i="2"/>
  <c r="AG234" i="2" s="1"/>
  <c r="AH234" i="2" s="1"/>
  <c r="AD226" i="2"/>
  <c r="AG226" i="2" s="1"/>
  <c r="AH226" i="2" s="1"/>
  <c r="AD218" i="2"/>
  <c r="AG218" i="2" s="1"/>
  <c r="AH218" i="2" s="1"/>
  <c r="AD210" i="2"/>
  <c r="AG210" i="2" s="1"/>
  <c r="AH210" i="2" s="1"/>
  <c r="AD202" i="2"/>
  <c r="AG202" i="2" s="1"/>
  <c r="AH202" i="2" s="1"/>
  <c r="AD194" i="2"/>
  <c r="AG194" i="2" s="1"/>
  <c r="AH194" i="2" s="1"/>
  <c r="AD186" i="2"/>
  <c r="AG186" i="2" s="1"/>
  <c r="AH186" i="2" s="1"/>
  <c r="AD178" i="2"/>
  <c r="AG178" i="2" s="1"/>
  <c r="AH178" i="2" s="1"/>
  <c r="AD170" i="2"/>
  <c r="AG170" i="2" s="1"/>
  <c r="AH170" i="2" s="1"/>
  <c r="AD162" i="2"/>
  <c r="AG162" i="2" s="1"/>
  <c r="AH162" i="2" s="1"/>
  <c r="AD154" i="2"/>
  <c r="AG154" i="2" s="1"/>
  <c r="AH154" i="2" s="1"/>
  <c r="AD146" i="2"/>
  <c r="AG146" i="2" s="1"/>
  <c r="AH146" i="2" s="1"/>
  <c r="AD138" i="2"/>
  <c r="AG138" i="2" s="1"/>
  <c r="AH138" i="2" s="1"/>
  <c r="AD130" i="2"/>
  <c r="AG130" i="2" s="1"/>
  <c r="AH130" i="2" s="1"/>
  <c r="AD122" i="2"/>
  <c r="AG122" i="2" s="1"/>
  <c r="AH122" i="2" s="1"/>
  <c r="AD114" i="2"/>
  <c r="AG114" i="2" s="1"/>
  <c r="AH114" i="2" s="1"/>
  <c r="AD106" i="2"/>
  <c r="AG106" i="2" s="1"/>
  <c r="AH106" i="2" s="1"/>
  <c r="AD98" i="2"/>
  <c r="AG98" i="2" s="1"/>
  <c r="AH98" i="2" s="1"/>
  <c r="AD90" i="2"/>
  <c r="AG90" i="2" s="1"/>
  <c r="AH90" i="2" s="1"/>
  <c r="AD82" i="2"/>
  <c r="AG82" i="2" s="1"/>
  <c r="AH82" i="2" s="1"/>
  <c r="AD74" i="2"/>
  <c r="AG74" i="2" s="1"/>
  <c r="AH74" i="2" s="1"/>
  <c r="AD66" i="2"/>
  <c r="AG66" i="2" s="1"/>
  <c r="AH66" i="2" s="1"/>
  <c r="AD58" i="2"/>
  <c r="AG58" i="2" s="1"/>
  <c r="AH58" i="2" s="1"/>
  <c r="AD50" i="2"/>
  <c r="AG50" i="2" s="1"/>
  <c r="AH50" i="2" s="1"/>
  <c r="AD42" i="2"/>
  <c r="AG42" i="2" s="1"/>
  <c r="AH42" i="2" s="1"/>
  <c r="AD34" i="2"/>
  <c r="AG34" i="2" s="1"/>
  <c r="AH34" i="2" s="1"/>
  <c r="AD26" i="2"/>
  <c r="AG26" i="2" s="1"/>
  <c r="AH26" i="2" s="1"/>
  <c r="AD18" i="2"/>
  <c r="AG18" i="2" s="1"/>
  <c r="AH18" i="2" s="1"/>
  <c r="AD10" i="2"/>
  <c r="AG10" i="2" s="1"/>
  <c r="AH10" i="2" s="1"/>
  <c r="AD415" i="2"/>
  <c r="AG415" i="2" s="1"/>
  <c r="AH415" i="2" s="1"/>
  <c r="AD407" i="2"/>
  <c r="AG407" i="2" s="1"/>
  <c r="AH407" i="2" s="1"/>
  <c r="AD399" i="2"/>
  <c r="AG399" i="2" s="1"/>
  <c r="AH399" i="2" s="1"/>
  <c r="AD391" i="2"/>
  <c r="AG391" i="2" s="1"/>
  <c r="AH391" i="2" s="1"/>
  <c r="AD383" i="2"/>
  <c r="AG383" i="2" s="1"/>
  <c r="AH383" i="2" s="1"/>
  <c r="AD375" i="2"/>
  <c r="AG375" i="2" s="1"/>
  <c r="AH375" i="2" s="1"/>
  <c r="AD367" i="2"/>
  <c r="AG367" i="2" s="1"/>
  <c r="AH367" i="2" s="1"/>
  <c r="AD359" i="2"/>
  <c r="AG359" i="2" s="1"/>
  <c r="AH359" i="2" s="1"/>
  <c r="AD351" i="2"/>
  <c r="AG351" i="2" s="1"/>
  <c r="AH351" i="2" s="1"/>
  <c r="AD343" i="2"/>
  <c r="AG343" i="2" s="1"/>
  <c r="AH343" i="2" s="1"/>
  <c r="AD335" i="2"/>
  <c r="AG335" i="2" s="1"/>
  <c r="AH335" i="2" s="1"/>
  <c r="AD327" i="2"/>
  <c r="AG327" i="2" s="1"/>
  <c r="AH327" i="2" s="1"/>
  <c r="AD319" i="2"/>
  <c r="AG319" i="2" s="1"/>
  <c r="AH319" i="2" s="1"/>
  <c r="AD311" i="2"/>
  <c r="AG311" i="2" s="1"/>
  <c r="AH311" i="2" s="1"/>
  <c r="AD303" i="2"/>
  <c r="AG303" i="2" s="1"/>
  <c r="AH303" i="2" s="1"/>
  <c r="AD295" i="2"/>
  <c r="AG295" i="2" s="1"/>
  <c r="AH295" i="2" s="1"/>
  <c r="AD287" i="2"/>
  <c r="AG287" i="2" s="1"/>
  <c r="AH287" i="2" s="1"/>
  <c r="AD279" i="2"/>
  <c r="AG279" i="2" s="1"/>
  <c r="AH279" i="2" s="1"/>
  <c r="AD271" i="2"/>
  <c r="AG271" i="2" s="1"/>
  <c r="AH271" i="2" s="1"/>
  <c r="AD263" i="2"/>
  <c r="AG263" i="2" s="1"/>
  <c r="AH263" i="2" s="1"/>
  <c r="AD255" i="2"/>
  <c r="AG255" i="2" s="1"/>
  <c r="AH255" i="2" s="1"/>
  <c r="AD247" i="2"/>
  <c r="AG247" i="2" s="1"/>
  <c r="AH247" i="2" s="1"/>
  <c r="AD239" i="2"/>
  <c r="AG239" i="2" s="1"/>
  <c r="AH239" i="2" s="1"/>
  <c r="AD231" i="2"/>
  <c r="AG231" i="2" s="1"/>
  <c r="AH231" i="2" s="1"/>
  <c r="AD223" i="2"/>
  <c r="AG223" i="2" s="1"/>
  <c r="AH223" i="2" s="1"/>
  <c r="AD215" i="2"/>
  <c r="AG215" i="2" s="1"/>
  <c r="AH215" i="2" s="1"/>
  <c r="AD207" i="2"/>
  <c r="AG207" i="2" s="1"/>
  <c r="AH207" i="2" s="1"/>
  <c r="AD199" i="2"/>
  <c r="AG199" i="2" s="1"/>
  <c r="AH199" i="2" s="1"/>
  <c r="AD191" i="2"/>
  <c r="AG191" i="2" s="1"/>
  <c r="AH191" i="2" s="1"/>
  <c r="AD183" i="2"/>
  <c r="AG183" i="2" s="1"/>
  <c r="AH183" i="2" s="1"/>
  <c r="AD175" i="2"/>
  <c r="AG175" i="2" s="1"/>
  <c r="AH175" i="2" s="1"/>
  <c r="AD167" i="2"/>
  <c r="AG167" i="2" s="1"/>
  <c r="AH167" i="2" s="1"/>
  <c r="AD159" i="2"/>
  <c r="AG159" i="2" s="1"/>
  <c r="AH159" i="2" s="1"/>
  <c r="AD151" i="2"/>
  <c r="AG151" i="2" s="1"/>
  <c r="AH151" i="2" s="1"/>
  <c r="AD143" i="2"/>
  <c r="AG143" i="2" s="1"/>
  <c r="AH143" i="2" s="1"/>
  <c r="AD135" i="2"/>
  <c r="AG135" i="2" s="1"/>
  <c r="AH135" i="2" s="1"/>
  <c r="AD127" i="2"/>
  <c r="AG127" i="2" s="1"/>
  <c r="AH127" i="2" s="1"/>
  <c r="AD119" i="2"/>
  <c r="AG119" i="2" s="1"/>
  <c r="AH119" i="2" s="1"/>
  <c r="AD111" i="2"/>
  <c r="AG111" i="2" s="1"/>
  <c r="AH111" i="2" s="1"/>
  <c r="AD103" i="2"/>
  <c r="AG103" i="2" s="1"/>
  <c r="AH103" i="2" s="1"/>
  <c r="AD95" i="2"/>
  <c r="AG95" i="2" s="1"/>
  <c r="AH95" i="2" s="1"/>
  <c r="AD87" i="2"/>
  <c r="AG87" i="2" s="1"/>
  <c r="AH87" i="2" s="1"/>
  <c r="AD79" i="2"/>
  <c r="AG79" i="2" s="1"/>
  <c r="AH79" i="2" s="1"/>
  <c r="AD71" i="2"/>
  <c r="AG71" i="2" s="1"/>
  <c r="AH71" i="2" s="1"/>
  <c r="AD63" i="2"/>
  <c r="AG63" i="2" s="1"/>
  <c r="AH63" i="2" s="1"/>
  <c r="AD55" i="2"/>
  <c r="AG55" i="2" s="1"/>
  <c r="AH55" i="2" s="1"/>
  <c r="AD47" i="2"/>
  <c r="AG47" i="2" s="1"/>
  <c r="AH47" i="2" s="1"/>
  <c r="AD39" i="2"/>
  <c r="AG39" i="2" s="1"/>
  <c r="AH39" i="2" s="1"/>
  <c r="AD31" i="2"/>
  <c r="AG31" i="2" s="1"/>
  <c r="AH31" i="2" s="1"/>
  <c r="AD23" i="2"/>
  <c r="AG23" i="2" s="1"/>
  <c r="AH23" i="2" s="1"/>
  <c r="AD15" i="2"/>
  <c r="AG15" i="2" s="1"/>
  <c r="AH15" i="2" s="1"/>
  <c r="AD713" i="2"/>
  <c r="AG713" i="2" s="1"/>
  <c r="AH713" i="2" s="1"/>
  <c r="AD709" i="2"/>
  <c r="AG709" i="2" s="1"/>
  <c r="AH709" i="2" s="1"/>
  <c r="AD705" i="2"/>
  <c r="AG705" i="2" s="1"/>
  <c r="AH705" i="2" s="1"/>
  <c r="AD701" i="2"/>
  <c r="AG701" i="2" s="1"/>
  <c r="AH701" i="2" s="1"/>
  <c r="AD697" i="2"/>
  <c r="AG697" i="2" s="1"/>
  <c r="AH697" i="2" s="1"/>
  <c r="AD693" i="2"/>
  <c r="AG693" i="2" s="1"/>
  <c r="AH693" i="2" s="1"/>
  <c r="AD689" i="2"/>
  <c r="AG689" i="2" s="1"/>
  <c r="AH689" i="2" s="1"/>
  <c r="AD685" i="2"/>
  <c r="AG685" i="2" s="1"/>
  <c r="AH685" i="2" s="1"/>
  <c r="AD681" i="2"/>
  <c r="AG681" i="2" s="1"/>
  <c r="AH681" i="2" s="1"/>
  <c r="AD677" i="2"/>
  <c r="AG677" i="2" s="1"/>
  <c r="AH677" i="2" s="1"/>
  <c r="AD673" i="2"/>
  <c r="AG673" i="2" s="1"/>
  <c r="AH673" i="2" s="1"/>
  <c r="AD669" i="2"/>
  <c r="AG669" i="2" s="1"/>
  <c r="AH669" i="2" s="1"/>
  <c r="AD665" i="2"/>
  <c r="AG665" i="2" s="1"/>
  <c r="AH665" i="2" s="1"/>
  <c r="AD661" i="2"/>
  <c r="AG661" i="2" s="1"/>
  <c r="AH661" i="2" s="1"/>
  <c r="AD657" i="2"/>
  <c r="AG657" i="2" s="1"/>
  <c r="AH657" i="2" s="1"/>
  <c r="AD653" i="2"/>
  <c r="AG653" i="2" s="1"/>
  <c r="AH653" i="2" s="1"/>
  <c r="AD649" i="2"/>
  <c r="AG649" i="2" s="1"/>
  <c r="AH649" i="2" s="1"/>
  <c r="AD645" i="2"/>
  <c r="AG645" i="2" s="1"/>
  <c r="AH645" i="2" s="1"/>
  <c r="AD641" i="2"/>
  <c r="AG641" i="2" s="1"/>
  <c r="AH641" i="2" s="1"/>
  <c r="AD637" i="2"/>
  <c r="AG637" i="2" s="1"/>
  <c r="AH637" i="2" s="1"/>
  <c r="AD633" i="2"/>
  <c r="AG633" i="2" s="1"/>
  <c r="AH633" i="2" s="1"/>
  <c r="AD629" i="2"/>
  <c r="AG629" i="2" s="1"/>
  <c r="AH629" i="2" s="1"/>
  <c r="AD625" i="2"/>
  <c r="AG625" i="2" s="1"/>
  <c r="AH625" i="2" s="1"/>
  <c r="AD621" i="2"/>
  <c r="AG621" i="2" s="1"/>
  <c r="AH621" i="2" s="1"/>
  <c r="AD617" i="2"/>
  <c r="AG617" i="2" s="1"/>
  <c r="AH617" i="2" s="1"/>
  <c r="AD613" i="2"/>
  <c r="AG613" i="2" s="1"/>
  <c r="AH613" i="2" s="1"/>
  <c r="AD609" i="2"/>
  <c r="AG609" i="2" s="1"/>
  <c r="AH609" i="2" s="1"/>
  <c r="AD605" i="2"/>
  <c r="AG605" i="2" s="1"/>
  <c r="AH605" i="2" s="1"/>
  <c r="AD601" i="2"/>
  <c r="AG601" i="2" s="1"/>
  <c r="AH601" i="2" s="1"/>
  <c r="AD597" i="2"/>
  <c r="AG597" i="2" s="1"/>
  <c r="AH597" i="2" s="1"/>
  <c r="AD593" i="2"/>
  <c r="AG593" i="2" s="1"/>
  <c r="AH593" i="2" s="1"/>
  <c r="AD589" i="2"/>
  <c r="AG589" i="2" s="1"/>
  <c r="AH589" i="2" s="1"/>
  <c r="AD585" i="2"/>
  <c r="AG585" i="2" s="1"/>
  <c r="AH585" i="2" s="1"/>
  <c r="AD581" i="2"/>
  <c r="AG581" i="2" s="1"/>
  <c r="AH581" i="2" s="1"/>
  <c r="AD577" i="2"/>
  <c r="AG577" i="2" s="1"/>
  <c r="AH577" i="2" s="1"/>
  <c r="AD573" i="2"/>
  <c r="AG573" i="2" s="1"/>
  <c r="AH573" i="2" s="1"/>
  <c r="AD569" i="2"/>
  <c r="AG569" i="2" s="1"/>
  <c r="AH569" i="2" s="1"/>
  <c r="AD565" i="2"/>
  <c r="AG565" i="2" s="1"/>
  <c r="AH565" i="2" s="1"/>
  <c r="AD561" i="2"/>
  <c r="AG561" i="2" s="1"/>
  <c r="AH561" i="2" s="1"/>
  <c r="AD557" i="2"/>
  <c r="AG557" i="2" s="1"/>
  <c r="AH557" i="2" s="1"/>
  <c r="AD553" i="2"/>
  <c r="AG553" i="2" s="1"/>
  <c r="AH553" i="2" s="1"/>
  <c r="AD549" i="2"/>
  <c r="AG549" i="2" s="1"/>
  <c r="AH549" i="2" s="1"/>
  <c r="AD545" i="2"/>
  <c r="AG545" i="2" s="1"/>
  <c r="AH545" i="2" s="1"/>
  <c r="AD541" i="2"/>
  <c r="AG541" i="2" s="1"/>
  <c r="AH541" i="2" s="1"/>
  <c r="AD537" i="2"/>
  <c r="AG537" i="2" s="1"/>
  <c r="AH537" i="2" s="1"/>
  <c r="AD533" i="2"/>
  <c r="AG533" i="2" s="1"/>
  <c r="AH533" i="2" s="1"/>
  <c r="AD529" i="2"/>
  <c r="AG529" i="2" s="1"/>
  <c r="AH529" i="2" s="1"/>
  <c r="AD525" i="2"/>
  <c r="AG525" i="2" s="1"/>
  <c r="AH525" i="2" s="1"/>
  <c r="AD521" i="2"/>
  <c r="AG521" i="2" s="1"/>
  <c r="AH521" i="2" s="1"/>
  <c r="AD517" i="2"/>
  <c r="AG517" i="2" s="1"/>
  <c r="AH517" i="2" s="1"/>
  <c r="AD513" i="2"/>
  <c r="AG513" i="2" s="1"/>
  <c r="AH513" i="2" s="1"/>
  <c r="AD509" i="2"/>
  <c r="AG509" i="2" s="1"/>
  <c r="AH509" i="2" s="1"/>
  <c r="AD505" i="2"/>
  <c r="AG505" i="2" s="1"/>
  <c r="AH505" i="2" s="1"/>
  <c r="AD501" i="2"/>
  <c r="AG501" i="2" s="1"/>
  <c r="AH501" i="2" s="1"/>
  <c r="AD497" i="2"/>
  <c r="AG497" i="2" s="1"/>
  <c r="AH497" i="2" s="1"/>
  <c r="AD493" i="2"/>
  <c r="AG493" i="2" s="1"/>
  <c r="AH493" i="2" s="1"/>
  <c r="AD489" i="2"/>
  <c r="AG489" i="2" s="1"/>
  <c r="AH489" i="2" s="1"/>
  <c r="AD485" i="2"/>
  <c r="AG485" i="2" s="1"/>
  <c r="AH485" i="2" s="1"/>
  <c r="AD481" i="2"/>
  <c r="AG481" i="2" s="1"/>
  <c r="AH481" i="2" s="1"/>
  <c r="AD477" i="2"/>
  <c r="AG477" i="2" s="1"/>
  <c r="AH477" i="2" s="1"/>
  <c r="AD473" i="2"/>
  <c r="AG473" i="2" s="1"/>
  <c r="AH473" i="2" s="1"/>
  <c r="AD469" i="2"/>
  <c r="AG469" i="2" s="1"/>
  <c r="AH469" i="2" s="1"/>
  <c r="AD465" i="2"/>
  <c r="AG465" i="2" s="1"/>
  <c r="AH465" i="2" s="1"/>
  <c r="AD461" i="2"/>
  <c r="AG461" i="2" s="1"/>
  <c r="AH461" i="2" s="1"/>
  <c r="AD457" i="2"/>
  <c r="AG457" i="2" s="1"/>
  <c r="AH457" i="2" s="1"/>
  <c r="AD453" i="2"/>
  <c r="AG453" i="2" s="1"/>
  <c r="AH453" i="2" s="1"/>
  <c r="AD449" i="2"/>
  <c r="AG449" i="2" s="1"/>
  <c r="AH449" i="2" s="1"/>
  <c r="AD445" i="2"/>
  <c r="AG445" i="2" s="1"/>
  <c r="AH445" i="2" s="1"/>
  <c r="AD441" i="2"/>
  <c r="AG441" i="2" s="1"/>
  <c r="AH441" i="2" s="1"/>
  <c r="AD437" i="2"/>
  <c r="AG437" i="2" s="1"/>
  <c r="AH437" i="2" s="1"/>
  <c r="AD433" i="2"/>
  <c r="AG433" i="2" s="1"/>
  <c r="AH433" i="2" s="1"/>
  <c r="AD429" i="2"/>
  <c r="AG429" i="2" s="1"/>
  <c r="AH429" i="2" s="1"/>
  <c r="AD425" i="2"/>
  <c r="AG425" i="2" s="1"/>
  <c r="AH425" i="2" s="1"/>
  <c r="AD421" i="2"/>
  <c r="AG421" i="2" s="1"/>
  <c r="AH421" i="2" s="1"/>
  <c r="AD417" i="2"/>
  <c r="AG417" i="2" s="1"/>
  <c r="AH417" i="2" s="1"/>
  <c r="AD413" i="2"/>
  <c r="AG413" i="2" s="1"/>
  <c r="AH413" i="2" s="1"/>
  <c r="AD409" i="2"/>
  <c r="AG409" i="2" s="1"/>
  <c r="AH409" i="2" s="1"/>
  <c r="AD405" i="2"/>
  <c r="AG405" i="2" s="1"/>
  <c r="AH405" i="2" s="1"/>
  <c r="AD401" i="2"/>
  <c r="AG401" i="2" s="1"/>
  <c r="AH401" i="2" s="1"/>
  <c r="AD397" i="2"/>
  <c r="AG397" i="2" s="1"/>
  <c r="AH397" i="2" s="1"/>
  <c r="AD393" i="2"/>
  <c r="AG393" i="2" s="1"/>
  <c r="AH393" i="2" s="1"/>
  <c r="AD389" i="2"/>
  <c r="AG389" i="2" s="1"/>
  <c r="AH389" i="2" s="1"/>
  <c r="AD385" i="2"/>
  <c r="AG385" i="2" s="1"/>
  <c r="AH385" i="2" s="1"/>
  <c r="AD381" i="2"/>
  <c r="AG381" i="2" s="1"/>
  <c r="AH381" i="2" s="1"/>
  <c r="AD377" i="2"/>
  <c r="AG377" i="2" s="1"/>
  <c r="AH377" i="2" s="1"/>
  <c r="AD373" i="2"/>
  <c r="AG373" i="2" s="1"/>
  <c r="AH373" i="2" s="1"/>
  <c r="AD369" i="2"/>
  <c r="AG369" i="2" s="1"/>
  <c r="AH369" i="2" s="1"/>
  <c r="AD365" i="2"/>
  <c r="AG365" i="2" s="1"/>
  <c r="AH365" i="2" s="1"/>
  <c r="AD361" i="2"/>
  <c r="AG361" i="2" s="1"/>
  <c r="AH361" i="2" s="1"/>
  <c r="AD357" i="2"/>
  <c r="AG357" i="2" s="1"/>
  <c r="AH357" i="2" s="1"/>
  <c r="AD353" i="2"/>
  <c r="AG353" i="2" s="1"/>
  <c r="AH353" i="2" s="1"/>
  <c r="AD349" i="2"/>
  <c r="AG349" i="2" s="1"/>
  <c r="AH349" i="2" s="1"/>
  <c r="AD345" i="2"/>
  <c r="AG345" i="2" s="1"/>
  <c r="AH345" i="2" s="1"/>
  <c r="AD341" i="2"/>
  <c r="AG341" i="2" s="1"/>
  <c r="AH341" i="2" s="1"/>
  <c r="AD337" i="2"/>
  <c r="AG337" i="2" s="1"/>
  <c r="AH337" i="2" s="1"/>
  <c r="AD333" i="2"/>
  <c r="AG333" i="2" s="1"/>
  <c r="AH333" i="2" s="1"/>
  <c r="AD329" i="2"/>
  <c r="AG329" i="2" s="1"/>
  <c r="AH329" i="2" s="1"/>
  <c r="AD325" i="2"/>
  <c r="AG325" i="2" s="1"/>
  <c r="AH325" i="2" s="1"/>
  <c r="AD321" i="2"/>
  <c r="AG321" i="2" s="1"/>
  <c r="AH321" i="2" s="1"/>
  <c r="AD317" i="2"/>
  <c r="AG317" i="2" s="1"/>
  <c r="AH317" i="2" s="1"/>
  <c r="AD313" i="2"/>
  <c r="AG313" i="2" s="1"/>
  <c r="AH313" i="2" s="1"/>
  <c r="AD309" i="2"/>
  <c r="AG309" i="2" s="1"/>
  <c r="AH309" i="2" s="1"/>
  <c r="AD305" i="2"/>
  <c r="AG305" i="2" s="1"/>
  <c r="AH305" i="2" s="1"/>
  <c r="AD301" i="2"/>
  <c r="AG301" i="2" s="1"/>
  <c r="AH301" i="2" s="1"/>
  <c r="AD297" i="2"/>
  <c r="AG297" i="2" s="1"/>
  <c r="AH297" i="2" s="1"/>
  <c r="AD293" i="2"/>
  <c r="AG293" i="2" s="1"/>
  <c r="AH293" i="2" s="1"/>
  <c r="AD289" i="2"/>
  <c r="AG289" i="2" s="1"/>
  <c r="AH289" i="2" s="1"/>
  <c r="AD285" i="2"/>
  <c r="AG285" i="2" s="1"/>
  <c r="AH285" i="2" s="1"/>
  <c r="AD281" i="2"/>
  <c r="AG281" i="2" s="1"/>
  <c r="AH281" i="2" s="1"/>
  <c r="AD277" i="2"/>
  <c r="AG277" i="2" s="1"/>
  <c r="AH277" i="2" s="1"/>
  <c r="AD273" i="2"/>
  <c r="AG273" i="2" s="1"/>
  <c r="AH273" i="2" s="1"/>
  <c r="AD269" i="2"/>
  <c r="AG269" i="2" s="1"/>
  <c r="AH269" i="2" s="1"/>
  <c r="AD265" i="2"/>
  <c r="AG265" i="2" s="1"/>
  <c r="AH265" i="2" s="1"/>
  <c r="AD261" i="2"/>
  <c r="AG261" i="2" s="1"/>
  <c r="AH261" i="2" s="1"/>
  <c r="AD257" i="2"/>
  <c r="AG257" i="2" s="1"/>
  <c r="AH257" i="2" s="1"/>
  <c r="AD253" i="2"/>
  <c r="AG253" i="2" s="1"/>
  <c r="AH253" i="2" s="1"/>
  <c r="AD249" i="2"/>
  <c r="AG249" i="2" s="1"/>
  <c r="AH249" i="2" s="1"/>
  <c r="AD245" i="2"/>
  <c r="AG245" i="2" s="1"/>
  <c r="AH245" i="2" s="1"/>
  <c r="AD241" i="2"/>
  <c r="AG241" i="2" s="1"/>
  <c r="AH241" i="2" s="1"/>
  <c r="AD237" i="2"/>
  <c r="AG237" i="2" s="1"/>
  <c r="AH237" i="2" s="1"/>
  <c r="AD233" i="2"/>
  <c r="AG233" i="2" s="1"/>
  <c r="AH233" i="2" s="1"/>
  <c r="AD229" i="2"/>
  <c r="AG229" i="2" s="1"/>
  <c r="AH229" i="2" s="1"/>
  <c r="AD225" i="2"/>
  <c r="AG225" i="2" s="1"/>
  <c r="AH225" i="2" s="1"/>
  <c r="AD221" i="2"/>
  <c r="AG221" i="2" s="1"/>
  <c r="AH221" i="2" s="1"/>
  <c r="AD217" i="2"/>
  <c r="AG217" i="2" s="1"/>
  <c r="AH217" i="2" s="1"/>
  <c r="AD213" i="2"/>
  <c r="AG213" i="2" s="1"/>
  <c r="AH213" i="2" s="1"/>
  <c r="AD209" i="2"/>
  <c r="AG209" i="2" s="1"/>
  <c r="AH209" i="2" s="1"/>
  <c r="AD205" i="2"/>
  <c r="AG205" i="2" s="1"/>
  <c r="AH205" i="2" s="1"/>
  <c r="AD201" i="2"/>
  <c r="AG201" i="2" s="1"/>
  <c r="AH201" i="2" s="1"/>
  <c r="AD197" i="2"/>
  <c r="AG197" i="2" s="1"/>
  <c r="AH197" i="2" s="1"/>
  <c r="AD193" i="2"/>
  <c r="AG193" i="2" s="1"/>
  <c r="AH193" i="2" s="1"/>
  <c r="AD189" i="2"/>
  <c r="AG189" i="2" s="1"/>
  <c r="AH189" i="2" s="1"/>
  <c r="AD185" i="2"/>
  <c r="AG185" i="2" s="1"/>
  <c r="AH185" i="2" s="1"/>
  <c r="AD181" i="2"/>
  <c r="AG181" i="2" s="1"/>
  <c r="AH181" i="2" s="1"/>
  <c r="AD177" i="2"/>
  <c r="AG177" i="2" s="1"/>
  <c r="AH177" i="2" s="1"/>
  <c r="AD173" i="2"/>
  <c r="AG173" i="2" s="1"/>
  <c r="AH173" i="2" s="1"/>
  <c r="AD169" i="2"/>
  <c r="AG169" i="2" s="1"/>
  <c r="AH169" i="2" s="1"/>
  <c r="AD165" i="2"/>
  <c r="AG165" i="2" s="1"/>
  <c r="AH165" i="2" s="1"/>
  <c r="AD161" i="2"/>
  <c r="AG161" i="2" s="1"/>
  <c r="AH161" i="2" s="1"/>
  <c r="AD157" i="2"/>
  <c r="AG157" i="2" s="1"/>
  <c r="AH157" i="2" s="1"/>
  <c r="AD153" i="2"/>
  <c r="AG153" i="2" s="1"/>
  <c r="AH153" i="2" s="1"/>
  <c r="AD149" i="2"/>
  <c r="AG149" i="2" s="1"/>
  <c r="AH149" i="2" s="1"/>
  <c r="AD145" i="2"/>
  <c r="AG145" i="2" s="1"/>
  <c r="AH145" i="2" s="1"/>
  <c r="AD141" i="2"/>
  <c r="AG141" i="2" s="1"/>
  <c r="AH141" i="2" s="1"/>
  <c r="AD137" i="2"/>
  <c r="AG137" i="2" s="1"/>
  <c r="AH137" i="2" s="1"/>
  <c r="AD133" i="2"/>
  <c r="AG133" i="2" s="1"/>
  <c r="AH133" i="2" s="1"/>
  <c r="AD129" i="2"/>
  <c r="AG129" i="2" s="1"/>
  <c r="AH129" i="2" s="1"/>
  <c r="AD125" i="2"/>
  <c r="AG125" i="2" s="1"/>
  <c r="AH125" i="2" s="1"/>
  <c r="AD121" i="2"/>
  <c r="AG121" i="2" s="1"/>
  <c r="AH121" i="2" s="1"/>
  <c r="AD117" i="2"/>
  <c r="AG117" i="2" s="1"/>
  <c r="AH117" i="2" s="1"/>
  <c r="AD113" i="2"/>
  <c r="AG113" i="2" s="1"/>
  <c r="AH113" i="2" s="1"/>
  <c r="AD109" i="2"/>
  <c r="AG109" i="2" s="1"/>
  <c r="AH109" i="2" s="1"/>
  <c r="AD105" i="2"/>
  <c r="AG105" i="2" s="1"/>
  <c r="AH105" i="2" s="1"/>
  <c r="AD101" i="2"/>
  <c r="AG101" i="2" s="1"/>
  <c r="AH101" i="2" s="1"/>
  <c r="AD97" i="2"/>
  <c r="AG97" i="2" s="1"/>
  <c r="AH97" i="2" s="1"/>
  <c r="AD93" i="2"/>
  <c r="AG93" i="2" s="1"/>
  <c r="AH93" i="2" s="1"/>
  <c r="AD89" i="2"/>
  <c r="AG89" i="2" s="1"/>
  <c r="AH89" i="2" s="1"/>
  <c r="AD85" i="2"/>
  <c r="AG85" i="2" s="1"/>
  <c r="AH85" i="2" s="1"/>
  <c r="AD81" i="2"/>
  <c r="AG81" i="2" s="1"/>
  <c r="AH81" i="2" s="1"/>
  <c r="AD77" i="2"/>
  <c r="AG77" i="2" s="1"/>
  <c r="AH77" i="2" s="1"/>
  <c r="AD73" i="2"/>
  <c r="AG73" i="2" s="1"/>
  <c r="AH73" i="2" s="1"/>
  <c r="AD69" i="2"/>
  <c r="AG69" i="2" s="1"/>
  <c r="AH69" i="2" s="1"/>
  <c r="AD65" i="2"/>
  <c r="AG65" i="2" s="1"/>
  <c r="AH65" i="2" s="1"/>
  <c r="AD61" i="2"/>
  <c r="AG61" i="2" s="1"/>
  <c r="AH61" i="2" s="1"/>
  <c r="AD57" i="2"/>
  <c r="AG57" i="2" s="1"/>
  <c r="AH57" i="2" s="1"/>
  <c r="AD53" i="2"/>
  <c r="AG53" i="2" s="1"/>
  <c r="AH53" i="2" s="1"/>
  <c r="AD49" i="2"/>
  <c r="AG49" i="2" s="1"/>
  <c r="AH49" i="2" s="1"/>
  <c r="AD45" i="2"/>
  <c r="AG45" i="2" s="1"/>
  <c r="AH45" i="2" s="1"/>
  <c r="AD41" i="2"/>
  <c r="AG41" i="2" s="1"/>
  <c r="AH41" i="2" s="1"/>
  <c r="AD37" i="2"/>
  <c r="AG37" i="2" s="1"/>
  <c r="AH37" i="2" s="1"/>
  <c r="AD33" i="2"/>
  <c r="AG33" i="2" s="1"/>
  <c r="AH33" i="2" s="1"/>
  <c r="AD29" i="2"/>
  <c r="AG29" i="2" s="1"/>
  <c r="AH29" i="2" s="1"/>
  <c r="AD25" i="2"/>
  <c r="AG25" i="2" s="1"/>
  <c r="AH25" i="2" s="1"/>
  <c r="AD21" i="2"/>
  <c r="AG21" i="2" s="1"/>
  <c r="AH21" i="2" s="1"/>
  <c r="AD17" i="2"/>
  <c r="AG17" i="2" s="1"/>
  <c r="AH17" i="2" s="1"/>
  <c r="AD13" i="2"/>
  <c r="AG13" i="2" s="1"/>
  <c r="AH13" i="2" s="1"/>
  <c r="AD406" i="2"/>
  <c r="AG406" i="2" s="1"/>
  <c r="AH406" i="2" s="1"/>
  <c r="AD398" i="2"/>
  <c r="AG398" i="2" s="1"/>
  <c r="AH398" i="2" s="1"/>
  <c r="AD390" i="2"/>
  <c r="AG390" i="2" s="1"/>
  <c r="AH390" i="2" s="1"/>
  <c r="AD382" i="2"/>
  <c r="AG382" i="2" s="1"/>
  <c r="AH382" i="2" s="1"/>
  <c r="AD374" i="2"/>
  <c r="AG374" i="2" s="1"/>
  <c r="AH374" i="2" s="1"/>
  <c r="AD366" i="2"/>
  <c r="AG366" i="2" s="1"/>
  <c r="AH366" i="2" s="1"/>
  <c r="AD358" i="2"/>
  <c r="AG358" i="2" s="1"/>
  <c r="AH358" i="2" s="1"/>
  <c r="AD350" i="2"/>
  <c r="AG350" i="2" s="1"/>
  <c r="AH350" i="2" s="1"/>
  <c r="AD342" i="2"/>
  <c r="AG342" i="2" s="1"/>
  <c r="AH342" i="2" s="1"/>
  <c r="AD334" i="2"/>
  <c r="AG334" i="2" s="1"/>
  <c r="AH334" i="2" s="1"/>
  <c r="AD326" i="2"/>
  <c r="AG326" i="2" s="1"/>
  <c r="AH326" i="2" s="1"/>
  <c r="AD318" i="2"/>
  <c r="AG318" i="2" s="1"/>
  <c r="AH318" i="2" s="1"/>
  <c r="AD310" i="2"/>
  <c r="AG310" i="2" s="1"/>
  <c r="AH310" i="2" s="1"/>
  <c r="AD302" i="2"/>
  <c r="AG302" i="2" s="1"/>
  <c r="AH302" i="2" s="1"/>
  <c r="AD294" i="2"/>
  <c r="AG294" i="2" s="1"/>
  <c r="AH294" i="2" s="1"/>
  <c r="AD286" i="2"/>
  <c r="AG286" i="2" s="1"/>
  <c r="AH286" i="2" s="1"/>
  <c r="AD278" i="2"/>
  <c r="AG278" i="2" s="1"/>
  <c r="AH278" i="2" s="1"/>
  <c r="AD270" i="2"/>
  <c r="AG270" i="2" s="1"/>
  <c r="AH270" i="2" s="1"/>
  <c r="AD262" i="2"/>
  <c r="AG262" i="2" s="1"/>
  <c r="AH262" i="2" s="1"/>
  <c r="AD254" i="2"/>
  <c r="AG254" i="2" s="1"/>
  <c r="AH254" i="2" s="1"/>
  <c r="AD246" i="2"/>
  <c r="AG246" i="2" s="1"/>
  <c r="AH246" i="2" s="1"/>
  <c r="AD238" i="2"/>
  <c r="AG238" i="2" s="1"/>
  <c r="AH238" i="2" s="1"/>
  <c r="AD230" i="2"/>
  <c r="AG230" i="2" s="1"/>
  <c r="AH230" i="2" s="1"/>
  <c r="AD222" i="2"/>
  <c r="AG222" i="2" s="1"/>
  <c r="AH222" i="2" s="1"/>
  <c r="AD214" i="2"/>
  <c r="AG214" i="2" s="1"/>
  <c r="AH214" i="2" s="1"/>
  <c r="AD206" i="2"/>
  <c r="AG206" i="2" s="1"/>
  <c r="AH206" i="2" s="1"/>
  <c r="AD198" i="2"/>
  <c r="AG198" i="2" s="1"/>
  <c r="AH198" i="2" s="1"/>
  <c r="AD190" i="2"/>
  <c r="AG190" i="2" s="1"/>
  <c r="AH190" i="2" s="1"/>
  <c r="AD182" i="2"/>
  <c r="AG182" i="2" s="1"/>
  <c r="AH182" i="2" s="1"/>
  <c r="AD174" i="2"/>
  <c r="AG174" i="2" s="1"/>
  <c r="AH174" i="2" s="1"/>
  <c r="AD166" i="2"/>
  <c r="AG166" i="2" s="1"/>
  <c r="AH166" i="2" s="1"/>
  <c r="AD158" i="2"/>
  <c r="AG158" i="2" s="1"/>
  <c r="AH158" i="2" s="1"/>
  <c r="AD150" i="2"/>
  <c r="AG150" i="2" s="1"/>
  <c r="AH150" i="2" s="1"/>
  <c r="AD142" i="2"/>
  <c r="AG142" i="2" s="1"/>
  <c r="AH142" i="2" s="1"/>
  <c r="AD134" i="2"/>
  <c r="AG134" i="2" s="1"/>
  <c r="AH134" i="2" s="1"/>
  <c r="AD126" i="2"/>
  <c r="AG126" i="2" s="1"/>
  <c r="AH126" i="2" s="1"/>
  <c r="AD118" i="2"/>
  <c r="AG118" i="2" s="1"/>
  <c r="AH118" i="2" s="1"/>
  <c r="AD110" i="2"/>
  <c r="AG110" i="2" s="1"/>
  <c r="AH110" i="2" s="1"/>
  <c r="AD102" i="2"/>
  <c r="AG102" i="2" s="1"/>
  <c r="AH102" i="2" s="1"/>
  <c r="AD94" i="2"/>
  <c r="AG94" i="2" s="1"/>
  <c r="AH94" i="2" s="1"/>
  <c r="AD86" i="2"/>
  <c r="AG86" i="2" s="1"/>
  <c r="AH86" i="2" s="1"/>
  <c r="AD78" i="2"/>
  <c r="AG78" i="2" s="1"/>
  <c r="AH78" i="2" s="1"/>
  <c r="AD70" i="2"/>
  <c r="AG70" i="2" s="1"/>
  <c r="AH70" i="2" s="1"/>
  <c r="AD62" i="2"/>
  <c r="AG62" i="2" s="1"/>
  <c r="AH62" i="2" s="1"/>
  <c r="AD54" i="2"/>
  <c r="AG54" i="2" s="1"/>
  <c r="AH54" i="2" s="1"/>
  <c r="AD46" i="2"/>
  <c r="AG46" i="2" s="1"/>
  <c r="AH46" i="2" s="1"/>
  <c r="AD38" i="2"/>
  <c r="AG38" i="2" s="1"/>
  <c r="AH38" i="2" s="1"/>
  <c r="AD30" i="2"/>
  <c r="AG30" i="2" s="1"/>
  <c r="AH30" i="2" s="1"/>
  <c r="AD22" i="2"/>
  <c r="AG22" i="2" s="1"/>
  <c r="AH22" i="2" s="1"/>
  <c r="AD14" i="2"/>
  <c r="AG14" i="2" s="1"/>
  <c r="AH14" i="2" s="1"/>
  <c r="U27" i="2" l="1"/>
  <c r="AH1082" i="2"/>
  <c r="AH1210" i="2"/>
  <c r="AH1338" i="2"/>
  <c r="AH35" i="2"/>
  <c r="AH155" i="2"/>
  <c r="AH347" i="2"/>
  <c r="AH1060" i="2"/>
  <c r="AH1188" i="2"/>
  <c r="AH1316" i="2"/>
  <c r="AH1274" i="2"/>
  <c r="AH11" i="2"/>
  <c r="AH43" i="2"/>
  <c r="AH67" i="2"/>
  <c r="AH83" i="2"/>
  <c r="AH99" i="2"/>
  <c r="AH139" i="2"/>
  <c r="AH171" i="2"/>
  <c r="AH187" i="2"/>
  <c r="AH211" i="2"/>
  <c r="AH259" i="2"/>
  <c r="AH275" i="2"/>
  <c r="AH339" i="2"/>
  <c r="AH435" i="2"/>
  <c r="AH627" i="2"/>
  <c r="AH787" i="2"/>
  <c r="AH1011" i="2"/>
  <c r="AH1231" i="2"/>
  <c r="AH195" i="2"/>
  <c r="AH235" i="2"/>
  <c r="AH251" i="2"/>
  <c r="AH291" i="2"/>
  <c r="AH315" i="2"/>
  <c r="AH595" i="2"/>
  <c r="AH819" i="2"/>
  <c r="AH1103" i="2"/>
  <c r="AH1411" i="2"/>
  <c r="AH1475" i="2"/>
  <c r="AH1523" i="2"/>
  <c r="AH1571" i="2"/>
  <c r="AH1651" i="2"/>
  <c r="AH1715" i="2"/>
  <c r="AH1427" i="2"/>
  <c r="AH27" i="2"/>
  <c r="AH219" i="2"/>
  <c r="AH59" i="2"/>
  <c r="AH227" i="2"/>
  <c r="AH243" i="2"/>
  <c r="AH283" i="2"/>
  <c r="AH299" i="2"/>
  <c r="AH979" i="2"/>
  <c r="AH1443" i="2"/>
  <c r="AH1619" i="2"/>
  <c r="AH1731" i="2"/>
  <c r="AH915" i="2"/>
  <c r="AH1587" i="2"/>
  <c r="AH1699" i="2"/>
  <c r="AH1146" i="2"/>
  <c r="AH947" i="2"/>
  <c r="AH115" i="2"/>
  <c r="AH323" i="2"/>
  <c r="AH363" i="2"/>
  <c r="AH387" i="2"/>
  <c r="AH403" i="2"/>
  <c r="AH499" i="2"/>
  <c r="AH659" i="2"/>
  <c r="AH851" i="2"/>
  <c r="AH1359" i="2"/>
  <c r="AH1395" i="2"/>
  <c r="AH1459" i="2"/>
  <c r="AH1539" i="2"/>
  <c r="AH1603" i="2"/>
  <c r="AH1667" i="2"/>
  <c r="AH75" i="2"/>
  <c r="AH91" i="2"/>
  <c r="AH203" i="2"/>
  <c r="AH267" i="2"/>
  <c r="AH723" i="2"/>
  <c r="AH883" i="2"/>
  <c r="AH19" i="2"/>
  <c r="AH107" i="2"/>
  <c r="AH123" i="2"/>
  <c r="AH163" i="2"/>
  <c r="AH331" i="2"/>
  <c r="AH355" i="2"/>
  <c r="AH379" i="2"/>
  <c r="AH395" i="2"/>
  <c r="AH411" i="2"/>
  <c r="AH563" i="2"/>
  <c r="AH755" i="2"/>
  <c r="AH1039" i="2"/>
  <c r="AH1379" i="2"/>
  <c r="AH1507" i="2"/>
  <c r="AH1635" i="2"/>
  <c r="AH51" i="2"/>
  <c r="AH131" i="2"/>
  <c r="AH147" i="2"/>
  <c r="AH179" i="2"/>
  <c r="AH307" i="2"/>
  <c r="AH371" i="2"/>
  <c r="AH467" i="2"/>
  <c r="AH1167" i="2"/>
  <c r="AH1124" i="2"/>
  <c r="AH1252" i="2"/>
  <c r="AH531" i="2"/>
  <c r="AH691" i="2"/>
  <c r="AH1295" i="2"/>
  <c r="AH1491" i="2"/>
  <c r="AH1555" i="2"/>
  <c r="AH1683" i="2"/>
  <c r="I1731" i="2"/>
  <c r="H1731" i="2"/>
  <c r="I1730" i="2"/>
  <c r="H1730" i="2"/>
  <c r="I1729" i="2"/>
  <c r="H1729" i="2"/>
  <c r="I1728" i="2"/>
  <c r="H1728" i="2"/>
  <c r="I1727" i="2"/>
  <c r="H1727" i="2"/>
  <c r="I1726" i="2"/>
  <c r="H1726" i="2"/>
  <c r="I1725" i="2"/>
  <c r="H1725" i="2"/>
  <c r="I1724" i="2"/>
  <c r="H1724" i="2"/>
  <c r="I1723" i="2"/>
  <c r="H1723" i="2"/>
  <c r="I1722" i="2"/>
  <c r="H1722" i="2"/>
  <c r="I1721" i="2"/>
  <c r="H1721" i="2"/>
  <c r="I1720" i="2"/>
  <c r="H1720" i="2"/>
  <c r="I1719" i="2"/>
  <c r="H1719" i="2"/>
  <c r="I1718" i="2"/>
  <c r="H1718" i="2"/>
  <c r="I1717" i="2"/>
  <c r="H1717" i="2"/>
  <c r="I1716" i="2"/>
  <c r="H1716" i="2"/>
  <c r="I1715" i="2"/>
  <c r="H1715" i="2"/>
  <c r="I1714" i="2"/>
  <c r="H1714" i="2"/>
  <c r="I1713" i="2"/>
  <c r="H1713" i="2"/>
  <c r="I1712" i="2"/>
  <c r="H1712" i="2"/>
  <c r="I1711" i="2"/>
  <c r="H1711" i="2"/>
  <c r="I1710" i="2"/>
  <c r="H1710" i="2"/>
  <c r="I1709" i="2"/>
  <c r="H1709" i="2"/>
  <c r="I1708" i="2"/>
  <c r="H1708" i="2"/>
  <c r="I1707" i="2"/>
  <c r="H1707" i="2"/>
  <c r="I1706" i="2"/>
  <c r="H1706" i="2"/>
  <c r="I1705" i="2"/>
  <c r="H1705" i="2"/>
  <c r="I1704" i="2"/>
  <c r="H1704" i="2"/>
  <c r="I1703" i="2"/>
  <c r="H1703" i="2"/>
  <c r="I1702" i="2"/>
  <c r="H1702" i="2"/>
  <c r="I1701" i="2"/>
  <c r="H1701" i="2"/>
  <c r="I1700" i="2"/>
  <c r="H1700" i="2"/>
  <c r="I1699" i="2"/>
  <c r="H1699" i="2"/>
  <c r="I1698" i="2"/>
  <c r="H1698" i="2"/>
  <c r="I1697" i="2"/>
  <c r="H1697" i="2"/>
  <c r="I1696" i="2"/>
  <c r="H1696" i="2"/>
  <c r="I1695" i="2"/>
  <c r="H1695" i="2"/>
  <c r="I1694" i="2"/>
  <c r="H1694" i="2"/>
  <c r="I1693" i="2"/>
  <c r="H1693" i="2"/>
  <c r="I1692" i="2"/>
  <c r="H1692" i="2"/>
  <c r="I1691" i="2"/>
  <c r="H1691" i="2"/>
  <c r="I1690" i="2"/>
  <c r="H1690" i="2"/>
  <c r="I1689" i="2"/>
  <c r="H1689" i="2"/>
  <c r="I1688" i="2"/>
  <c r="H1688" i="2"/>
  <c r="I1687" i="2"/>
  <c r="H1687" i="2"/>
  <c r="I1686" i="2"/>
  <c r="H1686" i="2"/>
  <c r="I1685" i="2"/>
  <c r="H1685" i="2"/>
  <c r="I1684" i="2"/>
  <c r="H1684" i="2"/>
  <c r="I1683" i="2"/>
  <c r="H1683" i="2"/>
  <c r="I1682" i="2"/>
  <c r="H1682" i="2"/>
  <c r="I1681" i="2"/>
  <c r="H1681" i="2"/>
  <c r="I1680" i="2"/>
  <c r="H1680" i="2"/>
  <c r="I1679" i="2"/>
  <c r="H1679" i="2"/>
  <c r="I1678" i="2"/>
  <c r="H1678" i="2"/>
  <c r="I1677" i="2"/>
  <c r="H1677" i="2"/>
  <c r="I1676" i="2"/>
  <c r="H1676" i="2"/>
  <c r="I1675" i="2"/>
  <c r="H1675" i="2"/>
  <c r="I1674" i="2"/>
  <c r="H1674" i="2"/>
  <c r="I1673" i="2"/>
  <c r="H1673" i="2"/>
  <c r="I1672" i="2"/>
  <c r="H1672" i="2"/>
  <c r="I1671" i="2"/>
  <c r="H1671" i="2"/>
  <c r="I1670" i="2"/>
  <c r="H1670" i="2"/>
  <c r="I1669" i="2"/>
  <c r="H1669" i="2"/>
  <c r="I1668" i="2"/>
  <c r="H1668" i="2"/>
  <c r="I1667" i="2"/>
  <c r="H1667" i="2"/>
  <c r="I1666" i="2"/>
  <c r="H1666" i="2"/>
  <c r="I1665" i="2"/>
  <c r="H1665" i="2"/>
  <c r="I1664" i="2"/>
  <c r="H1664" i="2"/>
  <c r="I1663" i="2"/>
  <c r="H1663" i="2"/>
  <c r="I1662" i="2"/>
  <c r="H1662" i="2"/>
  <c r="I1661" i="2"/>
  <c r="H1661" i="2"/>
  <c r="I1660" i="2"/>
  <c r="H1660" i="2"/>
  <c r="I1659" i="2"/>
  <c r="H1659" i="2"/>
  <c r="I1658" i="2"/>
  <c r="H1658" i="2"/>
  <c r="I1657" i="2"/>
  <c r="H1657" i="2"/>
  <c r="I1656" i="2"/>
  <c r="H1656" i="2"/>
  <c r="I1655" i="2"/>
  <c r="H1655" i="2"/>
  <c r="I1654" i="2"/>
  <c r="H1654" i="2"/>
  <c r="I1653" i="2"/>
  <c r="H1653" i="2"/>
  <c r="I1652" i="2"/>
  <c r="H1652" i="2"/>
  <c r="I1651" i="2"/>
  <c r="H1651" i="2"/>
  <c r="I1650" i="2"/>
  <c r="H1650" i="2"/>
  <c r="I1649" i="2"/>
  <c r="H1649" i="2"/>
  <c r="I1648" i="2"/>
  <c r="H1648" i="2"/>
  <c r="I1647" i="2"/>
  <c r="H1647" i="2"/>
  <c r="I1646" i="2"/>
  <c r="H1646" i="2"/>
  <c r="I1645" i="2"/>
  <c r="H1645" i="2"/>
  <c r="I1644" i="2"/>
  <c r="H1644" i="2"/>
  <c r="I1643" i="2"/>
  <c r="H1643" i="2"/>
  <c r="I1642" i="2"/>
  <c r="H1642" i="2"/>
  <c r="I1641" i="2"/>
  <c r="H1641" i="2"/>
  <c r="I1640" i="2"/>
  <c r="H1640" i="2"/>
  <c r="I1639" i="2"/>
  <c r="H1639" i="2"/>
  <c r="I1638" i="2"/>
  <c r="H1638" i="2"/>
  <c r="I1637" i="2"/>
  <c r="H1637" i="2"/>
  <c r="I1636" i="2"/>
  <c r="H1636" i="2"/>
  <c r="I1635" i="2"/>
  <c r="H1635" i="2"/>
  <c r="I1634" i="2"/>
  <c r="H1634" i="2"/>
  <c r="I1633" i="2"/>
  <c r="H1633" i="2"/>
  <c r="I1632" i="2"/>
  <c r="H1632" i="2"/>
  <c r="I1631" i="2"/>
  <c r="H1631" i="2"/>
  <c r="I1630" i="2"/>
  <c r="H1630" i="2"/>
  <c r="I1629" i="2"/>
  <c r="H1629" i="2"/>
  <c r="I1628" i="2"/>
  <c r="H1628" i="2"/>
  <c r="I1627" i="2"/>
  <c r="H1627" i="2"/>
  <c r="I1626" i="2"/>
  <c r="H1626" i="2"/>
  <c r="I1625" i="2"/>
  <c r="H1625" i="2"/>
  <c r="I1624" i="2"/>
  <c r="H1624" i="2"/>
  <c r="I1623" i="2"/>
  <c r="H1623" i="2"/>
  <c r="I1622" i="2"/>
  <c r="H1622" i="2"/>
  <c r="I1621" i="2"/>
  <c r="H1621" i="2"/>
  <c r="I1620" i="2"/>
  <c r="H1620" i="2"/>
  <c r="I1619" i="2"/>
  <c r="H1619" i="2"/>
  <c r="I1618" i="2"/>
  <c r="H1618" i="2"/>
  <c r="I1617" i="2"/>
  <c r="H1617" i="2"/>
  <c r="I1616" i="2"/>
  <c r="H1616" i="2"/>
  <c r="I1615" i="2"/>
  <c r="H1615" i="2"/>
  <c r="I1614" i="2"/>
  <c r="H1614" i="2"/>
  <c r="I1613" i="2"/>
  <c r="H1613" i="2"/>
  <c r="I1612" i="2"/>
  <c r="H1612" i="2"/>
  <c r="I1611" i="2"/>
  <c r="H1611" i="2"/>
  <c r="I1610" i="2"/>
  <c r="H1610" i="2"/>
  <c r="I1609" i="2"/>
  <c r="H1609" i="2"/>
  <c r="I1608" i="2"/>
  <c r="H1608" i="2"/>
  <c r="I1607" i="2"/>
  <c r="H1607" i="2"/>
  <c r="I1606" i="2"/>
  <c r="H1606" i="2"/>
  <c r="I1605" i="2"/>
  <c r="H1605" i="2"/>
  <c r="I1604" i="2"/>
  <c r="H1604" i="2"/>
  <c r="I1603" i="2"/>
  <c r="H1603" i="2"/>
  <c r="I1602" i="2"/>
  <c r="H1602" i="2"/>
  <c r="I1601" i="2"/>
  <c r="H1601" i="2"/>
  <c r="I1600" i="2"/>
  <c r="H1600" i="2"/>
  <c r="I1599" i="2"/>
  <c r="H1599" i="2"/>
  <c r="I1598" i="2"/>
  <c r="H1598" i="2"/>
  <c r="I1597" i="2"/>
  <c r="H1597" i="2"/>
  <c r="I1596" i="2"/>
  <c r="H1596" i="2"/>
  <c r="I1595" i="2"/>
  <c r="H1595" i="2"/>
  <c r="I1594" i="2"/>
  <c r="H1594" i="2"/>
  <c r="I1593" i="2"/>
  <c r="H1593" i="2"/>
  <c r="I1592" i="2"/>
  <c r="H1592" i="2"/>
  <c r="I1591" i="2"/>
  <c r="H1591" i="2"/>
  <c r="I1590" i="2"/>
  <c r="H1590" i="2"/>
  <c r="I1589" i="2"/>
  <c r="H1589" i="2"/>
  <c r="I1588" i="2"/>
  <c r="H1588" i="2"/>
  <c r="I1587" i="2"/>
  <c r="H1587" i="2"/>
  <c r="I1586" i="2"/>
  <c r="H1586" i="2"/>
  <c r="I1585" i="2"/>
  <c r="H1585" i="2"/>
  <c r="I1584" i="2"/>
  <c r="H1584" i="2"/>
  <c r="I1583" i="2"/>
  <c r="H1583" i="2"/>
  <c r="I1582" i="2"/>
  <c r="H1582" i="2"/>
  <c r="I1581" i="2"/>
  <c r="H1581" i="2"/>
  <c r="I1580" i="2"/>
  <c r="H1580" i="2"/>
  <c r="I1579" i="2"/>
  <c r="H1579" i="2"/>
  <c r="I1578" i="2"/>
  <c r="H1578" i="2"/>
  <c r="I1577" i="2"/>
  <c r="H1577" i="2"/>
  <c r="I1576" i="2"/>
  <c r="H1576" i="2"/>
  <c r="I1575" i="2"/>
  <c r="H1575" i="2"/>
  <c r="I1574" i="2"/>
  <c r="H1574" i="2"/>
  <c r="I1573" i="2"/>
  <c r="H1573" i="2"/>
  <c r="I1572" i="2"/>
  <c r="H1572" i="2"/>
  <c r="I1571" i="2"/>
  <c r="H1571" i="2"/>
  <c r="I1570" i="2"/>
  <c r="H1570" i="2"/>
  <c r="I1569" i="2"/>
  <c r="H1569" i="2"/>
  <c r="I1568" i="2"/>
  <c r="H1568" i="2"/>
  <c r="I1567" i="2"/>
  <c r="H1567" i="2"/>
  <c r="I1566" i="2"/>
  <c r="H1566" i="2"/>
  <c r="I1565" i="2"/>
  <c r="H1565" i="2"/>
  <c r="I1564" i="2"/>
  <c r="H1564" i="2"/>
  <c r="I1563" i="2"/>
  <c r="H1563" i="2"/>
  <c r="I1562" i="2"/>
  <c r="H1562" i="2"/>
  <c r="I1561" i="2"/>
  <c r="H1561" i="2"/>
  <c r="I1560" i="2"/>
  <c r="H1560" i="2"/>
  <c r="I1559" i="2"/>
  <c r="H1559" i="2"/>
  <c r="I1558" i="2"/>
  <c r="H1558" i="2"/>
  <c r="I1557" i="2"/>
  <c r="H1557" i="2"/>
  <c r="I1556" i="2"/>
  <c r="H1556" i="2"/>
  <c r="I1555" i="2"/>
  <c r="H1555" i="2"/>
  <c r="I1554" i="2"/>
  <c r="H1554" i="2"/>
  <c r="I1553" i="2"/>
  <c r="H1553" i="2"/>
  <c r="I1552" i="2"/>
  <c r="H1552" i="2"/>
  <c r="I1551" i="2"/>
  <c r="H1551" i="2"/>
  <c r="I1550" i="2"/>
  <c r="H1550" i="2"/>
  <c r="I1549" i="2"/>
  <c r="H1549" i="2"/>
  <c r="I1548" i="2"/>
  <c r="H1548" i="2"/>
  <c r="I1547" i="2"/>
  <c r="H1547" i="2"/>
  <c r="I1546" i="2"/>
  <c r="H1546" i="2"/>
  <c r="I1545" i="2"/>
  <c r="H1545" i="2"/>
  <c r="I1544" i="2"/>
  <c r="H1544" i="2"/>
  <c r="I1543" i="2"/>
  <c r="H1543" i="2"/>
  <c r="I1542" i="2"/>
  <c r="H1542" i="2"/>
  <c r="I1541" i="2"/>
  <c r="H1541" i="2"/>
  <c r="I1540" i="2"/>
  <c r="H1540" i="2"/>
  <c r="I1539" i="2"/>
  <c r="H1539" i="2"/>
  <c r="I1538" i="2"/>
  <c r="H1538" i="2"/>
  <c r="I1537" i="2"/>
  <c r="H1537" i="2"/>
  <c r="I1536" i="2"/>
  <c r="H1536" i="2"/>
  <c r="I1535" i="2"/>
  <c r="H1535" i="2"/>
  <c r="I1534" i="2"/>
  <c r="H1534" i="2"/>
  <c r="I1533" i="2"/>
  <c r="H1533" i="2"/>
  <c r="I1532" i="2"/>
  <c r="H1532" i="2"/>
  <c r="I1531" i="2"/>
  <c r="H1531" i="2"/>
  <c r="I1530" i="2"/>
  <c r="H1530" i="2"/>
  <c r="I1529" i="2"/>
  <c r="H1529" i="2"/>
  <c r="I1528" i="2"/>
  <c r="H1528" i="2"/>
  <c r="I1527" i="2"/>
  <c r="H1527" i="2"/>
  <c r="I1526" i="2"/>
  <c r="H1526" i="2"/>
  <c r="I1525" i="2"/>
  <c r="H1525" i="2"/>
  <c r="I1524" i="2"/>
  <c r="H1524" i="2"/>
  <c r="I1523" i="2"/>
  <c r="H1523" i="2"/>
  <c r="I1522" i="2"/>
  <c r="H1522" i="2"/>
  <c r="I1521" i="2"/>
  <c r="H1521" i="2"/>
  <c r="I1520" i="2"/>
  <c r="H1520" i="2"/>
  <c r="I1519" i="2"/>
  <c r="H1519" i="2"/>
  <c r="I1518" i="2"/>
  <c r="H1518" i="2"/>
  <c r="I1517" i="2"/>
  <c r="H1517" i="2"/>
  <c r="I1516" i="2"/>
  <c r="H1516" i="2"/>
  <c r="I1515" i="2"/>
  <c r="H1515" i="2"/>
  <c r="I1514" i="2"/>
  <c r="H1514" i="2"/>
  <c r="I1513" i="2"/>
  <c r="H1513" i="2"/>
  <c r="I1512" i="2"/>
  <c r="H1512" i="2"/>
  <c r="I1511" i="2"/>
  <c r="H1511" i="2"/>
  <c r="I1510" i="2"/>
  <c r="H1510" i="2"/>
  <c r="I1509" i="2"/>
  <c r="H1509" i="2"/>
  <c r="I1508" i="2"/>
  <c r="H1508" i="2"/>
  <c r="I1507" i="2"/>
  <c r="H1507" i="2"/>
  <c r="I1506" i="2"/>
  <c r="H1506" i="2"/>
  <c r="I1505" i="2"/>
  <c r="H1505" i="2"/>
  <c r="I1504" i="2"/>
  <c r="H1504" i="2"/>
  <c r="I1503" i="2"/>
  <c r="H1503" i="2"/>
  <c r="I1502" i="2"/>
  <c r="H1502" i="2"/>
  <c r="I1501" i="2"/>
  <c r="H1501" i="2"/>
  <c r="I1500" i="2"/>
  <c r="H1500" i="2"/>
  <c r="I1499" i="2"/>
  <c r="H1499" i="2"/>
  <c r="I1498" i="2"/>
  <c r="H1498" i="2"/>
  <c r="I1497" i="2"/>
  <c r="H1497" i="2"/>
  <c r="I1496" i="2"/>
  <c r="H1496" i="2"/>
  <c r="I1495" i="2"/>
  <c r="H1495" i="2"/>
  <c r="I1494" i="2"/>
  <c r="H1494" i="2"/>
  <c r="I1493" i="2"/>
  <c r="H1493" i="2"/>
  <c r="I1492" i="2"/>
  <c r="H1492" i="2"/>
  <c r="I1491" i="2"/>
  <c r="H1491" i="2"/>
  <c r="I1490" i="2"/>
  <c r="H1490" i="2"/>
  <c r="I1489" i="2"/>
  <c r="H1489" i="2"/>
  <c r="I1488" i="2"/>
  <c r="H1488" i="2"/>
  <c r="I1487" i="2"/>
  <c r="H1487" i="2"/>
  <c r="I1486" i="2"/>
  <c r="H1486" i="2"/>
  <c r="I1485" i="2"/>
  <c r="H1485" i="2"/>
  <c r="I1484" i="2"/>
  <c r="H1484" i="2"/>
  <c r="I1483" i="2"/>
  <c r="H1483" i="2"/>
  <c r="I1482" i="2"/>
  <c r="H1482" i="2"/>
  <c r="I1481" i="2"/>
  <c r="H1481" i="2"/>
  <c r="I1480" i="2"/>
  <c r="H1480" i="2"/>
  <c r="I1479" i="2"/>
  <c r="H1479" i="2"/>
  <c r="I1478" i="2"/>
  <c r="H1478" i="2"/>
  <c r="I1477" i="2"/>
  <c r="H1477" i="2"/>
  <c r="I1476" i="2"/>
  <c r="H1476" i="2"/>
  <c r="I1475" i="2"/>
  <c r="H1475" i="2"/>
  <c r="I1474" i="2"/>
  <c r="H1474" i="2"/>
  <c r="I1473" i="2"/>
  <c r="H1473" i="2"/>
  <c r="I1472" i="2"/>
  <c r="H1472" i="2"/>
  <c r="I1471" i="2"/>
  <c r="H1471" i="2"/>
  <c r="I1470" i="2"/>
  <c r="H1470" i="2"/>
  <c r="I1469" i="2"/>
  <c r="H1469" i="2"/>
  <c r="I1468" i="2"/>
  <c r="H1468" i="2"/>
  <c r="I1467" i="2"/>
  <c r="H1467" i="2"/>
  <c r="I1466" i="2"/>
  <c r="H1466" i="2"/>
  <c r="I1465" i="2"/>
  <c r="H1465" i="2"/>
  <c r="I1464" i="2"/>
  <c r="H1464" i="2"/>
  <c r="I1463" i="2"/>
  <c r="H1463" i="2"/>
  <c r="I1462" i="2"/>
  <c r="H1462" i="2"/>
  <c r="I1461" i="2"/>
  <c r="H1461" i="2"/>
  <c r="I1460" i="2"/>
  <c r="H1460" i="2"/>
  <c r="I1459" i="2"/>
  <c r="H1459" i="2"/>
  <c r="I1458" i="2"/>
  <c r="H1458" i="2"/>
  <c r="I1457" i="2"/>
  <c r="H1457" i="2"/>
  <c r="I1456" i="2"/>
  <c r="H1456" i="2"/>
  <c r="I1455" i="2"/>
  <c r="H1455" i="2"/>
  <c r="I1454" i="2"/>
  <c r="H1454" i="2"/>
  <c r="I1453" i="2"/>
  <c r="H1453" i="2"/>
  <c r="I1452" i="2"/>
  <c r="H1452" i="2"/>
  <c r="I1451" i="2"/>
  <c r="H1451" i="2"/>
  <c r="I1450" i="2"/>
  <c r="H1450" i="2"/>
  <c r="I1449" i="2"/>
  <c r="H1449" i="2"/>
  <c r="I1448" i="2"/>
  <c r="H1448" i="2"/>
  <c r="I1447" i="2"/>
  <c r="H1447" i="2"/>
  <c r="I1446" i="2"/>
  <c r="H1446" i="2"/>
  <c r="I1445" i="2"/>
  <c r="H1445" i="2"/>
  <c r="I1444" i="2"/>
  <c r="H1444" i="2"/>
  <c r="I1443" i="2"/>
  <c r="H1443" i="2"/>
  <c r="I1442" i="2"/>
  <c r="H1442" i="2"/>
  <c r="I1441" i="2"/>
  <c r="H1441" i="2"/>
  <c r="I1440" i="2"/>
  <c r="H1440" i="2"/>
  <c r="I1439" i="2"/>
  <c r="H1439" i="2"/>
  <c r="I1438" i="2"/>
  <c r="H1438" i="2"/>
  <c r="I1437" i="2"/>
  <c r="H1437" i="2"/>
  <c r="I1436" i="2"/>
  <c r="H1436" i="2"/>
  <c r="I1435" i="2"/>
  <c r="H1435" i="2"/>
  <c r="I1434" i="2"/>
  <c r="H1434" i="2"/>
  <c r="I1433" i="2"/>
  <c r="H1433" i="2"/>
  <c r="I1432" i="2"/>
  <c r="H1432" i="2"/>
  <c r="I1431" i="2"/>
  <c r="H1431" i="2"/>
  <c r="I1430" i="2"/>
  <c r="H1430" i="2"/>
  <c r="I1429" i="2"/>
  <c r="H1429" i="2"/>
  <c r="I1428" i="2"/>
  <c r="H1428" i="2"/>
  <c r="I1427" i="2"/>
  <c r="H1427" i="2"/>
  <c r="I1426" i="2"/>
  <c r="H1426" i="2"/>
  <c r="I1425" i="2"/>
  <c r="H1425" i="2"/>
  <c r="I1424" i="2"/>
  <c r="H1424" i="2"/>
  <c r="I1423" i="2"/>
  <c r="H1423" i="2"/>
  <c r="I1422" i="2"/>
  <c r="H1422" i="2"/>
  <c r="I1421" i="2"/>
  <c r="H1421" i="2"/>
  <c r="I1420" i="2"/>
  <c r="H1420" i="2"/>
  <c r="I1419" i="2"/>
  <c r="H1419" i="2"/>
  <c r="I1418" i="2"/>
  <c r="H1418" i="2"/>
  <c r="I1417" i="2"/>
  <c r="H1417" i="2"/>
  <c r="I1416" i="2"/>
  <c r="H1416" i="2"/>
  <c r="I1415" i="2"/>
  <c r="H1415" i="2"/>
  <c r="I1414" i="2"/>
  <c r="H1414" i="2"/>
  <c r="I1413" i="2"/>
  <c r="H1413" i="2"/>
  <c r="I1412" i="2"/>
  <c r="H1412" i="2"/>
  <c r="I1411" i="2"/>
  <c r="H1411" i="2"/>
  <c r="I1410" i="2"/>
  <c r="H1410" i="2"/>
  <c r="I1409" i="2"/>
  <c r="H1409" i="2"/>
  <c r="I1408" i="2"/>
  <c r="H1408" i="2"/>
  <c r="I1407" i="2"/>
  <c r="H1407" i="2"/>
  <c r="I1406" i="2"/>
  <c r="H1406" i="2"/>
  <c r="I1405" i="2"/>
  <c r="H1405" i="2"/>
  <c r="I1404" i="2"/>
  <c r="H1404" i="2"/>
  <c r="I1403" i="2"/>
  <c r="H1403" i="2"/>
  <c r="I1402" i="2"/>
  <c r="H1402" i="2"/>
  <c r="I1401" i="2"/>
  <c r="H1401" i="2"/>
  <c r="I1400" i="2"/>
  <c r="H1400" i="2"/>
  <c r="I1399" i="2"/>
  <c r="H1399" i="2"/>
  <c r="I1398" i="2"/>
  <c r="H1398" i="2"/>
  <c r="I1397" i="2"/>
  <c r="H1397" i="2"/>
  <c r="I1396" i="2"/>
  <c r="H1396" i="2"/>
  <c r="I1395" i="2"/>
  <c r="H1395" i="2"/>
  <c r="I1394" i="2"/>
  <c r="H1394" i="2"/>
  <c r="I1393" i="2"/>
  <c r="H1393" i="2"/>
  <c r="I1392" i="2"/>
  <c r="H1392" i="2"/>
  <c r="I1391" i="2"/>
  <c r="H1391" i="2"/>
  <c r="I1390" i="2"/>
  <c r="H1390" i="2"/>
  <c r="I1389" i="2"/>
  <c r="H1389" i="2"/>
  <c r="I1388" i="2"/>
  <c r="H1388" i="2"/>
  <c r="I1387" i="2"/>
  <c r="H1387" i="2"/>
  <c r="I1386" i="2"/>
  <c r="H1386" i="2"/>
  <c r="I1385" i="2"/>
  <c r="H1385" i="2"/>
  <c r="I1384" i="2"/>
  <c r="H1384" i="2"/>
  <c r="I1383" i="2"/>
  <c r="H1383" i="2"/>
  <c r="I1382" i="2"/>
  <c r="H1382" i="2"/>
  <c r="I1381" i="2"/>
  <c r="H1381" i="2"/>
  <c r="I1380" i="2"/>
  <c r="H1380" i="2"/>
  <c r="I1379" i="2"/>
  <c r="H1379" i="2"/>
  <c r="I1378" i="2"/>
  <c r="H1378" i="2"/>
  <c r="I1377" i="2"/>
  <c r="H1377" i="2"/>
  <c r="I1376" i="2"/>
  <c r="H1376" i="2"/>
  <c r="I1375" i="2"/>
  <c r="H1375" i="2"/>
  <c r="I1374" i="2"/>
  <c r="H1374" i="2"/>
  <c r="I1373" i="2"/>
  <c r="H1373" i="2"/>
  <c r="I1372" i="2"/>
  <c r="H1372" i="2"/>
  <c r="I1371" i="2"/>
  <c r="H1371" i="2"/>
  <c r="I1370" i="2"/>
  <c r="H1370" i="2"/>
  <c r="I1369" i="2"/>
  <c r="H1369" i="2"/>
  <c r="I1368" i="2"/>
  <c r="H1368" i="2"/>
  <c r="I1367" i="2"/>
  <c r="H1367" i="2"/>
  <c r="I1366" i="2"/>
  <c r="H1366" i="2"/>
  <c r="I1365" i="2"/>
  <c r="H1365" i="2"/>
  <c r="I1364" i="2"/>
  <c r="H1364" i="2"/>
  <c r="I1363" i="2"/>
  <c r="H1363" i="2"/>
  <c r="I1362" i="2"/>
  <c r="H1362" i="2"/>
  <c r="I1361" i="2"/>
  <c r="H1361" i="2"/>
  <c r="I1360" i="2"/>
  <c r="H1360" i="2"/>
  <c r="I1359" i="2"/>
  <c r="H1359" i="2"/>
  <c r="I1358" i="2"/>
  <c r="H1358" i="2"/>
  <c r="I1357" i="2"/>
  <c r="H1357" i="2"/>
  <c r="I1356" i="2"/>
  <c r="H1356" i="2"/>
  <c r="I1355" i="2"/>
  <c r="H1355" i="2"/>
  <c r="I1354" i="2"/>
  <c r="H1354" i="2"/>
  <c r="I1353" i="2"/>
  <c r="H1353" i="2"/>
  <c r="I1352" i="2"/>
  <c r="H1352" i="2"/>
  <c r="I1351" i="2"/>
  <c r="H1351" i="2"/>
  <c r="I1350" i="2"/>
  <c r="H1350" i="2"/>
  <c r="I1349" i="2"/>
  <c r="H1349" i="2"/>
  <c r="I1348" i="2"/>
  <c r="H1348" i="2"/>
  <c r="I1347" i="2"/>
  <c r="H1347" i="2"/>
  <c r="I1346" i="2"/>
  <c r="H1346" i="2"/>
  <c r="I1345" i="2"/>
  <c r="H1345" i="2"/>
  <c r="I1344" i="2"/>
  <c r="H1344" i="2"/>
  <c r="I1343" i="2"/>
  <c r="H1343" i="2"/>
  <c r="I1342" i="2"/>
  <c r="H1342" i="2"/>
  <c r="I1341" i="2"/>
  <c r="H1341" i="2"/>
  <c r="I1340" i="2"/>
  <c r="H1340" i="2"/>
  <c r="I1339" i="2"/>
  <c r="H1339" i="2"/>
  <c r="I1338" i="2"/>
  <c r="H1338" i="2"/>
  <c r="I1337" i="2"/>
  <c r="H1337" i="2"/>
  <c r="I1336" i="2"/>
  <c r="H1336" i="2"/>
  <c r="I1335" i="2"/>
  <c r="H1335" i="2"/>
  <c r="I1334" i="2"/>
  <c r="H1334" i="2"/>
  <c r="I1333" i="2"/>
  <c r="H1333" i="2"/>
  <c r="I1332" i="2"/>
  <c r="H1332" i="2"/>
  <c r="I1331" i="2"/>
  <c r="H1331" i="2"/>
  <c r="I1330" i="2"/>
  <c r="H1330" i="2"/>
  <c r="I1329" i="2"/>
  <c r="H1329" i="2"/>
  <c r="I1328" i="2"/>
  <c r="H1328" i="2"/>
  <c r="I1327" i="2"/>
  <c r="H1327" i="2"/>
  <c r="I1326" i="2"/>
  <c r="H1326" i="2"/>
  <c r="I1325" i="2"/>
  <c r="H1325" i="2"/>
  <c r="I1324" i="2"/>
  <c r="H1324" i="2"/>
  <c r="I1323" i="2"/>
  <c r="H1323" i="2"/>
  <c r="I1322" i="2"/>
  <c r="H1322" i="2"/>
  <c r="I1321" i="2"/>
  <c r="H1321" i="2"/>
  <c r="I1320" i="2"/>
  <c r="H1320" i="2"/>
  <c r="I1319" i="2"/>
  <c r="H1319" i="2"/>
  <c r="I1318" i="2"/>
  <c r="H1318" i="2"/>
  <c r="I1317" i="2"/>
  <c r="H1317" i="2"/>
  <c r="I1316" i="2"/>
  <c r="H1316" i="2"/>
  <c r="I1315" i="2"/>
  <c r="H1315" i="2"/>
  <c r="I1314" i="2"/>
  <c r="H1314" i="2"/>
  <c r="I1313" i="2"/>
  <c r="H1313" i="2"/>
  <c r="I1312" i="2"/>
  <c r="H1312" i="2"/>
  <c r="I1311" i="2"/>
  <c r="H1311" i="2"/>
  <c r="I1310" i="2"/>
  <c r="H1310" i="2"/>
  <c r="I1309" i="2"/>
  <c r="H1309" i="2"/>
  <c r="I1308" i="2"/>
  <c r="H1308" i="2"/>
  <c r="I1307" i="2"/>
  <c r="H1307" i="2"/>
  <c r="I1306" i="2"/>
  <c r="H1306" i="2"/>
  <c r="I1305" i="2"/>
  <c r="H1305" i="2"/>
  <c r="I1304" i="2"/>
  <c r="H1304" i="2"/>
  <c r="I1303" i="2"/>
  <c r="H1303" i="2"/>
  <c r="I1302" i="2"/>
  <c r="H1302" i="2"/>
  <c r="I1301" i="2"/>
  <c r="H1301" i="2"/>
  <c r="I1300" i="2"/>
  <c r="H1300" i="2"/>
  <c r="I1299" i="2"/>
  <c r="H1299" i="2"/>
  <c r="I1298" i="2"/>
  <c r="H1298" i="2"/>
  <c r="I1297" i="2"/>
  <c r="H1297" i="2"/>
  <c r="I1296" i="2"/>
  <c r="H1296" i="2"/>
  <c r="I1295" i="2"/>
  <c r="H1295" i="2"/>
  <c r="I1294" i="2"/>
  <c r="H1294" i="2"/>
  <c r="I1293" i="2"/>
  <c r="H1293" i="2"/>
  <c r="I1292" i="2"/>
  <c r="H1292" i="2"/>
  <c r="I1291" i="2"/>
  <c r="H1291" i="2"/>
  <c r="I1290" i="2"/>
  <c r="H1290" i="2"/>
  <c r="I1289" i="2"/>
  <c r="H1289" i="2"/>
  <c r="I1288" i="2"/>
  <c r="H1288" i="2"/>
  <c r="I1287" i="2"/>
  <c r="H1287" i="2"/>
  <c r="I1286" i="2"/>
  <c r="H1286" i="2"/>
  <c r="I1285" i="2"/>
  <c r="H1285" i="2"/>
  <c r="I1284" i="2"/>
  <c r="H1284" i="2"/>
  <c r="I1283" i="2"/>
  <c r="H1283" i="2"/>
  <c r="I1282" i="2"/>
  <c r="H1282" i="2"/>
  <c r="I1281" i="2"/>
  <c r="H1281" i="2"/>
  <c r="I1280" i="2"/>
  <c r="H1280" i="2"/>
  <c r="I1279" i="2"/>
  <c r="H1279" i="2"/>
  <c r="I1278" i="2"/>
  <c r="H1278" i="2"/>
  <c r="I1277" i="2"/>
  <c r="H1277" i="2"/>
  <c r="I1276" i="2"/>
  <c r="H1276" i="2"/>
  <c r="I1275" i="2"/>
  <c r="H1275" i="2"/>
  <c r="I1274" i="2"/>
  <c r="H1274" i="2"/>
  <c r="I1273" i="2"/>
  <c r="H1273" i="2"/>
  <c r="I1272" i="2"/>
  <c r="H1272" i="2"/>
  <c r="I1271" i="2"/>
  <c r="H1271" i="2"/>
  <c r="I1270" i="2"/>
  <c r="H1270" i="2"/>
  <c r="I1269" i="2"/>
  <c r="H1269" i="2"/>
  <c r="I1268" i="2"/>
  <c r="H1268" i="2"/>
  <c r="I1267" i="2"/>
  <c r="H1267" i="2"/>
  <c r="I1266" i="2"/>
  <c r="H1266" i="2"/>
  <c r="I1265" i="2"/>
  <c r="H1265" i="2"/>
  <c r="I1264" i="2"/>
  <c r="H1264" i="2"/>
  <c r="I1263" i="2"/>
  <c r="H1263" i="2"/>
  <c r="I1262" i="2"/>
  <c r="H1262" i="2"/>
  <c r="I1261" i="2"/>
  <c r="H1261" i="2"/>
  <c r="I1260" i="2"/>
  <c r="H1260" i="2"/>
  <c r="I1259" i="2"/>
  <c r="H1259" i="2"/>
  <c r="I1258" i="2"/>
  <c r="H1258" i="2"/>
  <c r="I1257" i="2"/>
  <c r="H1257" i="2"/>
  <c r="I1256" i="2"/>
  <c r="H1256" i="2"/>
  <c r="I1255" i="2"/>
  <c r="H1255" i="2"/>
  <c r="I1254" i="2"/>
  <c r="H1254" i="2"/>
  <c r="I1253" i="2"/>
  <c r="H1253" i="2"/>
  <c r="I1252" i="2"/>
  <c r="H1252" i="2"/>
  <c r="I1251" i="2"/>
  <c r="H1251" i="2"/>
  <c r="I1250" i="2"/>
  <c r="H1250" i="2"/>
  <c r="I1249" i="2"/>
  <c r="H1249" i="2"/>
  <c r="I1248" i="2"/>
  <c r="H1248" i="2"/>
  <c r="I1247" i="2"/>
  <c r="H1247" i="2"/>
  <c r="I1246" i="2"/>
  <c r="H1246" i="2"/>
  <c r="I1245" i="2"/>
  <c r="H1245" i="2"/>
  <c r="I1244" i="2"/>
  <c r="H1244" i="2"/>
  <c r="I1243" i="2"/>
  <c r="H1243" i="2"/>
  <c r="I1242" i="2"/>
  <c r="H1242" i="2"/>
  <c r="I1241" i="2"/>
  <c r="H1241" i="2"/>
  <c r="I1240" i="2"/>
  <c r="H1240" i="2"/>
  <c r="I1239" i="2"/>
  <c r="H1239" i="2"/>
  <c r="I1238" i="2"/>
  <c r="H1238" i="2"/>
  <c r="I1237" i="2"/>
  <c r="H1237" i="2"/>
  <c r="I1236" i="2"/>
  <c r="H1236" i="2"/>
  <c r="I1235" i="2"/>
  <c r="H1235" i="2"/>
  <c r="I1234" i="2"/>
  <c r="H1234" i="2"/>
  <c r="I1233" i="2"/>
  <c r="H1233" i="2"/>
  <c r="I1232" i="2"/>
  <c r="H1232" i="2"/>
  <c r="I1231" i="2"/>
  <c r="H1231" i="2"/>
  <c r="I1230" i="2"/>
  <c r="H1230" i="2"/>
  <c r="I1229" i="2"/>
  <c r="H1229" i="2"/>
  <c r="I1228" i="2"/>
  <c r="H1228" i="2"/>
  <c r="I1227" i="2"/>
  <c r="H1227" i="2"/>
  <c r="I1226" i="2"/>
  <c r="H1226" i="2"/>
  <c r="I1225" i="2"/>
  <c r="H1225" i="2"/>
  <c r="I1224" i="2"/>
  <c r="H1224" i="2"/>
  <c r="I1223" i="2"/>
  <c r="H1223" i="2"/>
  <c r="I1222" i="2"/>
  <c r="H1222" i="2"/>
  <c r="I1221" i="2"/>
  <c r="H1221" i="2"/>
  <c r="I1220" i="2"/>
  <c r="H1220" i="2"/>
  <c r="I1219" i="2"/>
  <c r="H1219" i="2"/>
  <c r="I1218" i="2"/>
  <c r="H1218" i="2"/>
  <c r="I1217" i="2"/>
  <c r="H1217" i="2"/>
  <c r="I1216" i="2"/>
  <c r="H1216" i="2"/>
  <c r="I1215" i="2"/>
  <c r="H1215" i="2"/>
  <c r="I1214" i="2"/>
  <c r="H1214" i="2"/>
  <c r="I1213" i="2"/>
  <c r="H1213" i="2"/>
  <c r="I1212" i="2"/>
  <c r="H1212" i="2"/>
  <c r="I1211" i="2"/>
  <c r="H1211" i="2"/>
  <c r="I1210" i="2"/>
  <c r="H1210" i="2"/>
  <c r="I1209" i="2"/>
  <c r="H1209" i="2"/>
  <c r="I1208" i="2"/>
  <c r="H1208" i="2"/>
  <c r="I1207" i="2"/>
  <c r="H1207" i="2"/>
  <c r="I1206" i="2"/>
  <c r="H1206" i="2"/>
  <c r="I1205" i="2"/>
  <c r="H1205" i="2"/>
  <c r="I1204" i="2"/>
  <c r="H1204" i="2"/>
  <c r="I1203" i="2"/>
  <c r="H1203" i="2"/>
  <c r="I1202" i="2"/>
  <c r="H1202" i="2"/>
  <c r="I1201" i="2"/>
  <c r="H1201" i="2"/>
  <c r="I1200" i="2"/>
  <c r="H1200" i="2"/>
  <c r="I1199" i="2"/>
  <c r="H1199" i="2"/>
  <c r="I1198" i="2"/>
  <c r="H1198" i="2"/>
  <c r="I1197" i="2"/>
  <c r="H1197" i="2"/>
  <c r="I1196" i="2"/>
  <c r="H1196" i="2"/>
  <c r="I1195" i="2"/>
  <c r="H1195" i="2"/>
  <c r="I1194" i="2"/>
  <c r="H1194" i="2"/>
  <c r="I1193" i="2"/>
  <c r="H1193" i="2"/>
  <c r="I1192" i="2"/>
  <c r="H1192" i="2"/>
  <c r="I1191" i="2"/>
  <c r="H1191" i="2"/>
  <c r="I1190" i="2"/>
  <c r="H1190" i="2"/>
  <c r="I1189" i="2"/>
  <c r="H1189" i="2"/>
  <c r="I1188" i="2"/>
  <c r="H1188" i="2"/>
  <c r="I1187" i="2"/>
  <c r="H1187" i="2"/>
  <c r="I1186" i="2"/>
  <c r="H1186" i="2"/>
  <c r="I1185" i="2"/>
  <c r="H1185" i="2"/>
  <c r="I1184" i="2"/>
  <c r="H1184" i="2"/>
  <c r="I1183" i="2"/>
  <c r="H1183" i="2"/>
  <c r="I1182" i="2"/>
  <c r="H1182" i="2"/>
  <c r="I1181" i="2"/>
  <c r="H1181" i="2"/>
  <c r="I1180" i="2"/>
  <c r="H1180" i="2"/>
  <c r="I1179" i="2"/>
  <c r="H1179" i="2"/>
  <c r="I1178" i="2"/>
  <c r="H1178" i="2"/>
  <c r="I1177" i="2"/>
  <c r="H1177" i="2"/>
  <c r="I1176" i="2"/>
  <c r="H1176" i="2"/>
  <c r="I1175" i="2"/>
  <c r="H1175" i="2"/>
  <c r="I1174" i="2"/>
  <c r="H1174" i="2"/>
  <c r="I1173" i="2"/>
  <c r="H1173" i="2"/>
  <c r="I1172" i="2"/>
  <c r="H1172" i="2"/>
  <c r="I1171" i="2"/>
  <c r="H1171" i="2"/>
  <c r="I1170" i="2"/>
  <c r="H1170" i="2"/>
  <c r="I1169" i="2"/>
  <c r="H1169" i="2"/>
  <c r="I1168" i="2"/>
  <c r="H1168" i="2"/>
  <c r="I1167" i="2"/>
  <c r="H1167" i="2"/>
  <c r="I1166" i="2"/>
  <c r="H1166" i="2"/>
  <c r="I1165" i="2"/>
  <c r="H1165" i="2"/>
  <c r="I1164" i="2"/>
  <c r="H1164" i="2"/>
  <c r="I1163" i="2"/>
  <c r="H1163" i="2"/>
  <c r="I1162" i="2"/>
  <c r="H1162" i="2"/>
  <c r="I1161" i="2"/>
  <c r="H1161" i="2"/>
  <c r="I1160" i="2"/>
  <c r="H1160" i="2"/>
  <c r="I1159" i="2"/>
  <c r="H1159" i="2"/>
  <c r="I1158" i="2"/>
  <c r="H1158" i="2"/>
  <c r="I1157" i="2"/>
  <c r="H1157" i="2"/>
  <c r="I1156" i="2"/>
  <c r="H1156" i="2"/>
  <c r="I1155" i="2"/>
  <c r="H1155" i="2"/>
  <c r="I1154" i="2"/>
  <c r="H1154" i="2"/>
  <c r="I1153" i="2"/>
  <c r="H1153" i="2"/>
  <c r="I1152" i="2"/>
  <c r="H1152" i="2"/>
  <c r="I1151" i="2"/>
  <c r="H1151" i="2"/>
  <c r="I1150" i="2"/>
  <c r="H1150" i="2"/>
  <c r="I1149" i="2"/>
  <c r="H1149" i="2"/>
  <c r="I1148" i="2"/>
  <c r="H1148" i="2"/>
  <c r="I1147" i="2"/>
  <c r="H1147" i="2"/>
  <c r="I1146" i="2"/>
  <c r="H1146" i="2"/>
  <c r="I1145" i="2"/>
  <c r="H1145" i="2"/>
  <c r="I1144" i="2"/>
  <c r="H1144" i="2"/>
  <c r="I1143" i="2"/>
  <c r="H1143" i="2"/>
  <c r="I1142" i="2"/>
  <c r="H1142" i="2"/>
  <c r="I1141" i="2"/>
  <c r="H1141" i="2"/>
  <c r="I1140" i="2"/>
  <c r="H1140" i="2"/>
  <c r="I1139" i="2"/>
  <c r="H1139" i="2"/>
  <c r="I1138" i="2"/>
  <c r="H1138" i="2"/>
  <c r="I1137" i="2"/>
  <c r="H1137" i="2"/>
  <c r="I1136" i="2"/>
  <c r="H1136" i="2"/>
  <c r="I1135" i="2"/>
  <c r="H1135" i="2"/>
  <c r="I1134" i="2"/>
  <c r="H1134" i="2"/>
  <c r="I1133" i="2"/>
  <c r="H1133" i="2"/>
  <c r="I1132" i="2"/>
  <c r="H1132" i="2"/>
  <c r="I1131" i="2"/>
  <c r="H1131" i="2"/>
  <c r="I1130" i="2"/>
  <c r="H1130" i="2"/>
  <c r="I1129" i="2"/>
  <c r="H1129" i="2"/>
  <c r="I1128" i="2"/>
  <c r="H1128" i="2"/>
  <c r="I1127" i="2"/>
  <c r="H1127" i="2"/>
  <c r="I1126" i="2"/>
  <c r="H1126" i="2"/>
  <c r="I1125" i="2"/>
  <c r="H1125" i="2"/>
  <c r="I1124" i="2"/>
  <c r="H1124" i="2"/>
  <c r="I1123" i="2"/>
  <c r="H1123" i="2"/>
  <c r="I1122" i="2"/>
  <c r="H1122" i="2"/>
  <c r="I1121" i="2"/>
  <c r="H1121" i="2"/>
  <c r="I1120" i="2"/>
  <c r="H1120" i="2"/>
  <c r="I1119" i="2"/>
  <c r="H1119" i="2"/>
  <c r="I1118" i="2"/>
  <c r="H1118" i="2"/>
  <c r="I1117" i="2"/>
  <c r="H1117" i="2"/>
  <c r="I1116" i="2"/>
  <c r="H1116" i="2"/>
  <c r="I1115" i="2"/>
  <c r="H1115" i="2"/>
  <c r="I1114" i="2"/>
  <c r="H1114" i="2"/>
  <c r="I1113" i="2"/>
  <c r="H1113" i="2"/>
  <c r="I1112" i="2"/>
  <c r="H1112" i="2"/>
  <c r="I1111" i="2"/>
  <c r="H1111" i="2"/>
  <c r="I1110" i="2"/>
  <c r="H1110" i="2"/>
  <c r="I1109" i="2"/>
  <c r="H1109" i="2"/>
  <c r="I1108" i="2"/>
  <c r="H1108" i="2"/>
  <c r="I1107" i="2"/>
  <c r="H1107" i="2"/>
  <c r="I1106" i="2"/>
  <c r="H1106" i="2"/>
  <c r="I1105" i="2"/>
  <c r="H1105" i="2"/>
  <c r="I1104" i="2"/>
  <c r="H1104" i="2"/>
  <c r="I1103" i="2"/>
  <c r="H1103" i="2"/>
  <c r="I1102" i="2"/>
  <c r="H1102" i="2"/>
  <c r="I1101" i="2"/>
  <c r="H1101" i="2"/>
  <c r="I1100" i="2"/>
  <c r="H1100" i="2"/>
  <c r="I1099" i="2"/>
  <c r="H1099" i="2"/>
  <c r="I1098" i="2"/>
  <c r="H1098" i="2"/>
  <c r="I1097" i="2"/>
  <c r="H1097" i="2"/>
  <c r="I1096" i="2"/>
  <c r="H1096" i="2"/>
  <c r="I1095" i="2"/>
  <c r="H1095" i="2"/>
  <c r="I1094" i="2"/>
  <c r="H1094" i="2"/>
  <c r="I1093" i="2"/>
  <c r="H1093" i="2"/>
  <c r="I1092" i="2"/>
  <c r="H1092" i="2"/>
  <c r="I1091" i="2"/>
  <c r="H1091" i="2"/>
  <c r="I1090" i="2"/>
  <c r="H1090" i="2"/>
  <c r="I1089" i="2"/>
  <c r="H1089" i="2"/>
  <c r="I1088" i="2"/>
  <c r="H1088" i="2"/>
  <c r="I1087" i="2"/>
  <c r="H1087" i="2"/>
  <c r="I1086" i="2"/>
  <c r="H1086" i="2"/>
  <c r="I1085" i="2"/>
  <c r="H1085" i="2"/>
  <c r="I1084" i="2"/>
  <c r="H1084" i="2"/>
  <c r="I1083" i="2"/>
  <c r="H1083" i="2"/>
  <c r="I1082" i="2"/>
  <c r="H1082" i="2"/>
  <c r="I1081" i="2"/>
  <c r="H1081" i="2"/>
  <c r="I1080" i="2"/>
  <c r="H1080" i="2"/>
  <c r="I1079" i="2"/>
  <c r="H1079" i="2"/>
  <c r="I1078" i="2"/>
  <c r="H1078" i="2"/>
  <c r="I1077" i="2"/>
  <c r="H1077" i="2"/>
  <c r="I1076" i="2"/>
  <c r="H1076" i="2"/>
  <c r="I1075" i="2"/>
  <c r="H1075" i="2"/>
  <c r="I1074" i="2"/>
  <c r="H1074" i="2"/>
  <c r="I1073" i="2"/>
  <c r="H1073" i="2"/>
  <c r="I1072" i="2"/>
  <c r="H1072" i="2"/>
  <c r="I1071" i="2"/>
  <c r="H1071" i="2"/>
  <c r="I1070" i="2"/>
  <c r="H1070" i="2"/>
  <c r="I1069" i="2"/>
  <c r="H1069" i="2"/>
  <c r="I1068" i="2"/>
  <c r="H1068" i="2"/>
  <c r="I1067" i="2"/>
  <c r="H1067" i="2"/>
  <c r="I1066" i="2"/>
  <c r="H1066" i="2"/>
  <c r="I1065" i="2"/>
  <c r="H1065" i="2"/>
  <c r="I1064" i="2"/>
  <c r="H1064" i="2"/>
  <c r="I1063" i="2"/>
  <c r="H1063" i="2"/>
  <c r="I1062" i="2"/>
  <c r="H1062" i="2"/>
  <c r="I1061" i="2"/>
  <c r="H1061" i="2"/>
  <c r="I1060" i="2"/>
  <c r="H1060" i="2"/>
  <c r="I1059" i="2"/>
  <c r="H1059" i="2"/>
  <c r="I1058" i="2"/>
  <c r="H1058" i="2"/>
  <c r="I1057" i="2"/>
  <c r="H1057" i="2"/>
  <c r="I1056" i="2"/>
  <c r="H1056" i="2"/>
  <c r="I1055" i="2"/>
  <c r="H1055" i="2"/>
  <c r="I1054" i="2"/>
  <c r="H1054" i="2"/>
  <c r="I1053" i="2"/>
  <c r="H1053" i="2"/>
  <c r="I1052" i="2"/>
  <c r="H1052" i="2"/>
  <c r="I1051" i="2"/>
  <c r="H1051" i="2"/>
  <c r="I1050" i="2"/>
  <c r="H1050" i="2"/>
  <c r="I1049" i="2"/>
  <c r="H1049" i="2"/>
  <c r="I1048" i="2"/>
  <c r="H1048" i="2"/>
  <c r="I1047" i="2"/>
  <c r="H1047" i="2"/>
  <c r="I1046" i="2"/>
  <c r="H1046" i="2"/>
  <c r="I1045" i="2"/>
  <c r="H1045" i="2"/>
  <c r="I1044" i="2"/>
  <c r="H1044" i="2"/>
  <c r="I1043" i="2"/>
  <c r="H1043" i="2"/>
  <c r="I1042" i="2"/>
  <c r="H1042" i="2"/>
  <c r="I1041" i="2"/>
  <c r="H1041" i="2"/>
  <c r="I1040" i="2"/>
  <c r="H1040" i="2"/>
  <c r="I1039" i="2"/>
  <c r="H1039" i="2"/>
  <c r="I1038" i="2"/>
  <c r="H1038" i="2"/>
  <c r="I1037" i="2"/>
  <c r="H1037" i="2"/>
  <c r="I1036" i="2"/>
  <c r="H1036" i="2"/>
  <c r="I1035" i="2"/>
  <c r="H1035" i="2"/>
  <c r="I1034" i="2"/>
  <c r="H1034" i="2"/>
  <c r="I1033" i="2"/>
  <c r="H1033" i="2"/>
  <c r="I1032" i="2"/>
  <c r="H1032" i="2"/>
  <c r="I1031" i="2"/>
  <c r="H1031" i="2"/>
  <c r="I1030" i="2"/>
  <c r="H1030" i="2"/>
  <c r="I1029" i="2"/>
  <c r="H1029" i="2"/>
  <c r="I1028" i="2"/>
  <c r="H1028" i="2"/>
  <c r="I1027" i="2"/>
  <c r="H1027" i="2"/>
  <c r="I1026" i="2"/>
  <c r="H1026" i="2"/>
  <c r="I1025" i="2"/>
  <c r="H1025" i="2"/>
  <c r="I1024" i="2"/>
  <c r="H1024" i="2"/>
  <c r="I1023" i="2"/>
  <c r="H1023" i="2"/>
  <c r="I1022" i="2"/>
  <c r="H1022" i="2"/>
  <c r="I1021" i="2"/>
  <c r="H1021" i="2"/>
  <c r="I1020" i="2"/>
  <c r="H1020" i="2"/>
  <c r="I1019" i="2"/>
  <c r="H1019" i="2"/>
  <c r="I1018" i="2"/>
  <c r="H1018" i="2"/>
  <c r="I1017" i="2"/>
  <c r="H1017" i="2"/>
  <c r="I1016" i="2"/>
  <c r="H1016" i="2"/>
  <c r="I1015" i="2"/>
  <c r="H1015" i="2"/>
  <c r="I1014" i="2"/>
  <c r="H1014" i="2"/>
  <c r="I1013" i="2"/>
  <c r="H1013" i="2"/>
  <c r="I1012" i="2"/>
  <c r="H1012" i="2"/>
  <c r="I1011" i="2"/>
  <c r="H1011" i="2"/>
  <c r="I1010" i="2"/>
  <c r="H1010" i="2"/>
  <c r="I1009" i="2"/>
  <c r="H1009" i="2"/>
  <c r="I1008" i="2"/>
  <c r="H1008" i="2"/>
  <c r="I1007" i="2"/>
  <c r="H1007" i="2"/>
  <c r="I1006" i="2"/>
  <c r="H1006" i="2"/>
  <c r="I1005" i="2"/>
  <c r="H1005" i="2"/>
  <c r="I1004" i="2"/>
  <c r="H1004" i="2"/>
  <c r="I1003" i="2"/>
  <c r="H1003" i="2"/>
  <c r="I1002" i="2"/>
  <c r="H1002" i="2"/>
  <c r="I1001" i="2"/>
  <c r="H1001" i="2"/>
  <c r="I1000" i="2"/>
  <c r="H1000" i="2"/>
  <c r="I999" i="2"/>
  <c r="H999" i="2"/>
  <c r="I998" i="2"/>
  <c r="H998" i="2"/>
  <c r="I997" i="2"/>
  <c r="H997" i="2"/>
  <c r="I996" i="2"/>
  <c r="H996" i="2"/>
  <c r="I995" i="2"/>
  <c r="H995" i="2"/>
  <c r="I994" i="2"/>
  <c r="H994" i="2"/>
  <c r="I993" i="2"/>
  <c r="H993" i="2"/>
  <c r="I992" i="2"/>
  <c r="H992" i="2"/>
  <c r="I991" i="2"/>
  <c r="H991" i="2"/>
  <c r="I990" i="2"/>
  <c r="H990" i="2"/>
  <c r="I989" i="2"/>
  <c r="H989" i="2"/>
  <c r="I988" i="2"/>
  <c r="H988" i="2"/>
  <c r="I987" i="2"/>
  <c r="H987" i="2"/>
  <c r="I986" i="2"/>
  <c r="H986" i="2"/>
  <c r="I985" i="2"/>
  <c r="H985" i="2"/>
  <c r="I984" i="2"/>
  <c r="H984" i="2"/>
  <c r="I983" i="2"/>
  <c r="H983" i="2"/>
  <c r="I982" i="2"/>
  <c r="H982" i="2"/>
  <c r="I981" i="2"/>
  <c r="H981" i="2"/>
  <c r="I980" i="2"/>
  <c r="H980" i="2"/>
  <c r="I979" i="2"/>
  <c r="H979" i="2"/>
  <c r="I978" i="2"/>
  <c r="H978" i="2"/>
  <c r="I977" i="2"/>
  <c r="H977" i="2"/>
  <c r="I976" i="2"/>
  <c r="H976" i="2"/>
  <c r="I975" i="2"/>
  <c r="H975" i="2"/>
  <c r="I974" i="2"/>
  <c r="H974" i="2"/>
  <c r="I973" i="2"/>
  <c r="H973" i="2"/>
  <c r="I972" i="2"/>
  <c r="H972" i="2"/>
  <c r="I971" i="2"/>
  <c r="H971" i="2"/>
  <c r="I970" i="2"/>
  <c r="H970" i="2"/>
  <c r="I969" i="2"/>
  <c r="H969" i="2"/>
  <c r="I968" i="2"/>
  <c r="H968" i="2"/>
  <c r="I967" i="2"/>
  <c r="H967" i="2"/>
  <c r="I966" i="2"/>
  <c r="H966" i="2"/>
  <c r="I965" i="2"/>
  <c r="H965" i="2"/>
  <c r="I964" i="2"/>
  <c r="H964" i="2"/>
  <c r="I963" i="2"/>
  <c r="H963" i="2"/>
  <c r="I962" i="2"/>
  <c r="H962" i="2"/>
  <c r="I961" i="2"/>
  <c r="H961" i="2"/>
  <c r="I960" i="2"/>
  <c r="H960" i="2"/>
  <c r="I959" i="2"/>
  <c r="H959" i="2"/>
  <c r="I958" i="2"/>
  <c r="H958" i="2"/>
  <c r="I957" i="2"/>
  <c r="H957" i="2"/>
  <c r="I956" i="2"/>
  <c r="H956" i="2"/>
  <c r="I955" i="2"/>
  <c r="H955" i="2"/>
  <c r="I954" i="2"/>
  <c r="H954" i="2"/>
  <c r="I953" i="2"/>
  <c r="H953" i="2"/>
  <c r="I952" i="2"/>
  <c r="H952" i="2"/>
  <c r="I951" i="2"/>
  <c r="H951" i="2"/>
  <c r="I950" i="2"/>
  <c r="H950" i="2"/>
  <c r="I949" i="2"/>
  <c r="H949" i="2"/>
  <c r="I948" i="2"/>
  <c r="H948" i="2"/>
  <c r="I947" i="2"/>
  <c r="H947" i="2"/>
  <c r="I946" i="2"/>
  <c r="H946" i="2"/>
  <c r="I945" i="2"/>
  <c r="H945" i="2"/>
  <c r="I944" i="2"/>
  <c r="H944" i="2"/>
  <c r="I943" i="2"/>
  <c r="H943" i="2"/>
  <c r="I942" i="2"/>
  <c r="H942" i="2"/>
  <c r="I941" i="2"/>
  <c r="H941" i="2"/>
  <c r="I940" i="2"/>
  <c r="H940" i="2"/>
  <c r="I939" i="2"/>
  <c r="H939" i="2"/>
  <c r="I938" i="2"/>
  <c r="H938" i="2"/>
  <c r="I937" i="2"/>
  <c r="H937" i="2"/>
  <c r="I936" i="2"/>
  <c r="H936" i="2"/>
  <c r="I935" i="2"/>
  <c r="H935" i="2"/>
  <c r="I934" i="2"/>
  <c r="H934" i="2"/>
  <c r="I933" i="2"/>
  <c r="H933" i="2"/>
  <c r="I932" i="2"/>
  <c r="H932" i="2"/>
  <c r="I931" i="2"/>
  <c r="H931" i="2"/>
  <c r="I930" i="2"/>
  <c r="H930" i="2"/>
  <c r="I929" i="2"/>
  <c r="H929" i="2"/>
  <c r="I928" i="2"/>
  <c r="H928" i="2"/>
  <c r="I927" i="2"/>
  <c r="H927" i="2"/>
  <c r="I926" i="2"/>
  <c r="H926" i="2"/>
  <c r="I925" i="2"/>
  <c r="H925" i="2"/>
  <c r="I924" i="2"/>
  <c r="H924" i="2"/>
  <c r="I923" i="2"/>
  <c r="H923" i="2"/>
  <c r="I922" i="2"/>
  <c r="H922" i="2"/>
  <c r="I921" i="2"/>
  <c r="H921" i="2"/>
  <c r="I920" i="2"/>
  <c r="H920" i="2"/>
  <c r="I919" i="2"/>
  <c r="H919" i="2"/>
  <c r="I918" i="2"/>
  <c r="H918" i="2"/>
  <c r="I917" i="2"/>
  <c r="H917" i="2"/>
  <c r="I916" i="2"/>
  <c r="H916" i="2"/>
  <c r="I915" i="2"/>
  <c r="H915" i="2"/>
  <c r="I914" i="2"/>
  <c r="H914" i="2"/>
  <c r="I913" i="2"/>
  <c r="H913" i="2"/>
  <c r="I912" i="2"/>
  <c r="H912" i="2"/>
  <c r="I911" i="2"/>
  <c r="H911" i="2"/>
  <c r="I910" i="2"/>
  <c r="H910" i="2"/>
  <c r="I909" i="2"/>
  <c r="H909" i="2"/>
  <c r="I908" i="2"/>
  <c r="H908" i="2"/>
  <c r="I907" i="2"/>
  <c r="H907" i="2"/>
  <c r="I906" i="2"/>
  <c r="H906" i="2"/>
  <c r="I905" i="2"/>
  <c r="H905" i="2"/>
  <c r="I904" i="2"/>
  <c r="H904" i="2"/>
  <c r="I903" i="2"/>
  <c r="H903" i="2"/>
  <c r="I902" i="2"/>
  <c r="H902" i="2"/>
  <c r="I901" i="2"/>
  <c r="H901" i="2"/>
  <c r="I900" i="2"/>
  <c r="H900" i="2"/>
  <c r="I899" i="2"/>
  <c r="H899" i="2"/>
  <c r="I898" i="2"/>
  <c r="H898" i="2"/>
  <c r="I897" i="2"/>
  <c r="H897" i="2"/>
  <c r="I896" i="2"/>
  <c r="H896" i="2"/>
  <c r="I895" i="2"/>
  <c r="H895" i="2"/>
  <c r="I894" i="2"/>
  <c r="H894" i="2"/>
  <c r="I893" i="2"/>
  <c r="H893" i="2"/>
  <c r="I892" i="2"/>
  <c r="H892" i="2"/>
  <c r="I891" i="2"/>
  <c r="H891" i="2"/>
  <c r="I890" i="2"/>
  <c r="H890" i="2"/>
  <c r="I889" i="2"/>
  <c r="H889" i="2"/>
  <c r="I888" i="2"/>
  <c r="H888" i="2"/>
  <c r="I887" i="2"/>
  <c r="H887" i="2"/>
  <c r="I886" i="2"/>
  <c r="H886" i="2"/>
  <c r="I885" i="2"/>
  <c r="H885" i="2"/>
  <c r="I884" i="2"/>
  <c r="H884" i="2"/>
  <c r="I883" i="2"/>
  <c r="H883" i="2"/>
  <c r="I882" i="2"/>
  <c r="H882" i="2"/>
  <c r="I881" i="2"/>
  <c r="H881" i="2"/>
  <c r="I880" i="2"/>
  <c r="H880" i="2"/>
  <c r="I879" i="2"/>
  <c r="H879" i="2"/>
  <c r="I878" i="2"/>
  <c r="H878" i="2"/>
  <c r="I877" i="2"/>
  <c r="H877" i="2"/>
  <c r="I876" i="2"/>
  <c r="H876" i="2"/>
  <c r="I875" i="2"/>
  <c r="H875" i="2"/>
  <c r="I874" i="2"/>
  <c r="H874" i="2"/>
  <c r="I873" i="2"/>
  <c r="H873" i="2"/>
  <c r="I872" i="2"/>
  <c r="H872" i="2"/>
  <c r="I871" i="2"/>
  <c r="H871" i="2"/>
  <c r="I870" i="2"/>
  <c r="H870" i="2"/>
  <c r="I869" i="2"/>
  <c r="H869" i="2"/>
  <c r="I868" i="2"/>
  <c r="H868" i="2"/>
  <c r="I867" i="2"/>
  <c r="H867" i="2"/>
  <c r="I866" i="2"/>
  <c r="H866" i="2"/>
  <c r="I865" i="2"/>
  <c r="H865" i="2"/>
  <c r="I864" i="2"/>
  <c r="H864" i="2"/>
  <c r="I863" i="2"/>
  <c r="H863" i="2"/>
  <c r="I862" i="2"/>
  <c r="H862" i="2"/>
  <c r="I861" i="2"/>
  <c r="H861" i="2"/>
  <c r="I860" i="2"/>
  <c r="H860" i="2"/>
  <c r="I859" i="2"/>
  <c r="H859" i="2"/>
  <c r="I858" i="2"/>
  <c r="H858" i="2"/>
  <c r="I857" i="2"/>
  <c r="H857" i="2"/>
  <c r="I856" i="2"/>
  <c r="H856" i="2"/>
  <c r="I855" i="2"/>
  <c r="H855" i="2"/>
  <c r="I854" i="2"/>
  <c r="H854" i="2"/>
  <c r="I853" i="2"/>
  <c r="H853" i="2"/>
  <c r="I852" i="2"/>
  <c r="H852" i="2"/>
  <c r="I851" i="2"/>
  <c r="H851" i="2"/>
  <c r="I850" i="2"/>
  <c r="H850" i="2"/>
  <c r="I849" i="2"/>
  <c r="H849" i="2"/>
  <c r="I848" i="2"/>
  <c r="H848" i="2"/>
  <c r="I847" i="2"/>
  <c r="H847" i="2"/>
  <c r="I846" i="2"/>
  <c r="H846" i="2"/>
  <c r="I845" i="2"/>
  <c r="H845" i="2"/>
  <c r="I844" i="2"/>
  <c r="H844" i="2"/>
  <c r="I843" i="2"/>
  <c r="H843" i="2"/>
  <c r="I842" i="2"/>
  <c r="H842" i="2"/>
  <c r="I841" i="2"/>
  <c r="H841" i="2"/>
  <c r="I840" i="2"/>
  <c r="H840" i="2"/>
  <c r="I839" i="2"/>
  <c r="H839" i="2"/>
  <c r="I838" i="2"/>
  <c r="H838" i="2"/>
  <c r="I837" i="2"/>
  <c r="H837" i="2"/>
  <c r="I836" i="2"/>
  <c r="H836" i="2"/>
  <c r="I835" i="2"/>
  <c r="H835" i="2"/>
  <c r="I834" i="2"/>
  <c r="H834" i="2"/>
  <c r="I833" i="2"/>
  <c r="H833" i="2"/>
  <c r="I832" i="2"/>
  <c r="H832" i="2"/>
  <c r="I831" i="2"/>
  <c r="H831" i="2"/>
  <c r="I830" i="2"/>
  <c r="H830" i="2"/>
  <c r="I829" i="2"/>
  <c r="H829" i="2"/>
  <c r="I828" i="2"/>
  <c r="H828" i="2"/>
  <c r="I827" i="2"/>
  <c r="H827" i="2"/>
  <c r="I826" i="2"/>
  <c r="H826" i="2"/>
  <c r="I825" i="2"/>
  <c r="H825" i="2"/>
  <c r="I824" i="2"/>
  <c r="H824" i="2"/>
  <c r="I823" i="2"/>
  <c r="H823" i="2"/>
  <c r="I822" i="2"/>
  <c r="H822" i="2"/>
  <c r="I821" i="2"/>
  <c r="H821" i="2"/>
  <c r="I820" i="2"/>
  <c r="H820" i="2"/>
  <c r="I819" i="2"/>
  <c r="H819" i="2"/>
  <c r="I818" i="2"/>
  <c r="H818" i="2"/>
  <c r="I817" i="2"/>
  <c r="H817" i="2"/>
  <c r="I816" i="2"/>
  <c r="H816" i="2"/>
  <c r="I815" i="2"/>
  <c r="H815" i="2"/>
  <c r="I814" i="2"/>
  <c r="H814" i="2"/>
  <c r="I813" i="2"/>
  <c r="H813" i="2"/>
  <c r="I812" i="2"/>
  <c r="H812" i="2"/>
  <c r="I811" i="2"/>
  <c r="H811" i="2"/>
  <c r="I810" i="2"/>
  <c r="H810" i="2"/>
  <c r="I809" i="2"/>
  <c r="H809" i="2"/>
  <c r="I808" i="2"/>
  <c r="H808" i="2"/>
  <c r="I807" i="2"/>
  <c r="H807" i="2"/>
  <c r="I806" i="2"/>
  <c r="H806" i="2"/>
  <c r="I805" i="2"/>
  <c r="H805" i="2"/>
  <c r="I804" i="2"/>
  <c r="H804" i="2"/>
  <c r="I803" i="2"/>
  <c r="H803" i="2"/>
  <c r="I802" i="2"/>
  <c r="H802" i="2"/>
  <c r="I801" i="2"/>
  <c r="H801" i="2"/>
  <c r="I800" i="2"/>
  <c r="H800" i="2"/>
  <c r="I799" i="2"/>
  <c r="H799" i="2"/>
  <c r="I798" i="2"/>
  <c r="H798" i="2"/>
  <c r="I797" i="2"/>
  <c r="H797" i="2"/>
  <c r="I796" i="2"/>
  <c r="H796" i="2"/>
  <c r="I795" i="2"/>
  <c r="H795" i="2"/>
  <c r="I794" i="2"/>
  <c r="H794" i="2"/>
  <c r="I793" i="2"/>
  <c r="H793" i="2"/>
  <c r="I792" i="2"/>
  <c r="H792" i="2"/>
  <c r="I791" i="2"/>
  <c r="H791" i="2"/>
  <c r="I790" i="2"/>
  <c r="H790" i="2"/>
  <c r="I789" i="2"/>
  <c r="H789" i="2"/>
  <c r="I788" i="2"/>
  <c r="H788" i="2"/>
  <c r="I787" i="2"/>
  <c r="H787" i="2"/>
  <c r="I786" i="2"/>
  <c r="H786" i="2"/>
  <c r="I785" i="2"/>
  <c r="H785" i="2"/>
  <c r="I784" i="2"/>
  <c r="H784" i="2"/>
  <c r="I783" i="2"/>
  <c r="H783" i="2"/>
  <c r="I782" i="2"/>
  <c r="H782" i="2"/>
  <c r="I781" i="2"/>
  <c r="H781" i="2"/>
  <c r="I780" i="2"/>
  <c r="H780" i="2"/>
  <c r="I779" i="2"/>
  <c r="H779" i="2"/>
  <c r="I778" i="2"/>
  <c r="H778" i="2"/>
  <c r="I777" i="2"/>
  <c r="H777" i="2"/>
  <c r="I776" i="2"/>
  <c r="H776" i="2"/>
  <c r="I775" i="2"/>
  <c r="H775" i="2"/>
  <c r="I774" i="2"/>
  <c r="H774" i="2"/>
  <c r="I773" i="2"/>
  <c r="H773" i="2"/>
  <c r="I772" i="2"/>
  <c r="H772" i="2"/>
  <c r="I771" i="2"/>
  <c r="H771" i="2"/>
  <c r="I770" i="2"/>
  <c r="H770" i="2"/>
  <c r="I769" i="2"/>
  <c r="H769" i="2"/>
  <c r="I768" i="2"/>
  <c r="H768" i="2"/>
  <c r="I767" i="2"/>
  <c r="H767" i="2"/>
  <c r="I766" i="2"/>
  <c r="H766" i="2"/>
  <c r="I765" i="2"/>
  <c r="H765" i="2"/>
  <c r="I764" i="2"/>
  <c r="H764" i="2"/>
  <c r="I763" i="2"/>
  <c r="H763" i="2"/>
  <c r="I762" i="2"/>
  <c r="H762" i="2"/>
  <c r="I761" i="2"/>
  <c r="H761" i="2"/>
  <c r="I760" i="2"/>
  <c r="H760" i="2"/>
  <c r="I759" i="2"/>
  <c r="H759" i="2"/>
  <c r="I758" i="2"/>
  <c r="H758" i="2"/>
  <c r="I757" i="2"/>
  <c r="H757" i="2"/>
  <c r="I756" i="2"/>
  <c r="H756" i="2"/>
  <c r="I755" i="2"/>
  <c r="H755" i="2"/>
  <c r="I754" i="2"/>
  <c r="H754" i="2"/>
  <c r="I753" i="2"/>
  <c r="H753" i="2"/>
  <c r="I752" i="2"/>
  <c r="H752" i="2"/>
  <c r="I751" i="2"/>
  <c r="H751" i="2"/>
  <c r="I750" i="2"/>
  <c r="H750" i="2"/>
  <c r="I749" i="2"/>
  <c r="H749" i="2"/>
  <c r="I748" i="2"/>
  <c r="H748" i="2"/>
  <c r="I747" i="2"/>
  <c r="H747" i="2"/>
  <c r="I746" i="2"/>
  <c r="H746" i="2"/>
  <c r="I745" i="2"/>
  <c r="H745" i="2"/>
  <c r="I744" i="2"/>
  <c r="H744" i="2"/>
  <c r="I743" i="2"/>
  <c r="H743" i="2"/>
  <c r="I742" i="2"/>
  <c r="H742" i="2"/>
  <c r="I741" i="2"/>
  <c r="H741" i="2"/>
  <c r="I740" i="2"/>
  <c r="H740" i="2"/>
  <c r="I739" i="2"/>
  <c r="H739" i="2"/>
  <c r="I738" i="2"/>
  <c r="H738" i="2"/>
  <c r="I737" i="2"/>
  <c r="H737" i="2"/>
  <c r="I736" i="2"/>
  <c r="H736" i="2"/>
  <c r="I735" i="2"/>
  <c r="H735" i="2"/>
  <c r="I734" i="2"/>
  <c r="H734" i="2"/>
  <c r="I733" i="2"/>
  <c r="H733" i="2"/>
  <c r="I732" i="2"/>
  <c r="H732" i="2"/>
  <c r="I731" i="2"/>
  <c r="H731" i="2"/>
  <c r="I730" i="2"/>
  <c r="H730" i="2"/>
  <c r="I729" i="2"/>
  <c r="H729" i="2"/>
  <c r="I728" i="2"/>
  <c r="H728" i="2"/>
  <c r="I727" i="2"/>
  <c r="H727" i="2"/>
  <c r="I726" i="2"/>
  <c r="H726" i="2"/>
  <c r="I725" i="2"/>
  <c r="H725" i="2"/>
  <c r="I724" i="2"/>
  <c r="H724" i="2"/>
  <c r="I723" i="2"/>
  <c r="H723" i="2"/>
  <c r="I722" i="2"/>
  <c r="H722" i="2"/>
  <c r="I721" i="2"/>
  <c r="H721" i="2"/>
  <c r="I720" i="2"/>
  <c r="H720" i="2"/>
  <c r="I719" i="2"/>
  <c r="H719" i="2"/>
  <c r="I718" i="2"/>
  <c r="H718" i="2"/>
  <c r="I717" i="2"/>
  <c r="H717" i="2"/>
  <c r="I716" i="2"/>
  <c r="H716" i="2"/>
  <c r="I715" i="2"/>
  <c r="H715" i="2"/>
  <c r="I714" i="2"/>
  <c r="H714" i="2"/>
  <c r="I713" i="2"/>
  <c r="H713" i="2"/>
  <c r="I712" i="2"/>
  <c r="H712" i="2"/>
  <c r="I711" i="2"/>
  <c r="H711" i="2"/>
  <c r="I710" i="2"/>
  <c r="H710" i="2"/>
  <c r="I709" i="2"/>
  <c r="H709" i="2"/>
  <c r="I708" i="2"/>
  <c r="H708" i="2"/>
  <c r="I707" i="2"/>
  <c r="H707" i="2"/>
  <c r="I706" i="2"/>
  <c r="H706" i="2"/>
  <c r="I705" i="2"/>
  <c r="H705" i="2"/>
  <c r="I704" i="2"/>
  <c r="H704" i="2"/>
  <c r="I703" i="2"/>
  <c r="H703" i="2"/>
  <c r="I702" i="2"/>
  <c r="H702" i="2"/>
  <c r="I701" i="2"/>
  <c r="H701" i="2"/>
  <c r="I700" i="2"/>
  <c r="H700" i="2"/>
  <c r="I699" i="2"/>
  <c r="H699" i="2"/>
  <c r="I698" i="2"/>
  <c r="H698" i="2"/>
  <c r="I697" i="2"/>
  <c r="H697" i="2"/>
  <c r="I696" i="2"/>
  <c r="H696" i="2"/>
  <c r="I695" i="2"/>
  <c r="H695" i="2"/>
  <c r="I694" i="2"/>
  <c r="H694" i="2"/>
  <c r="I693" i="2"/>
  <c r="H693" i="2"/>
  <c r="I692" i="2"/>
  <c r="H692" i="2"/>
  <c r="I691" i="2"/>
  <c r="H691" i="2"/>
  <c r="I690" i="2"/>
  <c r="H690" i="2"/>
  <c r="I689" i="2"/>
  <c r="H689" i="2"/>
  <c r="I688" i="2"/>
  <c r="H688" i="2"/>
  <c r="I687" i="2"/>
  <c r="H687" i="2"/>
  <c r="I686" i="2"/>
  <c r="H686" i="2"/>
  <c r="I685" i="2"/>
  <c r="H685" i="2"/>
  <c r="I684" i="2"/>
  <c r="H684" i="2"/>
  <c r="I683" i="2"/>
  <c r="H683" i="2"/>
  <c r="I682" i="2"/>
  <c r="H682" i="2"/>
  <c r="I681" i="2"/>
  <c r="H681" i="2"/>
  <c r="I680" i="2"/>
  <c r="H680" i="2"/>
  <c r="I679" i="2"/>
  <c r="H679" i="2"/>
  <c r="I678" i="2"/>
  <c r="H678" i="2"/>
  <c r="I677" i="2"/>
  <c r="H677" i="2"/>
  <c r="I676" i="2"/>
  <c r="H676" i="2"/>
  <c r="I675" i="2"/>
  <c r="H675" i="2"/>
  <c r="I674" i="2"/>
  <c r="H674" i="2"/>
  <c r="I673" i="2"/>
  <c r="H673" i="2"/>
  <c r="I672" i="2"/>
  <c r="H672" i="2"/>
  <c r="I671" i="2"/>
  <c r="H671" i="2"/>
  <c r="I670" i="2"/>
  <c r="H670" i="2"/>
  <c r="I669" i="2"/>
  <c r="H669" i="2"/>
  <c r="I668" i="2"/>
  <c r="H668" i="2"/>
  <c r="I667" i="2"/>
  <c r="H667" i="2"/>
  <c r="I666" i="2"/>
  <c r="H666" i="2"/>
  <c r="I665" i="2"/>
  <c r="H665" i="2"/>
  <c r="I664" i="2"/>
  <c r="H664" i="2"/>
  <c r="I663" i="2"/>
  <c r="H663" i="2"/>
  <c r="I662" i="2"/>
  <c r="H662" i="2"/>
  <c r="I661" i="2"/>
  <c r="H661" i="2"/>
  <c r="I660" i="2"/>
  <c r="H660" i="2"/>
  <c r="I659" i="2"/>
  <c r="H659" i="2"/>
  <c r="I658" i="2"/>
  <c r="H658" i="2"/>
  <c r="I657" i="2"/>
  <c r="H657" i="2"/>
  <c r="I656" i="2"/>
  <c r="H656" i="2"/>
  <c r="I655" i="2"/>
  <c r="H655" i="2"/>
  <c r="I654" i="2"/>
  <c r="H654" i="2"/>
  <c r="I653" i="2"/>
  <c r="H653" i="2"/>
  <c r="I652" i="2"/>
  <c r="H652" i="2"/>
  <c r="I651" i="2"/>
  <c r="H651" i="2"/>
  <c r="I650" i="2"/>
  <c r="H650" i="2"/>
  <c r="I649" i="2"/>
  <c r="H649" i="2"/>
  <c r="I648" i="2"/>
  <c r="H648" i="2"/>
  <c r="I647" i="2"/>
  <c r="H647" i="2"/>
  <c r="I646" i="2"/>
  <c r="H646" i="2"/>
  <c r="I645" i="2"/>
  <c r="H645" i="2"/>
  <c r="I644" i="2"/>
  <c r="H644" i="2"/>
  <c r="I643" i="2"/>
  <c r="H643" i="2"/>
  <c r="I642" i="2"/>
  <c r="H642" i="2"/>
  <c r="I641" i="2"/>
  <c r="H641" i="2"/>
  <c r="I640" i="2"/>
  <c r="H640" i="2"/>
  <c r="I639" i="2"/>
  <c r="H639" i="2"/>
  <c r="I638" i="2"/>
  <c r="H638" i="2"/>
  <c r="I637" i="2"/>
  <c r="H637" i="2"/>
  <c r="I636" i="2"/>
  <c r="H636" i="2"/>
  <c r="I635" i="2"/>
  <c r="H635" i="2"/>
  <c r="I634" i="2"/>
  <c r="H634" i="2"/>
  <c r="I633" i="2"/>
  <c r="H633" i="2"/>
  <c r="I632" i="2"/>
  <c r="H632" i="2"/>
  <c r="I631" i="2"/>
  <c r="H631" i="2"/>
  <c r="I630" i="2"/>
  <c r="H630" i="2"/>
  <c r="I629" i="2"/>
  <c r="H629" i="2"/>
  <c r="I628" i="2"/>
  <c r="H628" i="2"/>
  <c r="I627" i="2"/>
  <c r="H627" i="2"/>
  <c r="I626" i="2"/>
  <c r="H626" i="2"/>
  <c r="I625" i="2"/>
  <c r="H625" i="2"/>
  <c r="I624" i="2"/>
  <c r="H624" i="2"/>
  <c r="I623" i="2"/>
  <c r="H623" i="2"/>
  <c r="I622" i="2"/>
  <c r="H622" i="2"/>
  <c r="I621" i="2"/>
  <c r="H621" i="2"/>
  <c r="I620" i="2"/>
  <c r="H620" i="2"/>
  <c r="I619" i="2"/>
  <c r="H619" i="2"/>
  <c r="I618" i="2"/>
  <c r="H618" i="2"/>
  <c r="I617" i="2"/>
  <c r="H617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K10" i="2" l="1"/>
  <c r="K14" i="2"/>
  <c r="L14" i="2" s="1"/>
  <c r="M14" i="2" s="1"/>
  <c r="K18" i="2"/>
  <c r="K22" i="2"/>
  <c r="L22" i="2" s="1"/>
  <c r="M22" i="2" s="1"/>
  <c r="K26" i="2"/>
  <c r="K30" i="2"/>
  <c r="K34" i="2"/>
  <c r="K38" i="2"/>
  <c r="L38" i="2" s="1"/>
  <c r="M38" i="2" s="1"/>
  <c r="K42" i="2"/>
  <c r="K46" i="2"/>
  <c r="K50" i="2"/>
  <c r="L50" i="2" s="1"/>
  <c r="M50" i="2" s="1"/>
  <c r="K54" i="2"/>
  <c r="L54" i="2" s="1"/>
  <c r="M54" i="2" s="1"/>
  <c r="K58" i="2"/>
  <c r="K62" i="2"/>
  <c r="K66" i="2"/>
  <c r="L66" i="2" s="1"/>
  <c r="M66" i="2" s="1"/>
  <c r="K70" i="2"/>
  <c r="L70" i="2" s="1"/>
  <c r="M70" i="2" s="1"/>
  <c r="K74" i="2"/>
  <c r="L74" i="2" s="1"/>
  <c r="M74" i="2" s="1"/>
  <c r="K78" i="2"/>
  <c r="L78" i="2" s="1"/>
  <c r="M78" i="2" s="1"/>
  <c r="K82" i="2"/>
  <c r="K86" i="2"/>
  <c r="L86" i="2" s="1"/>
  <c r="M86" i="2" s="1"/>
  <c r="K90" i="2"/>
  <c r="K94" i="2"/>
  <c r="K98" i="2"/>
  <c r="L98" i="2" s="1"/>
  <c r="M98" i="2" s="1"/>
  <c r="K102" i="2"/>
  <c r="L102" i="2" s="1"/>
  <c r="M102" i="2" s="1"/>
  <c r="K106" i="2"/>
  <c r="K110" i="2"/>
  <c r="K114" i="2"/>
  <c r="K118" i="2"/>
  <c r="L118" i="2" s="1"/>
  <c r="M118" i="2" s="1"/>
  <c r="K122" i="2"/>
  <c r="L122" i="2" s="1"/>
  <c r="M122" i="2" s="1"/>
  <c r="K126" i="2"/>
  <c r="K130" i="2"/>
  <c r="L130" i="2" s="1"/>
  <c r="M130" i="2" s="1"/>
  <c r="K134" i="2"/>
  <c r="L134" i="2" s="1"/>
  <c r="M134" i="2" s="1"/>
  <c r="K138" i="2"/>
  <c r="K142" i="2"/>
  <c r="K146" i="2"/>
  <c r="L146" i="2" s="1"/>
  <c r="M146" i="2" s="1"/>
  <c r="K274" i="2"/>
  <c r="L274" i="2" s="1"/>
  <c r="M274" i="2" s="1"/>
  <c r="K278" i="2"/>
  <c r="K610" i="2"/>
  <c r="K614" i="2"/>
  <c r="K650" i="2"/>
  <c r="L650" i="2" s="1"/>
  <c r="M650" i="2" s="1"/>
  <c r="K654" i="2"/>
  <c r="K658" i="2"/>
  <c r="K662" i="2"/>
  <c r="L662" i="2" s="1"/>
  <c r="M662" i="2" s="1"/>
  <c r="K678" i="2"/>
  <c r="L678" i="2" s="1"/>
  <c r="M678" i="2" s="1"/>
  <c r="K682" i="2"/>
  <c r="K686" i="2"/>
  <c r="K690" i="2"/>
  <c r="L690" i="2" s="1"/>
  <c r="M690" i="2" s="1"/>
  <c r="K694" i="2"/>
  <c r="L694" i="2" s="1"/>
  <c r="M694" i="2" s="1"/>
  <c r="K698" i="2"/>
  <c r="L698" i="2" s="1"/>
  <c r="M698" i="2" s="1"/>
  <c r="K702" i="2"/>
  <c r="L702" i="2" s="1"/>
  <c r="M702" i="2" s="1"/>
  <c r="K706" i="2"/>
  <c r="K710" i="2"/>
  <c r="L710" i="2" s="1"/>
  <c r="M710" i="2" s="1"/>
  <c r="K714" i="2"/>
  <c r="K718" i="2"/>
  <c r="L718" i="2" s="1"/>
  <c r="M718" i="2" s="1"/>
  <c r="K722" i="2"/>
  <c r="K726" i="2"/>
  <c r="L726" i="2" s="1"/>
  <c r="M726" i="2" s="1"/>
  <c r="K730" i="2"/>
  <c r="L730" i="2" s="1"/>
  <c r="M730" i="2" s="1"/>
  <c r="K734" i="2"/>
  <c r="K738" i="2"/>
  <c r="L738" i="2" s="1"/>
  <c r="M738" i="2" s="1"/>
  <c r="K742" i="2"/>
  <c r="L742" i="2" s="1"/>
  <c r="M742" i="2" s="1"/>
  <c r="K774" i="2"/>
  <c r="K798" i="2"/>
  <c r="K822" i="2"/>
  <c r="K826" i="2"/>
  <c r="L826" i="2" s="1"/>
  <c r="M826" i="2" s="1"/>
  <c r="K866" i="2"/>
  <c r="L866" i="2" s="1"/>
  <c r="M866" i="2" s="1"/>
  <c r="K882" i="2"/>
  <c r="K886" i="2"/>
  <c r="K890" i="2"/>
  <c r="L890" i="2" s="1"/>
  <c r="M890" i="2" s="1"/>
  <c r="K894" i="2"/>
  <c r="L894" i="2" s="1"/>
  <c r="M894" i="2" s="1"/>
  <c r="K898" i="2"/>
  <c r="K902" i="2"/>
  <c r="K906" i="2"/>
  <c r="L906" i="2" s="1"/>
  <c r="M906" i="2" s="1"/>
  <c r="K910" i="2"/>
  <c r="L910" i="2" s="1"/>
  <c r="M910" i="2" s="1"/>
  <c r="K914" i="2"/>
  <c r="L914" i="2" s="1"/>
  <c r="M914" i="2" s="1"/>
  <c r="K918" i="2"/>
  <c r="K922" i="2"/>
  <c r="L922" i="2" s="1"/>
  <c r="M922" i="2" s="1"/>
  <c r="K926" i="2"/>
  <c r="K930" i="2"/>
  <c r="K934" i="2"/>
  <c r="K938" i="2"/>
  <c r="L938" i="2" s="1"/>
  <c r="M938" i="2" s="1"/>
  <c r="K942" i="2"/>
  <c r="K946" i="2"/>
  <c r="K1334" i="2"/>
  <c r="K1338" i="2"/>
  <c r="L1338" i="2" s="1"/>
  <c r="M1338" i="2" s="1"/>
  <c r="K1370" i="2"/>
  <c r="K1374" i="2"/>
  <c r="K1378" i="2"/>
  <c r="L1378" i="2" s="1"/>
  <c r="M1378" i="2" s="1"/>
  <c r="K1394" i="2"/>
  <c r="L1394" i="2" s="1"/>
  <c r="M1394" i="2" s="1"/>
  <c r="K1402" i="2"/>
  <c r="K1574" i="2"/>
  <c r="K150" i="2"/>
  <c r="K1578" i="2"/>
  <c r="L1578" i="2" s="1"/>
  <c r="M1578" i="2" s="1"/>
  <c r="K1437" i="2"/>
  <c r="K1453" i="2"/>
  <c r="L1453" i="2" s="1"/>
  <c r="M1453" i="2" s="1"/>
  <c r="K1457" i="2"/>
  <c r="L1457" i="2" s="1"/>
  <c r="M1457" i="2" s="1"/>
  <c r="K1461" i="2"/>
  <c r="L1461" i="2" s="1"/>
  <c r="M1461" i="2" s="1"/>
  <c r="K1469" i="2"/>
  <c r="K1473" i="2"/>
  <c r="K1489" i="2"/>
  <c r="K1493" i="2"/>
  <c r="L1493" i="2" s="1"/>
  <c r="M1493" i="2" s="1"/>
  <c r="K1497" i="2"/>
  <c r="K1505" i="2"/>
  <c r="K1521" i="2"/>
  <c r="K1525" i="2"/>
  <c r="L1525" i="2" s="1"/>
  <c r="M1525" i="2" s="1"/>
  <c r="K1529" i="2"/>
  <c r="L1529" i="2" s="1"/>
  <c r="M1529" i="2" s="1"/>
  <c r="K1537" i="2"/>
  <c r="K1545" i="2"/>
  <c r="K1549" i="2"/>
  <c r="L1549" i="2" s="1"/>
  <c r="M1549" i="2" s="1"/>
  <c r="K1553" i="2"/>
  <c r="K1557" i="2"/>
  <c r="K1561" i="2"/>
  <c r="L1561" i="2" s="1"/>
  <c r="M1561" i="2" s="1"/>
  <c r="K1569" i="2"/>
  <c r="L1569" i="2" s="1"/>
  <c r="M1569" i="2" s="1"/>
  <c r="K1573" i="2"/>
  <c r="L1573" i="2" s="1"/>
  <c r="M1573" i="2" s="1"/>
  <c r="K1577" i="2"/>
  <c r="K804" i="2"/>
  <c r="K1348" i="2"/>
  <c r="L1348" i="2" s="1"/>
  <c r="M1348" i="2" s="1"/>
  <c r="K1360" i="2"/>
  <c r="K1368" i="2"/>
  <c r="K1384" i="2"/>
  <c r="K1400" i="2"/>
  <c r="L1400" i="2" s="1"/>
  <c r="M1400" i="2" s="1"/>
  <c r="K1424" i="2"/>
  <c r="K1440" i="2"/>
  <c r="K1448" i="2"/>
  <c r="K1464" i="2"/>
  <c r="L1464" i="2" s="1"/>
  <c r="M1464" i="2" s="1"/>
  <c r="K1583" i="2"/>
  <c r="K1587" i="2"/>
  <c r="K1591" i="2"/>
  <c r="K1607" i="2"/>
  <c r="L1607" i="2" s="1"/>
  <c r="M1607" i="2" s="1"/>
  <c r="K1611" i="2"/>
  <c r="K1615" i="2"/>
  <c r="K1619" i="2"/>
  <c r="K1639" i="2"/>
  <c r="L1639" i="2" s="1"/>
  <c r="M1639" i="2" s="1"/>
  <c r="K1643" i="2"/>
  <c r="K1647" i="2"/>
  <c r="K1651" i="2"/>
  <c r="K1655" i="2"/>
  <c r="L1655" i="2" s="1"/>
  <c r="M1655" i="2" s="1"/>
  <c r="K1671" i="2"/>
  <c r="K1675" i="2"/>
  <c r="K1683" i="2"/>
  <c r="K1687" i="2"/>
  <c r="L1687" i="2" s="1"/>
  <c r="M1687" i="2" s="1"/>
  <c r="K1446" i="2"/>
  <c r="K1436" i="2"/>
  <c r="L1436" i="2" s="1"/>
  <c r="M1436" i="2" s="1"/>
  <c r="K1419" i="2"/>
  <c r="K1447" i="2"/>
  <c r="L1447" i="2" s="1"/>
  <c r="M1447" i="2" s="1"/>
  <c r="K1463" i="2"/>
  <c r="K1567" i="2"/>
  <c r="L1567" i="2" s="1"/>
  <c r="M1567" i="2" s="1"/>
  <c r="K1421" i="2"/>
  <c r="K1576" i="2"/>
  <c r="L1576" i="2" s="1"/>
  <c r="M1576" i="2" s="1"/>
  <c r="K1633" i="2"/>
  <c r="K1693" i="2"/>
  <c r="K1697" i="2"/>
  <c r="K1420" i="2"/>
  <c r="L1420" i="2" s="1"/>
  <c r="M1420" i="2" s="1"/>
  <c r="K1435" i="2"/>
  <c r="K1575" i="2"/>
  <c r="L1575" i="2" s="1"/>
  <c r="M1575" i="2" s="1"/>
  <c r="K1410" i="2"/>
  <c r="K1414" i="2"/>
  <c r="L1414" i="2" s="1"/>
  <c r="M1414" i="2" s="1"/>
  <c r="K1418" i="2"/>
  <c r="K1430" i="2"/>
  <c r="K1434" i="2"/>
  <c r="K1462" i="2"/>
  <c r="L1462" i="2" s="1"/>
  <c r="M1462" i="2" s="1"/>
  <c r="U28" i="2"/>
  <c r="K743" i="2"/>
  <c r="K767" i="2"/>
  <c r="K803" i="2"/>
  <c r="L803" i="2" s="1"/>
  <c r="M803" i="2" s="1"/>
  <c r="K1347" i="2"/>
  <c r="L1347" i="2" s="1"/>
  <c r="M1347" i="2" s="1"/>
  <c r="K1399" i="2"/>
  <c r="K1427" i="2"/>
  <c r="K1566" i="2"/>
  <c r="L1566" i="2" s="1"/>
  <c r="M1566" i="2" s="1"/>
  <c r="K1596" i="2"/>
  <c r="K1600" i="2"/>
  <c r="K1604" i="2"/>
  <c r="K1628" i="2"/>
  <c r="L1628" i="2" s="1"/>
  <c r="M1628" i="2" s="1"/>
  <c r="K1632" i="2"/>
  <c r="K1636" i="2"/>
  <c r="K1660" i="2"/>
  <c r="K1679" i="2"/>
  <c r="L1679" i="2" s="1"/>
  <c r="M1679" i="2" s="1"/>
  <c r="K613" i="2"/>
  <c r="L613" i="2" s="1"/>
  <c r="M613" i="2" s="1"/>
  <c r="K621" i="2"/>
  <c r="K625" i="2"/>
  <c r="K629" i="2"/>
  <c r="L629" i="2" s="1"/>
  <c r="M629" i="2" s="1"/>
  <c r="K633" i="2"/>
  <c r="L633" i="2" s="1"/>
  <c r="M633" i="2" s="1"/>
  <c r="K637" i="2"/>
  <c r="K809" i="2"/>
  <c r="K813" i="2"/>
  <c r="L813" i="2" s="1"/>
  <c r="M813" i="2" s="1"/>
  <c r="K825" i="2"/>
  <c r="K1297" i="2"/>
  <c r="K1301" i="2"/>
  <c r="K1333" i="2"/>
  <c r="L1333" i="2" s="1"/>
  <c r="M1333" i="2" s="1"/>
  <c r="K1353" i="2"/>
  <c r="L1353" i="2" s="1"/>
  <c r="M1353" i="2" s="1"/>
  <c r="K1357" i="2"/>
  <c r="L1357" i="2" s="1"/>
  <c r="M1357" i="2" s="1"/>
  <c r="K1365" i="2"/>
  <c r="K1373" i="2"/>
  <c r="L1373" i="2" s="1"/>
  <c r="M1373" i="2" s="1"/>
  <c r="K1389" i="2"/>
  <c r="K1393" i="2"/>
  <c r="K1397" i="2"/>
  <c r="K1405" i="2"/>
  <c r="L1405" i="2" s="1"/>
  <c r="M1405" i="2" s="1"/>
  <c r="K1409" i="2"/>
  <c r="L1409" i="2" s="1"/>
  <c r="M1409" i="2" s="1"/>
  <c r="K1429" i="2"/>
  <c r="K1452" i="2"/>
  <c r="K1456" i="2"/>
  <c r="L1456" i="2" s="1"/>
  <c r="M1456" i="2" s="1"/>
  <c r="K1468" i="2"/>
  <c r="L1468" i="2" s="1"/>
  <c r="M1468" i="2" s="1"/>
  <c r="K1488" i="2"/>
  <c r="K1496" i="2"/>
  <c r="L1496" i="2" s="1"/>
  <c r="M1496" i="2" s="1"/>
  <c r="K1544" i="2"/>
  <c r="K1548" i="2"/>
  <c r="K1552" i="2"/>
  <c r="K1556" i="2"/>
  <c r="K1560" i="2"/>
  <c r="L1560" i="2" s="1"/>
  <c r="M1560" i="2" s="1"/>
  <c r="K1564" i="2"/>
  <c r="K1582" i="2"/>
  <c r="L1582" i="2" s="1"/>
  <c r="M1582" i="2" s="1"/>
  <c r="K1586" i="2"/>
  <c r="K1590" i="2"/>
  <c r="L1590" i="2" s="1"/>
  <c r="M1590" i="2" s="1"/>
  <c r="K1610" i="2"/>
  <c r="K1614" i="2"/>
  <c r="L1614" i="2" s="1"/>
  <c r="M1614" i="2" s="1"/>
  <c r="K1618" i="2"/>
  <c r="L1618" i="2" s="1"/>
  <c r="M1618" i="2" s="1"/>
  <c r="K1622" i="2"/>
  <c r="L1622" i="2" s="1"/>
  <c r="M1622" i="2" s="1"/>
  <c r="K1638" i="2"/>
  <c r="K1642" i="2"/>
  <c r="K1646" i="2"/>
  <c r="L1646" i="2" s="1"/>
  <c r="M1646" i="2" s="1"/>
  <c r="K1650" i="2"/>
  <c r="L1650" i="2" s="1"/>
  <c r="M1650" i="2" s="1"/>
  <c r="K1674" i="2"/>
  <c r="L1674" i="2" s="1"/>
  <c r="M1674" i="2" s="1"/>
  <c r="K1678" i="2"/>
  <c r="K1682" i="2"/>
  <c r="L1682" i="2" s="1"/>
  <c r="M1682" i="2" s="1"/>
  <c r="K1515" i="2"/>
  <c r="L1515" i="2" s="1"/>
  <c r="M1515" i="2" s="1"/>
  <c r="K616" i="2"/>
  <c r="K594" i="2"/>
  <c r="L594" i="2" s="1"/>
  <c r="M594" i="2" s="1"/>
  <c r="K197" i="2"/>
  <c r="L197" i="2" s="1"/>
  <c r="M197" i="2" s="1"/>
  <c r="K612" i="2"/>
  <c r="L612" i="2" s="1"/>
  <c r="M612" i="2" s="1"/>
  <c r="K578" i="2"/>
  <c r="L578" i="2" s="1"/>
  <c r="M578" i="2" s="1"/>
  <c r="K196" i="2"/>
  <c r="K611" i="2"/>
  <c r="L611" i="2" s="1"/>
  <c r="M611" i="2" s="1"/>
  <c r="K615" i="2"/>
  <c r="L615" i="2" s="1"/>
  <c r="M615" i="2" s="1"/>
  <c r="K1483" i="2"/>
  <c r="L1483" i="2" s="1"/>
  <c r="M1483" i="2" s="1"/>
  <c r="K568" i="2"/>
  <c r="K203" i="2"/>
  <c r="K207" i="2"/>
  <c r="L207" i="2" s="1"/>
  <c r="M207" i="2" s="1"/>
  <c r="K219" i="2"/>
  <c r="L219" i="2" s="1"/>
  <c r="M219" i="2" s="1"/>
  <c r="K223" i="2"/>
  <c r="K235" i="2"/>
  <c r="K239" i="2"/>
  <c r="L239" i="2" s="1"/>
  <c r="M239" i="2" s="1"/>
  <c r="K247" i="2"/>
  <c r="L247" i="2" s="1"/>
  <c r="M247" i="2" s="1"/>
  <c r="K251" i="2"/>
  <c r="K255" i="2"/>
  <c r="L255" i="2" s="1"/>
  <c r="M255" i="2" s="1"/>
  <c r="K259" i="2"/>
  <c r="L259" i="2" s="1"/>
  <c r="M259" i="2" s="1"/>
  <c r="K267" i="2"/>
  <c r="L267" i="2" s="1"/>
  <c r="M267" i="2" s="1"/>
  <c r="K275" i="2"/>
  <c r="K279" i="2"/>
  <c r="L279" i="2" s="1"/>
  <c r="M279" i="2" s="1"/>
  <c r="K283" i="2"/>
  <c r="L283" i="2" s="1"/>
  <c r="M283" i="2" s="1"/>
  <c r="K287" i="2"/>
  <c r="L287" i="2" s="1"/>
  <c r="M287" i="2" s="1"/>
  <c r="K291" i="2"/>
  <c r="L291" i="2" s="1"/>
  <c r="M291" i="2" s="1"/>
  <c r="K299" i="2"/>
  <c r="L299" i="2" s="1"/>
  <c r="M299" i="2" s="1"/>
  <c r="K307" i="2"/>
  <c r="L307" i="2" s="1"/>
  <c r="M307" i="2" s="1"/>
  <c r="K311" i="2"/>
  <c r="L311" i="2" s="1"/>
  <c r="M311" i="2" s="1"/>
  <c r="K315" i="2"/>
  <c r="K319" i="2"/>
  <c r="L319" i="2" s="1"/>
  <c r="M319" i="2" s="1"/>
  <c r="K323" i="2"/>
  <c r="L323" i="2" s="1"/>
  <c r="M323" i="2" s="1"/>
  <c r="K327" i="2"/>
  <c r="L327" i="2" s="1"/>
  <c r="M327" i="2" s="1"/>
  <c r="K331" i="2"/>
  <c r="K335" i="2"/>
  <c r="L335" i="2" s="1"/>
  <c r="M335" i="2" s="1"/>
  <c r="K339" i="2"/>
  <c r="L339" i="2" s="1"/>
  <c r="M339" i="2" s="1"/>
  <c r="K343" i="2"/>
  <c r="L343" i="2" s="1"/>
  <c r="M343" i="2" s="1"/>
  <c r="K347" i="2"/>
  <c r="L347" i="2" s="1"/>
  <c r="M347" i="2" s="1"/>
  <c r="K802" i="2"/>
  <c r="L802" i="2" s="1"/>
  <c r="M802" i="2" s="1"/>
  <c r="K990" i="2"/>
  <c r="L990" i="2" s="1"/>
  <c r="M990" i="2" s="1"/>
  <c r="K1006" i="2"/>
  <c r="L1006" i="2" s="1"/>
  <c r="M1006" i="2" s="1"/>
  <c r="K1022" i="2"/>
  <c r="K1030" i="2"/>
  <c r="L1030" i="2" s="1"/>
  <c r="M1030" i="2" s="1"/>
  <c r="K1050" i="2"/>
  <c r="L1050" i="2" s="1"/>
  <c r="M1050" i="2" s="1"/>
  <c r="K1134" i="2"/>
  <c r="L1134" i="2" s="1"/>
  <c r="M1134" i="2" s="1"/>
  <c r="K12" i="2"/>
  <c r="K16" i="2"/>
  <c r="L16" i="2" s="1"/>
  <c r="M16" i="2" s="1"/>
  <c r="K20" i="2"/>
  <c r="L20" i="2" s="1"/>
  <c r="M20" i="2" s="1"/>
  <c r="K24" i="2"/>
  <c r="L24" i="2" s="1"/>
  <c r="M24" i="2" s="1"/>
  <c r="K28" i="2"/>
  <c r="K32" i="2"/>
  <c r="L32" i="2" s="1"/>
  <c r="M32" i="2" s="1"/>
  <c r="K36" i="2"/>
  <c r="L36" i="2" s="1"/>
  <c r="M36" i="2" s="1"/>
  <c r="K40" i="2"/>
  <c r="L40" i="2" s="1"/>
  <c r="M40" i="2" s="1"/>
  <c r="K44" i="2"/>
  <c r="L44" i="2" s="1"/>
  <c r="M44" i="2" s="1"/>
  <c r="K64" i="2"/>
  <c r="K68" i="2"/>
  <c r="L68" i="2" s="1"/>
  <c r="M68" i="2" s="1"/>
  <c r="K72" i="2"/>
  <c r="L72" i="2" s="1"/>
  <c r="M72" i="2" s="1"/>
  <c r="K76" i="2"/>
  <c r="K80" i="2"/>
  <c r="L80" i="2" s="1"/>
  <c r="M80" i="2" s="1"/>
  <c r="K84" i="2"/>
  <c r="L84" i="2" s="1"/>
  <c r="M84" i="2" s="1"/>
  <c r="K88" i="2"/>
  <c r="L88" i="2" s="1"/>
  <c r="M88" i="2" s="1"/>
  <c r="K92" i="2"/>
  <c r="K96" i="2"/>
  <c r="K100" i="2"/>
  <c r="L100" i="2" s="1"/>
  <c r="M100" i="2" s="1"/>
  <c r="K104" i="2"/>
  <c r="L104" i="2" s="1"/>
  <c r="M104" i="2" s="1"/>
  <c r="K108" i="2"/>
  <c r="L108" i="2" s="1"/>
  <c r="M108" i="2" s="1"/>
  <c r="K112" i="2"/>
  <c r="L112" i="2" s="1"/>
  <c r="M112" i="2" s="1"/>
  <c r="K116" i="2"/>
  <c r="L116" i="2" s="1"/>
  <c r="M116" i="2" s="1"/>
  <c r="K120" i="2"/>
  <c r="L120" i="2" s="1"/>
  <c r="M120" i="2" s="1"/>
  <c r="K124" i="2"/>
  <c r="K128" i="2"/>
  <c r="K560" i="2"/>
  <c r="L560" i="2" s="1"/>
  <c r="M560" i="2" s="1"/>
  <c r="K573" i="2"/>
  <c r="L573" i="2" s="1"/>
  <c r="M573" i="2" s="1"/>
  <c r="K581" i="2"/>
  <c r="K589" i="2"/>
  <c r="K593" i="2"/>
  <c r="L593" i="2" s="1"/>
  <c r="M593" i="2" s="1"/>
  <c r="K597" i="2"/>
  <c r="L597" i="2" s="1"/>
  <c r="M597" i="2" s="1"/>
  <c r="K605" i="2"/>
  <c r="K648" i="2"/>
  <c r="L648" i="2" s="1"/>
  <c r="M648" i="2" s="1"/>
  <c r="K1124" i="2"/>
  <c r="L1124" i="2" s="1"/>
  <c r="M1124" i="2" s="1"/>
  <c r="K1128" i="2"/>
  <c r="L1128" i="2" s="1"/>
  <c r="M1128" i="2" s="1"/>
  <c r="K1132" i="2"/>
  <c r="K1140" i="2"/>
  <c r="L1140" i="2" s="1"/>
  <c r="M1140" i="2" s="1"/>
  <c r="K1148" i="2"/>
  <c r="L1148" i="2" s="1"/>
  <c r="M1148" i="2" s="1"/>
  <c r="K1152" i="2"/>
  <c r="L1152" i="2" s="1"/>
  <c r="M1152" i="2" s="1"/>
  <c r="K351" i="2"/>
  <c r="K355" i="2"/>
  <c r="K359" i="2"/>
  <c r="L359" i="2" s="1"/>
  <c r="M359" i="2" s="1"/>
  <c r="K363" i="2"/>
  <c r="L363" i="2" s="1"/>
  <c r="M363" i="2" s="1"/>
  <c r="K367" i="2"/>
  <c r="L367" i="2" s="1"/>
  <c r="M367" i="2" s="1"/>
  <c r="K371" i="2"/>
  <c r="L371" i="2" s="1"/>
  <c r="M371" i="2" s="1"/>
  <c r="K375" i="2"/>
  <c r="L375" i="2" s="1"/>
  <c r="M375" i="2" s="1"/>
  <c r="K379" i="2"/>
  <c r="L379" i="2" s="1"/>
  <c r="M379" i="2" s="1"/>
  <c r="K383" i="2"/>
  <c r="L383" i="2" s="1"/>
  <c r="M383" i="2" s="1"/>
  <c r="K387" i="2"/>
  <c r="L387" i="2" s="1"/>
  <c r="M387" i="2" s="1"/>
  <c r="K391" i="2"/>
  <c r="L391" i="2" s="1"/>
  <c r="M391" i="2" s="1"/>
  <c r="K395" i="2"/>
  <c r="L395" i="2" s="1"/>
  <c r="M395" i="2" s="1"/>
  <c r="K399" i="2"/>
  <c r="K403" i="2"/>
  <c r="L403" i="2" s="1"/>
  <c r="M403" i="2" s="1"/>
  <c r="K407" i="2"/>
  <c r="L407" i="2" s="1"/>
  <c r="M407" i="2" s="1"/>
  <c r="K411" i="2"/>
  <c r="L411" i="2" s="1"/>
  <c r="M411" i="2" s="1"/>
  <c r="K415" i="2"/>
  <c r="K419" i="2"/>
  <c r="L419" i="2" s="1"/>
  <c r="M419" i="2" s="1"/>
  <c r="K423" i="2"/>
  <c r="L423" i="2" s="1"/>
  <c r="M423" i="2" s="1"/>
  <c r="K427" i="2"/>
  <c r="L427" i="2" s="1"/>
  <c r="M427" i="2" s="1"/>
  <c r="K431" i="2"/>
  <c r="K435" i="2"/>
  <c r="L435" i="2" s="1"/>
  <c r="M435" i="2" s="1"/>
  <c r="K439" i="2"/>
  <c r="L439" i="2" s="1"/>
  <c r="M439" i="2" s="1"/>
  <c r="K443" i="2"/>
  <c r="L443" i="2" s="1"/>
  <c r="M443" i="2" s="1"/>
  <c r="K447" i="2"/>
  <c r="L447" i="2" s="1"/>
  <c r="M447" i="2" s="1"/>
  <c r="K451" i="2"/>
  <c r="L451" i="2" s="1"/>
  <c r="M451" i="2" s="1"/>
  <c r="K455" i="2"/>
  <c r="L455" i="2" s="1"/>
  <c r="M455" i="2" s="1"/>
  <c r="K459" i="2"/>
  <c r="L459" i="2" s="1"/>
  <c r="M459" i="2" s="1"/>
  <c r="K608" i="2"/>
  <c r="K823" i="2"/>
  <c r="L823" i="2" s="1"/>
  <c r="M823" i="2" s="1"/>
  <c r="K827" i="2"/>
  <c r="L827" i="2" s="1"/>
  <c r="M827" i="2" s="1"/>
  <c r="K855" i="2"/>
  <c r="L855" i="2" s="1"/>
  <c r="M855" i="2" s="1"/>
  <c r="K859" i="2"/>
  <c r="K863" i="2"/>
  <c r="L863" i="2" s="1"/>
  <c r="M863" i="2" s="1"/>
  <c r="K867" i="2"/>
  <c r="L867" i="2" s="1"/>
  <c r="M867" i="2" s="1"/>
  <c r="K871" i="2"/>
  <c r="L871" i="2" s="1"/>
  <c r="M871" i="2" s="1"/>
  <c r="K875" i="2"/>
  <c r="K879" i="2"/>
  <c r="K883" i="2"/>
  <c r="L883" i="2" s="1"/>
  <c r="M883" i="2" s="1"/>
  <c r="K887" i="2"/>
  <c r="L887" i="2" s="1"/>
  <c r="M887" i="2" s="1"/>
  <c r="K891" i="2"/>
  <c r="K895" i="2"/>
  <c r="K899" i="2"/>
  <c r="L899" i="2" s="1"/>
  <c r="M899" i="2" s="1"/>
  <c r="K903" i="2"/>
  <c r="L903" i="2" s="1"/>
  <c r="M903" i="2" s="1"/>
  <c r="K911" i="2"/>
  <c r="K915" i="2"/>
  <c r="L915" i="2" s="1"/>
  <c r="M915" i="2" s="1"/>
  <c r="K919" i="2"/>
  <c r="L919" i="2" s="1"/>
  <c r="M919" i="2" s="1"/>
  <c r="K923" i="2"/>
  <c r="L923" i="2" s="1"/>
  <c r="M923" i="2" s="1"/>
  <c r="K927" i="2"/>
  <c r="K931" i="2"/>
  <c r="K1027" i="2"/>
  <c r="L1027" i="2" s="1"/>
  <c r="M1027" i="2" s="1"/>
  <c r="K1035" i="2"/>
  <c r="L1035" i="2" s="1"/>
  <c r="M1035" i="2" s="1"/>
  <c r="K1039" i="2"/>
  <c r="L1039" i="2" s="1"/>
  <c r="M1039" i="2" s="1"/>
  <c r="K1043" i="2"/>
  <c r="L1043" i="2" s="1"/>
  <c r="M1043" i="2" s="1"/>
  <c r="K1047" i="2"/>
  <c r="L1047" i="2" s="1"/>
  <c r="M1047" i="2" s="1"/>
  <c r="K1055" i="2"/>
  <c r="L1055" i="2" s="1"/>
  <c r="M1055" i="2" s="1"/>
  <c r="K1095" i="2"/>
  <c r="L1095" i="2" s="1"/>
  <c r="M1095" i="2" s="1"/>
  <c r="K1099" i="2"/>
  <c r="L1099" i="2" s="1"/>
  <c r="M1099" i="2" s="1"/>
  <c r="K1103" i="2"/>
  <c r="L1103" i="2" s="1"/>
  <c r="M1103" i="2" s="1"/>
  <c r="K1107" i="2"/>
  <c r="L1107" i="2" s="1"/>
  <c r="M1107" i="2" s="1"/>
  <c r="K1111" i="2"/>
  <c r="K1119" i="2"/>
  <c r="L1119" i="2" s="1"/>
  <c r="M1119" i="2" s="1"/>
  <c r="K1151" i="2"/>
  <c r="L1151" i="2" s="1"/>
  <c r="M1151" i="2" s="1"/>
  <c r="K1163" i="2"/>
  <c r="L1163" i="2" s="1"/>
  <c r="M1163" i="2" s="1"/>
  <c r="K1167" i="2"/>
  <c r="K1171" i="2"/>
  <c r="K1175" i="2"/>
  <c r="L1175" i="2" s="1"/>
  <c r="M1175" i="2" s="1"/>
  <c r="K1179" i="2"/>
  <c r="L1179" i="2" s="1"/>
  <c r="M1179" i="2" s="1"/>
  <c r="K1183" i="2"/>
  <c r="L1183" i="2" s="1"/>
  <c r="M1183" i="2" s="1"/>
  <c r="K1187" i="2"/>
  <c r="L1187" i="2" s="1"/>
  <c r="M1187" i="2" s="1"/>
  <c r="K1191" i="2"/>
  <c r="L1191" i="2" s="1"/>
  <c r="M1191" i="2" s="1"/>
  <c r="K1195" i="2"/>
  <c r="L1195" i="2" s="1"/>
  <c r="M1195" i="2" s="1"/>
  <c r="K1199" i="2"/>
  <c r="L1199" i="2" s="1"/>
  <c r="M1199" i="2" s="1"/>
  <c r="K1203" i="2"/>
  <c r="L1203" i="2" s="1"/>
  <c r="M1203" i="2" s="1"/>
  <c r="K1207" i="2"/>
  <c r="L1207" i="2" s="1"/>
  <c r="M1207" i="2" s="1"/>
  <c r="K1211" i="2"/>
  <c r="L1211" i="2" s="1"/>
  <c r="M1211" i="2" s="1"/>
  <c r="K1227" i="2"/>
  <c r="K1231" i="2"/>
  <c r="L1231" i="2" s="1"/>
  <c r="M1231" i="2" s="1"/>
  <c r="K1235" i="2"/>
  <c r="L1235" i="2" s="1"/>
  <c r="M1235" i="2" s="1"/>
  <c r="K1239" i="2"/>
  <c r="L1239" i="2" s="1"/>
  <c r="M1239" i="2" s="1"/>
  <c r="K1243" i="2"/>
  <c r="L1243" i="2" s="1"/>
  <c r="M1243" i="2" s="1"/>
  <c r="K1247" i="2"/>
  <c r="L1247" i="2" s="1"/>
  <c r="M1247" i="2" s="1"/>
  <c r="K1251" i="2"/>
  <c r="L1251" i="2" s="1"/>
  <c r="M1251" i="2" s="1"/>
  <c r="K1255" i="2"/>
  <c r="L1255" i="2" s="1"/>
  <c r="M1255" i="2" s="1"/>
  <c r="K1259" i="2"/>
  <c r="K9" i="2"/>
  <c r="L9" i="2" s="1"/>
  <c r="K13" i="2"/>
  <c r="L13" i="2" s="1"/>
  <c r="M13" i="2" s="1"/>
  <c r="K17" i="2"/>
  <c r="L17" i="2" s="1"/>
  <c r="M17" i="2" s="1"/>
  <c r="K21" i="2"/>
  <c r="K25" i="2"/>
  <c r="L25" i="2" s="1"/>
  <c r="M25" i="2" s="1"/>
  <c r="K29" i="2"/>
  <c r="L29" i="2" s="1"/>
  <c r="M29" i="2" s="1"/>
  <c r="K33" i="2"/>
  <c r="L33" i="2" s="1"/>
  <c r="M33" i="2" s="1"/>
  <c r="K37" i="2"/>
  <c r="K41" i="2"/>
  <c r="L41" i="2" s="1"/>
  <c r="M41" i="2" s="1"/>
  <c r="K45" i="2"/>
  <c r="L45" i="2" s="1"/>
  <c r="M45" i="2" s="1"/>
  <c r="K49" i="2"/>
  <c r="L49" i="2" s="1"/>
  <c r="M49" i="2" s="1"/>
  <c r="K53" i="2"/>
  <c r="K57" i="2"/>
  <c r="L57" i="2" s="1"/>
  <c r="M57" i="2" s="1"/>
  <c r="K61" i="2"/>
  <c r="L61" i="2" s="1"/>
  <c r="M61" i="2" s="1"/>
  <c r="K65" i="2"/>
  <c r="L65" i="2" s="1"/>
  <c r="M65" i="2" s="1"/>
  <c r="K69" i="2"/>
  <c r="K73" i="2"/>
  <c r="K77" i="2"/>
  <c r="L77" i="2" s="1"/>
  <c r="M77" i="2" s="1"/>
  <c r="K81" i="2"/>
  <c r="L81" i="2" s="1"/>
  <c r="M81" i="2" s="1"/>
  <c r="K85" i="2"/>
  <c r="K89" i="2"/>
  <c r="L89" i="2" s="1"/>
  <c r="M89" i="2" s="1"/>
  <c r="K93" i="2"/>
  <c r="L93" i="2" s="1"/>
  <c r="M93" i="2" s="1"/>
  <c r="K97" i="2"/>
  <c r="L97" i="2" s="1"/>
  <c r="M97" i="2" s="1"/>
  <c r="K101" i="2"/>
  <c r="L101" i="2" s="1"/>
  <c r="M101" i="2" s="1"/>
  <c r="K105" i="2"/>
  <c r="L105" i="2" s="1"/>
  <c r="M105" i="2" s="1"/>
  <c r="K109" i="2"/>
  <c r="L109" i="2" s="1"/>
  <c r="M109" i="2" s="1"/>
  <c r="K113" i="2"/>
  <c r="L113" i="2" s="1"/>
  <c r="M113" i="2" s="1"/>
  <c r="K117" i="2"/>
  <c r="L117" i="2" s="1"/>
  <c r="M117" i="2" s="1"/>
  <c r="K121" i="2"/>
  <c r="L121" i="2" s="1"/>
  <c r="M121" i="2" s="1"/>
  <c r="K125" i="2"/>
  <c r="L125" i="2" s="1"/>
  <c r="M125" i="2" s="1"/>
  <c r="K129" i="2"/>
  <c r="L129" i="2" s="1"/>
  <c r="M129" i="2" s="1"/>
  <c r="K133" i="2"/>
  <c r="L133" i="2" s="1"/>
  <c r="M133" i="2" s="1"/>
  <c r="K137" i="2"/>
  <c r="L137" i="2" s="1"/>
  <c r="M137" i="2" s="1"/>
  <c r="K141" i="2"/>
  <c r="L141" i="2" s="1"/>
  <c r="M141" i="2" s="1"/>
  <c r="K145" i="2"/>
  <c r="L145" i="2" s="1"/>
  <c r="M145" i="2" s="1"/>
  <c r="K149" i="2"/>
  <c r="K153" i="2"/>
  <c r="L153" i="2" s="1"/>
  <c r="M153" i="2" s="1"/>
  <c r="K157" i="2"/>
  <c r="L157" i="2" s="1"/>
  <c r="M157" i="2" s="1"/>
  <c r="K161" i="2"/>
  <c r="L161" i="2" s="1"/>
  <c r="M161" i="2" s="1"/>
  <c r="K165" i="2"/>
  <c r="K169" i="2"/>
  <c r="L169" i="2" s="1"/>
  <c r="M169" i="2" s="1"/>
  <c r="K173" i="2"/>
  <c r="L173" i="2" s="1"/>
  <c r="M173" i="2" s="1"/>
  <c r="K177" i="2"/>
  <c r="L177" i="2" s="1"/>
  <c r="M177" i="2" s="1"/>
  <c r="K181" i="2"/>
  <c r="L181" i="2" s="1"/>
  <c r="M181" i="2" s="1"/>
  <c r="K185" i="2"/>
  <c r="K189" i="2"/>
  <c r="L189" i="2" s="1"/>
  <c r="M189" i="2" s="1"/>
  <c r="K198" i="2"/>
  <c r="L198" i="2" s="1"/>
  <c r="M198" i="2" s="1"/>
  <c r="K229" i="2"/>
  <c r="L229" i="2" s="1"/>
  <c r="M229" i="2" s="1"/>
  <c r="K277" i="2"/>
  <c r="K744" i="2"/>
  <c r="L744" i="2" s="1"/>
  <c r="M744" i="2" s="1"/>
  <c r="K950" i="2"/>
  <c r="L950" i="2" s="1"/>
  <c r="M950" i="2" s="1"/>
  <c r="K954" i="2"/>
  <c r="K958" i="2"/>
  <c r="L958" i="2" s="1"/>
  <c r="M958" i="2" s="1"/>
  <c r="K962" i="2"/>
  <c r="L962" i="2" s="1"/>
  <c r="M962" i="2" s="1"/>
  <c r="K966" i="2"/>
  <c r="L966" i="2" s="1"/>
  <c r="M966" i="2" s="1"/>
  <c r="K970" i="2"/>
  <c r="K974" i="2"/>
  <c r="K978" i="2"/>
  <c r="L978" i="2" s="1"/>
  <c r="M978" i="2" s="1"/>
  <c r="K982" i="2"/>
  <c r="L982" i="2" s="1"/>
  <c r="M982" i="2" s="1"/>
  <c r="K986" i="2"/>
  <c r="K998" i="2"/>
  <c r="K1074" i="2"/>
  <c r="L1074" i="2" s="1"/>
  <c r="M1074" i="2" s="1"/>
  <c r="K1135" i="2"/>
  <c r="L1135" i="2" s="1"/>
  <c r="M1135" i="2" s="1"/>
  <c r="K1294" i="2"/>
  <c r="L1294" i="2" s="1"/>
  <c r="M1294" i="2" s="1"/>
  <c r="K1298" i="2"/>
  <c r="L1298" i="2" s="1"/>
  <c r="M1298" i="2" s="1"/>
  <c r="K1302" i="2"/>
  <c r="L1302" i="2" s="1"/>
  <c r="M1302" i="2" s="1"/>
  <c r="K1306" i="2"/>
  <c r="L1306" i="2" s="1"/>
  <c r="M1306" i="2" s="1"/>
  <c r="K1350" i="2"/>
  <c r="K1354" i="2"/>
  <c r="K1692" i="2"/>
  <c r="L1692" i="2" s="1"/>
  <c r="M1692" i="2" s="1"/>
  <c r="K1696" i="2"/>
  <c r="L1696" i="2" s="1"/>
  <c r="M1696" i="2" s="1"/>
  <c r="K1700" i="2"/>
  <c r="K132" i="2"/>
  <c r="L132" i="2" s="1"/>
  <c r="M132" i="2" s="1"/>
  <c r="K136" i="2"/>
  <c r="L136" i="2" s="1"/>
  <c r="M136" i="2" s="1"/>
  <c r="K140" i="2"/>
  <c r="L140" i="2" s="1"/>
  <c r="M140" i="2" s="1"/>
  <c r="K160" i="2"/>
  <c r="K164" i="2"/>
  <c r="L164" i="2" s="1"/>
  <c r="M164" i="2" s="1"/>
  <c r="K168" i="2"/>
  <c r="L168" i="2" s="1"/>
  <c r="M168" i="2" s="1"/>
  <c r="K172" i="2"/>
  <c r="L172" i="2" s="1"/>
  <c r="M172" i="2" s="1"/>
  <c r="K176" i="2"/>
  <c r="K180" i="2"/>
  <c r="L180" i="2" s="1"/>
  <c r="M180" i="2" s="1"/>
  <c r="K184" i="2"/>
  <c r="L184" i="2" s="1"/>
  <c r="M184" i="2" s="1"/>
  <c r="K188" i="2"/>
  <c r="L188" i="2" s="1"/>
  <c r="M188" i="2" s="1"/>
  <c r="K200" i="2"/>
  <c r="L200" i="2" s="1"/>
  <c r="M200" i="2" s="1"/>
  <c r="K204" i="2"/>
  <c r="L204" i="2" s="1"/>
  <c r="M204" i="2" s="1"/>
  <c r="K208" i="2"/>
  <c r="L208" i="2" s="1"/>
  <c r="M208" i="2" s="1"/>
  <c r="K212" i="2"/>
  <c r="L212" i="2" s="1"/>
  <c r="M212" i="2" s="1"/>
  <c r="K228" i="2"/>
  <c r="K276" i="2"/>
  <c r="L276" i="2" s="1"/>
  <c r="M276" i="2" s="1"/>
  <c r="K280" i="2"/>
  <c r="L280" i="2" s="1"/>
  <c r="M280" i="2" s="1"/>
  <c r="K1686" i="2"/>
  <c r="L1686" i="2" s="1"/>
  <c r="M1686" i="2" s="1"/>
  <c r="K463" i="2"/>
  <c r="K467" i="2"/>
  <c r="L467" i="2" s="1"/>
  <c r="M467" i="2" s="1"/>
  <c r="K471" i="2"/>
  <c r="L471" i="2" s="1"/>
  <c r="M471" i="2" s="1"/>
  <c r="K475" i="2"/>
  <c r="L475" i="2" s="1"/>
  <c r="M475" i="2" s="1"/>
  <c r="K479" i="2"/>
  <c r="K483" i="2"/>
  <c r="L483" i="2" s="1"/>
  <c r="M483" i="2" s="1"/>
  <c r="K487" i="2"/>
  <c r="L487" i="2" s="1"/>
  <c r="M487" i="2" s="1"/>
  <c r="K491" i="2"/>
  <c r="L491" i="2" s="1"/>
  <c r="M491" i="2" s="1"/>
  <c r="K495" i="2"/>
  <c r="K499" i="2"/>
  <c r="K503" i="2"/>
  <c r="L503" i="2" s="1"/>
  <c r="M503" i="2" s="1"/>
  <c r="K507" i="2"/>
  <c r="L507" i="2" s="1"/>
  <c r="M507" i="2" s="1"/>
  <c r="K511" i="2"/>
  <c r="K515" i="2"/>
  <c r="L515" i="2" s="1"/>
  <c r="M515" i="2" s="1"/>
  <c r="K519" i="2"/>
  <c r="L519" i="2" s="1"/>
  <c r="M519" i="2" s="1"/>
  <c r="K523" i="2"/>
  <c r="L523" i="2" s="1"/>
  <c r="M523" i="2" s="1"/>
  <c r="K527" i="2"/>
  <c r="L527" i="2" s="1"/>
  <c r="M527" i="2" s="1"/>
  <c r="K531" i="2"/>
  <c r="L531" i="2" s="1"/>
  <c r="M531" i="2" s="1"/>
  <c r="K535" i="2"/>
  <c r="L535" i="2" s="1"/>
  <c r="M535" i="2" s="1"/>
  <c r="K539" i="2"/>
  <c r="L539" i="2" s="1"/>
  <c r="M539" i="2" s="1"/>
  <c r="K543" i="2"/>
  <c r="K547" i="2"/>
  <c r="L547" i="2" s="1"/>
  <c r="M547" i="2" s="1"/>
  <c r="K551" i="2"/>
  <c r="L551" i="2" s="1"/>
  <c r="M551" i="2" s="1"/>
  <c r="K580" i="2"/>
  <c r="L580" i="2" s="1"/>
  <c r="M580" i="2" s="1"/>
  <c r="K596" i="2"/>
  <c r="L596" i="2" s="1"/>
  <c r="M596" i="2" s="1"/>
  <c r="K632" i="2"/>
  <c r="L632" i="2" s="1"/>
  <c r="M632" i="2" s="1"/>
  <c r="K653" i="2"/>
  <c r="L653" i="2" s="1"/>
  <c r="M653" i="2" s="1"/>
  <c r="K657" i="2"/>
  <c r="L657" i="2" s="1"/>
  <c r="M657" i="2" s="1"/>
  <c r="K661" i="2"/>
  <c r="L661" i="2" s="1"/>
  <c r="M661" i="2" s="1"/>
  <c r="K665" i="2"/>
  <c r="K669" i="2"/>
  <c r="L669" i="2" s="1"/>
  <c r="M669" i="2" s="1"/>
  <c r="K673" i="2"/>
  <c r="L673" i="2" s="1"/>
  <c r="M673" i="2" s="1"/>
  <c r="K773" i="2"/>
  <c r="K777" i="2"/>
  <c r="L777" i="2" s="1"/>
  <c r="M777" i="2" s="1"/>
  <c r="K824" i="2"/>
  <c r="L824" i="2" s="1"/>
  <c r="M824" i="2" s="1"/>
  <c r="K972" i="2"/>
  <c r="L972" i="2" s="1"/>
  <c r="M972" i="2" s="1"/>
  <c r="K976" i="2"/>
  <c r="K980" i="2"/>
  <c r="L980" i="2" s="1"/>
  <c r="M980" i="2" s="1"/>
  <c r="K984" i="2"/>
  <c r="L984" i="2" s="1"/>
  <c r="M984" i="2" s="1"/>
  <c r="K1000" i="2"/>
  <c r="L1000" i="2" s="1"/>
  <c r="M1000" i="2" s="1"/>
  <c r="K1004" i="2"/>
  <c r="K1016" i="2"/>
  <c r="L1016" i="2" s="1"/>
  <c r="M1016" i="2" s="1"/>
  <c r="K1036" i="2"/>
  <c r="L1036" i="2" s="1"/>
  <c r="M1036" i="2" s="1"/>
  <c r="K1052" i="2"/>
  <c r="L1052" i="2" s="1"/>
  <c r="M1052" i="2" s="1"/>
  <c r="K1056" i="2"/>
  <c r="L1056" i="2" s="1"/>
  <c r="M1056" i="2" s="1"/>
  <c r="K1060" i="2"/>
  <c r="L1060" i="2" s="1"/>
  <c r="M1060" i="2" s="1"/>
  <c r="K1064" i="2"/>
  <c r="L1064" i="2" s="1"/>
  <c r="M1064" i="2" s="1"/>
  <c r="K1068" i="2"/>
  <c r="L1068" i="2" s="1"/>
  <c r="M1068" i="2" s="1"/>
  <c r="K1076" i="2"/>
  <c r="K1092" i="2"/>
  <c r="L1092" i="2" s="1"/>
  <c r="M1092" i="2" s="1"/>
  <c r="K1096" i="2"/>
  <c r="L1096" i="2" s="1"/>
  <c r="M1096" i="2" s="1"/>
  <c r="K1176" i="2"/>
  <c r="L1176" i="2" s="1"/>
  <c r="M1176" i="2" s="1"/>
  <c r="K1180" i="2"/>
  <c r="K1184" i="2"/>
  <c r="K1188" i="2"/>
  <c r="L1188" i="2" s="1"/>
  <c r="M1188" i="2" s="1"/>
  <c r="K1192" i="2"/>
  <c r="L1192" i="2" s="1"/>
  <c r="M1192" i="2" s="1"/>
  <c r="K1196" i="2"/>
  <c r="K1200" i="2"/>
  <c r="L1200" i="2" s="1"/>
  <c r="M1200" i="2" s="1"/>
  <c r="K1204" i="2"/>
  <c r="L1204" i="2" s="1"/>
  <c r="M1204" i="2" s="1"/>
  <c r="K1208" i="2"/>
  <c r="L1208" i="2" s="1"/>
  <c r="M1208" i="2" s="1"/>
  <c r="K1212" i="2"/>
  <c r="L1212" i="2" s="1"/>
  <c r="M1212" i="2" s="1"/>
  <c r="K1220" i="2"/>
  <c r="L1220" i="2" s="1"/>
  <c r="M1220" i="2" s="1"/>
  <c r="K1224" i="2"/>
  <c r="L1224" i="2" s="1"/>
  <c r="M1224" i="2" s="1"/>
  <c r="K1252" i="2"/>
  <c r="L1252" i="2" s="1"/>
  <c r="M1252" i="2" s="1"/>
  <c r="K1256" i="2"/>
  <c r="L1256" i="2" s="1"/>
  <c r="M1256" i="2" s="1"/>
  <c r="K1264" i="2"/>
  <c r="K1268" i="2"/>
  <c r="L1268" i="2" s="1"/>
  <c r="M1268" i="2" s="1"/>
  <c r="K1272" i="2"/>
  <c r="L1272" i="2" s="1"/>
  <c r="M1272" i="2" s="1"/>
  <c r="K1276" i="2"/>
  <c r="K1280" i="2"/>
  <c r="K1284" i="2"/>
  <c r="L1284" i="2" s="1"/>
  <c r="M1284" i="2" s="1"/>
  <c r="K1288" i="2"/>
  <c r="L1288" i="2" s="1"/>
  <c r="M1288" i="2" s="1"/>
  <c r="K1289" i="2"/>
  <c r="K1313" i="2"/>
  <c r="L1313" i="2" s="1"/>
  <c r="M1313" i="2" s="1"/>
  <c r="K1321" i="2"/>
  <c r="L1321" i="2" s="1"/>
  <c r="M1321" i="2" s="1"/>
  <c r="K1325" i="2"/>
  <c r="L1325" i="2" s="1"/>
  <c r="M1325" i="2" s="1"/>
  <c r="K1329" i="2"/>
  <c r="L1329" i="2" s="1"/>
  <c r="M1329" i="2" s="1"/>
  <c r="K1649" i="2"/>
  <c r="K1662" i="2"/>
  <c r="L1662" i="2" s="1"/>
  <c r="M1662" i="2" s="1"/>
  <c r="K1666" i="2"/>
  <c r="L1666" i="2" s="1"/>
  <c r="M1666" i="2" s="1"/>
  <c r="K154" i="2"/>
  <c r="L154" i="2" s="1"/>
  <c r="M154" i="2" s="1"/>
  <c r="K158" i="2"/>
  <c r="L158" i="2" s="1"/>
  <c r="M158" i="2" s="1"/>
  <c r="K162" i="2"/>
  <c r="L162" i="2" s="1"/>
  <c r="M162" i="2" s="1"/>
  <c r="K907" i="2"/>
  <c r="L907" i="2" s="1"/>
  <c r="M907" i="2" s="1"/>
  <c r="K1215" i="2"/>
  <c r="K1219" i="2"/>
  <c r="L1219" i="2" s="1"/>
  <c r="M1219" i="2" s="1"/>
  <c r="K1223" i="2"/>
  <c r="L1223" i="2" s="1"/>
  <c r="M1223" i="2" s="1"/>
  <c r="K1263" i="2"/>
  <c r="L1263" i="2" s="1"/>
  <c r="M1263" i="2" s="1"/>
  <c r="K1267" i="2"/>
  <c r="K1271" i="2"/>
  <c r="L1271" i="2" s="1"/>
  <c r="M1271" i="2" s="1"/>
  <c r="K1275" i="2"/>
  <c r="L1275" i="2" s="1"/>
  <c r="M1275" i="2" s="1"/>
  <c r="K1279" i="2"/>
  <c r="L1279" i="2" s="1"/>
  <c r="M1279" i="2" s="1"/>
  <c r="K1283" i="2"/>
  <c r="K1287" i="2"/>
  <c r="K1291" i="2"/>
  <c r="L1291" i="2" s="1"/>
  <c r="M1291" i="2" s="1"/>
  <c r="K1295" i="2"/>
  <c r="L1295" i="2" s="1"/>
  <c r="M1295" i="2" s="1"/>
  <c r="K1616" i="2"/>
  <c r="K1644" i="2"/>
  <c r="L1644" i="2" s="1"/>
  <c r="M1644" i="2" s="1"/>
  <c r="K194" i="2"/>
  <c r="L194" i="2" s="1"/>
  <c r="M194" i="2" s="1"/>
  <c r="K272" i="2"/>
  <c r="L272" i="2" s="1"/>
  <c r="M272" i="2" s="1"/>
  <c r="K562" i="2"/>
  <c r="L562" i="2" s="1"/>
  <c r="M562" i="2" s="1"/>
  <c r="K566" i="2"/>
  <c r="L566" i="2" s="1"/>
  <c r="M566" i="2" s="1"/>
  <c r="K576" i="2"/>
  <c r="L576" i="2" s="1"/>
  <c r="M576" i="2" s="1"/>
  <c r="K583" i="2"/>
  <c r="L583" i="2" s="1"/>
  <c r="M583" i="2" s="1"/>
  <c r="K599" i="2"/>
  <c r="K635" i="2"/>
  <c r="L635" i="2" s="1"/>
  <c r="M635" i="2" s="1"/>
  <c r="K643" i="2"/>
  <c r="L643" i="2" s="1"/>
  <c r="M643" i="2" s="1"/>
  <c r="K652" i="2"/>
  <c r="L652" i="2" s="1"/>
  <c r="M652" i="2" s="1"/>
  <c r="K656" i="2"/>
  <c r="K660" i="2"/>
  <c r="L660" i="2" s="1"/>
  <c r="M660" i="2" s="1"/>
  <c r="K748" i="2"/>
  <c r="L748" i="2" s="1"/>
  <c r="M748" i="2" s="1"/>
  <c r="K752" i="2"/>
  <c r="L752" i="2" s="1"/>
  <c r="M752" i="2" s="1"/>
  <c r="K756" i="2"/>
  <c r="L756" i="2" s="1"/>
  <c r="M756" i="2" s="1"/>
  <c r="K769" i="2"/>
  <c r="L769" i="2" s="1"/>
  <c r="M769" i="2" s="1"/>
  <c r="K772" i="2"/>
  <c r="L772" i="2" s="1"/>
  <c r="M772" i="2" s="1"/>
  <c r="K776" i="2"/>
  <c r="L776" i="2" s="1"/>
  <c r="M776" i="2" s="1"/>
  <c r="K780" i="2"/>
  <c r="K784" i="2"/>
  <c r="L784" i="2" s="1"/>
  <c r="M784" i="2" s="1"/>
  <c r="K788" i="2"/>
  <c r="L788" i="2" s="1"/>
  <c r="M788" i="2" s="1"/>
  <c r="K792" i="2"/>
  <c r="L792" i="2" s="1"/>
  <c r="M792" i="2" s="1"/>
  <c r="K797" i="2"/>
  <c r="K800" i="2"/>
  <c r="L800" i="2" s="1"/>
  <c r="M800" i="2" s="1"/>
  <c r="K820" i="2"/>
  <c r="L820" i="2" s="1"/>
  <c r="M820" i="2" s="1"/>
  <c r="K829" i="2"/>
  <c r="L829" i="2" s="1"/>
  <c r="M829" i="2" s="1"/>
  <c r="K833" i="2"/>
  <c r="K837" i="2"/>
  <c r="L837" i="2" s="1"/>
  <c r="M837" i="2" s="1"/>
  <c r="K841" i="2"/>
  <c r="L841" i="2" s="1"/>
  <c r="M841" i="2" s="1"/>
  <c r="K849" i="2"/>
  <c r="L849" i="2" s="1"/>
  <c r="M849" i="2" s="1"/>
  <c r="K857" i="2"/>
  <c r="K861" i="2"/>
  <c r="L861" i="2" s="1"/>
  <c r="M861" i="2" s="1"/>
  <c r="K865" i="2"/>
  <c r="L865" i="2" s="1"/>
  <c r="M865" i="2" s="1"/>
  <c r="K869" i="2"/>
  <c r="L869" i="2" s="1"/>
  <c r="M869" i="2" s="1"/>
  <c r="K873" i="2"/>
  <c r="K877" i="2"/>
  <c r="L877" i="2" s="1"/>
  <c r="M877" i="2" s="1"/>
  <c r="K881" i="2"/>
  <c r="L881" i="2" s="1"/>
  <c r="M881" i="2" s="1"/>
  <c r="K885" i="2"/>
  <c r="L885" i="2" s="1"/>
  <c r="M885" i="2" s="1"/>
  <c r="K889" i="2"/>
  <c r="K893" i="2"/>
  <c r="L893" i="2" s="1"/>
  <c r="M893" i="2" s="1"/>
  <c r="K1037" i="2"/>
  <c r="L1037" i="2" s="1"/>
  <c r="M1037" i="2" s="1"/>
  <c r="K1041" i="2"/>
  <c r="L1041" i="2" s="1"/>
  <c r="M1041" i="2" s="1"/>
  <c r="K1045" i="2"/>
  <c r="K1053" i="2"/>
  <c r="L1053" i="2" s="1"/>
  <c r="M1053" i="2" s="1"/>
  <c r="K1057" i="2"/>
  <c r="L1057" i="2" s="1"/>
  <c r="M1057" i="2" s="1"/>
  <c r="K1077" i="2"/>
  <c r="L1077" i="2" s="1"/>
  <c r="M1077" i="2" s="1"/>
  <c r="K1085" i="2"/>
  <c r="K1089" i="2"/>
  <c r="L1089" i="2" s="1"/>
  <c r="M1089" i="2" s="1"/>
  <c r="K1101" i="2"/>
  <c r="L1101" i="2" s="1"/>
  <c r="M1101" i="2" s="1"/>
  <c r="K1109" i="2"/>
  <c r="L1109" i="2" s="1"/>
  <c r="M1109" i="2" s="1"/>
  <c r="K1125" i="2"/>
  <c r="L1125" i="2" s="1"/>
  <c r="M1125" i="2" s="1"/>
  <c r="K1133" i="2"/>
  <c r="L1133" i="2" s="1"/>
  <c r="M1133" i="2" s="1"/>
  <c r="K1141" i="2"/>
  <c r="L1141" i="2" s="1"/>
  <c r="M1141" i="2" s="1"/>
  <c r="K166" i="2"/>
  <c r="L166" i="2" s="1"/>
  <c r="M166" i="2" s="1"/>
  <c r="K190" i="2"/>
  <c r="K766" i="2"/>
  <c r="L766" i="2" s="1"/>
  <c r="M766" i="2" s="1"/>
  <c r="K171" i="2"/>
  <c r="L171" i="2" s="1"/>
  <c r="M171" i="2" s="1"/>
  <c r="K175" i="2"/>
  <c r="L175" i="2" s="1"/>
  <c r="M175" i="2" s="1"/>
  <c r="K187" i="2"/>
  <c r="L187" i="2" s="1"/>
  <c r="M187" i="2" s="1"/>
  <c r="K202" i="2"/>
  <c r="L202" i="2" s="1"/>
  <c r="M202" i="2" s="1"/>
  <c r="K206" i="2"/>
  <c r="L206" i="2" s="1"/>
  <c r="M206" i="2" s="1"/>
  <c r="K210" i="2"/>
  <c r="L210" i="2" s="1"/>
  <c r="M210" i="2" s="1"/>
  <c r="K218" i="2"/>
  <c r="K222" i="2"/>
  <c r="L222" i="2" s="1"/>
  <c r="M222" i="2" s="1"/>
  <c r="K230" i="2"/>
  <c r="L230" i="2" s="1"/>
  <c r="M230" i="2" s="1"/>
  <c r="K234" i="2"/>
  <c r="L234" i="2" s="1"/>
  <c r="M234" i="2" s="1"/>
  <c r="K238" i="2"/>
  <c r="L238" i="2" s="1"/>
  <c r="M238" i="2" s="1"/>
  <c r="K242" i="2"/>
  <c r="L242" i="2" s="1"/>
  <c r="M242" i="2" s="1"/>
  <c r="K246" i="2"/>
  <c r="L246" i="2" s="1"/>
  <c r="M246" i="2" s="1"/>
  <c r="K250" i="2"/>
  <c r="L250" i="2" s="1"/>
  <c r="M250" i="2" s="1"/>
  <c r="K254" i="2"/>
  <c r="K258" i="2"/>
  <c r="L258" i="2" s="1"/>
  <c r="M258" i="2" s="1"/>
  <c r="K266" i="2"/>
  <c r="L266" i="2" s="1"/>
  <c r="M266" i="2" s="1"/>
  <c r="K285" i="2"/>
  <c r="L285" i="2" s="1"/>
  <c r="M285" i="2" s="1"/>
  <c r="K289" i="2"/>
  <c r="L289" i="2" s="1"/>
  <c r="M289" i="2" s="1"/>
  <c r="K293" i="2"/>
  <c r="L293" i="2" s="1"/>
  <c r="M293" i="2" s="1"/>
  <c r="K297" i="2"/>
  <c r="L297" i="2" s="1"/>
  <c r="M297" i="2" s="1"/>
  <c r="K305" i="2"/>
  <c r="L305" i="2" s="1"/>
  <c r="M305" i="2" s="1"/>
  <c r="K309" i="2"/>
  <c r="L309" i="2" s="1"/>
  <c r="M309" i="2" s="1"/>
  <c r="K313" i="2"/>
  <c r="L313" i="2" s="1"/>
  <c r="M313" i="2" s="1"/>
  <c r="K317" i="2"/>
  <c r="L317" i="2" s="1"/>
  <c r="M317" i="2" s="1"/>
  <c r="K321" i="2"/>
  <c r="L321" i="2" s="1"/>
  <c r="M321" i="2" s="1"/>
  <c r="K325" i="2"/>
  <c r="K329" i="2"/>
  <c r="L329" i="2" s="1"/>
  <c r="M329" i="2" s="1"/>
  <c r="K333" i="2"/>
  <c r="L333" i="2" s="1"/>
  <c r="M333" i="2" s="1"/>
  <c r="K337" i="2"/>
  <c r="L337" i="2" s="1"/>
  <c r="M337" i="2" s="1"/>
  <c r="K341" i="2"/>
  <c r="K345" i="2"/>
  <c r="L345" i="2" s="1"/>
  <c r="M345" i="2" s="1"/>
  <c r="K349" i="2"/>
  <c r="L349" i="2" s="1"/>
  <c r="M349" i="2" s="1"/>
  <c r="K353" i="2"/>
  <c r="L353" i="2" s="1"/>
  <c r="M353" i="2" s="1"/>
  <c r="K357" i="2"/>
  <c r="K361" i="2"/>
  <c r="L361" i="2" s="1"/>
  <c r="M361" i="2" s="1"/>
  <c r="K365" i="2"/>
  <c r="L365" i="2" s="1"/>
  <c r="M365" i="2" s="1"/>
  <c r="K369" i="2"/>
  <c r="L369" i="2" s="1"/>
  <c r="M369" i="2" s="1"/>
  <c r="K373" i="2"/>
  <c r="K377" i="2"/>
  <c r="L377" i="2" s="1"/>
  <c r="M377" i="2" s="1"/>
  <c r="K381" i="2"/>
  <c r="L381" i="2" s="1"/>
  <c r="M381" i="2" s="1"/>
  <c r="K385" i="2"/>
  <c r="L385" i="2" s="1"/>
  <c r="M385" i="2" s="1"/>
  <c r="K389" i="2"/>
  <c r="K393" i="2"/>
  <c r="L393" i="2" s="1"/>
  <c r="M393" i="2" s="1"/>
  <c r="K397" i="2"/>
  <c r="L397" i="2" s="1"/>
  <c r="M397" i="2" s="1"/>
  <c r="K401" i="2"/>
  <c r="L401" i="2" s="1"/>
  <c r="M401" i="2" s="1"/>
  <c r="K405" i="2"/>
  <c r="L405" i="2" s="1"/>
  <c r="M405" i="2" s="1"/>
  <c r="K409" i="2"/>
  <c r="L409" i="2" s="1"/>
  <c r="M409" i="2" s="1"/>
  <c r="K413" i="2"/>
  <c r="L413" i="2" s="1"/>
  <c r="M413" i="2" s="1"/>
  <c r="K417" i="2"/>
  <c r="L417" i="2" s="1"/>
  <c r="M417" i="2" s="1"/>
  <c r="K421" i="2"/>
  <c r="L421" i="2" s="1"/>
  <c r="M421" i="2" s="1"/>
  <c r="K425" i="2"/>
  <c r="L425" i="2" s="1"/>
  <c r="M425" i="2" s="1"/>
  <c r="K429" i="2"/>
  <c r="L429" i="2" s="1"/>
  <c r="M429" i="2" s="1"/>
  <c r="K433" i="2"/>
  <c r="L433" i="2" s="1"/>
  <c r="M433" i="2" s="1"/>
  <c r="K437" i="2"/>
  <c r="K441" i="2"/>
  <c r="L441" i="2" s="1"/>
  <c r="M441" i="2" s="1"/>
  <c r="K445" i="2"/>
  <c r="L445" i="2" s="1"/>
  <c r="M445" i="2" s="1"/>
  <c r="K449" i="2"/>
  <c r="L449" i="2" s="1"/>
  <c r="M449" i="2" s="1"/>
  <c r="K453" i="2"/>
  <c r="K457" i="2"/>
  <c r="L457" i="2" s="1"/>
  <c r="M457" i="2" s="1"/>
  <c r="K461" i="2"/>
  <c r="L461" i="2" s="1"/>
  <c r="M461" i="2" s="1"/>
  <c r="K465" i="2"/>
  <c r="L465" i="2" s="1"/>
  <c r="M465" i="2" s="1"/>
  <c r="K469" i="2"/>
  <c r="K473" i="2"/>
  <c r="L473" i="2" s="1"/>
  <c r="M473" i="2" s="1"/>
  <c r="K477" i="2"/>
  <c r="L477" i="2" s="1"/>
  <c r="M477" i="2" s="1"/>
  <c r="K481" i="2"/>
  <c r="L481" i="2" s="1"/>
  <c r="M481" i="2" s="1"/>
  <c r="K485" i="2"/>
  <c r="L485" i="2" s="1"/>
  <c r="M485" i="2" s="1"/>
  <c r="K489" i="2"/>
  <c r="L489" i="2" s="1"/>
  <c r="M489" i="2" s="1"/>
  <c r="K493" i="2"/>
  <c r="L493" i="2" s="1"/>
  <c r="M493" i="2" s="1"/>
  <c r="K497" i="2"/>
  <c r="L497" i="2" s="1"/>
  <c r="M497" i="2" s="1"/>
  <c r="K501" i="2"/>
  <c r="K505" i="2"/>
  <c r="L505" i="2" s="1"/>
  <c r="M505" i="2" s="1"/>
  <c r="K509" i="2"/>
  <c r="L509" i="2" s="1"/>
  <c r="M509" i="2" s="1"/>
  <c r="K513" i="2"/>
  <c r="L513" i="2" s="1"/>
  <c r="M513" i="2" s="1"/>
  <c r="K517" i="2"/>
  <c r="L517" i="2" s="1"/>
  <c r="M517" i="2" s="1"/>
  <c r="K521" i="2"/>
  <c r="L521" i="2" s="1"/>
  <c r="M521" i="2" s="1"/>
  <c r="K525" i="2"/>
  <c r="L525" i="2" s="1"/>
  <c r="M525" i="2" s="1"/>
  <c r="K529" i="2"/>
  <c r="L529" i="2" s="1"/>
  <c r="M529" i="2" s="1"/>
  <c r="K533" i="2"/>
  <c r="K537" i="2"/>
  <c r="L537" i="2" s="1"/>
  <c r="M537" i="2" s="1"/>
  <c r="K541" i="2"/>
  <c r="L541" i="2" s="1"/>
  <c r="M541" i="2" s="1"/>
  <c r="K545" i="2"/>
  <c r="L545" i="2" s="1"/>
  <c r="M545" i="2" s="1"/>
  <c r="K549" i="2"/>
  <c r="K553" i="2"/>
  <c r="L553" i="2" s="1"/>
  <c r="M553" i="2" s="1"/>
  <c r="K582" i="2"/>
  <c r="L582" i="2" s="1"/>
  <c r="M582" i="2" s="1"/>
  <c r="K598" i="2"/>
  <c r="L598" i="2" s="1"/>
  <c r="M598" i="2" s="1"/>
  <c r="K747" i="2"/>
  <c r="K751" i="2"/>
  <c r="L751" i="2" s="1"/>
  <c r="M751" i="2" s="1"/>
  <c r="K755" i="2"/>
  <c r="L755" i="2" s="1"/>
  <c r="M755" i="2" s="1"/>
  <c r="K759" i="2"/>
  <c r="L759" i="2" s="1"/>
  <c r="M759" i="2" s="1"/>
  <c r="K771" i="2"/>
  <c r="K775" i="2"/>
  <c r="L775" i="2" s="1"/>
  <c r="M775" i="2" s="1"/>
  <c r="K779" i="2"/>
  <c r="L779" i="2" s="1"/>
  <c r="M779" i="2" s="1"/>
  <c r="K799" i="2"/>
  <c r="L799" i="2" s="1"/>
  <c r="M799" i="2" s="1"/>
  <c r="K806" i="2"/>
  <c r="L806" i="2" s="1"/>
  <c r="M806" i="2" s="1"/>
  <c r="K810" i="2"/>
  <c r="L810" i="2" s="1"/>
  <c r="M810" i="2" s="1"/>
  <c r="K814" i="2"/>
  <c r="L814" i="2" s="1"/>
  <c r="M814" i="2" s="1"/>
  <c r="K832" i="2"/>
  <c r="L832" i="2" s="1"/>
  <c r="M832" i="2" s="1"/>
  <c r="K836" i="2"/>
  <c r="L836" i="2" s="1"/>
  <c r="M836" i="2" s="1"/>
  <c r="K840" i="2"/>
  <c r="L840" i="2" s="1"/>
  <c r="M840" i="2" s="1"/>
  <c r="K864" i="2"/>
  <c r="L864" i="2" s="1"/>
  <c r="M864" i="2" s="1"/>
  <c r="K904" i="2"/>
  <c r="L904" i="2" s="1"/>
  <c r="M904" i="2" s="1"/>
  <c r="K908" i="2"/>
  <c r="K912" i="2"/>
  <c r="L912" i="2" s="1"/>
  <c r="M912" i="2" s="1"/>
  <c r="K916" i="2"/>
  <c r="L916" i="2" s="1"/>
  <c r="M916" i="2" s="1"/>
  <c r="K920" i="2"/>
  <c r="L920" i="2" s="1"/>
  <c r="M920" i="2" s="1"/>
  <c r="K924" i="2"/>
  <c r="L924" i="2" s="1"/>
  <c r="M924" i="2" s="1"/>
  <c r="K928" i="2"/>
  <c r="L928" i="2" s="1"/>
  <c r="M928" i="2" s="1"/>
  <c r="K932" i="2"/>
  <c r="L932" i="2" s="1"/>
  <c r="M932" i="2" s="1"/>
  <c r="K936" i="2"/>
  <c r="L936" i="2" s="1"/>
  <c r="M936" i="2" s="1"/>
  <c r="K940" i="2"/>
  <c r="L940" i="2" s="1"/>
  <c r="M940" i="2" s="1"/>
  <c r="K944" i="2"/>
  <c r="L944" i="2" s="1"/>
  <c r="M944" i="2" s="1"/>
  <c r="K948" i="2"/>
  <c r="L948" i="2" s="1"/>
  <c r="M948" i="2" s="1"/>
  <c r="K952" i="2"/>
  <c r="L952" i="2" s="1"/>
  <c r="M952" i="2" s="1"/>
  <c r="K956" i="2"/>
  <c r="K960" i="2"/>
  <c r="L960" i="2" s="1"/>
  <c r="M960" i="2" s="1"/>
  <c r="K964" i="2"/>
  <c r="L964" i="2" s="1"/>
  <c r="M964" i="2" s="1"/>
  <c r="K968" i="2"/>
  <c r="L968" i="2" s="1"/>
  <c r="M968" i="2" s="1"/>
  <c r="K1075" i="2"/>
  <c r="K1299" i="2"/>
  <c r="L1299" i="2" s="1"/>
  <c r="M1299" i="2" s="1"/>
  <c r="K1620" i="2"/>
  <c r="L1620" i="2" s="1"/>
  <c r="M1620" i="2" s="1"/>
  <c r="K1648" i="2"/>
  <c r="L1648" i="2" s="1"/>
  <c r="M1648" i="2" s="1"/>
  <c r="K1652" i="2"/>
  <c r="K1012" i="2"/>
  <c r="L1012" i="2" s="1"/>
  <c r="M1012" i="2" s="1"/>
  <c r="K1032" i="2"/>
  <c r="L1032" i="2" s="1"/>
  <c r="M1032" i="2" s="1"/>
  <c r="K1127" i="2"/>
  <c r="L1127" i="2" s="1"/>
  <c r="M1127" i="2" s="1"/>
  <c r="K1131" i="2"/>
  <c r="K1305" i="2"/>
  <c r="L1305" i="2" s="1"/>
  <c r="M1305" i="2" s="1"/>
  <c r="K1346" i="2"/>
  <c r="L1346" i="2" s="1"/>
  <c r="M1346" i="2" s="1"/>
  <c r="K897" i="2"/>
  <c r="L897" i="2" s="1"/>
  <c r="M897" i="2" s="1"/>
  <c r="K901" i="2"/>
  <c r="K905" i="2"/>
  <c r="K909" i="2"/>
  <c r="L909" i="2" s="1"/>
  <c r="M909" i="2" s="1"/>
  <c r="K1014" i="2"/>
  <c r="L1014" i="2" s="1"/>
  <c r="M1014" i="2" s="1"/>
  <c r="K1018" i="2"/>
  <c r="K1034" i="2"/>
  <c r="L1034" i="2" s="1"/>
  <c r="M1034" i="2" s="1"/>
  <c r="K1038" i="2"/>
  <c r="L1038" i="2" s="1"/>
  <c r="M1038" i="2" s="1"/>
  <c r="K1054" i="2"/>
  <c r="L1054" i="2" s="1"/>
  <c r="M1054" i="2" s="1"/>
  <c r="K1058" i="2"/>
  <c r="K1062" i="2"/>
  <c r="L1062" i="2" s="1"/>
  <c r="M1062" i="2" s="1"/>
  <c r="K1078" i="2"/>
  <c r="L1078" i="2" s="1"/>
  <c r="M1078" i="2" s="1"/>
  <c r="K1082" i="2"/>
  <c r="L1082" i="2" s="1"/>
  <c r="M1082" i="2" s="1"/>
  <c r="K1086" i="2"/>
  <c r="K1090" i="2"/>
  <c r="L1090" i="2" s="1"/>
  <c r="M1090" i="2" s="1"/>
  <c r="K1094" i="2"/>
  <c r="L1094" i="2" s="1"/>
  <c r="M1094" i="2" s="1"/>
  <c r="K1098" i="2"/>
  <c r="L1098" i="2" s="1"/>
  <c r="M1098" i="2" s="1"/>
  <c r="K1102" i="2"/>
  <c r="K1106" i="2"/>
  <c r="L1106" i="2" s="1"/>
  <c r="M1106" i="2" s="1"/>
  <c r="K1110" i="2"/>
  <c r="L1110" i="2" s="1"/>
  <c r="M1110" i="2" s="1"/>
  <c r="K1114" i="2"/>
  <c r="L1114" i="2" s="1"/>
  <c r="M1114" i="2" s="1"/>
  <c r="K1130" i="2"/>
  <c r="K1146" i="2"/>
  <c r="L1146" i="2" s="1"/>
  <c r="M1146" i="2" s="1"/>
  <c r="K1150" i="2"/>
  <c r="L1150" i="2" s="1"/>
  <c r="M1150" i="2" s="1"/>
  <c r="K1154" i="2"/>
  <c r="L1154" i="2" s="1"/>
  <c r="M1154" i="2" s="1"/>
  <c r="K1158" i="2"/>
  <c r="K1162" i="2"/>
  <c r="L1162" i="2" s="1"/>
  <c r="M1162" i="2" s="1"/>
  <c r="K1166" i="2"/>
  <c r="L1166" i="2" s="1"/>
  <c r="M1166" i="2" s="1"/>
  <c r="K1170" i="2"/>
  <c r="L1170" i="2" s="1"/>
  <c r="M1170" i="2" s="1"/>
  <c r="K1174" i="2"/>
  <c r="L1174" i="2" s="1"/>
  <c r="M1174" i="2" s="1"/>
  <c r="K1178" i="2"/>
  <c r="L1178" i="2" s="1"/>
  <c r="M1178" i="2" s="1"/>
  <c r="K1182" i="2"/>
  <c r="L1182" i="2" s="1"/>
  <c r="M1182" i="2" s="1"/>
  <c r="K1186" i="2"/>
  <c r="L1186" i="2" s="1"/>
  <c r="M1186" i="2" s="1"/>
  <c r="K1202" i="2"/>
  <c r="K1206" i="2"/>
  <c r="K1210" i="2"/>
  <c r="L1210" i="2" s="1"/>
  <c r="M1210" i="2" s="1"/>
  <c r="K1214" i="2"/>
  <c r="L1214" i="2" s="1"/>
  <c r="M1214" i="2" s="1"/>
  <c r="K1218" i="2"/>
  <c r="K1222" i="2"/>
  <c r="L1222" i="2" s="1"/>
  <c r="M1222" i="2" s="1"/>
  <c r="K1226" i="2"/>
  <c r="L1226" i="2" s="1"/>
  <c r="M1226" i="2" s="1"/>
  <c r="K1230" i="2"/>
  <c r="L1230" i="2" s="1"/>
  <c r="M1230" i="2" s="1"/>
  <c r="K1234" i="2"/>
  <c r="L1234" i="2" s="1"/>
  <c r="M1234" i="2" s="1"/>
  <c r="K1238" i="2"/>
  <c r="L1238" i="2" s="1"/>
  <c r="M1238" i="2" s="1"/>
  <c r="K1242" i="2"/>
  <c r="L1242" i="2" s="1"/>
  <c r="M1242" i="2" s="1"/>
  <c r="K1246" i="2"/>
  <c r="L1246" i="2" s="1"/>
  <c r="M1246" i="2" s="1"/>
  <c r="K1250" i="2"/>
  <c r="K1254" i="2"/>
  <c r="L1254" i="2" s="1"/>
  <c r="M1254" i="2" s="1"/>
  <c r="K1258" i="2"/>
  <c r="L1258" i="2" s="1"/>
  <c r="M1258" i="2" s="1"/>
  <c r="K1262" i="2"/>
  <c r="L1262" i="2" s="1"/>
  <c r="M1262" i="2" s="1"/>
  <c r="K1266" i="2"/>
  <c r="K1270" i="2"/>
  <c r="L1270" i="2" s="1"/>
  <c r="M1270" i="2" s="1"/>
  <c r="K1274" i="2"/>
  <c r="L1274" i="2" s="1"/>
  <c r="M1274" i="2" s="1"/>
  <c r="K1282" i="2"/>
  <c r="L1282" i="2" s="1"/>
  <c r="M1282" i="2" s="1"/>
  <c r="K1293" i="2"/>
  <c r="K1316" i="2"/>
  <c r="L1316" i="2" s="1"/>
  <c r="M1316" i="2" s="1"/>
  <c r="K1332" i="2"/>
  <c r="L1332" i="2" s="1"/>
  <c r="M1332" i="2" s="1"/>
  <c r="K1340" i="2"/>
  <c r="L1340" i="2" s="1"/>
  <c r="M1340" i="2" s="1"/>
  <c r="K1484" i="2"/>
  <c r="K1491" i="2"/>
  <c r="L1491" i="2" s="1"/>
  <c r="M1491" i="2" s="1"/>
  <c r="K1516" i="2"/>
  <c r="L1516" i="2" s="1"/>
  <c r="M1516" i="2" s="1"/>
  <c r="K1547" i="2"/>
  <c r="L1547" i="2" s="1"/>
  <c r="M1547" i="2" s="1"/>
  <c r="K1555" i="2"/>
  <c r="K1559" i="2"/>
  <c r="L1559" i="2" s="1"/>
  <c r="M1559" i="2" s="1"/>
  <c r="K1563" i="2"/>
  <c r="L1563" i="2" s="1"/>
  <c r="M1563" i="2" s="1"/>
  <c r="K1581" i="2"/>
  <c r="L1581" i="2" s="1"/>
  <c r="M1581" i="2" s="1"/>
  <c r="K1613" i="2"/>
  <c r="K1677" i="2"/>
  <c r="K1681" i="2"/>
  <c r="L1681" i="2" s="1"/>
  <c r="M1681" i="2" s="1"/>
  <c r="K1173" i="2"/>
  <c r="L1173" i="2" s="1"/>
  <c r="M1173" i="2" s="1"/>
  <c r="K1177" i="2"/>
  <c r="K1181" i="2"/>
  <c r="L1181" i="2" s="1"/>
  <c r="M1181" i="2" s="1"/>
  <c r="K1185" i="2"/>
  <c r="L1185" i="2" s="1"/>
  <c r="M1185" i="2" s="1"/>
  <c r="K1189" i="2"/>
  <c r="L1189" i="2" s="1"/>
  <c r="M1189" i="2" s="1"/>
  <c r="K1193" i="2"/>
  <c r="K1197" i="2"/>
  <c r="L1197" i="2" s="1"/>
  <c r="M1197" i="2" s="1"/>
  <c r="K1201" i="2"/>
  <c r="L1201" i="2" s="1"/>
  <c r="M1201" i="2" s="1"/>
  <c r="K1205" i="2"/>
  <c r="L1205" i="2" s="1"/>
  <c r="M1205" i="2" s="1"/>
  <c r="K1209" i="2"/>
  <c r="K1213" i="2"/>
  <c r="L1213" i="2" s="1"/>
  <c r="M1213" i="2" s="1"/>
  <c r="K1225" i="2"/>
  <c r="L1225" i="2" s="1"/>
  <c r="M1225" i="2" s="1"/>
  <c r="K1229" i="2"/>
  <c r="L1229" i="2" s="1"/>
  <c r="M1229" i="2" s="1"/>
  <c r="K1233" i="2"/>
  <c r="K1237" i="2"/>
  <c r="L1237" i="2" s="1"/>
  <c r="M1237" i="2" s="1"/>
  <c r="K1241" i="2"/>
  <c r="L1241" i="2" s="1"/>
  <c r="M1241" i="2" s="1"/>
  <c r="K1245" i="2"/>
  <c r="L1245" i="2" s="1"/>
  <c r="M1245" i="2" s="1"/>
  <c r="K1257" i="2"/>
  <c r="K1261" i="2"/>
  <c r="L1261" i="2" s="1"/>
  <c r="M1261" i="2" s="1"/>
  <c r="K1265" i="2"/>
  <c r="L1265" i="2" s="1"/>
  <c r="M1265" i="2" s="1"/>
  <c r="K1269" i="2"/>
  <c r="L1269" i="2" s="1"/>
  <c r="M1269" i="2" s="1"/>
  <c r="K1273" i="2"/>
  <c r="K1277" i="2"/>
  <c r="L1277" i="2" s="1"/>
  <c r="M1277" i="2" s="1"/>
  <c r="K1281" i="2"/>
  <c r="L1281" i="2" s="1"/>
  <c r="M1281" i="2" s="1"/>
  <c r="K1303" i="2"/>
  <c r="L1303" i="2" s="1"/>
  <c r="M1303" i="2" s="1"/>
  <c r="K1307" i="2"/>
  <c r="K1335" i="2"/>
  <c r="L1335" i="2" s="1"/>
  <c r="M1335" i="2" s="1"/>
  <c r="K1339" i="2"/>
  <c r="L1339" i="2" s="1"/>
  <c r="M1339" i="2" s="1"/>
  <c r="K1351" i="2"/>
  <c r="L1351" i="2" s="1"/>
  <c r="M1351" i="2" s="1"/>
  <c r="K1371" i="2"/>
  <c r="K1375" i="2"/>
  <c r="L1375" i="2" s="1"/>
  <c r="M1375" i="2" s="1"/>
  <c r="K1379" i="2"/>
  <c r="L1379" i="2" s="1"/>
  <c r="M1379" i="2" s="1"/>
  <c r="K1403" i="2"/>
  <c r="L1403" i="2" s="1"/>
  <c r="M1403" i="2" s="1"/>
  <c r="K1411" i="2"/>
  <c r="K1415" i="2"/>
  <c r="L1415" i="2" s="1"/>
  <c r="M1415" i="2" s="1"/>
  <c r="K1431" i="2"/>
  <c r="L1431" i="2" s="1"/>
  <c r="M1431" i="2" s="1"/>
  <c r="K1450" i="2"/>
  <c r="L1450" i="2" s="1"/>
  <c r="M1450" i="2" s="1"/>
  <c r="K1458" i="2"/>
  <c r="K1466" i="2"/>
  <c r="L1466" i="2" s="1"/>
  <c r="M1466" i="2" s="1"/>
  <c r="K1474" i="2"/>
  <c r="L1474" i="2" s="1"/>
  <c r="M1474" i="2" s="1"/>
  <c r="K1478" i="2"/>
  <c r="L1478" i="2" s="1"/>
  <c r="M1478" i="2" s="1"/>
  <c r="K1490" i="2"/>
  <c r="K1494" i="2"/>
  <c r="L1494" i="2" s="1"/>
  <c r="M1494" i="2" s="1"/>
  <c r="K1498" i="2"/>
  <c r="L1498" i="2" s="1"/>
  <c r="M1498" i="2" s="1"/>
  <c r="K1502" i="2"/>
  <c r="L1502" i="2" s="1"/>
  <c r="M1502" i="2" s="1"/>
  <c r="K1506" i="2"/>
  <c r="K1510" i="2"/>
  <c r="L1510" i="2" s="1"/>
  <c r="M1510" i="2" s="1"/>
  <c r="K1522" i="2"/>
  <c r="L1522" i="2" s="1"/>
  <c r="M1522" i="2" s="1"/>
  <c r="K1526" i="2"/>
  <c r="L1526" i="2" s="1"/>
  <c r="M1526" i="2" s="1"/>
  <c r="K1530" i="2"/>
  <c r="L1530" i="2" s="1"/>
  <c r="M1530" i="2" s="1"/>
  <c r="K1534" i="2"/>
  <c r="L1534" i="2" s="1"/>
  <c r="M1534" i="2" s="1"/>
  <c r="K1538" i="2"/>
  <c r="L1538" i="2" s="1"/>
  <c r="M1538" i="2" s="1"/>
  <c r="K1542" i="2"/>
  <c r="L1542" i="2" s="1"/>
  <c r="M1542" i="2" s="1"/>
  <c r="K1546" i="2"/>
  <c r="L1546" i="2" s="1"/>
  <c r="M1546" i="2" s="1"/>
  <c r="K1550" i="2"/>
  <c r="K1612" i="2"/>
  <c r="L1612" i="2" s="1"/>
  <c r="M1612" i="2" s="1"/>
  <c r="K1617" i="2"/>
  <c r="L1617" i="2" s="1"/>
  <c r="M1617" i="2" s="1"/>
  <c r="K1624" i="2"/>
  <c r="L1624" i="2" s="1"/>
  <c r="M1624" i="2" s="1"/>
  <c r="K1645" i="2"/>
  <c r="L1645" i="2" s="1"/>
  <c r="M1645" i="2" s="1"/>
  <c r="K1656" i="2"/>
  <c r="L1656" i="2" s="1"/>
  <c r="M1656" i="2" s="1"/>
  <c r="K1672" i="2"/>
  <c r="L1672" i="2" s="1"/>
  <c r="M1672" i="2" s="1"/>
  <c r="K1676" i="2"/>
  <c r="K1680" i="2"/>
  <c r="L1680" i="2" s="1"/>
  <c r="M1680" i="2" s="1"/>
  <c r="K1684" i="2"/>
  <c r="L1684" i="2" s="1"/>
  <c r="M1684" i="2" s="1"/>
  <c r="K48" i="2"/>
  <c r="L48" i="2" s="1"/>
  <c r="M48" i="2" s="1"/>
  <c r="K52" i="2"/>
  <c r="L52" i="2" s="1"/>
  <c r="M52" i="2" s="1"/>
  <c r="K56" i="2"/>
  <c r="L56" i="2" s="1"/>
  <c r="M56" i="2" s="1"/>
  <c r="K60" i="2"/>
  <c r="L60" i="2" s="1"/>
  <c r="M60" i="2" s="1"/>
  <c r="K192" i="2"/>
  <c r="L192" i="2" s="1"/>
  <c r="M192" i="2" s="1"/>
  <c r="K226" i="2"/>
  <c r="L226" i="2" s="1"/>
  <c r="M226" i="2" s="1"/>
  <c r="K233" i="2"/>
  <c r="L233" i="2" s="1"/>
  <c r="M233" i="2" s="1"/>
  <c r="K237" i="2"/>
  <c r="L237" i="2" s="1"/>
  <c r="M237" i="2" s="1"/>
  <c r="K241" i="2"/>
  <c r="L241" i="2" s="1"/>
  <c r="M241" i="2" s="1"/>
  <c r="K253" i="2"/>
  <c r="L253" i="2" s="1"/>
  <c r="M253" i="2" s="1"/>
  <c r="K257" i="2"/>
  <c r="L257" i="2" s="1"/>
  <c r="M257" i="2" s="1"/>
  <c r="K261" i="2"/>
  <c r="L261" i="2" s="1"/>
  <c r="M261" i="2" s="1"/>
  <c r="K265" i="2"/>
  <c r="L265" i="2" s="1"/>
  <c r="M265" i="2" s="1"/>
  <c r="K269" i="2"/>
  <c r="L269" i="2" s="1"/>
  <c r="M269" i="2" s="1"/>
  <c r="K284" i="2"/>
  <c r="L284" i="2" s="1"/>
  <c r="M284" i="2" s="1"/>
  <c r="K288" i="2"/>
  <c r="L288" i="2" s="1"/>
  <c r="M288" i="2" s="1"/>
  <c r="K292" i="2"/>
  <c r="L292" i="2" s="1"/>
  <c r="M292" i="2" s="1"/>
  <c r="K296" i="2"/>
  <c r="L296" i="2" s="1"/>
  <c r="M296" i="2" s="1"/>
  <c r="K300" i="2"/>
  <c r="L300" i="2" s="1"/>
  <c r="M300" i="2" s="1"/>
  <c r="K301" i="2"/>
  <c r="L301" i="2" s="1"/>
  <c r="M301" i="2" s="1"/>
  <c r="K304" i="2"/>
  <c r="L304" i="2" s="1"/>
  <c r="M304" i="2" s="1"/>
  <c r="K308" i="2"/>
  <c r="K312" i="2"/>
  <c r="L312" i="2" s="1"/>
  <c r="M312" i="2" s="1"/>
  <c r="K316" i="2"/>
  <c r="L316" i="2" s="1"/>
  <c r="M316" i="2" s="1"/>
  <c r="K320" i="2"/>
  <c r="L320" i="2" s="1"/>
  <c r="M320" i="2" s="1"/>
  <c r="K324" i="2"/>
  <c r="L324" i="2" s="1"/>
  <c r="M324" i="2" s="1"/>
  <c r="K328" i="2"/>
  <c r="L328" i="2" s="1"/>
  <c r="M328" i="2" s="1"/>
  <c r="K332" i="2"/>
  <c r="L332" i="2" s="1"/>
  <c r="M332" i="2" s="1"/>
  <c r="K336" i="2"/>
  <c r="L336" i="2" s="1"/>
  <c r="M336" i="2" s="1"/>
  <c r="K340" i="2"/>
  <c r="L340" i="2" s="1"/>
  <c r="M340" i="2" s="1"/>
  <c r="K344" i="2"/>
  <c r="L344" i="2" s="1"/>
  <c r="M344" i="2" s="1"/>
  <c r="K11" i="2"/>
  <c r="L11" i="2" s="1"/>
  <c r="M11" i="2" s="1"/>
  <c r="K15" i="2"/>
  <c r="L15" i="2" s="1"/>
  <c r="M15" i="2" s="1"/>
  <c r="K19" i="2"/>
  <c r="L19" i="2" s="1"/>
  <c r="M19" i="2" s="1"/>
  <c r="K23" i="2"/>
  <c r="L23" i="2" s="1"/>
  <c r="M23" i="2" s="1"/>
  <c r="K27" i="2"/>
  <c r="L27" i="2" s="1"/>
  <c r="M27" i="2" s="1"/>
  <c r="K31" i="2"/>
  <c r="L31" i="2" s="1"/>
  <c r="M31" i="2" s="1"/>
  <c r="K35" i="2"/>
  <c r="L35" i="2" s="1"/>
  <c r="M35" i="2" s="1"/>
  <c r="K39" i="2"/>
  <c r="L39" i="2" s="1"/>
  <c r="M39" i="2" s="1"/>
  <c r="K43" i="2"/>
  <c r="L43" i="2" s="1"/>
  <c r="M43" i="2" s="1"/>
  <c r="K47" i="2"/>
  <c r="L47" i="2" s="1"/>
  <c r="M47" i="2" s="1"/>
  <c r="K51" i="2"/>
  <c r="L51" i="2" s="1"/>
  <c r="M51" i="2" s="1"/>
  <c r="K55" i="2"/>
  <c r="L55" i="2" s="1"/>
  <c r="M55" i="2" s="1"/>
  <c r="K59" i="2"/>
  <c r="L59" i="2" s="1"/>
  <c r="M59" i="2" s="1"/>
  <c r="K63" i="2"/>
  <c r="L63" i="2" s="1"/>
  <c r="M63" i="2" s="1"/>
  <c r="K67" i="2"/>
  <c r="L67" i="2" s="1"/>
  <c r="M67" i="2" s="1"/>
  <c r="K71" i="2"/>
  <c r="L71" i="2" s="1"/>
  <c r="M71" i="2" s="1"/>
  <c r="K75" i="2"/>
  <c r="L75" i="2" s="1"/>
  <c r="M75" i="2" s="1"/>
  <c r="K79" i="2"/>
  <c r="L79" i="2" s="1"/>
  <c r="M79" i="2" s="1"/>
  <c r="K83" i="2"/>
  <c r="L83" i="2" s="1"/>
  <c r="M83" i="2" s="1"/>
  <c r="K87" i="2"/>
  <c r="L87" i="2" s="1"/>
  <c r="M87" i="2" s="1"/>
  <c r="K91" i="2"/>
  <c r="L91" i="2" s="1"/>
  <c r="M91" i="2" s="1"/>
  <c r="K95" i="2"/>
  <c r="L95" i="2" s="1"/>
  <c r="M95" i="2" s="1"/>
  <c r="K99" i="2"/>
  <c r="L99" i="2" s="1"/>
  <c r="M99" i="2" s="1"/>
  <c r="K103" i="2"/>
  <c r="L103" i="2" s="1"/>
  <c r="M103" i="2" s="1"/>
  <c r="K107" i="2"/>
  <c r="L107" i="2" s="1"/>
  <c r="M107" i="2" s="1"/>
  <c r="K111" i="2"/>
  <c r="L111" i="2" s="1"/>
  <c r="M111" i="2" s="1"/>
  <c r="K115" i="2"/>
  <c r="K119" i="2"/>
  <c r="L119" i="2" s="1"/>
  <c r="M119" i="2" s="1"/>
  <c r="K123" i="2"/>
  <c r="L123" i="2" s="1"/>
  <c r="M123" i="2" s="1"/>
  <c r="K127" i="2"/>
  <c r="L127" i="2" s="1"/>
  <c r="M127" i="2" s="1"/>
  <c r="K131" i="2"/>
  <c r="L131" i="2" s="1"/>
  <c r="M131" i="2" s="1"/>
  <c r="K135" i="2"/>
  <c r="L135" i="2" s="1"/>
  <c r="M135" i="2" s="1"/>
  <c r="K139" i="2"/>
  <c r="L139" i="2" s="1"/>
  <c r="M139" i="2" s="1"/>
  <c r="K159" i="2"/>
  <c r="L159" i="2" s="1"/>
  <c r="M159" i="2" s="1"/>
  <c r="K170" i="2"/>
  <c r="K174" i="2"/>
  <c r="L174" i="2" s="1"/>
  <c r="M174" i="2" s="1"/>
  <c r="K178" i="2"/>
  <c r="L178" i="2" s="1"/>
  <c r="M178" i="2" s="1"/>
  <c r="K186" i="2"/>
  <c r="L186" i="2" s="1"/>
  <c r="M186" i="2" s="1"/>
  <c r="K191" i="2"/>
  <c r="L191" i="2" s="1"/>
  <c r="M191" i="2" s="1"/>
  <c r="K201" i="2"/>
  <c r="L201" i="2" s="1"/>
  <c r="M201" i="2" s="1"/>
  <c r="K205" i="2"/>
  <c r="L205" i="2" s="1"/>
  <c r="M205" i="2" s="1"/>
  <c r="K209" i="2"/>
  <c r="L209" i="2" s="1"/>
  <c r="M209" i="2" s="1"/>
  <c r="K217" i="2"/>
  <c r="K221" i="2"/>
  <c r="L221" i="2" s="1"/>
  <c r="M221" i="2" s="1"/>
  <c r="K225" i="2"/>
  <c r="L225" i="2" s="1"/>
  <c r="M225" i="2" s="1"/>
  <c r="K232" i="2"/>
  <c r="L232" i="2" s="1"/>
  <c r="M232" i="2" s="1"/>
  <c r="K236" i="2"/>
  <c r="K240" i="2"/>
  <c r="L240" i="2" s="1"/>
  <c r="M240" i="2" s="1"/>
  <c r="K252" i="2"/>
  <c r="L252" i="2" s="1"/>
  <c r="M252" i="2" s="1"/>
  <c r="K256" i="2"/>
  <c r="L256" i="2" s="1"/>
  <c r="M256" i="2" s="1"/>
  <c r="K260" i="2"/>
  <c r="L260" i="2" s="1"/>
  <c r="M260" i="2" s="1"/>
  <c r="K264" i="2"/>
  <c r="L264" i="2" s="1"/>
  <c r="M264" i="2" s="1"/>
  <c r="K268" i="2"/>
  <c r="L268" i="2" s="1"/>
  <c r="M268" i="2" s="1"/>
  <c r="K216" i="2"/>
  <c r="L216" i="2" s="1"/>
  <c r="M216" i="2" s="1"/>
  <c r="K220" i="2"/>
  <c r="K224" i="2"/>
  <c r="K282" i="2"/>
  <c r="L282" i="2" s="1"/>
  <c r="M282" i="2" s="1"/>
  <c r="K286" i="2"/>
  <c r="L286" i="2" s="1"/>
  <c r="M286" i="2" s="1"/>
  <c r="K290" i="2"/>
  <c r="L290" i="2" s="1"/>
  <c r="M290" i="2" s="1"/>
  <c r="K298" i="2"/>
  <c r="L298" i="2" s="1"/>
  <c r="M298" i="2" s="1"/>
  <c r="K306" i="2"/>
  <c r="L306" i="2" s="1"/>
  <c r="M306" i="2" s="1"/>
  <c r="K310" i="2"/>
  <c r="L310" i="2" s="1"/>
  <c r="M310" i="2" s="1"/>
  <c r="K314" i="2"/>
  <c r="K318" i="2"/>
  <c r="L318" i="2" s="1"/>
  <c r="M318" i="2" s="1"/>
  <c r="K322" i="2"/>
  <c r="L322" i="2" s="1"/>
  <c r="M322" i="2" s="1"/>
  <c r="K326" i="2"/>
  <c r="L326" i="2" s="1"/>
  <c r="M326" i="2" s="1"/>
  <c r="K330" i="2"/>
  <c r="K334" i="2"/>
  <c r="L334" i="2" s="1"/>
  <c r="M334" i="2" s="1"/>
  <c r="K338" i="2"/>
  <c r="L338" i="2" s="1"/>
  <c r="M338" i="2" s="1"/>
  <c r="K342" i="2"/>
  <c r="L342" i="2" s="1"/>
  <c r="M342" i="2" s="1"/>
  <c r="K193" i="2"/>
  <c r="L193" i="2" s="1"/>
  <c r="M193" i="2" s="1"/>
  <c r="K346" i="2"/>
  <c r="L346" i="2" s="1"/>
  <c r="M346" i="2" s="1"/>
  <c r="K350" i="2"/>
  <c r="L350" i="2" s="1"/>
  <c r="M350" i="2" s="1"/>
  <c r="K354" i="2"/>
  <c r="L354" i="2" s="1"/>
  <c r="M354" i="2" s="1"/>
  <c r="K358" i="2"/>
  <c r="L358" i="2" s="1"/>
  <c r="M358" i="2" s="1"/>
  <c r="K362" i="2"/>
  <c r="L362" i="2" s="1"/>
  <c r="M362" i="2" s="1"/>
  <c r="K366" i="2"/>
  <c r="L366" i="2" s="1"/>
  <c r="M366" i="2" s="1"/>
  <c r="K370" i="2"/>
  <c r="L370" i="2" s="1"/>
  <c r="M370" i="2" s="1"/>
  <c r="K374" i="2"/>
  <c r="L374" i="2" s="1"/>
  <c r="M374" i="2" s="1"/>
  <c r="K378" i="2"/>
  <c r="L378" i="2" s="1"/>
  <c r="M378" i="2" s="1"/>
  <c r="K382" i="2"/>
  <c r="L382" i="2" s="1"/>
  <c r="M382" i="2" s="1"/>
  <c r="K386" i="2"/>
  <c r="L386" i="2" s="1"/>
  <c r="M386" i="2" s="1"/>
  <c r="K390" i="2"/>
  <c r="K394" i="2"/>
  <c r="L394" i="2" s="1"/>
  <c r="M394" i="2" s="1"/>
  <c r="K398" i="2"/>
  <c r="L398" i="2" s="1"/>
  <c r="M398" i="2" s="1"/>
  <c r="K402" i="2"/>
  <c r="L402" i="2" s="1"/>
  <c r="M402" i="2" s="1"/>
  <c r="K406" i="2"/>
  <c r="L406" i="2" s="1"/>
  <c r="M406" i="2" s="1"/>
  <c r="K410" i="2"/>
  <c r="L410" i="2" s="1"/>
  <c r="M410" i="2" s="1"/>
  <c r="K414" i="2"/>
  <c r="L414" i="2" s="1"/>
  <c r="M414" i="2" s="1"/>
  <c r="K418" i="2"/>
  <c r="L418" i="2" s="1"/>
  <c r="M418" i="2" s="1"/>
  <c r="K422" i="2"/>
  <c r="K426" i="2"/>
  <c r="L426" i="2" s="1"/>
  <c r="M426" i="2" s="1"/>
  <c r="K430" i="2"/>
  <c r="L430" i="2" s="1"/>
  <c r="M430" i="2" s="1"/>
  <c r="K434" i="2"/>
  <c r="L434" i="2" s="1"/>
  <c r="M434" i="2" s="1"/>
  <c r="K438" i="2"/>
  <c r="L438" i="2" s="1"/>
  <c r="M438" i="2" s="1"/>
  <c r="K442" i="2"/>
  <c r="L442" i="2" s="1"/>
  <c r="M442" i="2" s="1"/>
  <c r="K446" i="2"/>
  <c r="L446" i="2" s="1"/>
  <c r="M446" i="2" s="1"/>
  <c r="K450" i="2"/>
  <c r="L450" i="2" s="1"/>
  <c r="M450" i="2" s="1"/>
  <c r="K454" i="2"/>
  <c r="K458" i="2"/>
  <c r="L458" i="2" s="1"/>
  <c r="M458" i="2" s="1"/>
  <c r="K462" i="2"/>
  <c r="L462" i="2" s="1"/>
  <c r="M462" i="2" s="1"/>
  <c r="K466" i="2"/>
  <c r="L466" i="2" s="1"/>
  <c r="M466" i="2" s="1"/>
  <c r="K470" i="2"/>
  <c r="L470" i="2" s="1"/>
  <c r="M470" i="2" s="1"/>
  <c r="K474" i="2"/>
  <c r="L474" i="2" s="1"/>
  <c r="M474" i="2" s="1"/>
  <c r="K478" i="2"/>
  <c r="L478" i="2" s="1"/>
  <c r="M478" i="2" s="1"/>
  <c r="K482" i="2"/>
  <c r="L482" i="2" s="1"/>
  <c r="M482" i="2" s="1"/>
  <c r="K486" i="2"/>
  <c r="K490" i="2"/>
  <c r="L490" i="2" s="1"/>
  <c r="M490" i="2" s="1"/>
  <c r="K494" i="2"/>
  <c r="L494" i="2" s="1"/>
  <c r="M494" i="2" s="1"/>
  <c r="K498" i="2"/>
  <c r="L498" i="2" s="1"/>
  <c r="M498" i="2" s="1"/>
  <c r="K502" i="2"/>
  <c r="K506" i="2"/>
  <c r="L506" i="2" s="1"/>
  <c r="M506" i="2" s="1"/>
  <c r="K510" i="2"/>
  <c r="L510" i="2" s="1"/>
  <c r="M510" i="2" s="1"/>
  <c r="K514" i="2"/>
  <c r="L514" i="2" s="1"/>
  <c r="M514" i="2" s="1"/>
  <c r="K518" i="2"/>
  <c r="L518" i="2" s="1"/>
  <c r="M518" i="2" s="1"/>
  <c r="K522" i="2"/>
  <c r="L522" i="2" s="1"/>
  <c r="M522" i="2" s="1"/>
  <c r="K526" i="2"/>
  <c r="L526" i="2" s="1"/>
  <c r="M526" i="2" s="1"/>
  <c r="K530" i="2"/>
  <c r="L530" i="2" s="1"/>
  <c r="M530" i="2" s="1"/>
  <c r="K534" i="2"/>
  <c r="K538" i="2"/>
  <c r="L538" i="2" s="1"/>
  <c r="M538" i="2" s="1"/>
  <c r="K542" i="2"/>
  <c r="L542" i="2" s="1"/>
  <c r="M542" i="2" s="1"/>
  <c r="K546" i="2"/>
  <c r="L546" i="2" s="1"/>
  <c r="M546" i="2" s="1"/>
  <c r="K550" i="2"/>
  <c r="K554" i="2"/>
  <c r="L554" i="2" s="1"/>
  <c r="M554" i="2" s="1"/>
  <c r="K558" i="2"/>
  <c r="L558" i="2" s="1"/>
  <c r="M558" i="2" s="1"/>
  <c r="K577" i="2"/>
  <c r="L577" i="2" s="1"/>
  <c r="M577" i="2" s="1"/>
  <c r="K636" i="2"/>
  <c r="L636" i="2" s="1"/>
  <c r="M636" i="2" s="1"/>
  <c r="K763" i="2"/>
  <c r="L763" i="2" s="1"/>
  <c r="M763" i="2" s="1"/>
  <c r="K768" i="2"/>
  <c r="L768" i="2" s="1"/>
  <c r="M768" i="2" s="1"/>
  <c r="K830" i="2"/>
  <c r="L830" i="2" s="1"/>
  <c r="M830" i="2" s="1"/>
  <c r="K854" i="2"/>
  <c r="L854" i="2" s="1"/>
  <c r="M854" i="2" s="1"/>
  <c r="K858" i="2"/>
  <c r="L858" i="2" s="1"/>
  <c r="M858" i="2" s="1"/>
  <c r="K862" i="2"/>
  <c r="L862" i="2" s="1"/>
  <c r="M862" i="2" s="1"/>
  <c r="K870" i="2"/>
  <c r="L870" i="2" s="1"/>
  <c r="M870" i="2" s="1"/>
  <c r="K874" i="2"/>
  <c r="K878" i="2"/>
  <c r="L878" i="2" s="1"/>
  <c r="M878" i="2" s="1"/>
  <c r="K745" i="2"/>
  <c r="L745" i="2" s="1"/>
  <c r="M745" i="2" s="1"/>
  <c r="K750" i="2"/>
  <c r="L750" i="2" s="1"/>
  <c r="M750" i="2" s="1"/>
  <c r="K754" i="2"/>
  <c r="L754" i="2" s="1"/>
  <c r="M754" i="2" s="1"/>
  <c r="K913" i="2"/>
  <c r="L913" i="2" s="1"/>
  <c r="M913" i="2" s="1"/>
  <c r="K917" i="2"/>
  <c r="L917" i="2" s="1"/>
  <c r="M917" i="2" s="1"/>
  <c r="K921" i="2"/>
  <c r="L921" i="2" s="1"/>
  <c r="M921" i="2" s="1"/>
  <c r="K925" i="2"/>
  <c r="K929" i="2"/>
  <c r="L929" i="2" s="1"/>
  <c r="M929" i="2" s="1"/>
  <c r="K933" i="2"/>
  <c r="L933" i="2" s="1"/>
  <c r="M933" i="2" s="1"/>
  <c r="K937" i="2"/>
  <c r="L937" i="2" s="1"/>
  <c r="M937" i="2" s="1"/>
  <c r="K941" i="2"/>
  <c r="K945" i="2"/>
  <c r="L945" i="2" s="1"/>
  <c r="M945" i="2" s="1"/>
  <c r="K949" i="2"/>
  <c r="L949" i="2" s="1"/>
  <c r="M949" i="2" s="1"/>
  <c r="K953" i="2"/>
  <c r="L953" i="2" s="1"/>
  <c r="M953" i="2" s="1"/>
  <c r="K957" i="2"/>
  <c r="L957" i="2" s="1"/>
  <c r="M957" i="2" s="1"/>
  <c r="K961" i="2"/>
  <c r="L961" i="2" s="1"/>
  <c r="M961" i="2" s="1"/>
  <c r="K965" i="2"/>
  <c r="L965" i="2" s="1"/>
  <c r="M965" i="2" s="1"/>
  <c r="K969" i="2"/>
  <c r="L969" i="2" s="1"/>
  <c r="M969" i="2" s="1"/>
  <c r="K973" i="2"/>
  <c r="K977" i="2"/>
  <c r="L977" i="2" s="1"/>
  <c r="M977" i="2" s="1"/>
  <c r="K981" i="2"/>
  <c r="L981" i="2" s="1"/>
  <c r="M981" i="2" s="1"/>
  <c r="K994" i="2"/>
  <c r="L994" i="2" s="1"/>
  <c r="M994" i="2" s="1"/>
  <c r="K1008" i="2"/>
  <c r="L1008" i="2" s="1"/>
  <c r="M1008" i="2" s="1"/>
  <c r="K1026" i="2"/>
  <c r="L1026" i="2" s="1"/>
  <c r="M1026" i="2" s="1"/>
  <c r="K1031" i="2"/>
  <c r="L1031" i="2" s="1"/>
  <c r="M1031" i="2" s="1"/>
  <c r="K1044" i="2"/>
  <c r="L1044" i="2" s="1"/>
  <c r="M1044" i="2" s="1"/>
  <c r="K1063" i="2"/>
  <c r="K1067" i="2"/>
  <c r="L1067" i="2" s="1"/>
  <c r="M1067" i="2" s="1"/>
  <c r="K1071" i="2"/>
  <c r="L1071" i="2" s="1"/>
  <c r="M1071" i="2" s="1"/>
  <c r="K1079" i="2"/>
  <c r="L1079" i="2" s="1"/>
  <c r="M1079" i="2" s="1"/>
  <c r="K348" i="2"/>
  <c r="L348" i="2" s="1"/>
  <c r="M348" i="2" s="1"/>
  <c r="K352" i="2"/>
  <c r="L352" i="2" s="1"/>
  <c r="M352" i="2" s="1"/>
  <c r="K356" i="2"/>
  <c r="L356" i="2" s="1"/>
  <c r="M356" i="2" s="1"/>
  <c r="K360" i="2"/>
  <c r="L360" i="2" s="1"/>
  <c r="M360" i="2" s="1"/>
  <c r="K364" i="2"/>
  <c r="K368" i="2"/>
  <c r="L368" i="2" s="1"/>
  <c r="M368" i="2" s="1"/>
  <c r="K372" i="2"/>
  <c r="L372" i="2" s="1"/>
  <c r="M372" i="2" s="1"/>
  <c r="K376" i="2"/>
  <c r="L376" i="2" s="1"/>
  <c r="M376" i="2" s="1"/>
  <c r="K380" i="2"/>
  <c r="K384" i="2"/>
  <c r="L384" i="2" s="1"/>
  <c r="M384" i="2" s="1"/>
  <c r="K388" i="2"/>
  <c r="L388" i="2" s="1"/>
  <c r="M388" i="2" s="1"/>
  <c r="K392" i="2"/>
  <c r="L392" i="2" s="1"/>
  <c r="M392" i="2" s="1"/>
  <c r="K396" i="2"/>
  <c r="K400" i="2"/>
  <c r="L400" i="2" s="1"/>
  <c r="M400" i="2" s="1"/>
  <c r="K404" i="2"/>
  <c r="L404" i="2" s="1"/>
  <c r="M404" i="2" s="1"/>
  <c r="K408" i="2"/>
  <c r="L408" i="2" s="1"/>
  <c r="M408" i="2" s="1"/>
  <c r="K412" i="2"/>
  <c r="L412" i="2" s="1"/>
  <c r="M412" i="2" s="1"/>
  <c r="K416" i="2"/>
  <c r="L416" i="2" s="1"/>
  <c r="M416" i="2" s="1"/>
  <c r="K420" i="2"/>
  <c r="L420" i="2" s="1"/>
  <c r="M420" i="2" s="1"/>
  <c r="K424" i="2"/>
  <c r="L424" i="2" s="1"/>
  <c r="M424" i="2" s="1"/>
  <c r="K428" i="2"/>
  <c r="K432" i="2"/>
  <c r="L432" i="2" s="1"/>
  <c r="M432" i="2" s="1"/>
  <c r="K436" i="2"/>
  <c r="L436" i="2" s="1"/>
  <c r="M436" i="2" s="1"/>
  <c r="K440" i="2"/>
  <c r="L440" i="2" s="1"/>
  <c r="M440" i="2" s="1"/>
  <c r="K444" i="2"/>
  <c r="K448" i="2"/>
  <c r="L448" i="2" s="1"/>
  <c r="M448" i="2" s="1"/>
  <c r="K452" i="2"/>
  <c r="L452" i="2" s="1"/>
  <c r="M452" i="2" s="1"/>
  <c r="K456" i="2"/>
  <c r="L456" i="2" s="1"/>
  <c r="M456" i="2" s="1"/>
  <c r="K460" i="2"/>
  <c r="L460" i="2" s="1"/>
  <c r="M460" i="2" s="1"/>
  <c r="K464" i="2"/>
  <c r="L464" i="2" s="1"/>
  <c r="M464" i="2" s="1"/>
  <c r="K468" i="2"/>
  <c r="L468" i="2" s="1"/>
  <c r="M468" i="2" s="1"/>
  <c r="K472" i="2"/>
  <c r="L472" i="2" s="1"/>
  <c r="M472" i="2" s="1"/>
  <c r="K476" i="2"/>
  <c r="K480" i="2"/>
  <c r="L480" i="2" s="1"/>
  <c r="M480" i="2" s="1"/>
  <c r="K484" i="2"/>
  <c r="L484" i="2" s="1"/>
  <c r="M484" i="2" s="1"/>
  <c r="K488" i="2"/>
  <c r="L488" i="2" s="1"/>
  <c r="M488" i="2" s="1"/>
  <c r="K492" i="2"/>
  <c r="L492" i="2" s="1"/>
  <c r="M492" i="2" s="1"/>
  <c r="K496" i="2"/>
  <c r="L496" i="2" s="1"/>
  <c r="M496" i="2" s="1"/>
  <c r="K500" i="2"/>
  <c r="L500" i="2" s="1"/>
  <c r="M500" i="2" s="1"/>
  <c r="K504" i="2"/>
  <c r="L504" i="2" s="1"/>
  <c r="M504" i="2" s="1"/>
  <c r="K508" i="2"/>
  <c r="K512" i="2"/>
  <c r="L512" i="2" s="1"/>
  <c r="M512" i="2" s="1"/>
  <c r="K516" i="2"/>
  <c r="L516" i="2" s="1"/>
  <c r="M516" i="2" s="1"/>
  <c r="K520" i="2"/>
  <c r="L520" i="2" s="1"/>
  <c r="M520" i="2" s="1"/>
  <c r="K524" i="2"/>
  <c r="K528" i="2"/>
  <c r="L528" i="2" s="1"/>
  <c r="M528" i="2" s="1"/>
  <c r="K532" i="2"/>
  <c r="L532" i="2" s="1"/>
  <c r="M532" i="2" s="1"/>
  <c r="K536" i="2"/>
  <c r="L536" i="2" s="1"/>
  <c r="M536" i="2" s="1"/>
  <c r="K540" i="2"/>
  <c r="L540" i="2" s="1"/>
  <c r="M540" i="2" s="1"/>
  <c r="K544" i="2"/>
  <c r="L544" i="2" s="1"/>
  <c r="M544" i="2" s="1"/>
  <c r="K548" i="2"/>
  <c r="L548" i="2" s="1"/>
  <c r="M548" i="2" s="1"/>
  <c r="K552" i="2"/>
  <c r="L552" i="2" s="1"/>
  <c r="M552" i="2" s="1"/>
  <c r="K575" i="2"/>
  <c r="L575" i="2" s="1"/>
  <c r="M575" i="2" s="1"/>
  <c r="K634" i="2"/>
  <c r="L634" i="2" s="1"/>
  <c r="M634" i="2" s="1"/>
  <c r="K651" i="2"/>
  <c r="L651" i="2" s="1"/>
  <c r="M651" i="2" s="1"/>
  <c r="K655" i="2"/>
  <c r="L655" i="2" s="1"/>
  <c r="M655" i="2" s="1"/>
  <c r="K659" i="2"/>
  <c r="L659" i="2" s="1"/>
  <c r="M659" i="2" s="1"/>
  <c r="K753" i="2"/>
  <c r="L753" i="2" s="1"/>
  <c r="M753" i="2" s="1"/>
  <c r="K819" i="2"/>
  <c r="L819" i="2" s="1"/>
  <c r="M819" i="2" s="1"/>
  <c r="K844" i="2"/>
  <c r="L844" i="2" s="1"/>
  <c r="M844" i="2" s="1"/>
  <c r="K848" i="2"/>
  <c r="K856" i="2"/>
  <c r="L856" i="2" s="1"/>
  <c r="M856" i="2" s="1"/>
  <c r="K860" i="2"/>
  <c r="L860" i="2" s="1"/>
  <c r="M860" i="2" s="1"/>
  <c r="K868" i="2"/>
  <c r="L868" i="2" s="1"/>
  <c r="M868" i="2" s="1"/>
  <c r="K872" i="2"/>
  <c r="K876" i="2"/>
  <c r="L876" i="2" s="1"/>
  <c r="M876" i="2" s="1"/>
  <c r="K880" i="2"/>
  <c r="L880" i="2" s="1"/>
  <c r="M880" i="2" s="1"/>
  <c r="K884" i="2"/>
  <c r="L884" i="2" s="1"/>
  <c r="M884" i="2" s="1"/>
  <c r="K888" i="2"/>
  <c r="K892" i="2"/>
  <c r="L892" i="2" s="1"/>
  <c r="M892" i="2" s="1"/>
  <c r="K896" i="2"/>
  <c r="L896" i="2" s="1"/>
  <c r="M896" i="2" s="1"/>
  <c r="K900" i="2"/>
  <c r="L900" i="2" s="1"/>
  <c r="M900" i="2" s="1"/>
  <c r="K796" i="2"/>
  <c r="K818" i="2"/>
  <c r="L818" i="2" s="1"/>
  <c r="M818" i="2" s="1"/>
  <c r="K935" i="2"/>
  <c r="L935" i="2" s="1"/>
  <c r="M935" i="2" s="1"/>
  <c r="K939" i="2"/>
  <c r="L939" i="2" s="1"/>
  <c r="M939" i="2" s="1"/>
  <c r="K943" i="2"/>
  <c r="L943" i="2" s="1"/>
  <c r="M943" i="2" s="1"/>
  <c r="K947" i="2"/>
  <c r="L947" i="2" s="1"/>
  <c r="M947" i="2" s="1"/>
  <c r="K951" i="2"/>
  <c r="L951" i="2" s="1"/>
  <c r="M951" i="2" s="1"/>
  <c r="K955" i="2"/>
  <c r="L955" i="2" s="1"/>
  <c r="M955" i="2" s="1"/>
  <c r="K959" i="2"/>
  <c r="K963" i="2"/>
  <c r="L963" i="2" s="1"/>
  <c r="M963" i="2" s="1"/>
  <c r="K967" i="2"/>
  <c r="L967" i="2" s="1"/>
  <c r="M967" i="2" s="1"/>
  <c r="K971" i="2"/>
  <c r="L971" i="2" s="1"/>
  <c r="M971" i="2" s="1"/>
  <c r="K975" i="2"/>
  <c r="K979" i="2"/>
  <c r="L979" i="2" s="1"/>
  <c r="M979" i="2" s="1"/>
  <c r="K983" i="2"/>
  <c r="L983" i="2" s="1"/>
  <c r="M983" i="2" s="1"/>
  <c r="K988" i="2"/>
  <c r="L988" i="2" s="1"/>
  <c r="M988" i="2" s="1"/>
  <c r="K992" i="2"/>
  <c r="K996" i="2"/>
  <c r="L996" i="2" s="1"/>
  <c r="M996" i="2" s="1"/>
  <c r="K1020" i="2"/>
  <c r="L1020" i="2" s="1"/>
  <c r="M1020" i="2" s="1"/>
  <c r="K1024" i="2"/>
  <c r="L1024" i="2" s="1"/>
  <c r="M1024" i="2" s="1"/>
  <c r="K1042" i="2"/>
  <c r="K1046" i="2"/>
  <c r="L1046" i="2" s="1"/>
  <c r="M1046" i="2" s="1"/>
  <c r="K1061" i="2"/>
  <c r="L1061" i="2" s="1"/>
  <c r="M1061" i="2" s="1"/>
  <c r="K1093" i="2"/>
  <c r="L1093" i="2" s="1"/>
  <c r="M1093" i="2" s="1"/>
  <c r="K1190" i="2"/>
  <c r="K1194" i="2"/>
  <c r="L1194" i="2" s="1"/>
  <c r="M1194" i="2" s="1"/>
  <c r="K1198" i="2"/>
  <c r="L1198" i="2" s="1"/>
  <c r="M1198" i="2" s="1"/>
  <c r="K1278" i="2"/>
  <c r="L1278" i="2" s="1"/>
  <c r="M1278" i="2" s="1"/>
  <c r="K1312" i="2"/>
  <c r="K1320" i="2"/>
  <c r="L1320" i="2" s="1"/>
  <c r="M1320" i="2" s="1"/>
  <c r="K1324" i="2"/>
  <c r="L1324" i="2" s="1"/>
  <c r="M1324" i="2" s="1"/>
  <c r="K1328" i="2"/>
  <c r="L1328" i="2" s="1"/>
  <c r="M1328" i="2" s="1"/>
  <c r="K1359" i="2"/>
  <c r="K1367" i="2"/>
  <c r="L1367" i="2" s="1"/>
  <c r="M1367" i="2" s="1"/>
  <c r="K1383" i="2"/>
  <c r="L1383" i="2" s="1"/>
  <c r="M1383" i="2" s="1"/>
  <c r="K1443" i="2"/>
  <c r="L1443" i="2" s="1"/>
  <c r="M1443" i="2" s="1"/>
  <c r="K1482" i="2"/>
  <c r="L1482" i="2" s="1"/>
  <c r="M1482" i="2" s="1"/>
  <c r="K1514" i="2"/>
  <c r="L1514" i="2" s="1"/>
  <c r="M1514" i="2" s="1"/>
  <c r="K1518" i="2"/>
  <c r="L1518" i="2" s="1"/>
  <c r="M1518" i="2" s="1"/>
  <c r="K1595" i="2"/>
  <c r="L1595" i="2" s="1"/>
  <c r="M1595" i="2" s="1"/>
  <c r="K1599" i="2"/>
  <c r="K1603" i="2"/>
  <c r="L1603" i="2" s="1"/>
  <c r="M1603" i="2" s="1"/>
  <c r="K1606" i="2"/>
  <c r="L1606" i="2" s="1"/>
  <c r="M1606" i="2" s="1"/>
  <c r="K1626" i="2"/>
  <c r="L1626" i="2" s="1"/>
  <c r="M1626" i="2" s="1"/>
  <c r="K1630" i="2"/>
  <c r="K1634" i="2"/>
  <c r="L1634" i="2" s="1"/>
  <c r="M1634" i="2" s="1"/>
  <c r="K1661" i="2"/>
  <c r="L1661" i="2" s="1"/>
  <c r="M1661" i="2" s="1"/>
  <c r="K1665" i="2"/>
  <c r="L1665" i="2" s="1"/>
  <c r="M1665" i="2" s="1"/>
  <c r="K1118" i="2"/>
  <c r="K1122" i="2"/>
  <c r="L1122" i="2" s="1"/>
  <c r="M1122" i="2" s="1"/>
  <c r="K1126" i="2"/>
  <c r="L1126" i="2" s="1"/>
  <c r="M1126" i="2" s="1"/>
  <c r="K1149" i="2"/>
  <c r="L1149" i="2" s="1"/>
  <c r="M1149" i="2" s="1"/>
  <c r="K1153" i="2"/>
  <c r="L1153" i="2" s="1"/>
  <c r="M1153" i="2" s="1"/>
  <c r="K1157" i="2"/>
  <c r="L1157" i="2" s="1"/>
  <c r="M1157" i="2" s="1"/>
  <c r="K1165" i="2"/>
  <c r="L1165" i="2" s="1"/>
  <c r="M1165" i="2" s="1"/>
  <c r="K1217" i="2"/>
  <c r="L1217" i="2" s="1"/>
  <c r="M1217" i="2" s="1"/>
  <c r="K1221" i="2"/>
  <c r="K1249" i="2"/>
  <c r="L1249" i="2" s="1"/>
  <c r="M1249" i="2" s="1"/>
  <c r="K1253" i="2"/>
  <c r="L1253" i="2" s="1"/>
  <c r="M1253" i="2" s="1"/>
  <c r="K1285" i="2"/>
  <c r="L1285" i="2" s="1"/>
  <c r="M1285" i="2" s="1"/>
  <c r="K1292" i="2"/>
  <c r="K1311" i="2"/>
  <c r="L1311" i="2" s="1"/>
  <c r="M1311" i="2" s="1"/>
  <c r="K1319" i="2"/>
  <c r="L1319" i="2" s="1"/>
  <c r="M1319" i="2" s="1"/>
  <c r="K1323" i="2"/>
  <c r="L1323" i="2" s="1"/>
  <c r="M1323" i="2" s="1"/>
  <c r="K1327" i="2"/>
  <c r="K1343" i="2"/>
  <c r="L1343" i="2" s="1"/>
  <c r="M1343" i="2" s="1"/>
  <c r="K1362" i="2"/>
  <c r="L1362" i="2" s="1"/>
  <c r="M1362" i="2" s="1"/>
  <c r="K1382" i="2"/>
  <c r="L1382" i="2" s="1"/>
  <c r="M1382" i="2" s="1"/>
  <c r="K1386" i="2"/>
  <c r="K1426" i="2"/>
  <c r="L1426" i="2" s="1"/>
  <c r="M1426" i="2" s="1"/>
  <c r="K1442" i="2"/>
  <c r="L1442" i="2" s="1"/>
  <c r="M1442" i="2" s="1"/>
  <c r="K1472" i="2"/>
  <c r="L1472" i="2" s="1"/>
  <c r="M1472" i="2" s="1"/>
  <c r="K1480" i="2"/>
  <c r="K1485" i="2"/>
  <c r="L1485" i="2" s="1"/>
  <c r="M1485" i="2" s="1"/>
  <c r="K1504" i="2"/>
  <c r="L1504" i="2" s="1"/>
  <c r="M1504" i="2" s="1"/>
  <c r="K1513" i="2"/>
  <c r="L1513" i="2" s="1"/>
  <c r="M1513" i="2" s="1"/>
  <c r="K1517" i="2"/>
  <c r="K1520" i="2"/>
  <c r="L1520" i="2" s="1"/>
  <c r="M1520" i="2" s="1"/>
  <c r="K1524" i="2"/>
  <c r="L1524" i="2" s="1"/>
  <c r="M1524" i="2" s="1"/>
  <c r="K1528" i="2"/>
  <c r="L1528" i="2" s="1"/>
  <c r="M1528" i="2" s="1"/>
  <c r="K1536" i="2"/>
  <c r="K1571" i="2"/>
  <c r="L1571" i="2" s="1"/>
  <c r="M1571" i="2" s="1"/>
  <c r="K1594" i="2"/>
  <c r="L1594" i="2" s="1"/>
  <c r="M1594" i="2" s="1"/>
  <c r="K1598" i="2"/>
  <c r="L1598" i="2" s="1"/>
  <c r="M1598" i="2" s="1"/>
  <c r="K1602" i="2"/>
  <c r="L1602" i="2" s="1"/>
  <c r="M1602" i="2" s="1"/>
  <c r="K1629" i="2"/>
  <c r="L1629" i="2" s="1"/>
  <c r="M1629" i="2" s="1"/>
  <c r="K1640" i="2"/>
  <c r="L1640" i="2" s="1"/>
  <c r="M1640" i="2" s="1"/>
  <c r="K1664" i="2"/>
  <c r="L1664" i="2" s="1"/>
  <c r="M1664" i="2" s="1"/>
  <c r="K1668" i="2"/>
  <c r="L1668" i="2" s="1"/>
  <c r="M1668" i="2" s="1"/>
  <c r="K1691" i="2"/>
  <c r="L1691" i="2" s="1"/>
  <c r="M1691" i="2" s="1"/>
  <c r="K1695" i="2"/>
  <c r="L1695" i="2" s="1"/>
  <c r="M1695" i="2" s="1"/>
  <c r="K1699" i="2"/>
  <c r="L1699" i="2" s="1"/>
  <c r="M1699" i="2" s="1"/>
  <c r="K1084" i="2"/>
  <c r="L1084" i="2" s="1"/>
  <c r="M1084" i="2" s="1"/>
  <c r="K1088" i="2"/>
  <c r="L1088" i="2" s="1"/>
  <c r="M1088" i="2" s="1"/>
  <c r="K1164" i="2"/>
  <c r="L1164" i="2" s="1"/>
  <c r="M1164" i="2" s="1"/>
  <c r="K1172" i="2"/>
  <c r="L1172" i="2" s="1"/>
  <c r="M1172" i="2" s="1"/>
  <c r="K1216" i="2"/>
  <c r="K1228" i="2"/>
  <c r="L1228" i="2" s="1"/>
  <c r="M1228" i="2" s="1"/>
  <c r="K1232" i="2"/>
  <c r="L1232" i="2" s="1"/>
  <c r="M1232" i="2" s="1"/>
  <c r="K1236" i="2"/>
  <c r="L1236" i="2" s="1"/>
  <c r="M1236" i="2" s="1"/>
  <c r="K1240" i="2"/>
  <c r="K1244" i="2"/>
  <c r="L1244" i="2" s="1"/>
  <c r="M1244" i="2" s="1"/>
  <c r="K1248" i="2"/>
  <c r="L1248" i="2" s="1"/>
  <c r="M1248" i="2" s="1"/>
  <c r="K1260" i="2"/>
  <c r="L1260" i="2" s="1"/>
  <c r="M1260" i="2" s="1"/>
  <c r="K1310" i="2"/>
  <c r="L1310" i="2" s="1"/>
  <c r="M1310" i="2" s="1"/>
  <c r="K1314" i="2"/>
  <c r="L1314" i="2" s="1"/>
  <c r="M1314" i="2" s="1"/>
  <c r="K1318" i="2"/>
  <c r="L1318" i="2" s="1"/>
  <c r="M1318" i="2" s="1"/>
  <c r="K1322" i="2"/>
  <c r="L1322" i="2" s="1"/>
  <c r="M1322" i="2" s="1"/>
  <c r="K1326" i="2"/>
  <c r="K1337" i="2"/>
  <c r="L1337" i="2" s="1"/>
  <c r="M1337" i="2" s="1"/>
  <c r="K1342" i="2"/>
  <c r="L1342" i="2" s="1"/>
  <c r="M1342" i="2" s="1"/>
  <c r="K1352" i="2"/>
  <c r="L1352" i="2" s="1"/>
  <c r="M1352" i="2" s="1"/>
  <c r="K1361" i="2"/>
  <c r="K1364" i="2"/>
  <c r="L1364" i="2" s="1"/>
  <c r="M1364" i="2" s="1"/>
  <c r="K1372" i="2"/>
  <c r="L1372" i="2" s="1"/>
  <c r="M1372" i="2" s="1"/>
  <c r="K1380" i="2"/>
  <c r="L1380" i="2" s="1"/>
  <c r="M1380" i="2" s="1"/>
  <c r="K1385" i="2"/>
  <c r="L1385" i="2" s="1"/>
  <c r="M1385" i="2" s="1"/>
  <c r="K1388" i="2"/>
  <c r="L1388" i="2" s="1"/>
  <c r="M1388" i="2" s="1"/>
  <c r="K1392" i="2"/>
  <c r="L1392" i="2" s="1"/>
  <c r="M1392" i="2" s="1"/>
  <c r="K1396" i="2"/>
  <c r="L1396" i="2" s="1"/>
  <c r="M1396" i="2" s="1"/>
  <c r="K1404" i="2"/>
  <c r="K1408" i="2"/>
  <c r="L1408" i="2" s="1"/>
  <c r="M1408" i="2" s="1"/>
  <c r="K1416" i="2"/>
  <c r="L1416" i="2" s="1"/>
  <c r="M1416" i="2" s="1"/>
  <c r="K1425" i="2"/>
  <c r="L1425" i="2" s="1"/>
  <c r="M1425" i="2" s="1"/>
  <c r="K1432" i="2"/>
  <c r="K1441" i="2"/>
  <c r="L1441" i="2" s="1"/>
  <c r="M1441" i="2" s="1"/>
  <c r="K1451" i="2"/>
  <c r="L1451" i="2" s="1"/>
  <c r="M1451" i="2" s="1"/>
  <c r="K1459" i="2"/>
  <c r="L1459" i="2" s="1"/>
  <c r="M1459" i="2" s="1"/>
  <c r="K1467" i="2"/>
  <c r="K1475" i="2"/>
  <c r="L1475" i="2" s="1"/>
  <c r="M1475" i="2" s="1"/>
  <c r="K1479" i="2"/>
  <c r="L1479" i="2" s="1"/>
  <c r="M1479" i="2" s="1"/>
  <c r="K1495" i="2"/>
  <c r="L1495" i="2" s="1"/>
  <c r="M1495" i="2" s="1"/>
  <c r="K1499" i="2"/>
  <c r="K1503" i="2"/>
  <c r="L1503" i="2" s="1"/>
  <c r="M1503" i="2" s="1"/>
  <c r="K1507" i="2"/>
  <c r="L1507" i="2" s="1"/>
  <c r="M1507" i="2" s="1"/>
  <c r="K1512" i="2"/>
  <c r="L1512" i="2" s="1"/>
  <c r="M1512" i="2" s="1"/>
  <c r="K1523" i="2"/>
  <c r="K1527" i="2"/>
  <c r="L1527" i="2" s="1"/>
  <c r="M1527" i="2" s="1"/>
  <c r="K1531" i="2"/>
  <c r="L1531" i="2" s="1"/>
  <c r="M1531" i="2" s="1"/>
  <c r="K1535" i="2"/>
  <c r="L1535" i="2" s="1"/>
  <c r="M1535" i="2" s="1"/>
  <c r="K1539" i="2"/>
  <c r="K1554" i="2"/>
  <c r="L1554" i="2" s="1"/>
  <c r="M1554" i="2" s="1"/>
  <c r="K1558" i="2"/>
  <c r="L1558" i="2" s="1"/>
  <c r="M1558" i="2" s="1"/>
  <c r="K1562" i="2"/>
  <c r="L1562" i="2" s="1"/>
  <c r="M1562" i="2" s="1"/>
  <c r="K1570" i="2"/>
  <c r="K1580" i="2"/>
  <c r="L1580" i="2" s="1"/>
  <c r="M1580" i="2" s="1"/>
  <c r="K1592" i="2"/>
  <c r="L1592" i="2" s="1"/>
  <c r="M1592" i="2" s="1"/>
  <c r="K1597" i="2"/>
  <c r="L1597" i="2" s="1"/>
  <c r="M1597" i="2" s="1"/>
  <c r="K1601" i="2"/>
  <c r="K1608" i="2"/>
  <c r="L1608" i="2" s="1"/>
  <c r="M1608" i="2" s="1"/>
  <c r="K1623" i="2"/>
  <c r="L1623" i="2" s="1"/>
  <c r="M1623" i="2" s="1"/>
  <c r="K1654" i="2"/>
  <c r="L1654" i="2" s="1"/>
  <c r="M1654" i="2" s="1"/>
  <c r="K1659" i="2"/>
  <c r="K1663" i="2"/>
  <c r="L1663" i="2" s="1"/>
  <c r="M1663" i="2" s="1"/>
  <c r="K1667" i="2"/>
  <c r="L1667" i="2" s="1"/>
  <c r="M1667" i="2" s="1"/>
  <c r="K1670" i="2"/>
  <c r="L1670" i="2" s="1"/>
  <c r="M1670" i="2" s="1"/>
  <c r="K1690" i="2"/>
  <c r="L1690" i="2" s="1"/>
  <c r="M1690" i="2" s="1"/>
  <c r="K1694" i="2"/>
  <c r="L1694" i="2" s="1"/>
  <c r="M1694" i="2" s="1"/>
  <c r="K1698" i="2"/>
  <c r="L1698" i="2" s="1"/>
  <c r="M1698" i="2" s="1"/>
  <c r="K1087" i="2"/>
  <c r="L1087" i="2" s="1"/>
  <c r="M1087" i="2" s="1"/>
  <c r="K1100" i="2"/>
  <c r="K1108" i="2"/>
  <c r="L1108" i="2" s="1"/>
  <c r="M1108" i="2" s="1"/>
  <c r="K1395" i="2"/>
  <c r="L1395" i="2" s="1"/>
  <c r="M1395" i="2" s="1"/>
  <c r="K1627" i="2"/>
  <c r="L1627" i="2" s="1"/>
  <c r="M1627" i="2" s="1"/>
  <c r="K1631" i="2"/>
  <c r="K1635" i="2"/>
  <c r="L1635" i="2" s="1"/>
  <c r="M1635" i="2" s="1"/>
  <c r="K1658" i="2"/>
  <c r="L1658" i="2" s="1"/>
  <c r="M1658" i="2" s="1"/>
  <c r="K1688" i="2"/>
  <c r="L1688" i="2" s="1"/>
  <c r="M1688" i="2" s="1"/>
  <c r="K144" i="2"/>
  <c r="L144" i="2" s="1"/>
  <c r="M144" i="2" s="1"/>
  <c r="K148" i="2"/>
  <c r="L148" i="2" s="1"/>
  <c r="M148" i="2" s="1"/>
  <c r="K152" i="2"/>
  <c r="L152" i="2" s="1"/>
  <c r="M152" i="2" s="1"/>
  <c r="K214" i="2"/>
  <c r="L214" i="2" s="1"/>
  <c r="M214" i="2" s="1"/>
  <c r="K245" i="2"/>
  <c r="L245" i="2" s="1"/>
  <c r="M245" i="2" s="1"/>
  <c r="K556" i="2"/>
  <c r="L556" i="2" s="1"/>
  <c r="M556" i="2" s="1"/>
  <c r="K147" i="2"/>
  <c r="L147" i="2" s="1"/>
  <c r="M147" i="2" s="1"/>
  <c r="K151" i="2"/>
  <c r="L151" i="2" s="1"/>
  <c r="M151" i="2" s="1"/>
  <c r="K155" i="2"/>
  <c r="L155" i="2" s="1"/>
  <c r="M155" i="2" s="1"/>
  <c r="K182" i="2"/>
  <c r="L182" i="2" s="1"/>
  <c r="M182" i="2" s="1"/>
  <c r="K213" i="2"/>
  <c r="L213" i="2" s="1"/>
  <c r="M213" i="2" s="1"/>
  <c r="K244" i="2"/>
  <c r="L244" i="2" s="1"/>
  <c r="M244" i="2" s="1"/>
  <c r="K248" i="2"/>
  <c r="K564" i="2"/>
  <c r="L564" i="2" s="1"/>
  <c r="M564" i="2" s="1"/>
  <c r="K572" i="2"/>
  <c r="L572" i="2" s="1"/>
  <c r="M572" i="2" s="1"/>
  <c r="K588" i="2"/>
  <c r="L588" i="2" s="1"/>
  <c r="M588" i="2" s="1"/>
  <c r="K592" i="2"/>
  <c r="L592" i="2" s="1"/>
  <c r="M592" i="2" s="1"/>
  <c r="K604" i="2"/>
  <c r="L604" i="2" s="1"/>
  <c r="M604" i="2" s="1"/>
  <c r="K620" i="2"/>
  <c r="L620" i="2" s="1"/>
  <c r="M620" i="2" s="1"/>
  <c r="K624" i="2"/>
  <c r="L624" i="2" s="1"/>
  <c r="M624" i="2" s="1"/>
  <c r="K628" i="2"/>
  <c r="L628" i="2" s="1"/>
  <c r="M628" i="2" s="1"/>
  <c r="K642" i="2"/>
  <c r="L642" i="2" s="1"/>
  <c r="M642" i="2" s="1"/>
  <c r="K646" i="2"/>
  <c r="L646" i="2" s="1"/>
  <c r="M646" i="2" s="1"/>
  <c r="K664" i="2"/>
  <c r="L664" i="2" s="1"/>
  <c r="M664" i="2" s="1"/>
  <c r="K668" i="2"/>
  <c r="L668" i="2" s="1"/>
  <c r="M668" i="2" s="1"/>
  <c r="K672" i="2"/>
  <c r="L672" i="2" s="1"/>
  <c r="M672" i="2" s="1"/>
  <c r="K571" i="2"/>
  <c r="L571" i="2" s="1"/>
  <c r="M571" i="2" s="1"/>
  <c r="K587" i="2"/>
  <c r="L587" i="2" s="1"/>
  <c r="M587" i="2" s="1"/>
  <c r="K591" i="2"/>
  <c r="L591" i="2" s="1"/>
  <c r="M591" i="2" s="1"/>
  <c r="K603" i="2"/>
  <c r="L603" i="2" s="1"/>
  <c r="M603" i="2" s="1"/>
  <c r="K619" i="2"/>
  <c r="L619" i="2" s="1"/>
  <c r="M619" i="2" s="1"/>
  <c r="K627" i="2"/>
  <c r="L627" i="2" s="1"/>
  <c r="M627" i="2" s="1"/>
  <c r="K641" i="2"/>
  <c r="L641" i="2" s="1"/>
  <c r="M641" i="2" s="1"/>
  <c r="K645" i="2"/>
  <c r="L645" i="2" s="1"/>
  <c r="M645" i="2" s="1"/>
  <c r="K667" i="2"/>
  <c r="L667" i="2" s="1"/>
  <c r="M667" i="2" s="1"/>
  <c r="K671" i="2"/>
  <c r="L671" i="2" s="1"/>
  <c r="M671" i="2" s="1"/>
  <c r="K675" i="2"/>
  <c r="L675" i="2" s="1"/>
  <c r="M675" i="2" s="1"/>
  <c r="K570" i="2"/>
  <c r="L570" i="2" s="1"/>
  <c r="M570" i="2" s="1"/>
  <c r="K586" i="2"/>
  <c r="L586" i="2" s="1"/>
  <c r="M586" i="2" s="1"/>
  <c r="K602" i="2"/>
  <c r="L602" i="2" s="1"/>
  <c r="M602" i="2" s="1"/>
  <c r="K618" i="2"/>
  <c r="L618" i="2" s="1"/>
  <c r="M618" i="2" s="1"/>
  <c r="K622" i="2"/>
  <c r="L622" i="2" s="1"/>
  <c r="M622" i="2" s="1"/>
  <c r="K626" i="2"/>
  <c r="L626" i="2" s="1"/>
  <c r="M626" i="2" s="1"/>
  <c r="K640" i="2"/>
  <c r="L640" i="2" s="1"/>
  <c r="M640" i="2" s="1"/>
  <c r="K644" i="2"/>
  <c r="L644" i="2" s="1"/>
  <c r="M644" i="2" s="1"/>
  <c r="K666" i="2"/>
  <c r="L666" i="2" s="1"/>
  <c r="M666" i="2" s="1"/>
  <c r="K670" i="2"/>
  <c r="L670" i="2" s="1"/>
  <c r="M670" i="2" s="1"/>
  <c r="K674" i="2"/>
  <c r="L674" i="2" s="1"/>
  <c r="M674" i="2" s="1"/>
  <c r="K677" i="2"/>
  <c r="K681" i="2"/>
  <c r="L681" i="2" s="1"/>
  <c r="M681" i="2" s="1"/>
  <c r="K685" i="2"/>
  <c r="L685" i="2" s="1"/>
  <c r="M685" i="2" s="1"/>
  <c r="K689" i="2"/>
  <c r="L689" i="2" s="1"/>
  <c r="M689" i="2" s="1"/>
  <c r="K693" i="2"/>
  <c r="L693" i="2" s="1"/>
  <c r="M693" i="2" s="1"/>
  <c r="K697" i="2"/>
  <c r="L697" i="2" s="1"/>
  <c r="M697" i="2" s="1"/>
  <c r="K701" i="2"/>
  <c r="L701" i="2" s="1"/>
  <c r="M701" i="2" s="1"/>
  <c r="K705" i="2"/>
  <c r="L705" i="2" s="1"/>
  <c r="M705" i="2" s="1"/>
  <c r="K709" i="2"/>
  <c r="K713" i="2"/>
  <c r="L713" i="2" s="1"/>
  <c r="M713" i="2" s="1"/>
  <c r="K717" i="2"/>
  <c r="L717" i="2" s="1"/>
  <c r="M717" i="2" s="1"/>
  <c r="K721" i="2"/>
  <c r="L721" i="2" s="1"/>
  <c r="M721" i="2" s="1"/>
  <c r="K725" i="2"/>
  <c r="L725" i="2" s="1"/>
  <c r="M725" i="2" s="1"/>
  <c r="K729" i="2"/>
  <c r="L729" i="2" s="1"/>
  <c r="M729" i="2" s="1"/>
  <c r="K733" i="2"/>
  <c r="L733" i="2" s="1"/>
  <c r="M733" i="2" s="1"/>
  <c r="K737" i="2"/>
  <c r="L737" i="2" s="1"/>
  <c r="M737" i="2" s="1"/>
  <c r="K741" i="2"/>
  <c r="L741" i="2" s="1"/>
  <c r="M741" i="2" s="1"/>
  <c r="K758" i="2"/>
  <c r="L758" i="2" s="1"/>
  <c r="M758" i="2" s="1"/>
  <c r="K762" i="2"/>
  <c r="L762" i="2" s="1"/>
  <c r="M762" i="2" s="1"/>
  <c r="K783" i="2"/>
  <c r="L783" i="2" s="1"/>
  <c r="M783" i="2" s="1"/>
  <c r="K787" i="2"/>
  <c r="L787" i="2" s="1"/>
  <c r="M787" i="2" s="1"/>
  <c r="K791" i="2"/>
  <c r="L791" i="2" s="1"/>
  <c r="M791" i="2" s="1"/>
  <c r="K795" i="2"/>
  <c r="L795" i="2" s="1"/>
  <c r="M795" i="2" s="1"/>
  <c r="K676" i="2"/>
  <c r="L676" i="2" s="1"/>
  <c r="M676" i="2" s="1"/>
  <c r="K680" i="2"/>
  <c r="K684" i="2"/>
  <c r="L684" i="2" s="1"/>
  <c r="M684" i="2" s="1"/>
  <c r="K688" i="2"/>
  <c r="L688" i="2" s="1"/>
  <c r="M688" i="2" s="1"/>
  <c r="K692" i="2"/>
  <c r="L692" i="2" s="1"/>
  <c r="M692" i="2" s="1"/>
  <c r="K696" i="2"/>
  <c r="K700" i="2"/>
  <c r="L700" i="2" s="1"/>
  <c r="M700" i="2" s="1"/>
  <c r="K704" i="2"/>
  <c r="L704" i="2" s="1"/>
  <c r="M704" i="2" s="1"/>
  <c r="K708" i="2"/>
  <c r="L708" i="2" s="1"/>
  <c r="M708" i="2" s="1"/>
  <c r="K712" i="2"/>
  <c r="L712" i="2" s="1"/>
  <c r="M712" i="2" s="1"/>
  <c r="K716" i="2"/>
  <c r="L716" i="2" s="1"/>
  <c r="M716" i="2" s="1"/>
  <c r="K720" i="2"/>
  <c r="L720" i="2" s="1"/>
  <c r="M720" i="2" s="1"/>
  <c r="K724" i="2"/>
  <c r="L724" i="2" s="1"/>
  <c r="M724" i="2" s="1"/>
  <c r="K728" i="2"/>
  <c r="K732" i="2"/>
  <c r="L732" i="2" s="1"/>
  <c r="M732" i="2" s="1"/>
  <c r="K736" i="2"/>
  <c r="L736" i="2" s="1"/>
  <c r="M736" i="2" s="1"/>
  <c r="K740" i="2"/>
  <c r="L740" i="2" s="1"/>
  <c r="M740" i="2" s="1"/>
  <c r="K761" i="2"/>
  <c r="L761" i="2" s="1"/>
  <c r="M761" i="2" s="1"/>
  <c r="K782" i="2"/>
  <c r="L782" i="2" s="1"/>
  <c r="M782" i="2" s="1"/>
  <c r="K786" i="2"/>
  <c r="L786" i="2" s="1"/>
  <c r="M786" i="2" s="1"/>
  <c r="K790" i="2"/>
  <c r="L790" i="2" s="1"/>
  <c r="M790" i="2" s="1"/>
  <c r="K794" i="2"/>
  <c r="K834" i="2"/>
  <c r="L834" i="2" s="1"/>
  <c r="M834" i="2" s="1"/>
  <c r="K838" i="2"/>
  <c r="L838" i="2" s="1"/>
  <c r="M838" i="2" s="1"/>
  <c r="K842" i="2"/>
  <c r="L842" i="2" s="1"/>
  <c r="M842" i="2" s="1"/>
  <c r="K846" i="2"/>
  <c r="L846" i="2" s="1"/>
  <c r="M846" i="2" s="1"/>
  <c r="K850" i="2"/>
  <c r="L850" i="2" s="1"/>
  <c r="M850" i="2" s="1"/>
  <c r="K679" i="2"/>
  <c r="L679" i="2" s="1"/>
  <c r="M679" i="2" s="1"/>
  <c r="K683" i="2"/>
  <c r="L683" i="2" s="1"/>
  <c r="M683" i="2" s="1"/>
  <c r="K687" i="2"/>
  <c r="L687" i="2" s="1"/>
  <c r="M687" i="2" s="1"/>
  <c r="K691" i="2"/>
  <c r="L691" i="2" s="1"/>
  <c r="M691" i="2" s="1"/>
  <c r="K695" i="2"/>
  <c r="L695" i="2" s="1"/>
  <c r="M695" i="2" s="1"/>
  <c r="K699" i="2"/>
  <c r="L699" i="2" s="1"/>
  <c r="M699" i="2" s="1"/>
  <c r="K703" i="2"/>
  <c r="K707" i="2"/>
  <c r="L707" i="2" s="1"/>
  <c r="M707" i="2" s="1"/>
  <c r="K711" i="2"/>
  <c r="L711" i="2" s="1"/>
  <c r="M711" i="2" s="1"/>
  <c r="K715" i="2"/>
  <c r="L715" i="2" s="1"/>
  <c r="M715" i="2" s="1"/>
  <c r="K719" i="2"/>
  <c r="L719" i="2" s="1"/>
  <c r="M719" i="2" s="1"/>
  <c r="K723" i="2"/>
  <c r="L723" i="2" s="1"/>
  <c r="M723" i="2" s="1"/>
  <c r="K727" i="2"/>
  <c r="L727" i="2" s="1"/>
  <c r="M727" i="2" s="1"/>
  <c r="K731" i="2"/>
  <c r="L731" i="2" s="1"/>
  <c r="M731" i="2" s="1"/>
  <c r="K735" i="2"/>
  <c r="L735" i="2" s="1"/>
  <c r="M735" i="2" s="1"/>
  <c r="K739" i="2"/>
  <c r="L739" i="2" s="1"/>
  <c r="M739" i="2" s="1"/>
  <c r="K760" i="2"/>
  <c r="L760" i="2" s="1"/>
  <c r="M760" i="2" s="1"/>
  <c r="K764" i="2"/>
  <c r="L764" i="2" s="1"/>
  <c r="M764" i="2" s="1"/>
  <c r="K785" i="2"/>
  <c r="L785" i="2" s="1"/>
  <c r="M785" i="2" s="1"/>
  <c r="K793" i="2"/>
  <c r="L793" i="2" s="1"/>
  <c r="M793" i="2" s="1"/>
  <c r="K808" i="2"/>
  <c r="L808" i="2" s="1"/>
  <c r="M808" i="2" s="1"/>
  <c r="K812" i="2"/>
  <c r="L812" i="2" s="1"/>
  <c r="M812" i="2" s="1"/>
  <c r="K816" i="2"/>
  <c r="L816" i="2" s="1"/>
  <c r="M816" i="2" s="1"/>
  <c r="K807" i="2"/>
  <c r="L807" i="2" s="1"/>
  <c r="M807" i="2" s="1"/>
  <c r="K811" i="2"/>
  <c r="L811" i="2" s="1"/>
  <c r="M811" i="2" s="1"/>
  <c r="K815" i="2"/>
  <c r="L815" i="2" s="1"/>
  <c r="M815" i="2" s="1"/>
  <c r="K835" i="2"/>
  <c r="L835" i="2" s="1"/>
  <c r="M835" i="2" s="1"/>
  <c r="K839" i="2"/>
  <c r="L839" i="2" s="1"/>
  <c r="M839" i="2" s="1"/>
  <c r="K843" i="2"/>
  <c r="L843" i="2" s="1"/>
  <c r="M843" i="2" s="1"/>
  <c r="K847" i="2"/>
  <c r="L847" i="2" s="1"/>
  <c r="M847" i="2" s="1"/>
  <c r="K851" i="2"/>
  <c r="L851" i="2" s="1"/>
  <c r="M851" i="2" s="1"/>
  <c r="K1002" i="2"/>
  <c r="L1002" i="2" s="1"/>
  <c r="M1002" i="2" s="1"/>
  <c r="K1066" i="2"/>
  <c r="L1066" i="2" s="1"/>
  <c r="M1066" i="2" s="1"/>
  <c r="K1070" i="2"/>
  <c r="L1070" i="2" s="1"/>
  <c r="M1070" i="2" s="1"/>
  <c r="K1117" i="2"/>
  <c r="K1121" i="2"/>
  <c r="L1121" i="2" s="1"/>
  <c r="M1121" i="2" s="1"/>
  <c r="K1139" i="2"/>
  <c r="L1139" i="2" s="1"/>
  <c r="M1139" i="2" s="1"/>
  <c r="K1143" i="2"/>
  <c r="L1143" i="2" s="1"/>
  <c r="M1143" i="2" s="1"/>
  <c r="K1156" i="2"/>
  <c r="K1160" i="2"/>
  <c r="L1160" i="2" s="1"/>
  <c r="M1160" i="2" s="1"/>
  <c r="K1010" i="2"/>
  <c r="L1010" i="2" s="1"/>
  <c r="M1010" i="2" s="1"/>
  <c r="K1028" i="2"/>
  <c r="L1028" i="2" s="1"/>
  <c r="M1028" i="2" s="1"/>
  <c r="K1069" i="2"/>
  <c r="L1069" i="2" s="1"/>
  <c r="M1069" i="2" s="1"/>
  <c r="K1116" i="2"/>
  <c r="L1116" i="2" s="1"/>
  <c r="M1116" i="2" s="1"/>
  <c r="K1120" i="2"/>
  <c r="L1120" i="2" s="1"/>
  <c r="M1120" i="2" s="1"/>
  <c r="K1138" i="2"/>
  <c r="L1138" i="2" s="1"/>
  <c r="M1138" i="2" s="1"/>
  <c r="K1142" i="2"/>
  <c r="L1142" i="2" s="1"/>
  <c r="M1142" i="2" s="1"/>
  <c r="K1159" i="2"/>
  <c r="L1159" i="2" s="1"/>
  <c r="M1159" i="2" s="1"/>
  <c r="L6" i="2"/>
  <c r="M5" i="2" s="1"/>
  <c r="K1702" i="2"/>
  <c r="L1702" i="2" s="1"/>
  <c r="M1702" i="2" s="1"/>
  <c r="K1703" i="2"/>
  <c r="L1703" i="2" s="1"/>
  <c r="M1703" i="2" s="1"/>
  <c r="L4" i="2"/>
  <c r="K1704" i="2"/>
  <c r="L1704" i="2" s="1"/>
  <c r="M1704" i="2" s="1"/>
  <c r="L10" i="2"/>
  <c r="M10" i="2" s="1"/>
  <c r="L12" i="2"/>
  <c r="M12" i="2" s="1"/>
  <c r="L18" i="2"/>
  <c r="M18" i="2" s="1"/>
  <c r="L26" i="2"/>
  <c r="M26" i="2" s="1"/>
  <c r="L28" i="2"/>
  <c r="M28" i="2" s="1"/>
  <c r="L30" i="2"/>
  <c r="M30" i="2" s="1"/>
  <c r="L34" i="2"/>
  <c r="M34" i="2" s="1"/>
  <c r="L37" i="2"/>
  <c r="M37" i="2" s="1"/>
  <c r="L53" i="2"/>
  <c r="M53" i="2" s="1"/>
  <c r="L69" i="2"/>
  <c r="M69" i="2" s="1"/>
  <c r="L73" i="2"/>
  <c r="M73" i="2" s="1"/>
  <c r="L82" i="2"/>
  <c r="M82" i="2" s="1"/>
  <c r="L90" i="2"/>
  <c r="M90" i="2" s="1"/>
  <c r="L92" i="2"/>
  <c r="M92" i="2" s="1"/>
  <c r="L94" i="2"/>
  <c r="M94" i="2" s="1"/>
  <c r="L115" i="2"/>
  <c r="M115" i="2" s="1"/>
  <c r="L21" i="2"/>
  <c r="M21" i="2" s="1"/>
  <c r="L42" i="2"/>
  <c r="M42" i="2" s="1"/>
  <c r="L46" i="2"/>
  <c r="M46" i="2" s="1"/>
  <c r="L58" i="2"/>
  <c r="M58" i="2" s="1"/>
  <c r="L62" i="2"/>
  <c r="M62" i="2" s="1"/>
  <c r="L64" i="2"/>
  <c r="M64" i="2" s="1"/>
  <c r="L76" i="2"/>
  <c r="M76" i="2" s="1"/>
  <c r="L85" i="2"/>
  <c r="M85" i="2" s="1"/>
  <c r="L96" i="2"/>
  <c r="M96" i="2" s="1"/>
  <c r="L106" i="2"/>
  <c r="M106" i="2" s="1"/>
  <c r="L110" i="2"/>
  <c r="M110" i="2" s="1"/>
  <c r="L114" i="2"/>
  <c r="M114" i="2" s="1"/>
  <c r="L124" i="2"/>
  <c r="M124" i="2" s="1"/>
  <c r="L126" i="2"/>
  <c r="M126" i="2" s="1"/>
  <c r="L128" i="2"/>
  <c r="M128" i="2" s="1"/>
  <c r="L170" i="2"/>
  <c r="M170" i="2" s="1"/>
  <c r="L196" i="2"/>
  <c r="M196" i="2" s="1"/>
  <c r="L203" i="2"/>
  <c r="M203" i="2" s="1"/>
  <c r="L218" i="2"/>
  <c r="M218" i="2" s="1"/>
  <c r="L355" i="2"/>
  <c r="M355" i="2" s="1"/>
  <c r="L364" i="2"/>
  <c r="M364" i="2" s="1"/>
  <c r="L380" i="2"/>
  <c r="M380" i="2" s="1"/>
  <c r="L390" i="2"/>
  <c r="M390" i="2" s="1"/>
  <c r="L476" i="2"/>
  <c r="M476" i="2" s="1"/>
  <c r="L486" i="2"/>
  <c r="M486" i="2" s="1"/>
  <c r="L495" i="2"/>
  <c r="M495" i="2" s="1"/>
  <c r="L501" i="2"/>
  <c r="M501" i="2" s="1"/>
  <c r="L524" i="2"/>
  <c r="M524" i="2" s="1"/>
  <c r="L533" i="2"/>
  <c r="M533" i="2" s="1"/>
  <c r="L543" i="2"/>
  <c r="M543" i="2" s="1"/>
  <c r="L549" i="2"/>
  <c r="M549" i="2" s="1"/>
  <c r="L589" i="2"/>
  <c r="M589" i="2" s="1"/>
  <c r="L605" i="2"/>
  <c r="M605" i="2" s="1"/>
  <c r="L610" i="2"/>
  <c r="M610" i="2" s="1"/>
  <c r="L621" i="2"/>
  <c r="M621" i="2" s="1"/>
  <c r="L654" i="2"/>
  <c r="M654" i="2" s="1"/>
  <c r="L658" i="2"/>
  <c r="M658" i="2" s="1"/>
  <c r="L680" i="2"/>
  <c r="M680" i="2" s="1"/>
  <c r="L682" i="2"/>
  <c r="M682" i="2" s="1"/>
  <c r="L686" i="2"/>
  <c r="M686" i="2" s="1"/>
  <c r="L138" i="2"/>
  <c r="M138" i="2" s="1"/>
  <c r="L142" i="2"/>
  <c r="M142" i="2" s="1"/>
  <c r="L149" i="2"/>
  <c r="M149" i="2" s="1"/>
  <c r="L185" i="2"/>
  <c r="M185" i="2" s="1"/>
  <c r="L228" i="2"/>
  <c r="M228" i="2" s="1"/>
  <c r="L235" i="2"/>
  <c r="M235" i="2" s="1"/>
  <c r="L254" i="2"/>
  <c r="M254" i="2" s="1"/>
  <c r="L275" i="2"/>
  <c r="M275" i="2" s="1"/>
  <c r="L278" i="2"/>
  <c r="M278" i="2" s="1"/>
  <c r="L308" i="2"/>
  <c r="M308" i="2" s="1"/>
  <c r="L315" i="2"/>
  <c r="M315" i="2" s="1"/>
  <c r="L330" i="2"/>
  <c r="M330" i="2" s="1"/>
  <c r="L463" i="2"/>
  <c r="M463" i="2" s="1"/>
  <c r="L479" i="2"/>
  <c r="M479" i="2" s="1"/>
  <c r="L534" i="2"/>
  <c r="M534" i="2" s="1"/>
  <c r="L568" i="2"/>
  <c r="M568" i="2" s="1"/>
  <c r="L581" i="2"/>
  <c r="M581" i="2" s="1"/>
  <c r="L599" i="2"/>
  <c r="M599" i="2" s="1"/>
  <c r="L608" i="2"/>
  <c r="M608" i="2" s="1"/>
  <c r="L614" i="2"/>
  <c r="M614" i="2" s="1"/>
  <c r="L625" i="2"/>
  <c r="M625" i="2" s="1"/>
  <c r="L637" i="2"/>
  <c r="M637" i="2" s="1"/>
  <c r="L665" i="2"/>
  <c r="M665" i="2" s="1"/>
  <c r="L677" i="2"/>
  <c r="M677" i="2" s="1"/>
  <c r="L150" i="2"/>
  <c r="M150" i="2" s="1"/>
  <c r="L165" i="2"/>
  <c r="M165" i="2" s="1"/>
  <c r="L190" i="2"/>
  <c r="M190" i="2" s="1"/>
  <c r="L217" i="2"/>
  <c r="M217" i="2" s="1"/>
  <c r="L223" i="2"/>
  <c r="M223" i="2" s="1"/>
  <c r="L251" i="2"/>
  <c r="M251" i="2" s="1"/>
  <c r="L277" i="2"/>
  <c r="M277" i="2" s="1"/>
  <c r="L314" i="2"/>
  <c r="M314" i="2" s="1"/>
  <c r="L325" i="2"/>
  <c r="M325" i="2" s="1"/>
  <c r="L331" i="2"/>
  <c r="M331" i="2" s="1"/>
  <c r="L341" i="2"/>
  <c r="M341" i="2" s="1"/>
  <c r="L351" i="2"/>
  <c r="M351" i="2" s="1"/>
  <c r="L357" i="2"/>
  <c r="M357" i="2" s="1"/>
  <c r="L373" i="2"/>
  <c r="M373" i="2" s="1"/>
  <c r="L389" i="2"/>
  <c r="M389" i="2" s="1"/>
  <c r="L396" i="2"/>
  <c r="M396" i="2" s="1"/>
  <c r="L399" i="2"/>
  <c r="M399" i="2" s="1"/>
  <c r="L415" i="2"/>
  <c r="M415" i="2" s="1"/>
  <c r="L422" i="2"/>
  <c r="M422" i="2" s="1"/>
  <c r="L428" i="2"/>
  <c r="M428" i="2" s="1"/>
  <c r="L431" i="2"/>
  <c r="M431" i="2" s="1"/>
  <c r="L437" i="2"/>
  <c r="M437" i="2" s="1"/>
  <c r="L444" i="2"/>
  <c r="M444" i="2" s="1"/>
  <c r="L453" i="2"/>
  <c r="M453" i="2" s="1"/>
  <c r="L454" i="2"/>
  <c r="M454" i="2" s="1"/>
  <c r="L469" i="2"/>
  <c r="M469" i="2" s="1"/>
  <c r="L499" i="2"/>
  <c r="M499" i="2" s="1"/>
  <c r="L502" i="2"/>
  <c r="M502" i="2" s="1"/>
  <c r="L508" i="2"/>
  <c r="M508" i="2" s="1"/>
  <c r="L511" i="2"/>
  <c r="M511" i="2" s="1"/>
  <c r="L550" i="2"/>
  <c r="M550" i="2" s="1"/>
  <c r="L703" i="2"/>
  <c r="M703" i="2" s="1"/>
  <c r="L722" i="2"/>
  <c r="M722" i="2" s="1"/>
  <c r="L728" i="2"/>
  <c r="M728" i="2" s="1"/>
  <c r="L743" i="2"/>
  <c r="M743" i="2" s="1"/>
  <c r="L747" i="2"/>
  <c r="M747" i="2" s="1"/>
  <c r="L771" i="2"/>
  <c r="M771" i="2" s="1"/>
  <c r="L774" i="2"/>
  <c r="M774" i="2" s="1"/>
  <c r="L780" i="2"/>
  <c r="M780" i="2" s="1"/>
  <c r="L797" i="2"/>
  <c r="M797" i="2" s="1"/>
  <c r="L804" i="2"/>
  <c r="M804" i="2" s="1"/>
  <c r="L833" i="2"/>
  <c r="M833" i="2" s="1"/>
  <c r="L857" i="2"/>
  <c r="M857" i="2" s="1"/>
  <c r="L873" i="2"/>
  <c r="M873" i="2" s="1"/>
  <c r="L889" i="2"/>
  <c r="M889" i="2" s="1"/>
  <c r="L895" i="2"/>
  <c r="M895" i="2" s="1"/>
  <c r="L898" i="2"/>
  <c r="M898" i="2" s="1"/>
  <c r="L905" i="2"/>
  <c r="M905" i="2" s="1"/>
  <c r="L908" i="2"/>
  <c r="M908" i="2" s="1"/>
  <c r="L918" i="2"/>
  <c r="M918" i="2" s="1"/>
  <c r="L925" i="2"/>
  <c r="M925" i="2" s="1"/>
  <c r="L931" i="2"/>
  <c r="M931" i="2" s="1"/>
  <c r="L934" i="2"/>
  <c r="M934" i="2" s="1"/>
  <c r="L942" i="2"/>
  <c r="M942" i="2" s="1"/>
  <c r="L946" i="2"/>
  <c r="M946" i="2" s="1"/>
  <c r="L959" i="2"/>
  <c r="M959" i="2" s="1"/>
  <c r="L973" i="2"/>
  <c r="M973" i="2" s="1"/>
  <c r="L976" i="2"/>
  <c r="M976" i="2" s="1"/>
  <c r="L986" i="2"/>
  <c r="M986" i="2" s="1"/>
  <c r="L998" i="2"/>
  <c r="M998" i="2" s="1"/>
  <c r="L1018" i="2"/>
  <c r="M1018" i="2" s="1"/>
  <c r="L1022" i="2"/>
  <c r="M1022" i="2" s="1"/>
  <c r="L1075" i="2"/>
  <c r="M1075" i="2" s="1"/>
  <c r="L1086" i="2"/>
  <c r="M1086" i="2" s="1"/>
  <c r="L1111" i="2"/>
  <c r="M1111" i="2" s="1"/>
  <c r="L1131" i="2"/>
  <c r="M1131" i="2" s="1"/>
  <c r="L706" i="2"/>
  <c r="M706" i="2" s="1"/>
  <c r="L709" i="2"/>
  <c r="M709" i="2" s="1"/>
  <c r="L767" i="2"/>
  <c r="M767" i="2" s="1"/>
  <c r="L773" i="2"/>
  <c r="M773" i="2" s="1"/>
  <c r="L796" i="2"/>
  <c r="M796" i="2" s="1"/>
  <c r="L825" i="2"/>
  <c r="M825" i="2" s="1"/>
  <c r="L848" i="2"/>
  <c r="M848" i="2" s="1"/>
  <c r="L859" i="2"/>
  <c r="M859" i="2" s="1"/>
  <c r="L872" i="2"/>
  <c r="M872" i="2" s="1"/>
  <c r="L874" i="2"/>
  <c r="M874" i="2" s="1"/>
  <c r="L886" i="2"/>
  <c r="M886" i="2" s="1"/>
  <c r="L911" i="2"/>
  <c r="M911" i="2" s="1"/>
  <c r="L926" i="2"/>
  <c r="M926" i="2" s="1"/>
  <c r="L941" i="2"/>
  <c r="M941" i="2" s="1"/>
  <c r="L956" i="2"/>
  <c r="M956" i="2" s="1"/>
  <c r="L975" i="2"/>
  <c r="M975" i="2" s="1"/>
  <c r="L992" i="2"/>
  <c r="M992" i="2" s="1"/>
  <c r="L1004" i="2"/>
  <c r="M1004" i="2" s="1"/>
  <c r="L1045" i="2"/>
  <c r="M1045" i="2" s="1"/>
  <c r="L1063" i="2"/>
  <c r="M1063" i="2" s="1"/>
  <c r="L1076" i="2"/>
  <c r="M1076" i="2" s="1"/>
  <c r="L1085" i="2"/>
  <c r="M1085" i="2" s="1"/>
  <c r="L1100" i="2"/>
  <c r="M1100" i="2" s="1"/>
  <c r="L1102" i="2"/>
  <c r="M1102" i="2" s="1"/>
  <c r="L1117" i="2"/>
  <c r="M1117" i="2" s="1"/>
  <c r="L1118" i="2"/>
  <c r="M1118" i="2" s="1"/>
  <c r="L1130" i="2"/>
  <c r="M1130" i="2" s="1"/>
  <c r="L1132" i="2"/>
  <c r="M1132" i="2" s="1"/>
  <c r="L696" i="2"/>
  <c r="M696" i="2" s="1"/>
  <c r="L714" i="2"/>
  <c r="M714" i="2" s="1"/>
  <c r="L734" i="2"/>
  <c r="M734" i="2" s="1"/>
  <c r="L809" i="2"/>
  <c r="M809" i="2" s="1"/>
  <c r="L822" i="2"/>
  <c r="M822" i="2" s="1"/>
  <c r="L875" i="2"/>
  <c r="M875" i="2" s="1"/>
  <c r="L879" i="2"/>
  <c r="M879" i="2" s="1"/>
  <c r="L882" i="2"/>
  <c r="M882" i="2" s="1"/>
  <c r="L888" i="2"/>
  <c r="M888" i="2" s="1"/>
  <c r="L891" i="2"/>
  <c r="M891" i="2" s="1"/>
  <c r="L901" i="2"/>
  <c r="M901" i="2" s="1"/>
  <c r="L902" i="2"/>
  <c r="M902" i="2" s="1"/>
  <c r="L927" i="2"/>
  <c r="M927" i="2" s="1"/>
  <c r="L930" i="2"/>
  <c r="M930" i="2" s="1"/>
  <c r="L954" i="2"/>
  <c r="M954" i="2" s="1"/>
  <c r="L970" i="2"/>
  <c r="M970" i="2" s="1"/>
  <c r="L974" i="2"/>
  <c r="M974" i="2" s="1"/>
  <c r="L1156" i="2"/>
  <c r="M1156" i="2" s="1"/>
  <c r="L1171" i="2"/>
  <c r="M1171" i="2" s="1"/>
  <c r="L1177" i="2"/>
  <c r="M1177" i="2" s="1"/>
  <c r="L1180" i="2"/>
  <c r="M1180" i="2" s="1"/>
  <c r="L1216" i="2"/>
  <c r="M1216" i="2" s="1"/>
  <c r="L1227" i="2"/>
  <c r="M1227" i="2" s="1"/>
  <c r="L1267" i="2"/>
  <c r="M1267" i="2" s="1"/>
  <c r="L1280" i="2"/>
  <c r="M1280" i="2" s="1"/>
  <c r="L1289" i="2"/>
  <c r="M1289" i="2" s="1"/>
  <c r="L1293" i="2"/>
  <c r="M1293" i="2" s="1"/>
  <c r="L1301" i="2"/>
  <c r="M1301" i="2" s="1"/>
  <c r="L1312" i="2"/>
  <c r="M1312" i="2" s="1"/>
  <c r="L1326" i="2"/>
  <c r="M1326" i="2" s="1"/>
  <c r="L1334" i="2"/>
  <c r="M1334" i="2" s="1"/>
  <c r="L1360" i="2"/>
  <c r="M1360" i="2" s="1"/>
  <c r="L1365" i="2"/>
  <c r="M1365" i="2" s="1"/>
  <c r="L1371" i="2"/>
  <c r="M1371" i="2" s="1"/>
  <c r="L1384" i="2"/>
  <c r="M1384" i="2" s="1"/>
  <c r="L1393" i="2"/>
  <c r="M1393" i="2" s="1"/>
  <c r="L1397" i="2"/>
  <c r="M1397" i="2" s="1"/>
  <c r="L1399" i="2"/>
  <c r="M1399" i="2" s="1"/>
  <c r="L1402" i="2"/>
  <c r="M1402" i="2" s="1"/>
  <c r="L1404" i="2"/>
  <c r="M1404" i="2" s="1"/>
  <c r="L1410" i="2"/>
  <c r="M1410" i="2" s="1"/>
  <c r="L1411" i="2"/>
  <c r="M1411" i="2" s="1"/>
  <c r="L1418" i="2"/>
  <c r="M1418" i="2" s="1"/>
  <c r="L1419" i="2"/>
  <c r="M1419" i="2" s="1"/>
  <c r="L1421" i="2"/>
  <c r="M1421" i="2" s="1"/>
  <c r="L1424" i="2"/>
  <c r="M1424" i="2" s="1"/>
  <c r="L1427" i="2"/>
  <c r="M1427" i="2" s="1"/>
  <c r="L1429" i="2"/>
  <c r="M1429" i="2" s="1"/>
  <c r="L1432" i="2"/>
  <c r="M1432" i="2" s="1"/>
  <c r="L1434" i="2"/>
  <c r="M1434" i="2" s="1"/>
  <c r="L1435" i="2"/>
  <c r="M1435" i="2" s="1"/>
  <c r="L1437" i="2"/>
  <c r="M1437" i="2" s="1"/>
  <c r="L1440" i="2"/>
  <c r="M1440" i="2" s="1"/>
  <c r="L1448" i="2"/>
  <c r="M1448" i="2" s="1"/>
  <c r="L1452" i="2"/>
  <c r="M1452" i="2" s="1"/>
  <c r="L1458" i="2"/>
  <c r="M1458" i="2" s="1"/>
  <c r="L1463" i="2"/>
  <c r="M1463" i="2" s="1"/>
  <c r="L1467" i="2"/>
  <c r="M1467" i="2" s="1"/>
  <c r="L1469" i="2"/>
  <c r="M1469" i="2" s="1"/>
  <c r="L1473" i="2"/>
  <c r="M1473" i="2" s="1"/>
  <c r="L1480" i="2"/>
  <c r="M1480" i="2" s="1"/>
  <c r="L1484" i="2"/>
  <c r="M1484" i="2" s="1"/>
  <c r="L1488" i="2"/>
  <c r="M1488" i="2" s="1"/>
  <c r="L1489" i="2"/>
  <c r="M1489" i="2" s="1"/>
  <c r="L1158" i="2"/>
  <c r="M1158" i="2" s="1"/>
  <c r="L1190" i="2"/>
  <c r="M1190" i="2" s="1"/>
  <c r="L1193" i="2"/>
  <c r="M1193" i="2" s="1"/>
  <c r="L1196" i="2"/>
  <c r="M1196" i="2" s="1"/>
  <c r="L1202" i="2"/>
  <c r="M1202" i="2" s="1"/>
  <c r="L1218" i="2"/>
  <c r="M1218" i="2" s="1"/>
  <c r="L1221" i="2"/>
  <c r="M1221" i="2" s="1"/>
  <c r="L1233" i="2"/>
  <c r="M1233" i="2" s="1"/>
  <c r="L1240" i="2"/>
  <c r="M1240" i="2" s="1"/>
  <c r="L1257" i="2"/>
  <c r="M1257" i="2" s="1"/>
  <c r="L1259" i="2"/>
  <c r="M1259" i="2" s="1"/>
  <c r="L1266" i="2"/>
  <c r="M1266" i="2" s="1"/>
  <c r="L1273" i="2"/>
  <c r="M1273" i="2" s="1"/>
  <c r="L1276" i="2"/>
  <c r="M1276" i="2" s="1"/>
  <c r="L1283" i="2"/>
  <c r="M1283" i="2" s="1"/>
  <c r="L1287" i="2"/>
  <c r="M1287" i="2" s="1"/>
  <c r="L1297" i="2"/>
  <c r="M1297" i="2" s="1"/>
  <c r="L1307" i="2"/>
  <c r="M1307" i="2" s="1"/>
  <c r="L1327" i="2"/>
  <c r="M1327" i="2" s="1"/>
  <c r="L1350" i="2"/>
  <c r="M1350" i="2" s="1"/>
  <c r="L1359" i="2"/>
  <c r="M1359" i="2" s="1"/>
  <c r="L1361" i="2"/>
  <c r="M1361" i="2" s="1"/>
  <c r="L1370" i="2"/>
  <c r="M1370" i="2" s="1"/>
  <c r="L1374" i="2"/>
  <c r="M1374" i="2" s="1"/>
  <c r="L1389" i="2"/>
  <c r="M1389" i="2" s="1"/>
  <c r="L1167" i="2"/>
  <c r="M1167" i="2" s="1"/>
  <c r="L1184" i="2"/>
  <c r="M1184" i="2" s="1"/>
  <c r="L1206" i="2"/>
  <c r="M1206" i="2" s="1"/>
  <c r="L1209" i="2"/>
  <c r="M1209" i="2" s="1"/>
  <c r="L1215" i="2"/>
  <c r="M1215" i="2" s="1"/>
  <c r="L1250" i="2"/>
  <c r="M1250" i="2" s="1"/>
  <c r="L1264" i="2"/>
  <c r="M1264" i="2" s="1"/>
  <c r="L1490" i="2"/>
  <c r="M1490" i="2" s="1"/>
  <c r="L1497" i="2"/>
  <c r="M1497" i="2" s="1"/>
  <c r="L1499" i="2"/>
  <c r="M1499" i="2" s="1"/>
  <c r="L1505" i="2"/>
  <c r="M1505" i="2" s="1"/>
  <c r="L1506" i="2"/>
  <c r="M1506" i="2" s="1"/>
  <c r="L1517" i="2"/>
  <c r="M1517" i="2" s="1"/>
  <c r="L1521" i="2"/>
  <c r="M1521" i="2" s="1"/>
  <c r="L1523" i="2"/>
  <c r="M1523" i="2" s="1"/>
  <c r="L1536" i="2"/>
  <c r="M1536" i="2" s="1"/>
  <c r="L1537" i="2"/>
  <c r="M1537" i="2" s="1"/>
  <c r="L1539" i="2"/>
  <c r="M1539" i="2" s="1"/>
  <c r="L1544" i="2"/>
  <c r="M1544" i="2" s="1"/>
  <c r="L1545" i="2"/>
  <c r="M1545" i="2" s="1"/>
  <c r="L1548" i="2"/>
  <c r="M1548" i="2" s="1"/>
  <c r="L1552" i="2"/>
  <c r="M1552" i="2" s="1"/>
  <c r="L1553" i="2"/>
  <c r="M1553" i="2" s="1"/>
  <c r="L1555" i="2"/>
  <c r="M1555" i="2" s="1"/>
  <c r="L1556" i="2"/>
  <c r="M1556" i="2" s="1"/>
  <c r="L1557" i="2"/>
  <c r="M1557" i="2" s="1"/>
  <c r="L1570" i="2"/>
  <c r="M1570" i="2" s="1"/>
  <c r="L1574" i="2"/>
  <c r="M1574" i="2" s="1"/>
  <c r="L1577" i="2"/>
  <c r="M1577" i="2" s="1"/>
  <c r="L1583" i="2"/>
  <c r="M1583" i="2" s="1"/>
  <c r="L1586" i="2"/>
  <c r="M1586" i="2" s="1"/>
  <c r="L1587" i="2"/>
  <c r="M1587" i="2" s="1"/>
  <c r="L1591" i="2"/>
  <c r="M1591" i="2" s="1"/>
  <c r="L1596" i="2"/>
  <c r="M1596" i="2" s="1"/>
  <c r="L1599" i="2"/>
  <c r="M1599" i="2" s="1"/>
  <c r="L1600" i="2"/>
  <c r="M1600" i="2" s="1"/>
  <c r="L1601" i="2"/>
  <c r="M1601" i="2" s="1"/>
  <c r="L1604" i="2"/>
  <c r="M1604" i="2" s="1"/>
  <c r="L1610" i="2"/>
  <c r="M1610" i="2" s="1"/>
  <c r="L1611" i="2"/>
  <c r="M1611" i="2" s="1"/>
  <c r="L1613" i="2"/>
  <c r="M1613" i="2" s="1"/>
  <c r="L1615" i="2"/>
  <c r="M1615" i="2" s="1"/>
  <c r="L1616" i="2"/>
  <c r="M1616" i="2" s="1"/>
  <c r="L1619" i="2"/>
  <c r="M1619" i="2" s="1"/>
  <c r="L1630" i="2"/>
  <c r="M1630" i="2" s="1"/>
  <c r="L1631" i="2"/>
  <c r="M1631" i="2" s="1"/>
  <c r="L1632" i="2"/>
  <c r="M1632" i="2" s="1"/>
  <c r="L1633" i="2"/>
  <c r="M1633" i="2" s="1"/>
  <c r="L1636" i="2"/>
  <c r="M1636" i="2" s="1"/>
  <c r="L1638" i="2"/>
  <c r="M1638" i="2" s="1"/>
  <c r="L1642" i="2"/>
  <c r="M1642" i="2" s="1"/>
  <c r="L1643" i="2"/>
  <c r="M1643" i="2" s="1"/>
  <c r="L1647" i="2"/>
  <c r="M1647" i="2" s="1"/>
  <c r="L1649" i="2"/>
  <c r="M1649" i="2" s="1"/>
  <c r="L1651" i="2"/>
  <c r="M1651" i="2" s="1"/>
  <c r="L1652" i="2"/>
  <c r="M1652" i="2" s="1"/>
  <c r="L1659" i="2"/>
  <c r="M1659" i="2" s="1"/>
  <c r="L1660" i="2"/>
  <c r="M1660" i="2" s="1"/>
  <c r="L1671" i="2"/>
  <c r="M1671" i="2" s="1"/>
  <c r="L1675" i="2"/>
  <c r="M1675" i="2" s="1"/>
  <c r="L1676" i="2"/>
  <c r="M1676" i="2" s="1"/>
  <c r="L1677" i="2"/>
  <c r="M1677" i="2" s="1"/>
  <c r="L1678" i="2"/>
  <c r="M1678" i="2" s="1"/>
  <c r="L1683" i="2"/>
  <c r="M1683" i="2" s="1"/>
  <c r="L1693" i="2"/>
  <c r="M1693" i="2" s="1"/>
  <c r="L1697" i="2"/>
  <c r="M1697" i="2" s="1"/>
  <c r="L1700" i="2"/>
  <c r="M1700" i="2" s="1"/>
  <c r="L3" i="2"/>
  <c r="K1706" i="2"/>
  <c r="L1706" i="2" s="1"/>
  <c r="M1706" i="2" s="1"/>
  <c r="K1707" i="2"/>
  <c r="L1707" i="2" s="1"/>
  <c r="M1707" i="2" s="1"/>
  <c r="K1708" i="2"/>
  <c r="L1708" i="2" s="1"/>
  <c r="M1708" i="2" s="1"/>
  <c r="K1709" i="2"/>
  <c r="L1709" i="2" s="1"/>
  <c r="M1709" i="2" s="1"/>
  <c r="K1710" i="2"/>
  <c r="L1710" i="2" s="1"/>
  <c r="M1710" i="2" s="1"/>
  <c r="K1711" i="2"/>
  <c r="L1711" i="2" s="1"/>
  <c r="M1711" i="2" s="1"/>
  <c r="K1712" i="2"/>
  <c r="L1712" i="2" s="1"/>
  <c r="M1712" i="2" s="1"/>
  <c r="K1713" i="2"/>
  <c r="L1713" i="2" s="1"/>
  <c r="M1713" i="2" s="1"/>
  <c r="K1714" i="2"/>
  <c r="L1714" i="2" s="1"/>
  <c r="M1714" i="2" s="1"/>
  <c r="K1715" i="2"/>
  <c r="L1715" i="2" s="1"/>
  <c r="M1715" i="2" s="1"/>
  <c r="K1716" i="2"/>
  <c r="L1716" i="2" s="1"/>
  <c r="M1716" i="2" s="1"/>
  <c r="K1718" i="2"/>
  <c r="L1718" i="2" s="1"/>
  <c r="M1718" i="2" s="1"/>
  <c r="K1719" i="2"/>
  <c r="L1719" i="2" s="1"/>
  <c r="M1719" i="2" s="1"/>
  <c r="K1720" i="2"/>
  <c r="L1720" i="2" s="1"/>
  <c r="M1720" i="2" s="1"/>
  <c r="K1722" i="2"/>
  <c r="L1722" i="2" s="1"/>
  <c r="M1722" i="2" s="1"/>
  <c r="K1723" i="2"/>
  <c r="L1723" i="2" s="1"/>
  <c r="M1723" i="2" s="1"/>
  <c r="K1724" i="2"/>
  <c r="L1724" i="2" s="1"/>
  <c r="M1724" i="2" s="1"/>
  <c r="K1725" i="2"/>
  <c r="L1725" i="2" s="1"/>
  <c r="M1725" i="2" s="1"/>
  <c r="K1726" i="2"/>
  <c r="L1726" i="2" s="1"/>
  <c r="M1726" i="2" s="1"/>
  <c r="K1727" i="2"/>
  <c r="L1727" i="2" s="1"/>
  <c r="M1727" i="2" s="1"/>
  <c r="K1728" i="2"/>
  <c r="L1728" i="2" s="1"/>
  <c r="M1728" i="2" s="1"/>
  <c r="K1729" i="2"/>
  <c r="L1729" i="2" s="1"/>
  <c r="M1729" i="2" s="1"/>
  <c r="K1730" i="2"/>
  <c r="L1730" i="2" s="1"/>
  <c r="M1730" i="2" s="1"/>
  <c r="K1731" i="2"/>
  <c r="L1731" i="2" s="1"/>
  <c r="M1731" i="2" s="1"/>
  <c r="L2" i="2"/>
  <c r="L160" i="2"/>
  <c r="M160" i="2" s="1"/>
  <c r="L176" i="2"/>
  <c r="M176" i="2" s="1"/>
  <c r="L224" i="2"/>
  <c r="M224" i="2" s="1"/>
  <c r="K156" i="2"/>
  <c r="L156" i="2" s="1"/>
  <c r="M156" i="2" s="1"/>
  <c r="K167" i="2"/>
  <c r="L167" i="2" s="1"/>
  <c r="M167" i="2" s="1"/>
  <c r="K183" i="2"/>
  <c r="L183" i="2" s="1"/>
  <c r="M183" i="2" s="1"/>
  <c r="K199" i="2"/>
  <c r="L199" i="2" s="1"/>
  <c r="M199" i="2" s="1"/>
  <c r="K215" i="2"/>
  <c r="L215" i="2" s="1"/>
  <c r="M215" i="2" s="1"/>
  <c r="L220" i="2"/>
  <c r="M220" i="2" s="1"/>
  <c r="K231" i="2"/>
  <c r="L231" i="2" s="1"/>
  <c r="M231" i="2" s="1"/>
  <c r="L236" i="2"/>
  <c r="M236" i="2" s="1"/>
  <c r="L248" i="2"/>
  <c r="M248" i="2" s="1"/>
  <c r="K249" i="2"/>
  <c r="L249" i="2" s="1"/>
  <c r="M249" i="2" s="1"/>
  <c r="K270" i="2"/>
  <c r="L270" i="2" s="1"/>
  <c r="M270" i="2" s="1"/>
  <c r="K271" i="2"/>
  <c r="L271" i="2" s="1"/>
  <c r="M271" i="2" s="1"/>
  <c r="K281" i="2"/>
  <c r="L281" i="2" s="1"/>
  <c r="M281" i="2" s="1"/>
  <c r="K302" i="2"/>
  <c r="L302" i="2" s="1"/>
  <c r="M302" i="2" s="1"/>
  <c r="K303" i="2"/>
  <c r="L303" i="2" s="1"/>
  <c r="M303" i="2" s="1"/>
  <c r="K143" i="2"/>
  <c r="L143" i="2" s="1"/>
  <c r="M143" i="2" s="1"/>
  <c r="K163" i="2"/>
  <c r="L163" i="2" s="1"/>
  <c r="M163" i="2" s="1"/>
  <c r="K179" i="2"/>
  <c r="L179" i="2" s="1"/>
  <c r="M179" i="2" s="1"/>
  <c r="K195" i="2"/>
  <c r="L195" i="2" s="1"/>
  <c r="M195" i="2" s="1"/>
  <c r="K211" i="2"/>
  <c r="L211" i="2" s="1"/>
  <c r="M211" i="2" s="1"/>
  <c r="K227" i="2"/>
  <c r="L227" i="2" s="1"/>
  <c r="M227" i="2" s="1"/>
  <c r="K243" i="2"/>
  <c r="L243" i="2" s="1"/>
  <c r="M243" i="2" s="1"/>
  <c r="K262" i="2"/>
  <c r="L262" i="2" s="1"/>
  <c r="M262" i="2" s="1"/>
  <c r="K263" i="2"/>
  <c r="L263" i="2" s="1"/>
  <c r="M263" i="2" s="1"/>
  <c r="K273" i="2"/>
  <c r="L273" i="2" s="1"/>
  <c r="M273" i="2" s="1"/>
  <c r="K294" i="2"/>
  <c r="L294" i="2" s="1"/>
  <c r="M294" i="2" s="1"/>
  <c r="K295" i="2"/>
  <c r="L295" i="2" s="1"/>
  <c r="M295" i="2" s="1"/>
  <c r="K555" i="2"/>
  <c r="L555" i="2" s="1"/>
  <c r="M555" i="2" s="1"/>
  <c r="K559" i="2"/>
  <c r="L559" i="2" s="1"/>
  <c r="M559" i="2" s="1"/>
  <c r="K563" i="2"/>
  <c r="L563" i="2" s="1"/>
  <c r="M563" i="2" s="1"/>
  <c r="K567" i="2"/>
  <c r="L567" i="2" s="1"/>
  <c r="M567" i="2" s="1"/>
  <c r="K623" i="2"/>
  <c r="L623" i="2" s="1"/>
  <c r="M623" i="2" s="1"/>
  <c r="K647" i="2"/>
  <c r="L647" i="2" s="1"/>
  <c r="M647" i="2" s="1"/>
  <c r="L656" i="2"/>
  <c r="M656" i="2" s="1"/>
  <c r="K557" i="2"/>
  <c r="L557" i="2" s="1"/>
  <c r="M557" i="2" s="1"/>
  <c r="K561" i="2"/>
  <c r="L561" i="2" s="1"/>
  <c r="M561" i="2" s="1"/>
  <c r="K565" i="2"/>
  <c r="L565" i="2" s="1"/>
  <c r="M565" i="2" s="1"/>
  <c r="K569" i="2"/>
  <c r="L569" i="2" s="1"/>
  <c r="M569" i="2" s="1"/>
  <c r="K574" i="2"/>
  <c r="L574" i="2" s="1"/>
  <c r="M574" i="2" s="1"/>
  <c r="K579" i="2"/>
  <c r="L579" i="2" s="1"/>
  <c r="M579" i="2" s="1"/>
  <c r="K584" i="2"/>
  <c r="L584" i="2" s="1"/>
  <c r="M584" i="2" s="1"/>
  <c r="K585" i="2"/>
  <c r="L585" i="2" s="1"/>
  <c r="M585" i="2" s="1"/>
  <c r="K590" i="2"/>
  <c r="L590" i="2" s="1"/>
  <c r="M590" i="2" s="1"/>
  <c r="K595" i="2"/>
  <c r="L595" i="2" s="1"/>
  <c r="M595" i="2" s="1"/>
  <c r="K600" i="2"/>
  <c r="L600" i="2" s="1"/>
  <c r="M600" i="2" s="1"/>
  <c r="K601" i="2"/>
  <c r="L601" i="2" s="1"/>
  <c r="M601" i="2" s="1"/>
  <c r="K606" i="2"/>
  <c r="L606" i="2" s="1"/>
  <c r="M606" i="2" s="1"/>
  <c r="K607" i="2"/>
  <c r="L607" i="2" s="1"/>
  <c r="M607" i="2" s="1"/>
  <c r="L616" i="2"/>
  <c r="M616" i="2" s="1"/>
  <c r="K617" i="2"/>
  <c r="L617" i="2" s="1"/>
  <c r="M617" i="2" s="1"/>
  <c r="K638" i="2"/>
  <c r="L638" i="2" s="1"/>
  <c r="M638" i="2" s="1"/>
  <c r="K639" i="2"/>
  <c r="L639" i="2" s="1"/>
  <c r="M639" i="2" s="1"/>
  <c r="K649" i="2"/>
  <c r="L649" i="2" s="1"/>
  <c r="M649" i="2" s="1"/>
  <c r="K609" i="2"/>
  <c r="L609" i="2" s="1"/>
  <c r="M609" i="2" s="1"/>
  <c r="K630" i="2"/>
  <c r="L630" i="2" s="1"/>
  <c r="M630" i="2" s="1"/>
  <c r="K631" i="2"/>
  <c r="L631" i="2" s="1"/>
  <c r="M631" i="2" s="1"/>
  <c r="K663" i="2"/>
  <c r="L663" i="2" s="1"/>
  <c r="M663" i="2" s="1"/>
  <c r="K749" i="2"/>
  <c r="L749" i="2" s="1"/>
  <c r="M749" i="2" s="1"/>
  <c r="K770" i="2"/>
  <c r="L770" i="2" s="1"/>
  <c r="M770" i="2" s="1"/>
  <c r="K781" i="2"/>
  <c r="L781" i="2" s="1"/>
  <c r="M781" i="2" s="1"/>
  <c r="L798" i="2"/>
  <c r="M798" i="2" s="1"/>
  <c r="K828" i="2"/>
  <c r="L828" i="2" s="1"/>
  <c r="M828" i="2" s="1"/>
  <c r="K746" i="2"/>
  <c r="L746" i="2" s="1"/>
  <c r="M746" i="2" s="1"/>
  <c r="K757" i="2"/>
  <c r="L757" i="2" s="1"/>
  <c r="M757" i="2" s="1"/>
  <c r="K778" i="2"/>
  <c r="L778" i="2" s="1"/>
  <c r="M778" i="2" s="1"/>
  <c r="K789" i="2"/>
  <c r="L789" i="2" s="1"/>
  <c r="M789" i="2" s="1"/>
  <c r="L794" i="2"/>
  <c r="M794" i="2" s="1"/>
  <c r="K805" i="2"/>
  <c r="L805" i="2" s="1"/>
  <c r="M805" i="2" s="1"/>
  <c r="K821" i="2"/>
  <c r="L821" i="2" s="1"/>
  <c r="M821" i="2" s="1"/>
  <c r="K831" i="2"/>
  <c r="L831" i="2" s="1"/>
  <c r="M831" i="2" s="1"/>
  <c r="K852" i="2"/>
  <c r="L852" i="2" s="1"/>
  <c r="M852" i="2" s="1"/>
  <c r="K853" i="2"/>
  <c r="L853" i="2" s="1"/>
  <c r="M853" i="2" s="1"/>
  <c r="K765" i="2"/>
  <c r="L765" i="2" s="1"/>
  <c r="M765" i="2" s="1"/>
  <c r="K801" i="2"/>
  <c r="L801" i="2" s="1"/>
  <c r="M801" i="2" s="1"/>
  <c r="K817" i="2"/>
  <c r="L817" i="2" s="1"/>
  <c r="M817" i="2" s="1"/>
  <c r="K845" i="2"/>
  <c r="L845" i="2" s="1"/>
  <c r="M845" i="2" s="1"/>
  <c r="K987" i="2"/>
  <c r="L987" i="2" s="1"/>
  <c r="M987" i="2" s="1"/>
  <c r="K991" i="2"/>
  <c r="L991" i="2" s="1"/>
  <c r="M991" i="2" s="1"/>
  <c r="K995" i="2"/>
  <c r="L995" i="2" s="1"/>
  <c r="M995" i="2" s="1"/>
  <c r="K999" i="2"/>
  <c r="L999" i="2" s="1"/>
  <c r="M999" i="2" s="1"/>
  <c r="K1003" i="2"/>
  <c r="L1003" i="2" s="1"/>
  <c r="M1003" i="2" s="1"/>
  <c r="K1007" i="2"/>
  <c r="L1007" i="2" s="1"/>
  <c r="M1007" i="2" s="1"/>
  <c r="K1011" i="2"/>
  <c r="L1011" i="2" s="1"/>
  <c r="M1011" i="2" s="1"/>
  <c r="K1015" i="2"/>
  <c r="L1015" i="2" s="1"/>
  <c r="M1015" i="2" s="1"/>
  <c r="K1019" i="2"/>
  <c r="L1019" i="2" s="1"/>
  <c r="M1019" i="2" s="1"/>
  <c r="K1023" i="2"/>
  <c r="L1023" i="2" s="1"/>
  <c r="M1023" i="2" s="1"/>
  <c r="K1029" i="2"/>
  <c r="L1029" i="2" s="1"/>
  <c r="M1029" i="2" s="1"/>
  <c r="K1048" i="2"/>
  <c r="L1048" i="2" s="1"/>
  <c r="M1048" i="2" s="1"/>
  <c r="K1049" i="2"/>
  <c r="L1049" i="2" s="1"/>
  <c r="M1049" i="2" s="1"/>
  <c r="L1058" i="2"/>
  <c r="M1058" i="2" s="1"/>
  <c r="K1059" i="2"/>
  <c r="L1059" i="2" s="1"/>
  <c r="M1059" i="2" s="1"/>
  <c r="K1080" i="2"/>
  <c r="L1080" i="2" s="1"/>
  <c r="M1080" i="2" s="1"/>
  <c r="K1081" i="2"/>
  <c r="L1081" i="2" s="1"/>
  <c r="M1081" i="2" s="1"/>
  <c r="K1091" i="2"/>
  <c r="L1091" i="2" s="1"/>
  <c r="M1091" i="2" s="1"/>
  <c r="K1112" i="2"/>
  <c r="L1112" i="2" s="1"/>
  <c r="M1112" i="2" s="1"/>
  <c r="K1113" i="2"/>
  <c r="L1113" i="2" s="1"/>
  <c r="M1113" i="2" s="1"/>
  <c r="K1123" i="2"/>
  <c r="L1123" i="2" s="1"/>
  <c r="M1123" i="2" s="1"/>
  <c r="K1144" i="2"/>
  <c r="L1144" i="2" s="1"/>
  <c r="M1144" i="2" s="1"/>
  <c r="K1145" i="2"/>
  <c r="L1145" i="2" s="1"/>
  <c r="M1145" i="2" s="1"/>
  <c r="K1155" i="2"/>
  <c r="L1155" i="2" s="1"/>
  <c r="M1155" i="2" s="1"/>
  <c r="K1040" i="2"/>
  <c r="L1040" i="2" s="1"/>
  <c r="M1040" i="2" s="1"/>
  <c r="K1051" i="2"/>
  <c r="L1051" i="2" s="1"/>
  <c r="M1051" i="2" s="1"/>
  <c r="K1072" i="2"/>
  <c r="L1072" i="2" s="1"/>
  <c r="M1072" i="2" s="1"/>
  <c r="K1073" i="2"/>
  <c r="L1073" i="2" s="1"/>
  <c r="M1073" i="2" s="1"/>
  <c r="K1083" i="2"/>
  <c r="L1083" i="2" s="1"/>
  <c r="M1083" i="2" s="1"/>
  <c r="K1104" i="2"/>
  <c r="L1104" i="2" s="1"/>
  <c r="M1104" i="2" s="1"/>
  <c r="K1105" i="2"/>
  <c r="L1105" i="2" s="1"/>
  <c r="M1105" i="2" s="1"/>
  <c r="K1115" i="2"/>
  <c r="L1115" i="2" s="1"/>
  <c r="M1115" i="2" s="1"/>
  <c r="K1136" i="2"/>
  <c r="L1136" i="2" s="1"/>
  <c r="M1136" i="2" s="1"/>
  <c r="K1137" i="2"/>
  <c r="L1137" i="2" s="1"/>
  <c r="M1137" i="2" s="1"/>
  <c r="K1147" i="2"/>
  <c r="L1147" i="2" s="1"/>
  <c r="M1147" i="2" s="1"/>
  <c r="K1168" i="2"/>
  <c r="L1168" i="2" s="1"/>
  <c r="M1168" i="2" s="1"/>
  <c r="K1169" i="2"/>
  <c r="L1169" i="2" s="1"/>
  <c r="M1169" i="2" s="1"/>
  <c r="K985" i="2"/>
  <c r="L985" i="2" s="1"/>
  <c r="M985" i="2" s="1"/>
  <c r="K989" i="2"/>
  <c r="L989" i="2" s="1"/>
  <c r="M989" i="2" s="1"/>
  <c r="K993" i="2"/>
  <c r="L993" i="2" s="1"/>
  <c r="M993" i="2" s="1"/>
  <c r="K997" i="2"/>
  <c r="L997" i="2" s="1"/>
  <c r="M997" i="2" s="1"/>
  <c r="K1001" i="2"/>
  <c r="L1001" i="2" s="1"/>
  <c r="M1001" i="2" s="1"/>
  <c r="K1005" i="2"/>
  <c r="L1005" i="2" s="1"/>
  <c r="M1005" i="2" s="1"/>
  <c r="K1009" i="2"/>
  <c r="L1009" i="2" s="1"/>
  <c r="M1009" i="2" s="1"/>
  <c r="K1013" i="2"/>
  <c r="L1013" i="2" s="1"/>
  <c r="M1013" i="2" s="1"/>
  <c r="K1017" i="2"/>
  <c r="L1017" i="2" s="1"/>
  <c r="M1017" i="2" s="1"/>
  <c r="K1021" i="2"/>
  <c r="L1021" i="2" s="1"/>
  <c r="M1021" i="2" s="1"/>
  <c r="K1025" i="2"/>
  <c r="L1025" i="2" s="1"/>
  <c r="M1025" i="2" s="1"/>
  <c r="K1033" i="2"/>
  <c r="L1033" i="2" s="1"/>
  <c r="M1033" i="2" s="1"/>
  <c r="L1042" i="2"/>
  <c r="M1042" i="2" s="1"/>
  <c r="K1065" i="2"/>
  <c r="L1065" i="2" s="1"/>
  <c r="M1065" i="2" s="1"/>
  <c r="K1097" i="2"/>
  <c r="L1097" i="2" s="1"/>
  <c r="M1097" i="2" s="1"/>
  <c r="K1129" i="2"/>
  <c r="L1129" i="2" s="1"/>
  <c r="M1129" i="2" s="1"/>
  <c r="K1161" i="2"/>
  <c r="L1161" i="2" s="1"/>
  <c r="M1161" i="2" s="1"/>
  <c r="L1292" i="2"/>
  <c r="M1292" i="2" s="1"/>
  <c r="K1296" i="2"/>
  <c r="L1296" i="2" s="1"/>
  <c r="M1296" i="2" s="1"/>
  <c r="K1300" i="2"/>
  <c r="L1300" i="2" s="1"/>
  <c r="M1300" i="2" s="1"/>
  <c r="K1304" i="2"/>
  <c r="L1304" i="2" s="1"/>
  <c r="M1304" i="2" s="1"/>
  <c r="K1308" i="2"/>
  <c r="L1308" i="2" s="1"/>
  <c r="M1308" i="2" s="1"/>
  <c r="K1309" i="2"/>
  <c r="L1309" i="2" s="1"/>
  <c r="M1309" i="2" s="1"/>
  <c r="K1315" i="2"/>
  <c r="L1315" i="2" s="1"/>
  <c r="M1315" i="2" s="1"/>
  <c r="L1354" i="2"/>
  <c r="M1354" i="2" s="1"/>
  <c r="K1317" i="2"/>
  <c r="L1317" i="2" s="1"/>
  <c r="M1317" i="2" s="1"/>
  <c r="K1341" i="2"/>
  <c r="L1341" i="2" s="1"/>
  <c r="M1341" i="2" s="1"/>
  <c r="K1286" i="2"/>
  <c r="L1286" i="2" s="1"/>
  <c r="M1286" i="2" s="1"/>
  <c r="K1290" i="2"/>
  <c r="L1290" i="2" s="1"/>
  <c r="M1290" i="2" s="1"/>
  <c r="K1330" i="2"/>
  <c r="L1330" i="2" s="1"/>
  <c r="M1330" i="2" s="1"/>
  <c r="K1345" i="2"/>
  <c r="L1345" i="2" s="1"/>
  <c r="M1345" i="2" s="1"/>
  <c r="L1368" i="2"/>
  <c r="M1368" i="2" s="1"/>
  <c r="K1336" i="2"/>
  <c r="L1336" i="2" s="1"/>
  <c r="M1336" i="2" s="1"/>
  <c r="L1386" i="2"/>
  <c r="M1386" i="2" s="1"/>
  <c r="K1387" i="2"/>
  <c r="L1387" i="2" s="1"/>
  <c r="M1387" i="2" s="1"/>
  <c r="K1445" i="2"/>
  <c r="L1445" i="2" s="1"/>
  <c r="M1445" i="2" s="1"/>
  <c r="K1344" i="2"/>
  <c r="L1344" i="2" s="1"/>
  <c r="M1344" i="2" s="1"/>
  <c r="K1349" i="2"/>
  <c r="L1349" i="2" s="1"/>
  <c r="M1349" i="2" s="1"/>
  <c r="K1355" i="2"/>
  <c r="L1355" i="2" s="1"/>
  <c r="M1355" i="2" s="1"/>
  <c r="K1356" i="2"/>
  <c r="L1356" i="2" s="1"/>
  <c r="M1356" i="2" s="1"/>
  <c r="K1363" i="2"/>
  <c r="L1363" i="2" s="1"/>
  <c r="M1363" i="2" s="1"/>
  <c r="K1376" i="2"/>
  <c r="L1376" i="2" s="1"/>
  <c r="M1376" i="2" s="1"/>
  <c r="K1391" i="2"/>
  <c r="L1391" i="2" s="1"/>
  <c r="M1391" i="2" s="1"/>
  <c r="K1331" i="2"/>
  <c r="L1331" i="2" s="1"/>
  <c r="M1331" i="2" s="1"/>
  <c r="K1381" i="2"/>
  <c r="L1381" i="2" s="1"/>
  <c r="M1381" i="2" s="1"/>
  <c r="K1413" i="2"/>
  <c r="L1413" i="2" s="1"/>
  <c r="M1413" i="2" s="1"/>
  <c r="K1477" i="2"/>
  <c r="L1477" i="2" s="1"/>
  <c r="M1477" i="2" s="1"/>
  <c r="L1430" i="2"/>
  <c r="M1430" i="2" s="1"/>
  <c r="L1446" i="2"/>
  <c r="M1446" i="2" s="1"/>
  <c r="K1358" i="2"/>
  <c r="L1358" i="2" s="1"/>
  <c r="M1358" i="2" s="1"/>
  <c r="K1369" i="2"/>
  <c r="L1369" i="2" s="1"/>
  <c r="M1369" i="2" s="1"/>
  <c r="K1390" i="2"/>
  <c r="L1390" i="2" s="1"/>
  <c r="M1390" i="2" s="1"/>
  <c r="K1401" i="2"/>
  <c r="L1401" i="2" s="1"/>
  <c r="M1401" i="2" s="1"/>
  <c r="K1508" i="2"/>
  <c r="L1508" i="2" s="1"/>
  <c r="M1508" i="2" s="1"/>
  <c r="K1509" i="2"/>
  <c r="L1509" i="2" s="1"/>
  <c r="M1509" i="2" s="1"/>
  <c r="K1519" i="2"/>
  <c r="L1519" i="2" s="1"/>
  <c r="M1519" i="2" s="1"/>
  <c r="K1540" i="2"/>
  <c r="L1540" i="2" s="1"/>
  <c r="M1540" i="2" s="1"/>
  <c r="K1541" i="2"/>
  <c r="L1541" i="2" s="1"/>
  <c r="M1541" i="2" s="1"/>
  <c r="L1550" i="2"/>
  <c r="M1550" i="2" s="1"/>
  <c r="K1551" i="2"/>
  <c r="L1551" i="2" s="1"/>
  <c r="M1551" i="2" s="1"/>
  <c r="K1579" i="2"/>
  <c r="L1579" i="2" s="1"/>
  <c r="M1579" i="2" s="1"/>
  <c r="K1366" i="2"/>
  <c r="L1366" i="2" s="1"/>
  <c r="M1366" i="2" s="1"/>
  <c r="K1377" i="2"/>
  <c r="L1377" i="2" s="1"/>
  <c r="M1377" i="2" s="1"/>
  <c r="K1398" i="2"/>
  <c r="L1398" i="2" s="1"/>
  <c r="M1398" i="2" s="1"/>
  <c r="K1406" i="2"/>
  <c r="L1406" i="2" s="1"/>
  <c r="M1406" i="2" s="1"/>
  <c r="K1407" i="2"/>
  <c r="L1407" i="2" s="1"/>
  <c r="M1407" i="2" s="1"/>
  <c r="K1412" i="2"/>
  <c r="L1412" i="2" s="1"/>
  <c r="M1412" i="2" s="1"/>
  <c r="K1417" i="2"/>
  <c r="L1417" i="2" s="1"/>
  <c r="M1417" i="2" s="1"/>
  <c r="K1422" i="2"/>
  <c r="L1422" i="2" s="1"/>
  <c r="M1422" i="2" s="1"/>
  <c r="K1423" i="2"/>
  <c r="L1423" i="2" s="1"/>
  <c r="M1423" i="2" s="1"/>
  <c r="K1428" i="2"/>
  <c r="L1428" i="2" s="1"/>
  <c r="M1428" i="2" s="1"/>
  <c r="K1433" i="2"/>
  <c r="L1433" i="2" s="1"/>
  <c r="M1433" i="2" s="1"/>
  <c r="K1438" i="2"/>
  <c r="L1438" i="2" s="1"/>
  <c r="M1438" i="2" s="1"/>
  <c r="K1439" i="2"/>
  <c r="L1439" i="2" s="1"/>
  <c r="M1439" i="2" s="1"/>
  <c r="K1444" i="2"/>
  <c r="L1444" i="2" s="1"/>
  <c r="M1444" i="2" s="1"/>
  <c r="K1449" i="2"/>
  <c r="L1449" i="2" s="1"/>
  <c r="M1449" i="2" s="1"/>
  <c r="K1454" i="2"/>
  <c r="L1454" i="2" s="1"/>
  <c r="M1454" i="2" s="1"/>
  <c r="K1455" i="2"/>
  <c r="L1455" i="2" s="1"/>
  <c r="M1455" i="2" s="1"/>
  <c r="K1460" i="2"/>
  <c r="L1460" i="2" s="1"/>
  <c r="M1460" i="2" s="1"/>
  <c r="K1465" i="2"/>
  <c r="L1465" i="2" s="1"/>
  <c r="M1465" i="2" s="1"/>
  <c r="K1470" i="2"/>
  <c r="L1470" i="2" s="1"/>
  <c r="M1470" i="2" s="1"/>
  <c r="K1471" i="2"/>
  <c r="L1471" i="2" s="1"/>
  <c r="M1471" i="2" s="1"/>
  <c r="K1476" i="2"/>
  <c r="L1476" i="2" s="1"/>
  <c r="M1476" i="2" s="1"/>
  <c r="K1481" i="2"/>
  <c r="L1481" i="2" s="1"/>
  <c r="M1481" i="2" s="1"/>
  <c r="K1486" i="2"/>
  <c r="L1486" i="2" s="1"/>
  <c r="M1486" i="2" s="1"/>
  <c r="K1487" i="2"/>
  <c r="L1487" i="2" s="1"/>
  <c r="M1487" i="2" s="1"/>
  <c r="K1492" i="2"/>
  <c r="L1492" i="2" s="1"/>
  <c r="M1492" i="2" s="1"/>
  <c r="K1500" i="2"/>
  <c r="L1500" i="2" s="1"/>
  <c r="M1500" i="2" s="1"/>
  <c r="K1501" i="2"/>
  <c r="L1501" i="2" s="1"/>
  <c r="M1501" i="2" s="1"/>
  <c r="K1511" i="2"/>
  <c r="L1511" i="2" s="1"/>
  <c r="M1511" i="2" s="1"/>
  <c r="K1532" i="2"/>
  <c r="L1532" i="2" s="1"/>
  <c r="M1532" i="2" s="1"/>
  <c r="K1533" i="2"/>
  <c r="L1533" i="2" s="1"/>
  <c r="M1533" i="2" s="1"/>
  <c r="K1543" i="2"/>
  <c r="L1543" i="2" s="1"/>
  <c r="M1543" i="2" s="1"/>
  <c r="L1564" i="2"/>
  <c r="M1564" i="2" s="1"/>
  <c r="K1565" i="2"/>
  <c r="L1565" i="2" s="1"/>
  <c r="M1565" i="2" s="1"/>
  <c r="K1585" i="2"/>
  <c r="L1585" i="2" s="1"/>
  <c r="M1585" i="2" s="1"/>
  <c r="K1572" i="2"/>
  <c r="L1572" i="2" s="1"/>
  <c r="M1572" i="2" s="1"/>
  <c r="K1588" i="2"/>
  <c r="L1588" i="2" s="1"/>
  <c r="M1588" i="2" s="1"/>
  <c r="K1589" i="2"/>
  <c r="L1589" i="2" s="1"/>
  <c r="M1589" i="2" s="1"/>
  <c r="K1605" i="2"/>
  <c r="L1605" i="2" s="1"/>
  <c r="M1605" i="2" s="1"/>
  <c r="K1621" i="2"/>
  <c r="L1621" i="2" s="1"/>
  <c r="M1621" i="2" s="1"/>
  <c r="K1637" i="2"/>
  <c r="L1637" i="2" s="1"/>
  <c r="M1637" i="2" s="1"/>
  <c r="K1653" i="2"/>
  <c r="L1653" i="2" s="1"/>
  <c r="M1653" i="2" s="1"/>
  <c r="K1669" i="2"/>
  <c r="L1669" i="2" s="1"/>
  <c r="M1669" i="2" s="1"/>
  <c r="K1685" i="2"/>
  <c r="L1685" i="2" s="1"/>
  <c r="M1685" i="2" s="1"/>
  <c r="K1701" i="2"/>
  <c r="L1701" i="2" s="1"/>
  <c r="M1701" i="2" s="1"/>
  <c r="K1717" i="2"/>
  <c r="L1717" i="2" s="1"/>
  <c r="M1717" i="2" s="1"/>
  <c r="K1568" i="2"/>
  <c r="L1568" i="2" s="1"/>
  <c r="M1568" i="2" s="1"/>
  <c r="K1584" i="2"/>
  <c r="L1584" i="2" s="1"/>
  <c r="M1584" i="2" s="1"/>
  <c r="K1593" i="2"/>
  <c r="L1593" i="2" s="1"/>
  <c r="M1593" i="2" s="1"/>
  <c r="K1609" i="2"/>
  <c r="L1609" i="2" s="1"/>
  <c r="M1609" i="2" s="1"/>
  <c r="K1625" i="2"/>
  <c r="L1625" i="2" s="1"/>
  <c r="M1625" i="2" s="1"/>
  <c r="K1641" i="2"/>
  <c r="L1641" i="2" s="1"/>
  <c r="M1641" i="2" s="1"/>
  <c r="K1657" i="2"/>
  <c r="L1657" i="2" s="1"/>
  <c r="M1657" i="2" s="1"/>
  <c r="K1673" i="2"/>
  <c r="L1673" i="2" s="1"/>
  <c r="M1673" i="2" s="1"/>
  <c r="K1689" i="2"/>
  <c r="L1689" i="2" s="1"/>
  <c r="M1689" i="2" s="1"/>
  <c r="K1705" i="2"/>
  <c r="L1705" i="2" s="1"/>
  <c r="M1705" i="2" s="1"/>
  <c r="K1721" i="2"/>
  <c r="L1721" i="2" s="1"/>
  <c r="M1721" i="2" s="1"/>
  <c r="Q5" i="4" l="1"/>
  <c r="Q4" i="4"/>
  <c r="Q3" i="4"/>
  <c r="N5" i="4"/>
  <c r="P5" i="4"/>
  <c r="P4" i="4"/>
  <c r="P3" i="4"/>
  <c r="J5" i="4"/>
  <c r="O5" i="4"/>
  <c r="O4" i="4"/>
  <c r="O3" i="4"/>
  <c r="F5" i="4"/>
  <c r="M5" i="4"/>
  <c r="M4" i="4"/>
  <c r="M3" i="4"/>
  <c r="B5" i="4"/>
  <c r="L5" i="4"/>
  <c r="L4" i="4"/>
  <c r="L3" i="4"/>
  <c r="N4" i="4"/>
  <c r="K5" i="4"/>
  <c r="K4" i="4"/>
  <c r="K3" i="4"/>
  <c r="J4" i="4"/>
  <c r="I5" i="4"/>
  <c r="I4" i="4"/>
  <c r="I3" i="4"/>
  <c r="F4" i="4"/>
  <c r="H5" i="4"/>
  <c r="H4" i="4"/>
  <c r="H3" i="4"/>
  <c r="N3" i="4"/>
  <c r="G5" i="4"/>
  <c r="G4" i="4"/>
  <c r="G3" i="4"/>
  <c r="B4" i="4"/>
  <c r="E5" i="4"/>
  <c r="E4" i="4"/>
  <c r="E3" i="4"/>
  <c r="J3" i="4"/>
  <c r="D5" i="4"/>
  <c r="D4" i="4"/>
  <c r="D3" i="4"/>
  <c r="B3" i="4"/>
  <c r="C5" i="4"/>
  <c r="C4" i="4"/>
  <c r="C3" i="4"/>
  <c r="F3" i="4"/>
  <c r="U29" i="2"/>
  <c r="E3" i="2"/>
  <c r="B8" i="3" s="1"/>
  <c r="B18" i="4" s="1"/>
  <c r="F4" i="2"/>
  <c r="C9" i="3" s="1"/>
  <c r="C19" i="4" s="1"/>
  <c r="F2" i="2"/>
  <c r="C7" i="3" s="1"/>
  <c r="C17" i="4" s="1"/>
  <c r="E2" i="2"/>
  <c r="B7" i="3" s="1"/>
  <c r="B17" i="4" s="1"/>
  <c r="E4" i="2"/>
  <c r="B9" i="3" s="1"/>
  <c r="B19" i="4" s="1"/>
  <c r="F3" i="2"/>
  <c r="C8" i="3" s="1"/>
  <c r="C18" i="4" s="1"/>
  <c r="M9" i="2"/>
  <c r="M2" i="2"/>
  <c r="F19" i="4" l="1"/>
  <c r="F17" i="4"/>
  <c r="G17" i="4"/>
  <c r="G18" i="4"/>
  <c r="G19" i="4"/>
  <c r="F18" i="4"/>
  <c r="I14" i="3"/>
  <c r="H14" i="3"/>
  <c r="I13" i="3"/>
  <c r="H13" i="3"/>
  <c r="F9" i="4"/>
  <c r="J9" i="4"/>
  <c r="N9" i="4"/>
  <c r="L10" i="4"/>
  <c r="C10" i="4"/>
  <c r="D10" i="4"/>
  <c r="H10" i="4"/>
  <c r="P11" i="4"/>
  <c r="B9" i="4"/>
  <c r="B10" i="4"/>
  <c r="F10" i="4"/>
  <c r="J10" i="4"/>
  <c r="N10" i="4"/>
  <c r="B11" i="4"/>
  <c r="F11" i="4"/>
  <c r="J11" i="4"/>
  <c r="N11" i="4"/>
  <c r="C9" i="4"/>
  <c r="D9" i="4"/>
  <c r="E9" i="4"/>
  <c r="G9" i="4"/>
  <c r="H9" i="4"/>
  <c r="I9" i="4"/>
  <c r="K9" i="4"/>
  <c r="L9" i="4"/>
  <c r="M9" i="4"/>
  <c r="O9" i="4"/>
  <c r="P9" i="4"/>
  <c r="Q9" i="4"/>
  <c r="E10" i="4"/>
  <c r="G10" i="4"/>
  <c r="I10" i="4"/>
  <c r="K10" i="4"/>
  <c r="M10" i="4"/>
  <c r="O10" i="4"/>
  <c r="P10" i="4"/>
  <c r="Q10" i="4"/>
  <c r="C11" i="4"/>
  <c r="D11" i="4"/>
  <c r="E11" i="4"/>
  <c r="G11" i="4"/>
  <c r="H11" i="4"/>
  <c r="I11" i="4"/>
  <c r="K11" i="4"/>
  <c r="L11" i="4"/>
  <c r="M11" i="4"/>
  <c r="O11" i="4"/>
  <c r="Q11" i="4"/>
  <c r="BM44" i="3"/>
  <c r="BI44" i="3"/>
  <c r="BI43" i="3"/>
  <c r="BL44" i="3"/>
  <c r="BH44" i="3"/>
  <c r="BH43" i="3"/>
  <c r="BE44" i="3"/>
  <c r="BA44" i="3"/>
  <c r="BA43" i="3"/>
  <c r="BD44" i="3"/>
  <c r="BB45" i="3"/>
  <c r="AZ43" i="3"/>
  <c r="AX44" i="3"/>
  <c r="BK43" i="3"/>
  <c r="BJ43" i="3"/>
  <c r="BC43" i="3"/>
  <c r="AZ45" i="3"/>
  <c r="BM45" i="3"/>
  <c r="BI45" i="3"/>
  <c r="BG44" i="3"/>
  <c r="BL45" i="3"/>
  <c r="BH45" i="3"/>
  <c r="BF44" i="3"/>
  <c r="BE45" i="3"/>
  <c r="BA45" i="3"/>
  <c r="AY44" i="3"/>
  <c r="BD45" i="3"/>
  <c r="BB43" i="3"/>
  <c r="AX45" i="3"/>
  <c r="BG43" i="3"/>
  <c r="BF43" i="3"/>
  <c r="AY43" i="3"/>
  <c r="AX43" i="3"/>
  <c r="BK44" i="3"/>
  <c r="BM43" i="3"/>
  <c r="BG45" i="3"/>
  <c r="BJ44" i="3"/>
  <c r="BL43" i="3"/>
  <c r="BF45" i="3"/>
  <c r="BC44" i="3"/>
  <c r="BE43" i="3"/>
  <c r="AY45" i="3"/>
  <c r="BD43" i="3"/>
  <c r="AZ44" i="3"/>
  <c r="BK45" i="3"/>
  <c r="BJ45" i="3"/>
  <c r="BC45" i="3"/>
  <c r="BB44" i="3"/>
  <c r="AW44" i="3"/>
  <c r="AU45" i="3"/>
  <c r="AS43" i="3"/>
  <c r="AV44" i="3"/>
  <c r="AT45" i="3"/>
  <c r="AR43" i="3"/>
  <c r="AN44" i="3"/>
  <c r="AJ44" i="3"/>
  <c r="AM44" i="3"/>
  <c r="AK44" i="3"/>
  <c r="AI45" i="3"/>
  <c r="AJ43" i="3"/>
  <c r="AF44" i="3"/>
  <c r="AB44" i="3"/>
  <c r="AO44" i="3"/>
  <c r="AK43" i="3"/>
  <c r="AH45" i="3"/>
  <c r="AU44" i="3"/>
  <c r="AQ43" i="3"/>
  <c r="AR45" i="3"/>
  <c r="AL45" i="3"/>
  <c r="AM43" i="3"/>
  <c r="AL43" i="3"/>
  <c r="AD45" i="3"/>
  <c r="AW45" i="3"/>
  <c r="AU43" i="3"/>
  <c r="AQ44" i="3"/>
  <c r="AV45" i="3"/>
  <c r="AT43" i="3"/>
  <c r="AP44" i="3"/>
  <c r="AN45" i="3"/>
  <c r="AJ45" i="3"/>
  <c r="AM45" i="3"/>
  <c r="AK45" i="3"/>
  <c r="AI43" i="3"/>
  <c r="AH44" i="3"/>
  <c r="AF45" i="3"/>
  <c r="AB45" i="3"/>
  <c r="AW43" i="3"/>
  <c r="AS44" i="3"/>
  <c r="AQ45" i="3"/>
  <c r="AV43" i="3"/>
  <c r="AR44" i="3"/>
  <c r="AP45" i="3"/>
  <c r="AL44" i="3"/>
  <c r="AO43" i="3"/>
  <c r="AN43" i="3"/>
  <c r="AD44" i="3"/>
  <c r="AS45" i="3"/>
  <c r="AT44" i="3"/>
  <c r="AP43" i="3"/>
  <c r="AO45" i="3"/>
  <c r="AI44" i="3"/>
  <c r="AH43" i="3"/>
  <c r="AG44" i="3"/>
  <c r="AE45" i="3"/>
  <c r="AC43" i="3"/>
  <c r="AF43" i="3"/>
  <c r="Z45" i="3"/>
  <c r="AC45" i="3"/>
  <c r="AG45" i="3"/>
  <c r="AE43" i="3"/>
  <c r="AA44" i="3"/>
  <c r="AD43" i="3"/>
  <c r="Z43" i="3"/>
  <c r="AA43" i="3"/>
  <c r="AG43" i="3"/>
  <c r="AC44" i="3"/>
  <c r="AA45" i="3"/>
  <c r="AB43" i="3"/>
  <c r="AE44" i="3"/>
  <c r="Z44" i="3"/>
  <c r="U44" i="3"/>
  <c r="Y44" i="3"/>
  <c r="U43" i="3"/>
  <c r="U45" i="3"/>
  <c r="Y45" i="3"/>
  <c r="W43" i="3"/>
  <c r="W44" i="3"/>
  <c r="Y43" i="3"/>
  <c r="W45" i="3"/>
  <c r="S44" i="3"/>
  <c r="X45" i="3"/>
  <c r="T45" i="3"/>
  <c r="V43" i="3"/>
  <c r="M44" i="3"/>
  <c r="Q44" i="3"/>
  <c r="O45" i="3"/>
  <c r="O43" i="3"/>
  <c r="P44" i="3"/>
  <c r="S45" i="3"/>
  <c r="V44" i="3"/>
  <c r="R44" i="3"/>
  <c r="T43" i="3"/>
  <c r="N44" i="3"/>
  <c r="L45" i="3"/>
  <c r="P45" i="3"/>
  <c r="M43" i="3"/>
  <c r="T44" i="3"/>
  <c r="L44" i="3"/>
  <c r="Q43" i="3"/>
  <c r="S43" i="3"/>
  <c r="V45" i="3"/>
  <c r="R45" i="3"/>
  <c r="R43" i="3"/>
  <c r="O44" i="3"/>
  <c r="M45" i="3"/>
  <c r="Q45" i="3"/>
  <c r="X44" i="3"/>
  <c r="X43" i="3"/>
  <c r="N45" i="3"/>
  <c r="K44" i="3"/>
  <c r="N43" i="3"/>
  <c r="K43" i="3"/>
  <c r="K45" i="3"/>
  <c r="L43" i="3"/>
  <c r="P43" i="3"/>
  <c r="J44" i="3"/>
  <c r="J45" i="3"/>
  <c r="J43" i="3"/>
  <c r="B44" i="3"/>
  <c r="C43" i="3"/>
  <c r="C45" i="3"/>
  <c r="B43" i="3"/>
  <c r="I45" i="3"/>
  <c r="C44" i="3"/>
  <c r="B45" i="3"/>
  <c r="I43" i="3"/>
  <c r="I44" i="3"/>
  <c r="H44" i="3"/>
  <c r="H45" i="3"/>
  <c r="H43" i="3"/>
  <c r="F45" i="3"/>
  <c r="G44" i="3"/>
  <c r="G45" i="3"/>
  <c r="G43" i="3"/>
  <c r="F43" i="3"/>
  <c r="F44" i="3"/>
  <c r="E45" i="3"/>
  <c r="E44" i="3"/>
  <c r="E43" i="3"/>
  <c r="D45" i="3"/>
  <c r="D44" i="3"/>
  <c r="D43" i="3"/>
  <c r="I22" i="3"/>
  <c r="I20" i="3"/>
  <c r="O30" i="3"/>
  <c r="K30" i="3"/>
  <c r="G30" i="3"/>
  <c r="C30" i="3"/>
  <c r="O29" i="3"/>
  <c r="K29" i="3"/>
  <c r="G29" i="3"/>
  <c r="C29" i="3"/>
  <c r="O28" i="3"/>
  <c r="K28" i="3"/>
  <c r="C28" i="3"/>
  <c r="H20" i="3"/>
  <c r="J30" i="3"/>
  <c r="B30" i="3"/>
  <c r="N29" i="3"/>
  <c r="F29" i="3"/>
  <c r="N28" i="3"/>
  <c r="J28" i="3"/>
  <c r="B28" i="3"/>
  <c r="I21" i="3"/>
  <c r="Q30" i="3"/>
  <c r="M30" i="3"/>
  <c r="I30" i="3"/>
  <c r="E30" i="3"/>
  <c r="Q29" i="3"/>
  <c r="M29" i="3"/>
  <c r="I29" i="3"/>
  <c r="E29" i="3"/>
  <c r="Q28" i="3"/>
  <c r="Q31" i="3" s="1"/>
  <c r="M28" i="3"/>
  <c r="I28" i="3"/>
  <c r="E28" i="3"/>
  <c r="H21" i="3"/>
  <c r="P30" i="3"/>
  <c r="L30" i="3"/>
  <c r="H30" i="3"/>
  <c r="D30" i="3"/>
  <c r="P29" i="3"/>
  <c r="L29" i="3"/>
  <c r="H29" i="3"/>
  <c r="D29" i="3"/>
  <c r="P28" i="3"/>
  <c r="L28" i="3"/>
  <c r="H28" i="3"/>
  <c r="D28" i="3"/>
  <c r="G28" i="3"/>
  <c r="H22" i="3"/>
  <c r="N30" i="3"/>
  <c r="F30" i="3"/>
  <c r="J29" i="3"/>
  <c r="B29" i="3"/>
  <c r="F28" i="3"/>
  <c r="F37" i="3"/>
  <c r="J37" i="3"/>
  <c r="N37" i="3"/>
  <c r="F38" i="3"/>
  <c r="J38" i="3"/>
  <c r="N38" i="3"/>
  <c r="Q36" i="3"/>
  <c r="I36" i="3"/>
  <c r="L36" i="3"/>
  <c r="L37" i="3"/>
  <c r="P37" i="3"/>
  <c r="L38" i="3"/>
  <c r="M36" i="3"/>
  <c r="H36" i="3"/>
  <c r="M37" i="3"/>
  <c r="I38" i="3"/>
  <c r="Q38" i="3"/>
  <c r="N36" i="3"/>
  <c r="G37" i="3"/>
  <c r="K37" i="3"/>
  <c r="O37" i="3"/>
  <c r="G38" i="3"/>
  <c r="K38" i="3"/>
  <c r="O38" i="3"/>
  <c r="O36" i="3"/>
  <c r="G36" i="3"/>
  <c r="J36" i="3"/>
  <c r="H37" i="3"/>
  <c r="H38" i="3"/>
  <c r="P38" i="3"/>
  <c r="P36" i="3"/>
  <c r="I37" i="3"/>
  <c r="Q37" i="3"/>
  <c r="M38" i="3"/>
  <c r="K36" i="3"/>
  <c r="F36" i="3"/>
  <c r="E36" i="3"/>
  <c r="E37" i="3"/>
  <c r="E38" i="3"/>
  <c r="D36" i="3"/>
  <c r="D37" i="3"/>
  <c r="D38" i="3"/>
  <c r="B36" i="3"/>
  <c r="C37" i="3"/>
  <c r="C38" i="3"/>
  <c r="C36" i="3"/>
  <c r="B38" i="3"/>
  <c r="B37" i="3"/>
  <c r="C22" i="3"/>
  <c r="B21" i="3"/>
  <c r="C21" i="3"/>
  <c r="B20" i="3"/>
  <c r="C20" i="3"/>
  <c r="B22" i="3"/>
  <c r="U30" i="2"/>
  <c r="C13" i="3"/>
  <c r="C15" i="3"/>
  <c r="B15" i="3"/>
  <c r="B14" i="3"/>
  <c r="B13" i="3"/>
  <c r="C14" i="3"/>
  <c r="I18" i="4" l="1"/>
  <c r="K18" i="4"/>
  <c r="I15" i="3"/>
  <c r="D13" i="3"/>
  <c r="E13" i="3"/>
  <c r="H15" i="3"/>
  <c r="K13" i="4"/>
  <c r="E13" i="4"/>
  <c r="O13" i="4"/>
  <c r="I13" i="4"/>
  <c r="M13" i="4"/>
  <c r="C13" i="4"/>
  <c r="Q13" i="4"/>
  <c r="G13" i="4"/>
  <c r="G31" i="3"/>
  <c r="D31" i="3"/>
  <c r="K31" i="3"/>
  <c r="L31" i="3"/>
  <c r="C31" i="3"/>
  <c r="J31" i="3"/>
  <c r="H31" i="3"/>
  <c r="F31" i="3"/>
  <c r="M31" i="3"/>
  <c r="P31" i="3"/>
  <c r="I31" i="3"/>
  <c r="O31" i="3"/>
  <c r="B31" i="3"/>
  <c r="E31" i="3"/>
  <c r="N31" i="3"/>
  <c r="U31" i="2"/>
  <c r="U32" i="2" l="1"/>
  <c r="U33" i="2" l="1"/>
  <c r="U34" i="2" l="1"/>
  <c r="U35" i="2" l="1"/>
  <c r="U36" i="2" l="1"/>
  <c r="U37" i="2" l="1"/>
  <c r="U38" i="2" l="1"/>
  <c r="U39" i="2" l="1"/>
  <c r="U40" i="2" l="1"/>
  <c r="U41" i="2" l="1"/>
  <c r="U42" i="2" l="1"/>
  <c r="U43" i="2" l="1"/>
  <c r="U44" i="2" l="1"/>
  <c r="U45" i="2" l="1"/>
  <c r="U46" i="2" l="1"/>
  <c r="U47" i="2" l="1"/>
  <c r="U48" i="2" l="1"/>
  <c r="U49" i="2" l="1"/>
  <c r="U50" i="2" l="1"/>
  <c r="U51" i="2" l="1"/>
  <c r="U52" i="2" l="1"/>
  <c r="U53" i="2" l="1"/>
  <c r="U54" i="2" l="1"/>
  <c r="U55" i="2" l="1"/>
  <c r="U56" i="2" l="1"/>
  <c r="U57" i="2" l="1"/>
  <c r="U58" i="2" l="1"/>
  <c r="U59" i="2" l="1"/>
  <c r="U60" i="2" l="1"/>
  <c r="U61" i="2" l="1"/>
  <c r="U62" i="2" l="1"/>
  <c r="U63" i="2" l="1"/>
  <c r="U64" i="2" l="1"/>
  <c r="U65" i="2" l="1"/>
  <c r="U66" i="2" l="1"/>
  <c r="U67" i="2" l="1"/>
  <c r="U68" i="2" l="1"/>
  <c r="U69" i="2" l="1"/>
  <c r="U70" i="2" l="1"/>
  <c r="U71" i="2" l="1"/>
  <c r="U72" i="2" l="1"/>
  <c r="U73" i="2" l="1"/>
  <c r="U74" i="2" l="1"/>
  <c r="U75" i="2" l="1"/>
  <c r="U76" i="2" l="1"/>
  <c r="U77" i="2" l="1"/>
  <c r="U78" i="2" l="1"/>
  <c r="U79" i="2" l="1"/>
  <c r="U80" i="2" l="1"/>
  <c r="U81" i="2" l="1"/>
  <c r="U82" i="2" l="1"/>
  <c r="U83" i="2" l="1"/>
  <c r="U84" i="2" l="1"/>
  <c r="U85" i="2" l="1"/>
  <c r="U86" i="2" l="1"/>
  <c r="U87" i="2" l="1"/>
  <c r="U88" i="2" l="1"/>
  <c r="U89" i="2" l="1"/>
  <c r="U90" i="2" l="1"/>
  <c r="U91" i="2" l="1"/>
  <c r="U92" i="2" l="1"/>
  <c r="U93" i="2" l="1"/>
  <c r="U94" i="2" l="1"/>
  <c r="U95" i="2" l="1"/>
  <c r="U96" i="2" l="1"/>
  <c r="U97" i="2" l="1"/>
  <c r="U98" i="2" l="1"/>
  <c r="U99" i="2" l="1"/>
  <c r="U100" i="2" l="1"/>
  <c r="U101" i="2" l="1"/>
  <c r="U102" i="2" l="1"/>
  <c r="U103" i="2" l="1"/>
  <c r="U104" i="2" l="1"/>
  <c r="U105" i="2" l="1"/>
  <c r="U106" i="2" l="1"/>
  <c r="U107" i="2" l="1"/>
  <c r="U108" i="2" l="1"/>
  <c r="U109" i="2" l="1"/>
  <c r="U110" i="2" l="1"/>
  <c r="U111" i="2" l="1"/>
  <c r="U112" i="2" l="1"/>
  <c r="U113" i="2" l="1"/>
  <c r="U114" i="2" l="1"/>
  <c r="U115" i="2" l="1"/>
  <c r="U116" i="2" l="1"/>
  <c r="U117" i="2" l="1"/>
  <c r="U118" i="2" l="1"/>
  <c r="U119" i="2" l="1"/>
  <c r="U120" i="2" l="1"/>
  <c r="U121" i="2" l="1"/>
  <c r="U122" i="2" l="1"/>
  <c r="U123" i="2" l="1"/>
  <c r="U124" i="2" l="1"/>
  <c r="U125" i="2" l="1"/>
  <c r="U126" i="2" l="1"/>
  <c r="U127" i="2" l="1"/>
  <c r="U128" i="2" l="1"/>
  <c r="U129" i="2" l="1"/>
  <c r="U130" i="2" l="1"/>
  <c r="U131" i="2" l="1"/>
  <c r="U132" i="2" l="1"/>
  <c r="U133" i="2" l="1"/>
  <c r="U134" i="2" l="1"/>
  <c r="U135" i="2" l="1"/>
  <c r="U136" i="2" l="1"/>
  <c r="U137" i="2" l="1"/>
  <c r="U138" i="2" l="1"/>
  <c r="U139" i="2" l="1"/>
  <c r="U140" i="2" l="1"/>
  <c r="U141" i="2" l="1"/>
  <c r="U142" i="2" l="1"/>
  <c r="U143" i="2" l="1"/>
  <c r="U144" i="2" l="1"/>
  <c r="U145" i="2" l="1"/>
  <c r="U146" i="2" l="1"/>
  <c r="U147" i="2" l="1"/>
  <c r="U148" i="2" l="1"/>
  <c r="U149" i="2" l="1"/>
  <c r="U150" i="2" l="1"/>
  <c r="U151" i="2" l="1"/>
  <c r="U152" i="2" l="1"/>
  <c r="U153" i="2" l="1"/>
  <c r="U154" i="2" l="1"/>
  <c r="U155" i="2" l="1"/>
  <c r="U156" i="2" l="1"/>
  <c r="U157" i="2" l="1"/>
  <c r="U158" i="2" l="1"/>
  <c r="U159" i="2" l="1"/>
  <c r="U160" i="2" l="1"/>
  <c r="U161" i="2" l="1"/>
  <c r="U162" i="2" l="1"/>
  <c r="U163" i="2" l="1"/>
  <c r="U164" i="2" l="1"/>
  <c r="U165" i="2" l="1"/>
  <c r="U166" i="2" l="1"/>
  <c r="U167" i="2" l="1"/>
  <c r="U168" i="2" l="1"/>
  <c r="U169" i="2" l="1"/>
  <c r="U170" i="2" l="1"/>
  <c r="U171" i="2" l="1"/>
  <c r="U172" i="2" l="1"/>
  <c r="U173" i="2" l="1"/>
  <c r="U174" i="2" l="1"/>
  <c r="U175" i="2" l="1"/>
  <c r="U176" i="2" l="1"/>
  <c r="U177" i="2" l="1"/>
  <c r="U178" i="2" l="1"/>
  <c r="U179" i="2" l="1"/>
  <c r="U180" i="2" l="1"/>
  <c r="U181" i="2" l="1"/>
  <c r="U182" i="2" l="1"/>
  <c r="U183" i="2" l="1"/>
  <c r="U184" i="2" l="1"/>
  <c r="U185" i="2" l="1"/>
  <c r="U186" i="2" l="1"/>
  <c r="U187" i="2" l="1"/>
  <c r="U188" i="2" l="1"/>
  <c r="U189" i="2" l="1"/>
  <c r="U190" i="2" l="1"/>
  <c r="U191" i="2" l="1"/>
  <c r="U192" i="2" l="1"/>
  <c r="U193" i="2" l="1"/>
  <c r="U194" i="2" l="1"/>
  <c r="U195" i="2" l="1"/>
  <c r="U196" i="2" l="1"/>
  <c r="U197" i="2" l="1"/>
  <c r="U198" i="2" l="1"/>
  <c r="U199" i="2" l="1"/>
  <c r="U200" i="2" l="1"/>
  <c r="U201" i="2" l="1"/>
  <c r="U202" i="2" l="1"/>
  <c r="U203" i="2" l="1"/>
  <c r="U204" i="2" l="1"/>
  <c r="U205" i="2" l="1"/>
  <c r="U206" i="2" l="1"/>
  <c r="U207" i="2" l="1"/>
  <c r="U208" i="2" l="1"/>
  <c r="U209" i="2" l="1"/>
  <c r="U210" i="2" l="1"/>
  <c r="U211" i="2" l="1"/>
  <c r="U212" i="2" l="1"/>
  <c r="U213" i="2" l="1"/>
  <c r="U214" i="2" l="1"/>
  <c r="U215" i="2" l="1"/>
  <c r="U216" i="2" l="1"/>
  <c r="U217" i="2" l="1"/>
  <c r="U218" i="2" l="1"/>
  <c r="U219" i="2" l="1"/>
  <c r="U220" i="2" l="1"/>
  <c r="U221" i="2" l="1"/>
  <c r="U222" i="2" l="1"/>
  <c r="U223" i="2" l="1"/>
  <c r="U224" i="2" l="1"/>
  <c r="U225" i="2" l="1"/>
  <c r="U226" i="2" l="1"/>
  <c r="U227" i="2" l="1"/>
  <c r="U228" i="2" l="1"/>
  <c r="U229" i="2" l="1"/>
  <c r="U230" i="2" l="1"/>
  <c r="U231" i="2" l="1"/>
  <c r="U232" i="2" l="1"/>
  <c r="U233" i="2" l="1"/>
  <c r="U234" i="2" l="1"/>
  <c r="U235" i="2" l="1"/>
  <c r="U236" i="2" l="1"/>
  <c r="U237" i="2" l="1"/>
  <c r="U238" i="2" l="1"/>
  <c r="U239" i="2" l="1"/>
  <c r="U240" i="2" l="1"/>
  <c r="U241" i="2" l="1"/>
  <c r="U242" i="2" l="1"/>
  <c r="U243" i="2" l="1"/>
  <c r="U244" i="2" l="1"/>
  <c r="U245" i="2" l="1"/>
  <c r="U246" i="2" l="1"/>
  <c r="U247" i="2" l="1"/>
  <c r="U248" i="2" l="1"/>
  <c r="U249" i="2" l="1"/>
  <c r="U250" i="2" l="1"/>
  <c r="U251" i="2" l="1"/>
  <c r="U252" i="2" l="1"/>
  <c r="U253" i="2" l="1"/>
  <c r="U254" i="2" l="1"/>
  <c r="U255" i="2" l="1"/>
  <c r="U256" i="2" l="1"/>
  <c r="U257" i="2" l="1"/>
  <c r="U258" i="2" l="1"/>
  <c r="U259" i="2" l="1"/>
  <c r="U260" i="2" l="1"/>
  <c r="U261" i="2" l="1"/>
  <c r="U262" i="2" l="1"/>
  <c r="U263" i="2" l="1"/>
  <c r="U264" i="2" l="1"/>
  <c r="U265" i="2" l="1"/>
  <c r="U266" i="2" l="1"/>
  <c r="U267" i="2" l="1"/>
  <c r="U268" i="2" l="1"/>
  <c r="U269" i="2" l="1"/>
  <c r="U270" i="2" l="1"/>
  <c r="U271" i="2" l="1"/>
  <c r="U272" i="2" l="1"/>
  <c r="U273" i="2" l="1"/>
  <c r="U274" i="2" l="1"/>
  <c r="U275" i="2" l="1"/>
  <c r="U276" i="2" l="1"/>
  <c r="U277" i="2" l="1"/>
  <c r="U278" i="2" l="1"/>
  <c r="U279" i="2" l="1"/>
  <c r="U280" i="2" l="1"/>
  <c r="U281" i="2" l="1"/>
  <c r="U282" i="2" l="1"/>
  <c r="U283" i="2" l="1"/>
  <c r="U284" i="2" l="1"/>
  <c r="U285" i="2" l="1"/>
  <c r="U286" i="2" l="1"/>
  <c r="U287" i="2" l="1"/>
  <c r="U288" i="2" l="1"/>
  <c r="U289" i="2" l="1"/>
  <c r="U290" i="2" l="1"/>
  <c r="U291" i="2" l="1"/>
  <c r="U292" i="2" l="1"/>
  <c r="U293" i="2" l="1"/>
  <c r="U294" i="2" l="1"/>
  <c r="U295" i="2" l="1"/>
  <c r="U296" i="2" l="1"/>
  <c r="U297" i="2" l="1"/>
  <c r="U298" i="2" l="1"/>
  <c r="U299" i="2" l="1"/>
  <c r="U300" i="2" l="1"/>
  <c r="U301" i="2" l="1"/>
  <c r="U302" i="2" l="1"/>
  <c r="U303" i="2" l="1"/>
  <c r="U304" i="2" l="1"/>
  <c r="U305" i="2" l="1"/>
  <c r="U306" i="2" l="1"/>
  <c r="U307" i="2" l="1"/>
  <c r="U308" i="2" l="1"/>
  <c r="U309" i="2" l="1"/>
  <c r="U310" i="2" l="1"/>
  <c r="U311" i="2" l="1"/>
  <c r="U312" i="2" l="1"/>
  <c r="U313" i="2" l="1"/>
  <c r="U314" i="2" l="1"/>
  <c r="U315" i="2" l="1"/>
  <c r="U316" i="2" l="1"/>
  <c r="U317" i="2" l="1"/>
  <c r="U318" i="2" l="1"/>
  <c r="U319" i="2" l="1"/>
  <c r="U320" i="2" l="1"/>
  <c r="U321" i="2" l="1"/>
  <c r="U322" i="2" l="1"/>
  <c r="U323" i="2" l="1"/>
  <c r="U324" i="2" l="1"/>
  <c r="U325" i="2" l="1"/>
  <c r="U326" i="2" l="1"/>
  <c r="U327" i="2" l="1"/>
  <c r="U328" i="2" l="1"/>
  <c r="U329" i="2" l="1"/>
  <c r="U330" i="2" l="1"/>
  <c r="U331" i="2" l="1"/>
  <c r="U332" i="2" l="1"/>
  <c r="U333" i="2" l="1"/>
  <c r="U334" i="2" l="1"/>
  <c r="U335" i="2" l="1"/>
  <c r="U336" i="2" l="1"/>
  <c r="U337" i="2" l="1"/>
  <c r="U338" i="2" l="1"/>
  <c r="U339" i="2" l="1"/>
  <c r="U340" i="2" l="1"/>
  <c r="U341" i="2" l="1"/>
  <c r="U342" i="2" l="1"/>
  <c r="U343" i="2" l="1"/>
  <c r="U344" i="2" l="1"/>
  <c r="U345" i="2" l="1"/>
  <c r="U346" i="2" l="1"/>
  <c r="U347" i="2" l="1"/>
  <c r="U348" i="2" l="1"/>
  <c r="U349" i="2" l="1"/>
  <c r="U350" i="2" l="1"/>
  <c r="U351" i="2" l="1"/>
  <c r="U352" i="2" l="1"/>
  <c r="U353" i="2" l="1"/>
  <c r="U354" i="2" l="1"/>
  <c r="U355" i="2" l="1"/>
  <c r="U356" i="2" l="1"/>
  <c r="U357" i="2" l="1"/>
  <c r="U358" i="2" l="1"/>
  <c r="U359" i="2" l="1"/>
  <c r="U360" i="2" l="1"/>
  <c r="U361" i="2" l="1"/>
  <c r="U362" i="2" l="1"/>
  <c r="U363" i="2" l="1"/>
  <c r="U364" i="2" l="1"/>
  <c r="U365" i="2" l="1"/>
  <c r="U366" i="2" l="1"/>
  <c r="U367" i="2" l="1"/>
  <c r="U368" i="2" l="1"/>
  <c r="U369" i="2" l="1"/>
  <c r="U370" i="2" l="1"/>
  <c r="U371" i="2" l="1"/>
  <c r="U372" i="2" l="1"/>
  <c r="U373" i="2" l="1"/>
  <c r="U374" i="2" l="1"/>
  <c r="U375" i="2" l="1"/>
  <c r="U376" i="2" l="1"/>
  <c r="U377" i="2" l="1"/>
  <c r="U378" i="2" l="1"/>
  <c r="U379" i="2" l="1"/>
  <c r="U380" i="2" l="1"/>
  <c r="U381" i="2" l="1"/>
  <c r="U382" i="2" l="1"/>
  <c r="U383" i="2" l="1"/>
  <c r="U384" i="2" l="1"/>
  <c r="U385" i="2" l="1"/>
  <c r="U386" i="2" l="1"/>
  <c r="U387" i="2" l="1"/>
  <c r="U388" i="2" l="1"/>
  <c r="U389" i="2" l="1"/>
  <c r="U390" i="2" l="1"/>
  <c r="U391" i="2" l="1"/>
  <c r="U392" i="2" l="1"/>
  <c r="U393" i="2" l="1"/>
  <c r="U394" i="2" l="1"/>
  <c r="U395" i="2" l="1"/>
  <c r="U396" i="2" l="1"/>
  <c r="U397" i="2" l="1"/>
  <c r="U398" i="2" l="1"/>
  <c r="U399" i="2" l="1"/>
  <c r="U400" i="2" l="1"/>
  <c r="U401" i="2" l="1"/>
  <c r="U402" i="2" l="1"/>
  <c r="U403" i="2" l="1"/>
  <c r="U404" i="2" l="1"/>
  <c r="U405" i="2" l="1"/>
  <c r="U406" i="2" l="1"/>
  <c r="U407" i="2" l="1"/>
  <c r="U408" i="2" l="1"/>
  <c r="U409" i="2" l="1"/>
  <c r="U410" i="2" l="1"/>
  <c r="U411" i="2" l="1"/>
  <c r="U412" i="2" l="1"/>
  <c r="U413" i="2" l="1"/>
  <c r="U414" i="2" l="1"/>
  <c r="U415" i="2" l="1"/>
  <c r="U416" i="2" l="1"/>
  <c r="U417" i="2" l="1"/>
  <c r="U418" i="2" l="1"/>
  <c r="U419" i="2" l="1"/>
  <c r="U420" i="2" l="1"/>
  <c r="U421" i="2" l="1"/>
  <c r="U422" i="2" l="1"/>
  <c r="U423" i="2" l="1"/>
  <c r="U424" i="2" l="1"/>
  <c r="U425" i="2" l="1"/>
  <c r="U426" i="2" l="1"/>
  <c r="U427" i="2" l="1"/>
  <c r="U428" i="2" l="1"/>
  <c r="U429" i="2" l="1"/>
  <c r="U430" i="2" l="1"/>
  <c r="U431" i="2" l="1"/>
  <c r="U432" i="2" l="1"/>
  <c r="U433" i="2" l="1"/>
  <c r="U434" i="2" l="1"/>
  <c r="U435" i="2" l="1"/>
  <c r="U436" i="2" l="1"/>
  <c r="U437" i="2" l="1"/>
  <c r="U438" i="2" l="1"/>
  <c r="U439" i="2" l="1"/>
  <c r="U440" i="2" l="1"/>
  <c r="U441" i="2" l="1"/>
  <c r="U442" i="2" l="1"/>
  <c r="U443" i="2" l="1"/>
  <c r="U444" i="2" l="1"/>
  <c r="U445" i="2" l="1"/>
  <c r="U446" i="2" l="1"/>
  <c r="U447" i="2" l="1"/>
  <c r="U448" i="2" l="1"/>
  <c r="U449" i="2" l="1"/>
  <c r="U450" i="2" l="1"/>
  <c r="U451" i="2" l="1"/>
  <c r="U452" i="2" l="1"/>
  <c r="U453" i="2" l="1"/>
  <c r="U454" i="2" l="1"/>
  <c r="U455" i="2" l="1"/>
  <c r="U456" i="2" l="1"/>
  <c r="U457" i="2" l="1"/>
  <c r="U458" i="2" l="1"/>
  <c r="U459" i="2" l="1"/>
  <c r="U460" i="2" l="1"/>
  <c r="U461" i="2" l="1"/>
  <c r="U462" i="2" l="1"/>
  <c r="U463" i="2" l="1"/>
  <c r="U464" i="2" l="1"/>
  <c r="U465" i="2" l="1"/>
  <c r="U466" i="2" l="1"/>
  <c r="U467" i="2" l="1"/>
  <c r="U468" i="2" l="1"/>
  <c r="U469" i="2" l="1"/>
  <c r="U470" i="2" l="1"/>
  <c r="U471" i="2" l="1"/>
  <c r="U472" i="2" l="1"/>
  <c r="U473" i="2" l="1"/>
  <c r="U474" i="2" l="1"/>
  <c r="U475" i="2" l="1"/>
  <c r="U476" i="2" l="1"/>
  <c r="U477" i="2" l="1"/>
  <c r="U478" i="2" l="1"/>
  <c r="U479" i="2" l="1"/>
  <c r="U480" i="2" l="1"/>
  <c r="U481" i="2" l="1"/>
  <c r="U482" i="2" l="1"/>
  <c r="U483" i="2" l="1"/>
  <c r="U484" i="2" l="1"/>
  <c r="U485" i="2" l="1"/>
  <c r="U486" i="2" l="1"/>
  <c r="U487" i="2" l="1"/>
  <c r="U488" i="2" l="1"/>
  <c r="U489" i="2" l="1"/>
  <c r="U490" i="2" l="1"/>
  <c r="U491" i="2" l="1"/>
  <c r="U492" i="2" l="1"/>
  <c r="U493" i="2" l="1"/>
  <c r="U494" i="2" l="1"/>
  <c r="U495" i="2" l="1"/>
  <c r="U496" i="2" l="1"/>
  <c r="U497" i="2" l="1"/>
  <c r="U498" i="2" l="1"/>
  <c r="U499" i="2" l="1"/>
  <c r="U500" i="2" l="1"/>
  <c r="U501" i="2" l="1"/>
  <c r="U502" i="2" l="1"/>
  <c r="U503" i="2" l="1"/>
  <c r="U504" i="2" l="1"/>
  <c r="U505" i="2" l="1"/>
  <c r="U506" i="2" l="1"/>
  <c r="U507" i="2" l="1"/>
  <c r="U508" i="2" l="1"/>
  <c r="U509" i="2" l="1"/>
  <c r="U510" i="2" l="1"/>
  <c r="U511" i="2" l="1"/>
  <c r="U512" i="2" l="1"/>
  <c r="U513" i="2" l="1"/>
  <c r="U514" i="2" l="1"/>
  <c r="U515" i="2" l="1"/>
  <c r="U516" i="2" l="1"/>
  <c r="U517" i="2" l="1"/>
  <c r="U518" i="2" l="1"/>
  <c r="U519" i="2" l="1"/>
  <c r="U520" i="2" l="1"/>
  <c r="U521" i="2" l="1"/>
  <c r="U522" i="2" l="1"/>
  <c r="U523" i="2" l="1"/>
  <c r="U524" i="2" l="1"/>
  <c r="U525" i="2" l="1"/>
  <c r="U526" i="2" l="1"/>
  <c r="U527" i="2" l="1"/>
  <c r="U528" i="2" l="1"/>
  <c r="U529" i="2" l="1"/>
  <c r="U530" i="2" l="1"/>
  <c r="U531" i="2" l="1"/>
  <c r="U532" i="2" l="1"/>
  <c r="U533" i="2" l="1"/>
  <c r="U534" i="2" l="1"/>
  <c r="U535" i="2" l="1"/>
  <c r="U536" i="2" l="1"/>
  <c r="U537" i="2" l="1"/>
  <c r="U538" i="2" l="1"/>
  <c r="U539" i="2" l="1"/>
  <c r="U540" i="2" l="1"/>
  <c r="U541" i="2" l="1"/>
  <c r="U542" i="2" l="1"/>
  <c r="U543" i="2" l="1"/>
  <c r="U544" i="2" l="1"/>
  <c r="U545" i="2" l="1"/>
  <c r="U546" i="2" l="1"/>
  <c r="U547" i="2" l="1"/>
  <c r="U548" i="2" l="1"/>
  <c r="U549" i="2" l="1"/>
  <c r="U550" i="2" l="1"/>
  <c r="U551" i="2" l="1"/>
  <c r="U552" i="2" l="1"/>
  <c r="U553" i="2" l="1"/>
  <c r="U554" i="2" l="1"/>
  <c r="U555" i="2" l="1"/>
  <c r="U556" i="2" l="1"/>
  <c r="U557" i="2" l="1"/>
  <c r="U558" i="2" l="1"/>
  <c r="U559" i="2" l="1"/>
  <c r="U560" i="2" l="1"/>
  <c r="U561" i="2" l="1"/>
  <c r="U562" i="2" l="1"/>
  <c r="U563" i="2" l="1"/>
  <c r="U564" i="2" l="1"/>
  <c r="U565" i="2" l="1"/>
  <c r="U566" i="2" l="1"/>
  <c r="U567" i="2" l="1"/>
  <c r="U568" i="2" l="1"/>
  <c r="U569" i="2" l="1"/>
  <c r="U570" i="2" l="1"/>
  <c r="U571" i="2" l="1"/>
  <c r="U572" i="2" l="1"/>
  <c r="U573" i="2" l="1"/>
  <c r="U574" i="2" l="1"/>
  <c r="U575" i="2" l="1"/>
  <c r="U576" i="2" l="1"/>
  <c r="U577" i="2" l="1"/>
  <c r="U578" i="2" l="1"/>
  <c r="U579" i="2" l="1"/>
  <c r="U580" i="2" l="1"/>
  <c r="U581" i="2" l="1"/>
  <c r="U582" i="2" l="1"/>
  <c r="U583" i="2" l="1"/>
  <c r="U584" i="2" l="1"/>
  <c r="U585" i="2" l="1"/>
  <c r="U586" i="2" l="1"/>
  <c r="U587" i="2" l="1"/>
  <c r="U588" i="2" l="1"/>
  <c r="U589" i="2" l="1"/>
  <c r="U590" i="2" l="1"/>
  <c r="U591" i="2" l="1"/>
  <c r="U592" i="2" l="1"/>
  <c r="U593" i="2" l="1"/>
  <c r="U594" i="2" l="1"/>
  <c r="U595" i="2" l="1"/>
  <c r="U596" i="2" l="1"/>
  <c r="U597" i="2" l="1"/>
  <c r="U598" i="2" l="1"/>
  <c r="U599" i="2" l="1"/>
  <c r="U600" i="2" l="1"/>
  <c r="U601" i="2" l="1"/>
  <c r="U602" i="2" l="1"/>
  <c r="U603" i="2" l="1"/>
  <c r="U604" i="2" l="1"/>
  <c r="U605" i="2" l="1"/>
  <c r="U606" i="2" l="1"/>
  <c r="U607" i="2" l="1"/>
  <c r="U608" i="2" l="1"/>
  <c r="U609" i="2" l="1"/>
  <c r="U610" i="2" l="1"/>
  <c r="U611" i="2" l="1"/>
  <c r="U612" i="2" l="1"/>
  <c r="U613" i="2" l="1"/>
  <c r="U614" i="2" l="1"/>
  <c r="U615" i="2" l="1"/>
  <c r="U616" i="2" l="1"/>
  <c r="U617" i="2" l="1"/>
  <c r="U618" i="2" l="1"/>
  <c r="U619" i="2" l="1"/>
  <c r="U620" i="2" l="1"/>
  <c r="U621" i="2" l="1"/>
  <c r="U622" i="2" l="1"/>
  <c r="U623" i="2" l="1"/>
  <c r="U624" i="2" l="1"/>
  <c r="U625" i="2" l="1"/>
  <c r="U626" i="2" l="1"/>
  <c r="U627" i="2" l="1"/>
  <c r="U628" i="2" l="1"/>
  <c r="U629" i="2" l="1"/>
  <c r="U630" i="2" l="1"/>
  <c r="U631" i="2" l="1"/>
  <c r="U632" i="2" l="1"/>
  <c r="U633" i="2" l="1"/>
  <c r="U634" i="2" l="1"/>
  <c r="U635" i="2" l="1"/>
  <c r="U636" i="2" l="1"/>
  <c r="U637" i="2" l="1"/>
  <c r="U638" i="2" l="1"/>
  <c r="U639" i="2" l="1"/>
  <c r="U640" i="2" l="1"/>
  <c r="U641" i="2" l="1"/>
  <c r="U642" i="2" l="1"/>
  <c r="U643" i="2" l="1"/>
  <c r="U644" i="2" l="1"/>
  <c r="U645" i="2" l="1"/>
  <c r="U646" i="2" l="1"/>
  <c r="U647" i="2" l="1"/>
  <c r="U648" i="2" l="1"/>
  <c r="U649" i="2" l="1"/>
  <c r="U650" i="2" l="1"/>
  <c r="U651" i="2" l="1"/>
  <c r="U652" i="2" l="1"/>
  <c r="U653" i="2" l="1"/>
  <c r="U654" i="2" l="1"/>
  <c r="U655" i="2" l="1"/>
  <c r="U656" i="2" l="1"/>
  <c r="U657" i="2" l="1"/>
  <c r="U658" i="2" l="1"/>
  <c r="U659" i="2" l="1"/>
  <c r="U660" i="2" l="1"/>
  <c r="U661" i="2" l="1"/>
  <c r="U662" i="2" l="1"/>
  <c r="U663" i="2" l="1"/>
  <c r="U664" i="2" l="1"/>
  <c r="U665" i="2" l="1"/>
  <c r="U666" i="2" l="1"/>
  <c r="U667" i="2" l="1"/>
  <c r="U668" i="2" l="1"/>
  <c r="U669" i="2" l="1"/>
  <c r="U670" i="2" l="1"/>
  <c r="U671" i="2" l="1"/>
  <c r="U672" i="2" l="1"/>
  <c r="U673" i="2" l="1"/>
  <c r="U674" i="2" l="1"/>
  <c r="U675" i="2" l="1"/>
  <c r="U676" i="2" l="1"/>
  <c r="U677" i="2" l="1"/>
  <c r="U678" i="2" l="1"/>
  <c r="U679" i="2" l="1"/>
  <c r="U680" i="2" l="1"/>
  <c r="U681" i="2" l="1"/>
  <c r="U682" i="2" l="1"/>
  <c r="U683" i="2" l="1"/>
  <c r="U684" i="2" l="1"/>
  <c r="U685" i="2" l="1"/>
  <c r="U686" i="2" l="1"/>
  <c r="U687" i="2" l="1"/>
  <c r="U688" i="2" l="1"/>
  <c r="U689" i="2" l="1"/>
  <c r="U690" i="2" l="1"/>
  <c r="U691" i="2" l="1"/>
  <c r="U692" i="2" l="1"/>
  <c r="U693" i="2" l="1"/>
  <c r="U694" i="2" l="1"/>
  <c r="U695" i="2" l="1"/>
  <c r="U696" i="2" l="1"/>
  <c r="U697" i="2" l="1"/>
  <c r="U698" i="2" l="1"/>
  <c r="U699" i="2" l="1"/>
  <c r="U700" i="2" l="1"/>
  <c r="U701" i="2" l="1"/>
  <c r="U702" i="2" l="1"/>
  <c r="U703" i="2" l="1"/>
  <c r="U704" i="2" l="1"/>
  <c r="U705" i="2" l="1"/>
  <c r="U706" i="2" l="1"/>
  <c r="U707" i="2" l="1"/>
  <c r="U708" i="2" l="1"/>
  <c r="U709" i="2" l="1"/>
  <c r="U710" i="2" l="1"/>
  <c r="U711" i="2" l="1"/>
  <c r="U712" i="2" l="1"/>
  <c r="U713" i="2" l="1"/>
  <c r="U714" i="2" l="1"/>
  <c r="U715" i="2" l="1"/>
  <c r="U716" i="2" l="1"/>
  <c r="U717" i="2" l="1"/>
  <c r="U718" i="2" l="1"/>
  <c r="U719" i="2" l="1"/>
  <c r="U720" i="2" l="1"/>
  <c r="U721" i="2" l="1"/>
  <c r="U722" i="2" l="1"/>
  <c r="U723" i="2" l="1"/>
  <c r="U724" i="2" l="1"/>
  <c r="U725" i="2" l="1"/>
  <c r="U726" i="2" l="1"/>
  <c r="U727" i="2" l="1"/>
  <c r="U728" i="2" l="1"/>
  <c r="U729" i="2" l="1"/>
  <c r="U730" i="2" l="1"/>
  <c r="U731" i="2" l="1"/>
  <c r="U732" i="2" l="1"/>
  <c r="U733" i="2" l="1"/>
  <c r="U734" i="2" l="1"/>
  <c r="U735" i="2" l="1"/>
  <c r="U736" i="2" l="1"/>
  <c r="U737" i="2" l="1"/>
  <c r="U738" i="2" l="1"/>
  <c r="U739" i="2" l="1"/>
  <c r="U740" i="2" l="1"/>
  <c r="U741" i="2" l="1"/>
  <c r="U742" i="2" l="1"/>
  <c r="U743" i="2" l="1"/>
  <c r="U744" i="2" l="1"/>
  <c r="U745" i="2" l="1"/>
  <c r="U746" i="2" l="1"/>
  <c r="U747" i="2" l="1"/>
  <c r="U748" i="2" l="1"/>
  <c r="U749" i="2" l="1"/>
  <c r="U750" i="2" l="1"/>
  <c r="U751" i="2" l="1"/>
  <c r="U752" i="2" l="1"/>
  <c r="U753" i="2" l="1"/>
  <c r="U754" i="2" l="1"/>
  <c r="U755" i="2" l="1"/>
  <c r="U756" i="2" l="1"/>
  <c r="U757" i="2" l="1"/>
  <c r="U758" i="2" l="1"/>
  <c r="U759" i="2" l="1"/>
  <c r="U760" i="2" l="1"/>
  <c r="U761" i="2" l="1"/>
  <c r="U762" i="2" l="1"/>
  <c r="U763" i="2" l="1"/>
  <c r="U764" i="2" l="1"/>
  <c r="U765" i="2" l="1"/>
  <c r="U766" i="2" l="1"/>
  <c r="U767" i="2" l="1"/>
  <c r="U768" i="2" l="1"/>
  <c r="U769" i="2" l="1"/>
  <c r="U770" i="2" l="1"/>
  <c r="U771" i="2" l="1"/>
  <c r="U772" i="2" l="1"/>
  <c r="U773" i="2" l="1"/>
  <c r="U774" i="2" l="1"/>
  <c r="U775" i="2" l="1"/>
  <c r="U776" i="2" l="1"/>
  <c r="U777" i="2" l="1"/>
  <c r="U778" i="2" l="1"/>
  <c r="U779" i="2" l="1"/>
  <c r="U780" i="2" l="1"/>
  <c r="U781" i="2" l="1"/>
  <c r="U782" i="2" l="1"/>
  <c r="U783" i="2" l="1"/>
  <c r="U784" i="2" l="1"/>
  <c r="U785" i="2" l="1"/>
  <c r="U786" i="2" l="1"/>
  <c r="U787" i="2" l="1"/>
  <c r="U788" i="2" l="1"/>
  <c r="U789" i="2" l="1"/>
  <c r="U790" i="2" l="1"/>
  <c r="U791" i="2" l="1"/>
  <c r="U792" i="2" l="1"/>
  <c r="U793" i="2" l="1"/>
  <c r="U794" i="2" l="1"/>
  <c r="U795" i="2" l="1"/>
  <c r="U796" i="2" l="1"/>
  <c r="U797" i="2" l="1"/>
  <c r="U798" i="2" l="1"/>
  <c r="U799" i="2" l="1"/>
  <c r="U800" i="2" l="1"/>
  <c r="U801" i="2" l="1"/>
  <c r="U802" i="2" l="1"/>
  <c r="U803" i="2" l="1"/>
  <c r="U804" i="2" l="1"/>
  <c r="U805" i="2" l="1"/>
  <c r="U806" i="2" l="1"/>
  <c r="U807" i="2" l="1"/>
  <c r="U808" i="2" l="1"/>
  <c r="U809" i="2" l="1"/>
  <c r="U810" i="2" l="1"/>
  <c r="U811" i="2" l="1"/>
  <c r="U812" i="2" l="1"/>
  <c r="U813" i="2" l="1"/>
  <c r="U814" i="2" l="1"/>
  <c r="U815" i="2" l="1"/>
  <c r="U816" i="2" l="1"/>
  <c r="U817" i="2" l="1"/>
  <c r="U818" i="2" l="1"/>
  <c r="U819" i="2" l="1"/>
  <c r="U820" i="2" l="1"/>
  <c r="U821" i="2" l="1"/>
  <c r="U822" i="2" l="1"/>
  <c r="U823" i="2" l="1"/>
  <c r="U824" i="2" l="1"/>
  <c r="U825" i="2" l="1"/>
  <c r="U826" i="2" l="1"/>
  <c r="U827" i="2" l="1"/>
  <c r="U828" i="2" l="1"/>
  <c r="U829" i="2" l="1"/>
  <c r="U830" i="2" l="1"/>
  <c r="U831" i="2" l="1"/>
  <c r="U832" i="2" l="1"/>
  <c r="U833" i="2" l="1"/>
  <c r="U834" i="2" l="1"/>
  <c r="U835" i="2" l="1"/>
  <c r="U836" i="2" l="1"/>
  <c r="U837" i="2" l="1"/>
  <c r="U838" i="2" l="1"/>
  <c r="U839" i="2" l="1"/>
  <c r="U840" i="2" l="1"/>
  <c r="U841" i="2" l="1"/>
  <c r="U842" i="2" l="1"/>
  <c r="U843" i="2" l="1"/>
  <c r="U844" i="2" l="1"/>
  <c r="U845" i="2" l="1"/>
  <c r="U846" i="2" l="1"/>
  <c r="U847" i="2" l="1"/>
  <c r="U848" i="2" l="1"/>
  <c r="U849" i="2" l="1"/>
  <c r="U850" i="2" l="1"/>
  <c r="U851" i="2" l="1"/>
  <c r="U852" i="2" l="1"/>
  <c r="U853" i="2" l="1"/>
  <c r="U854" i="2" l="1"/>
  <c r="U855" i="2" l="1"/>
  <c r="U856" i="2" l="1"/>
  <c r="U857" i="2" l="1"/>
  <c r="U858" i="2" l="1"/>
  <c r="U859" i="2" l="1"/>
  <c r="U860" i="2" l="1"/>
  <c r="U861" i="2" l="1"/>
  <c r="U862" i="2" l="1"/>
  <c r="U863" i="2" l="1"/>
  <c r="U864" i="2" l="1"/>
  <c r="U865" i="2" l="1"/>
  <c r="U866" i="2" l="1"/>
  <c r="U867" i="2" l="1"/>
  <c r="U868" i="2" l="1"/>
  <c r="U869" i="2" l="1"/>
  <c r="U870" i="2" l="1"/>
  <c r="U871" i="2" l="1"/>
  <c r="U872" i="2" l="1"/>
  <c r="U873" i="2" l="1"/>
  <c r="U874" i="2" l="1"/>
  <c r="U875" i="2" l="1"/>
  <c r="U876" i="2" l="1"/>
  <c r="U877" i="2" l="1"/>
  <c r="U878" i="2" l="1"/>
  <c r="U879" i="2" l="1"/>
  <c r="U880" i="2" l="1"/>
  <c r="U881" i="2" l="1"/>
  <c r="U882" i="2" l="1"/>
  <c r="U883" i="2" l="1"/>
  <c r="U884" i="2" l="1"/>
  <c r="U885" i="2" l="1"/>
  <c r="U886" i="2" l="1"/>
  <c r="U887" i="2" l="1"/>
  <c r="U888" i="2" l="1"/>
  <c r="U889" i="2" l="1"/>
  <c r="U890" i="2" l="1"/>
  <c r="U891" i="2" l="1"/>
  <c r="U892" i="2" l="1"/>
  <c r="U893" i="2" l="1"/>
  <c r="U894" i="2" l="1"/>
  <c r="U895" i="2" l="1"/>
  <c r="U896" i="2" l="1"/>
  <c r="U897" i="2" l="1"/>
  <c r="U898" i="2" l="1"/>
  <c r="U899" i="2" l="1"/>
  <c r="U900" i="2" l="1"/>
  <c r="U901" i="2" l="1"/>
  <c r="U902" i="2" l="1"/>
  <c r="U903" i="2" l="1"/>
  <c r="U904" i="2" l="1"/>
  <c r="U905" i="2" l="1"/>
  <c r="U906" i="2" l="1"/>
  <c r="U907" i="2" l="1"/>
  <c r="U908" i="2" l="1"/>
  <c r="U909" i="2" l="1"/>
  <c r="U910" i="2" l="1"/>
  <c r="U911" i="2" l="1"/>
  <c r="U912" i="2" l="1"/>
  <c r="U913" i="2" l="1"/>
  <c r="U914" i="2" l="1"/>
  <c r="U915" i="2" l="1"/>
  <c r="U916" i="2" l="1"/>
  <c r="U917" i="2" l="1"/>
  <c r="U918" i="2" l="1"/>
  <c r="U919" i="2" l="1"/>
  <c r="U920" i="2" l="1"/>
  <c r="U921" i="2" l="1"/>
  <c r="U922" i="2" l="1"/>
  <c r="U923" i="2" l="1"/>
  <c r="U924" i="2" l="1"/>
  <c r="U925" i="2" l="1"/>
  <c r="U926" i="2" l="1"/>
  <c r="U927" i="2" l="1"/>
  <c r="U928" i="2" l="1"/>
  <c r="U929" i="2" l="1"/>
  <c r="U930" i="2" l="1"/>
  <c r="U931" i="2" l="1"/>
  <c r="U932" i="2" l="1"/>
  <c r="U933" i="2" l="1"/>
  <c r="U934" i="2" l="1"/>
  <c r="U935" i="2" l="1"/>
  <c r="U936" i="2" l="1"/>
  <c r="U937" i="2" l="1"/>
  <c r="U938" i="2" l="1"/>
  <c r="U939" i="2" l="1"/>
  <c r="U940" i="2" l="1"/>
  <c r="U941" i="2" l="1"/>
  <c r="U942" i="2" l="1"/>
  <c r="U943" i="2" l="1"/>
  <c r="U944" i="2" l="1"/>
  <c r="U945" i="2" l="1"/>
  <c r="U946" i="2" l="1"/>
  <c r="U947" i="2" l="1"/>
  <c r="U948" i="2" l="1"/>
  <c r="U949" i="2" l="1"/>
  <c r="U950" i="2" l="1"/>
  <c r="U951" i="2" l="1"/>
  <c r="U952" i="2" l="1"/>
  <c r="U953" i="2" l="1"/>
  <c r="U954" i="2" l="1"/>
  <c r="U955" i="2" l="1"/>
  <c r="U956" i="2" l="1"/>
  <c r="U957" i="2" l="1"/>
  <c r="U958" i="2" l="1"/>
  <c r="U959" i="2" l="1"/>
  <c r="U960" i="2" l="1"/>
  <c r="U961" i="2" l="1"/>
  <c r="U962" i="2" l="1"/>
  <c r="U963" i="2" l="1"/>
  <c r="U964" i="2" l="1"/>
  <c r="U965" i="2" l="1"/>
  <c r="U966" i="2" l="1"/>
  <c r="U967" i="2" l="1"/>
  <c r="U968" i="2" l="1"/>
  <c r="U969" i="2" l="1"/>
  <c r="U970" i="2" l="1"/>
  <c r="U971" i="2" l="1"/>
  <c r="U972" i="2" l="1"/>
  <c r="U973" i="2" l="1"/>
  <c r="U974" i="2" l="1"/>
  <c r="U975" i="2" l="1"/>
  <c r="U976" i="2" l="1"/>
  <c r="U977" i="2" l="1"/>
  <c r="U978" i="2" l="1"/>
  <c r="U979" i="2" l="1"/>
  <c r="U980" i="2" l="1"/>
  <c r="U981" i="2" l="1"/>
  <c r="U982" i="2" l="1"/>
  <c r="U983" i="2" l="1"/>
  <c r="U984" i="2" l="1"/>
  <c r="U985" i="2" l="1"/>
  <c r="U986" i="2" l="1"/>
  <c r="U987" i="2" l="1"/>
  <c r="U988" i="2" l="1"/>
  <c r="U989" i="2" l="1"/>
  <c r="U990" i="2" l="1"/>
  <c r="U991" i="2" l="1"/>
  <c r="U992" i="2" l="1"/>
  <c r="U993" i="2" l="1"/>
  <c r="U994" i="2" l="1"/>
  <c r="U995" i="2" l="1"/>
  <c r="U996" i="2" l="1"/>
  <c r="U997" i="2" l="1"/>
  <c r="U998" i="2" l="1"/>
  <c r="U999" i="2" l="1"/>
  <c r="U1000" i="2" l="1"/>
  <c r="U1001" i="2" l="1"/>
  <c r="U1002" i="2" l="1"/>
  <c r="U1003" i="2" l="1"/>
  <c r="U1004" i="2" l="1"/>
  <c r="U1005" i="2" l="1"/>
  <c r="U1006" i="2" l="1"/>
  <c r="U1007" i="2" l="1"/>
  <c r="U1008" i="2" l="1"/>
  <c r="U1009" i="2" l="1"/>
  <c r="U1010" i="2" l="1"/>
  <c r="U1011" i="2" l="1"/>
  <c r="U1012" i="2" l="1"/>
  <c r="U1013" i="2" l="1"/>
  <c r="U1014" i="2" l="1"/>
  <c r="U1015" i="2" l="1"/>
  <c r="U1016" i="2" l="1"/>
  <c r="U1017" i="2" l="1"/>
  <c r="U1018" i="2" l="1"/>
  <c r="U1019" i="2" l="1"/>
  <c r="U1020" i="2" l="1"/>
  <c r="U1021" i="2" l="1"/>
  <c r="U1022" i="2" l="1"/>
  <c r="U1023" i="2" l="1"/>
  <c r="U1024" i="2" l="1"/>
  <c r="U1025" i="2" l="1"/>
  <c r="U1026" i="2" l="1"/>
  <c r="U1027" i="2" l="1"/>
  <c r="U1028" i="2" l="1"/>
  <c r="U1029" i="2" l="1"/>
  <c r="U1030" i="2" l="1"/>
  <c r="U1031" i="2" l="1"/>
  <c r="U1032" i="2" l="1"/>
  <c r="U1033" i="2" l="1"/>
  <c r="U1034" i="2" l="1"/>
  <c r="U1035" i="2" l="1"/>
  <c r="U1036" i="2" l="1"/>
  <c r="U1037" i="2" l="1"/>
  <c r="U1038" i="2" l="1"/>
  <c r="U1039" i="2" l="1"/>
  <c r="U1040" i="2" l="1"/>
  <c r="U1041" i="2" l="1"/>
  <c r="U1042" i="2" l="1"/>
  <c r="U1043" i="2" l="1"/>
  <c r="U1044" i="2" l="1"/>
  <c r="U1045" i="2" l="1"/>
  <c r="U1046" i="2" l="1"/>
  <c r="U1047" i="2" l="1"/>
  <c r="U1048" i="2" l="1"/>
  <c r="U1049" i="2" l="1"/>
  <c r="U1050" i="2" l="1"/>
  <c r="U1051" i="2" l="1"/>
  <c r="U1052" i="2" l="1"/>
  <c r="U1053" i="2" l="1"/>
  <c r="U1054" i="2" l="1"/>
  <c r="U1055" i="2" l="1"/>
  <c r="U1056" i="2" l="1"/>
  <c r="U1057" i="2" l="1"/>
  <c r="U1058" i="2" l="1"/>
  <c r="U1059" i="2" l="1"/>
  <c r="U1060" i="2" l="1"/>
  <c r="U1061" i="2" l="1"/>
  <c r="U1062" i="2" l="1"/>
  <c r="U1063" i="2" l="1"/>
  <c r="U1064" i="2" l="1"/>
  <c r="U1065" i="2" l="1"/>
  <c r="U1066" i="2" l="1"/>
  <c r="U1067" i="2" l="1"/>
  <c r="U1068" i="2" l="1"/>
  <c r="U1069" i="2" l="1"/>
  <c r="U1070" i="2" l="1"/>
  <c r="U1071" i="2" l="1"/>
  <c r="U1072" i="2" l="1"/>
  <c r="U1073" i="2" l="1"/>
  <c r="U1074" i="2" l="1"/>
  <c r="U1075" i="2" l="1"/>
  <c r="U1076" i="2" l="1"/>
  <c r="U1077" i="2" l="1"/>
  <c r="U1078" i="2" l="1"/>
  <c r="U1079" i="2" l="1"/>
  <c r="U1080" i="2" l="1"/>
  <c r="U1081" i="2" l="1"/>
  <c r="U1082" i="2" l="1"/>
  <c r="U1083" i="2" l="1"/>
  <c r="U1084" i="2" l="1"/>
  <c r="U1085" i="2" l="1"/>
  <c r="U1086" i="2" l="1"/>
  <c r="U1087" i="2" l="1"/>
  <c r="U1088" i="2" l="1"/>
  <c r="U1089" i="2" l="1"/>
  <c r="U1090" i="2" l="1"/>
  <c r="U1091" i="2" l="1"/>
  <c r="U1092" i="2" l="1"/>
  <c r="U1093" i="2" l="1"/>
  <c r="U1094" i="2" l="1"/>
  <c r="U1095" i="2" l="1"/>
  <c r="U1096" i="2" l="1"/>
  <c r="U1097" i="2" l="1"/>
  <c r="U1098" i="2" l="1"/>
  <c r="U1099" i="2" l="1"/>
  <c r="U1100" i="2" l="1"/>
  <c r="U1101" i="2" l="1"/>
  <c r="U1102" i="2" l="1"/>
  <c r="U1103" i="2" l="1"/>
  <c r="U1104" i="2" l="1"/>
  <c r="U1105" i="2" l="1"/>
  <c r="U1106" i="2" l="1"/>
  <c r="U1107" i="2" l="1"/>
  <c r="U1108" i="2" l="1"/>
  <c r="U1109" i="2" l="1"/>
  <c r="U1110" i="2" l="1"/>
  <c r="U1111" i="2" l="1"/>
  <c r="U1112" i="2" l="1"/>
  <c r="U1113" i="2" l="1"/>
  <c r="U1114" i="2" l="1"/>
  <c r="U1115" i="2" l="1"/>
  <c r="U1116" i="2" l="1"/>
  <c r="U1117" i="2" l="1"/>
  <c r="U1118" i="2" l="1"/>
  <c r="U1119" i="2" l="1"/>
  <c r="U1120" i="2" l="1"/>
  <c r="U1121" i="2" l="1"/>
  <c r="U1122" i="2" l="1"/>
  <c r="U1123" i="2" l="1"/>
  <c r="U1124" i="2" l="1"/>
  <c r="U1125" i="2" l="1"/>
  <c r="U1126" i="2" l="1"/>
  <c r="U1127" i="2" l="1"/>
  <c r="U1128" i="2" l="1"/>
  <c r="U1129" i="2" l="1"/>
  <c r="U1130" i="2" l="1"/>
  <c r="U1131" i="2" l="1"/>
  <c r="U1132" i="2" l="1"/>
  <c r="U1133" i="2" l="1"/>
  <c r="U1134" i="2" l="1"/>
  <c r="U1135" i="2" l="1"/>
  <c r="U1136" i="2" l="1"/>
  <c r="U1137" i="2" l="1"/>
  <c r="U1138" i="2" l="1"/>
  <c r="U1139" i="2" l="1"/>
  <c r="U1140" i="2" l="1"/>
  <c r="U1141" i="2" l="1"/>
  <c r="U1142" i="2" l="1"/>
  <c r="U1143" i="2" l="1"/>
  <c r="U1144" i="2" l="1"/>
  <c r="U1145" i="2" l="1"/>
  <c r="U1146" i="2" l="1"/>
  <c r="U1147" i="2" l="1"/>
  <c r="U1148" i="2" l="1"/>
  <c r="U1149" i="2" l="1"/>
  <c r="U1150" i="2" l="1"/>
  <c r="U1151" i="2" l="1"/>
  <c r="U1152" i="2" l="1"/>
  <c r="U1153" i="2" l="1"/>
  <c r="U1154" i="2" l="1"/>
  <c r="U1155" i="2" l="1"/>
  <c r="U1156" i="2" l="1"/>
  <c r="U1157" i="2" l="1"/>
  <c r="U1158" i="2" l="1"/>
  <c r="U1159" i="2" l="1"/>
  <c r="U1160" i="2" l="1"/>
  <c r="U1161" i="2" l="1"/>
  <c r="U1162" i="2" l="1"/>
  <c r="U1163" i="2" l="1"/>
  <c r="U1164" i="2" l="1"/>
  <c r="U1165" i="2" l="1"/>
  <c r="U1166" i="2" l="1"/>
  <c r="U1167" i="2" l="1"/>
  <c r="U1168" i="2" l="1"/>
  <c r="U1169" i="2" l="1"/>
  <c r="U1170" i="2" l="1"/>
  <c r="U1171" i="2" l="1"/>
  <c r="U1172" i="2" l="1"/>
  <c r="U1173" i="2" l="1"/>
  <c r="U1174" i="2" l="1"/>
  <c r="U1175" i="2" l="1"/>
  <c r="U1176" i="2" l="1"/>
  <c r="U1177" i="2" l="1"/>
  <c r="U1178" i="2" l="1"/>
  <c r="U1179" i="2" l="1"/>
  <c r="U1180" i="2" l="1"/>
  <c r="U1181" i="2" l="1"/>
  <c r="U1182" i="2" l="1"/>
  <c r="U1183" i="2" l="1"/>
  <c r="U1184" i="2" l="1"/>
  <c r="U1185" i="2" l="1"/>
  <c r="U1186" i="2" l="1"/>
  <c r="U1187" i="2" l="1"/>
  <c r="U1188" i="2" l="1"/>
  <c r="U1189" i="2" l="1"/>
  <c r="U1190" i="2" l="1"/>
  <c r="U1191" i="2" l="1"/>
  <c r="U1192" i="2" l="1"/>
  <c r="U1193" i="2" l="1"/>
  <c r="U1194" i="2" l="1"/>
  <c r="U1195" i="2" l="1"/>
  <c r="U1196" i="2" l="1"/>
  <c r="U1197" i="2" l="1"/>
  <c r="U1198" i="2" l="1"/>
  <c r="U1199" i="2" l="1"/>
  <c r="U1200" i="2" l="1"/>
  <c r="U1201" i="2" l="1"/>
  <c r="U1202" i="2" l="1"/>
  <c r="U1203" i="2" l="1"/>
  <c r="U1204" i="2" l="1"/>
  <c r="U1205" i="2" l="1"/>
  <c r="U1206" i="2" l="1"/>
  <c r="U1207" i="2" l="1"/>
  <c r="U1208" i="2" l="1"/>
  <c r="U1209" i="2" l="1"/>
  <c r="U1210" i="2" l="1"/>
  <c r="U1211" i="2" l="1"/>
  <c r="U1212" i="2" l="1"/>
  <c r="U1213" i="2" l="1"/>
  <c r="U1214" i="2" l="1"/>
  <c r="U1215" i="2" l="1"/>
  <c r="U1216" i="2" l="1"/>
  <c r="U1217" i="2" l="1"/>
  <c r="U1218" i="2" l="1"/>
  <c r="U1219" i="2" l="1"/>
  <c r="U1220" i="2" l="1"/>
  <c r="U1221" i="2" l="1"/>
  <c r="U1222" i="2" l="1"/>
  <c r="U1223" i="2" l="1"/>
  <c r="U1224" i="2" l="1"/>
  <c r="U1225" i="2" l="1"/>
  <c r="U1226" i="2" l="1"/>
  <c r="U1227" i="2" l="1"/>
  <c r="U1228" i="2" l="1"/>
  <c r="U1229" i="2" l="1"/>
  <c r="U1230" i="2" l="1"/>
  <c r="U1231" i="2" l="1"/>
  <c r="U1232" i="2" l="1"/>
  <c r="U1233" i="2" l="1"/>
  <c r="U1234" i="2" l="1"/>
  <c r="U1235" i="2" l="1"/>
  <c r="U1236" i="2" l="1"/>
  <c r="U1237" i="2" l="1"/>
  <c r="U1238" i="2" l="1"/>
  <c r="U1239" i="2" l="1"/>
  <c r="U1240" i="2" l="1"/>
  <c r="U1241" i="2" l="1"/>
  <c r="U1242" i="2" l="1"/>
  <c r="U1243" i="2" l="1"/>
  <c r="U1244" i="2" l="1"/>
  <c r="U1245" i="2" l="1"/>
  <c r="U1246" i="2" l="1"/>
  <c r="U1247" i="2" l="1"/>
  <c r="U1248" i="2" l="1"/>
  <c r="U1249" i="2" l="1"/>
  <c r="U1250" i="2" l="1"/>
  <c r="U1251" i="2" l="1"/>
  <c r="U1252" i="2" l="1"/>
  <c r="U1253" i="2" l="1"/>
  <c r="U1254" i="2" l="1"/>
  <c r="U1255" i="2" l="1"/>
  <c r="U1256" i="2" l="1"/>
  <c r="U1257" i="2" l="1"/>
  <c r="U1258" i="2" l="1"/>
  <c r="U1259" i="2" l="1"/>
  <c r="U1260" i="2" l="1"/>
  <c r="U1261" i="2" l="1"/>
  <c r="U1262" i="2" l="1"/>
  <c r="U1263" i="2" l="1"/>
  <c r="U1264" i="2" l="1"/>
  <c r="U1265" i="2" l="1"/>
  <c r="U1266" i="2" l="1"/>
  <c r="U1267" i="2" l="1"/>
  <c r="U1268" i="2" l="1"/>
  <c r="U1269" i="2" l="1"/>
  <c r="U1270" i="2" l="1"/>
  <c r="U1271" i="2" l="1"/>
  <c r="U1272" i="2" l="1"/>
  <c r="U1273" i="2" l="1"/>
  <c r="U1274" i="2" l="1"/>
  <c r="U1275" i="2" l="1"/>
  <c r="U1276" i="2" l="1"/>
  <c r="U1277" i="2" l="1"/>
  <c r="U1278" i="2" l="1"/>
  <c r="U1279" i="2" l="1"/>
  <c r="U1280" i="2" l="1"/>
  <c r="U1281" i="2" l="1"/>
  <c r="U1282" i="2" l="1"/>
  <c r="U1283" i="2" l="1"/>
  <c r="U1284" i="2" l="1"/>
  <c r="U1285" i="2" l="1"/>
  <c r="U1286" i="2" l="1"/>
  <c r="U1287" i="2" l="1"/>
  <c r="U1288" i="2" l="1"/>
  <c r="U1289" i="2" l="1"/>
  <c r="U1290" i="2" l="1"/>
  <c r="U1291" i="2" l="1"/>
  <c r="U1292" i="2" l="1"/>
  <c r="U1293" i="2" l="1"/>
  <c r="U1294" i="2" l="1"/>
  <c r="U1295" i="2" l="1"/>
  <c r="U1296" i="2" l="1"/>
  <c r="U1297" i="2" l="1"/>
  <c r="U1298" i="2" l="1"/>
  <c r="U1299" i="2" l="1"/>
  <c r="U1300" i="2" l="1"/>
  <c r="U1301" i="2" l="1"/>
  <c r="U1302" i="2" l="1"/>
  <c r="U1303" i="2" l="1"/>
  <c r="U1304" i="2" l="1"/>
  <c r="U1305" i="2" l="1"/>
  <c r="U1306" i="2" l="1"/>
  <c r="U1307" i="2" l="1"/>
  <c r="U1308" i="2" l="1"/>
  <c r="U1309" i="2" l="1"/>
  <c r="U1310" i="2" l="1"/>
  <c r="U1311" i="2" l="1"/>
  <c r="U1312" i="2" l="1"/>
  <c r="U1313" i="2" l="1"/>
  <c r="U1314" i="2" l="1"/>
  <c r="U1315" i="2" l="1"/>
  <c r="U1316" i="2" l="1"/>
  <c r="U1317" i="2" l="1"/>
  <c r="U1318" i="2" l="1"/>
  <c r="U1319" i="2" l="1"/>
  <c r="U1320" i="2" l="1"/>
  <c r="U1321" i="2" l="1"/>
  <c r="U1322" i="2" l="1"/>
  <c r="U1323" i="2" l="1"/>
  <c r="U1324" i="2" l="1"/>
  <c r="U1325" i="2" l="1"/>
  <c r="U1326" i="2" l="1"/>
  <c r="U1327" i="2" l="1"/>
  <c r="U1328" i="2" l="1"/>
  <c r="U1329" i="2" l="1"/>
  <c r="U1330" i="2" l="1"/>
  <c r="U1331" i="2" l="1"/>
  <c r="U1332" i="2" l="1"/>
  <c r="U1333" i="2" l="1"/>
  <c r="U1334" i="2" l="1"/>
  <c r="U1335" i="2" l="1"/>
  <c r="U1336" i="2" l="1"/>
  <c r="U1337" i="2" l="1"/>
  <c r="U1338" i="2" l="1"/>
  <c r="U1339" i="2" l="1"/>
  <c r="U1340" i="2" l="1"/>
  <c r="U1341" i="2" l="1"/>
  <c r="U1342" i="2" l="1"/>
  <c r="U1343" i="2" l="1"/>
  <c r="U1344" i="2" l="1"/>
  <c r="U1345" i="2" l="1"/>
  <c r="U1346" i="2" l="1"/>
  <c r="U1347" i="2" l="1"/>
  <c r="U1348" i="2" l="1"/>
  <c r="U1349" i="2" l="1"/>
  <c r="U1350" i="2" l="1"/>
  <c r="U1351" i="2" l="1"/>
  <c r="U1352" i="2" l="1"/>
  <c r="U1353" i="2" l="1"/>
  <c r="U1354" i="2" l="1"/>
  <c r="U1355" i="2" l="1"/>
  <c r="U1356" i="2" l="1"/>
  <c r="U1357" i="2" l="1"/>
  <c r="U1358" i="2" l="1"/>
  <c r="U1359" i="2" l="1"/>
  <c r="U1360" i="2" l="1"/>
  <c r="U1361" i="2" l="1"/>
  <c r="U1362" i="2" l="1"/>
  <c r="U1363" i="2" l="1"/>
  <c r="U1364" i="2" l="1"/>
  <c r="U1365" i="2" l="1"/>
  <c r="U1366" i="2" l="1"/>
  <c r="U1367" i="2" l="1"/>
  <c r="U1368" i="2" l="1"/>
  <c r="U1369" i="2" l="1"/>
  <c r="U1370" i="2" l="1"/>
  <c r="U1371" i="2" l="1"/>
  <c r="U1372" i="2" l="1"/>
  <c r="U1373" i="2" l="1"/>
  <c r="U1374" i="2" l="1"/>
  <c r="U1375" i="2" l="1"/>
  <c r="U1376" i="2" l="1"/>
  <c r="U1377" i="2" l="1"/>
  <c r="U1378" i="2" l="1"/>
  <c r="U1379" i="2" l="1"/>
  <c r="U1380" i="2" l="1"/>
  <c r="U1381" i="2" l="1"/>
  <c r="U1382" i="2" l="1"/>
  <c r="U1383" i="2" l="1"/>
  <c r="U1384" i="2" l="1"/>
  <c r="U1385" i="2" l="1"/>
  <c r="U1386" i="2" l="1"/>
  <c r="U1387" i="2" l="1"/>
  <c r="U1388" i="2" l="1"/>
  <c r="U1389" i="2" l="1"/>
  <c r="U1390" i="2" l="1"/>
  <c r="U1391" i="2" l="1"/>
  <c r="U1392" i="2" l="1"/>
  <c r="U1393" i="2" l="1"/>
  <c r="U1394" i="2" l="1"/>
  <c r="U1395" i="2" l="1"/>
  <c r="U1396" i="2" l="1"/>
  <c r="U1397" i="2" l="1"/>
  <c r="U1398" i="2" l="1"/>
  <c r="U1399" i="2" l="1"/>
  <c r="U1400" i="2" l="1"/>
  <c r="U1401" i="2" l="1"/>
  <c r="U1402" i="2" l="1"/>
  <c r="U1403" i="2" l="1"/>
  <c r="U1404" i="2" l="1"/>
  <c r="U1405" i="2" l="1"/>
  <c r="U1406" i="2" l="1"/>
  <c r="U1407" i="2" l="1"/>
  <c r="U1408" i="2" l="1"/>
  <c r="U1409" i="2" l="1"/>
  <c r="U1410" i="2" l="1"/>
  <c r="U1411" i="2" l="1"/>
  <c r="U1412" i="2" l="1"/>
  <c r="U1413" i="2" l="1"/>
  <c r="U1414" i="2" l="1"/>
  <c r="U1415" i="2" l="1"/>
  <c r="U1416" i="2" l="1"/>
  <c r="U1417" i="2" l="1"/>
  <c r="U1418" i="2" l="1"/>
  <c r="U1419" i="2" l="1"/>
  <c r="U1420" i="2" l="1"/>
  <c r="U1421" i="2" l="1"/>
  <c r="U1422" i="2" l="1"/>
  <c r="U1423" i="2" l="1"/>
  <c r="U1424" i="2" l="1"/>
  <c r="U1425" i="2" l="1"/>
  <c r="U1426" i="2" l="1"/>
  <c r="U1427" i="2" l="1"/>
  <c r="U1428" i="2" l="1"/>
  <c r="U1429" i="2" l="1"/>
  <c r="U1430" i="2" l="1"/>
  <c r="U1431" i="2" l="1"/>
  <c r="U1432" i="2" l="1"/>
  <c r="U1433" i="2" l="1"/>
  <c r="U1434" i="2" l="1"/>
  <c r="U1435" i="2" l="1"/>
  <c r="U1436" i="2" l="1"/>
  <c r="U1437" i="2" l="1"/>
  <c r="U1438" i="2" l="1"/>
  <c r="U1439" i="2" l="1"/>
  <c r="U1440" i="2" l="1"/>
  <c r="U1441" i="2" l="1"/>
  <c r="U1442" i="2" l="1"/>
  <c r="U1443" i="2" l="1"/>
  <c r="U1444" i="2" l="1"/>
  <c r="U1445" i="2" l="1"/>
  <c r="U1446" i="2" l="1"/>
  <c r="U1447" i="2" l="1"/>
  <c r="U1448" i="2" l="1"/>
  <c r="U1449" i="2" l="1"/>
  <c r="U1450" i="2" l="1"/>
  <c r="U1451" i="2" l="1"/>
  <c r="U1452" i="2" l="1"/>
  <c r="U1453" i="2" l="1"/>
  <c r="U1454" i="2" l="1"/>
  <c r="U1455" i="2" l="1"/>
  <c r="U1456" i="2" l="1"/>
  <c r="U1457" i="2" l="1"/>
  <c r="U1458" i="2" l="1"/>
  <c r="U1459" i="2" l="1"/>
  <c r="U1460" i="2" l="1"/>
  <c r="U1461" i="2" l="1"/>
  <c r="U1462" i="2" l="1"/>
  <c r="U1463" i="2" l="1"/>
  <c r="U1464" i="2" l="1"/>
  <c r="U1465" i="2" l="1"/>
  <c r="U1466" i="2" l="1"/>
  <c r="U1467" i="2" l="1"/>
  <c r="U1468" i="2" l="1"/>
  <c r="U1469" i="2" l="1"/>
  <c r="U1470" i="2" l="1"/>
  <c r="U1471" i="2" l="1"/>
  <c r="U1472" i="2" l="1"/>
  <c r="U1473" i="2" l="1"/>
  <c r="U1474" i="2" l="1"/>
  <c r="U1475" i="2" l="1"/>
  <c r="U1476" i="2" l="1"/>
  <c r="U1477" i="2" l="1"/>
  <c r="U1478" i="2" l="1"/>
  <c r="U1479" i="2" l="1"/>
  <c r="U1480" i="2" l="1"/>
  <c r="U1481" i="2" l="1"/>
  <c r="U1482" i="2" l="1"/>
  <c r="U1483" i="2" l="1"/>
  <c r="U1484" i="2" l="1"/>
  <c r="U1485" i="2" l="1"/>
  <c r="U1486" i="2" l="1"/>
  <c r="U1487" i="2" l="1"/>
  <c r="U1488" i="2" l="1"/>
  <c r="U1489" i="2" l="1"/>
  <c r="U1490" i="2" l="1"/>
  <c r="U1491" i="2" l="1"/>
  <c r="U1492" i="2" l="1"/>
  <c r="U1493" i="2" l="1"/>
  <c r="U1494" i="2" l="1"/>
  <c r="U1495" i="2" l="1"/>
  <c r="U1496" i="2" l="1"/>
  <c r="U1497" i="2" l="1"/>
  <c r="U1498" i="2" l="1"/>
  <c r="U1499" i="2" l="1"/>
  <c r="U1500" i="2" l="1"/>
  <c r="U1501" i="2" l="1"/>
  <c r="U1502" i="2" l="1"/>
  <c r="U1503" i="2" l="1"/>
  <c r="U1504" i="2" l="1"/>
  <c r="U1505" i="2" l="1"/>
  <c r="U1506" i="2" l="1"/>
  <c r="U1507" i="2" l="1"/>
  <c r="U1508" i="2" l="1"/>
  <c r="U1509" i="2" l="1"/>
  <c r="U1510" i="2" l="1"/>
  <c r="U1511" i="2" l="1"/>
  <c r="U1512" i="2" l="1"/>
  <c r="U1513" i="2" l="1"/>
  <c r="U1514" i="2" l="1"/>
  <c r="U1515" i="2" l="1"/>
  <c r="U1516" i="2" l="1"/>
  <c r="U1517" i="2" l="1"/>
  <c r="U1518" i="2" l="1"/>
  <c r="U1519" i="2" l="1"/>
  <c r="U1520" i="2" l="1"/>
  <c r="U1521" i="2" l="1"/>
  <c r="U1522" i="2" l="1"/>
  <c r="U1523" i="2" l="1"/>
  <c r="U1524" i="2" l="1"/>
  <c r="U1525" i="2" l="1"/>
  <c r="U1526" i="2" l="1"/>
  <c r="U1527" i="2" l="1"/>
  <c r="U1528" i="2" l="1"/>
  <c r="U1529" i="2" l="1"/>
  <c r="U1530" i="2" l="1"/>
  <c r="U1531" i="2" l="1"/>
  <c r="U1532" i="2" l="1"/>
  <c r="U1533" i="2" l="1"/>
  <c r="U1534" i="2" l="1"/>
  <c r="U1535" i="2" l="1"/>
  <c r="U1536" i="2" l="1"/>
  <c r="U1537" i="2" l="1"/>
  <c r="U1538" i="2" l="1"/>
  <c r="U1539" i="2" l="1"/>
  <c r="U1540" i="2" l="1"/>
  <c r="U1541" i="2" l="1"/>
  <c r="U1542" i="2" l="1"/>
  <c r="U1543" i="2" l="1"/>
  <c r="U1544" i="2" l="1"/>
  <c r="U1545" i="2" l="1"/>
  <c r="U1546" i="2" l="1"/>
  <c r="U1547" i="2" l="1"/>
  <c r="U1548" i="2" l="1"/>
  <c r="U1549" i="2" l="1"/>
  <c r="U1550" i="2" l="1"/>
  <c r="U1551" i="2" l="1"/>
  <c r="U1552" i="2" l="1"/>
  <c r="U1553" i="2" l="1"/>
  <c r="U1554" i="2" l="1"/>
  <c r="U1555" i="2" l="1"/>
  <c r="U1556" i="2" l="1"/>
  <c r="U1557" i="2" l="1"/>
  <c r="U1558" i="2" l="1"/>
  <c r="U1559" i="2" l="1"/>
  <c r="U1560" i="2" l="1"/>
  <c r="U1561" i="2" l="1"/>
  <c r="U1562" i="2" l="1"/>
  <c r="U1563" i="2" l="1"/>
  <c r="U1564" i="2" l="1"/>
  <c r="U1565" i="2" l="1"/>
  <c r="U1566" i="2" l="1"/>
  <c r="U1567" i="2" l="1"/>
  <c r="U1568" i="2" l="1"/>
  <c r="U1569" i="2" l="1"/>
  <c r="U1570" i="2" l="1"/>
  <c r="U1571" i="2" l="1"/>
  <c r="U1572" i="2" l="1"/>
  <c r="U1573" i="2" l="1"/>
  <c r="U1574" i="2" l="1"/>
  <c r="U1575" i="2" l="1"/>
  <c r="U1576" i="2" l="1"/>
  <c r="U1577" i="2" l="1"/>
  <c r="U1578" i="2" l="1"/>
  <c r="U1579" i="2" l="1"/>
  <c r="U1580" i="2" l="1"/>
  <c r="U1581" i="2" l="1"/>
  <c r="U1582" i="2" l="1"/>
  <c r="U1583" i="2" l="1"/>
  <c r="U1584" i="2" l="1"/>
  <c r="U1585" i="2" l="1"/>
  <c r="U1586" i="2" l="1"/>
  <c r="U1587" i="2" l="1"/>
  <c r="U1588" i="2" l="1"/>
  <c r="U1589" i="2" l="1"/>
  <c r="U1590" i="2" l="1"/>
  <c r="U1591" i="2" l="1"/>
  <c r="U1592" i="2" l="1"/>
  <c r="U1593" i="2" l="1"/>
  <c r="U1594" i="2" l="1"/>
  <c r="U1595" i="2" l="1"/>
  <c r="U1596" i="2" l="1"/>
  <c r="U1597" i="2" l="1"/>
  <c r="U1598" i="2" l="1"/>
  <c r="U1599" i="2" l="1"/>
  <c r="U1600" i="2" l="1"/>
  <c r="U1601" i="2" l="1"/>
  <c r="U1602" i="2" l="1"/>
  <c r="U1603" i="2" l="1"/>
  <c r="U1604" i="2" l="1"/>
  <c r="U1605" i="2" l="1"/>
  <c r="U1606" i="2" l="1"/>
  <c r="U1607" i="2" l="1"/>
  <c r="U1608" i="2" l="1"/>
  <c r="U1609" i="2" l="1"/>
  <c r="U1610" i="2" l="1"/>
  <c r="U1611" i="2" l="1"/>
  <c r="U1612" i="2" l="1"/>
  <c r="U1613" i="2" l="1"/>
  <c r="U1614" i="2" l="1"/>
  <c r="U1615" i="2" l="1"/>
  <c r="U1616" i="2" l="1"/>
  <c r="U1617" i="2" l="1"/>
  <c r="U1618" i="2" l="1"/>
  <c r="U1619" i="2" l="1"/>
  <c r="U1620" i="2" l="1"/>
  <c r="U1621" i="2" l="1"/>
  <c r="U1622" i="2" l="1"/>
  <c r="U1623" i="2" l="1"/>
  <c r="U1624" i="2" l="1"/>
  <c r="U1625" i="2" l="1"/>
  <c r="U1626" i="2" l="1"/>
  <c r="U1627" i="2" l="1"/>
  <c r="U1628" i="2" l="1"/>
  <c r="U1629" i="2" l="1"/>
  <c r="U1630" i="2" l="1"/>
  <c r="U1631" i="2" l="1"/>
  <c r="U1632" i="2" l="1"/>
  <c r="C23" i="3" l="1"/>
  <c r="D21" i="3"/>
  <c r="D22" i="3"/>
  <c r="B23" i="3"/>
  <c r="D20" i="3"/>
  <c r="U1633" i="2"/>
  <c r="U1634" i="2" l="1"/>
  <c r="U1635" i="2" l="1"/>
  <c r="U1636" i="2" l="1"/>
  <c r="U1637" i="2" l="1"/>
  <c r="U1638" i="2" l="1"/>
  <c r="U1639" i="2" l="1"/>
  <c r="U1640" i="2" l="1"/>
  <c r="U1641" i="2" l="1"/>
  <c r="U1642" i="2" l="1"/>
  <c r="U1643" i="2" l="1"/>
  <c r="U1644" i="2" l="1"/>
  <c r="U1645" i="2" l="1"/>
  <c r="U1646" i="2" l="1"/>
  <c r="U1647" i="2" l="1"/>
  <c r="U1648" i="2" l="1"/>
  <c r="U1649" i="2" l="1"/>
  <c r="U1650" i="2" l="1"/>
  <c r="U1651" i="2" l="1"/>
  <c r="U1652" i="2" l="1"/>
  <c r="U1653" i="2" l="1"/>
  <c r="U1654" i="2" l="1"/>
  <c r="U1655" i="2" l="1"/>
  <c r="U1656" i="2" l="1"/>
  <c r="U1657" i="2" l="1"/>
  <c r="U1658" i="2" l="1"/>
  <c r="U1659" i="2" l="1"/>
  <c r="U1660" i="2" l="1"/>
  <c r="U1661" i="2" l="1"/>
  <c r="U1662" i="2" l="1"/>
  <c r="U1663" i="2" l="1"/>
  <c r="U1664" i="2" l="1"/>
  <c r="U1665" i="2" l="1"/>
  <c r="U1666" i="2" l="1"/>
  <c r="U1667" i="2" l="1"/>
  <c r="U1668" i="2" l="1"/>
  <c r="U1669" i="2" l="1"/>
  <c r="U1670" i="2" l="1"/>
  <c r="U1671" i="2" l="1"/>
  <c r="U1672" i="2" l="1"/>
  <c r="U1673" i="2" l="1"/>
  <c r="U1674" i="2" l="1"/>
  <c r="U1675" i="2" l="1"/>
  <c r="U1676" i="2" l="1"/>
  <c r="U1677" i="2" l="1"/>
  <c r="U1678" i="2" l="1"/>
  <c r="U1679" i="2" l="1"/>
  <c r="U1680" i="2" l="1"/>
  <c r="U1681" i="2" l="1"/>
  <c r="U1682" i="2" l="1"/>
  <c r="U1683" i="2" l="1"/>
  <c r="U1684" i="2" l="1"/>
  <c r="U1685" i="2" l="1"/>
  <c r="U1686" i="2" l="1"/>
  <c r="U1687" i="2" l="1"/>
  <c r="U1688" i="2" l="1"/>
  <c r="U1689" i="2" l="1"/>
  <c r="U1690" i="2" l="1"/>
  <c r="U1691" i="2" l="1"/>
  <c r="U1692" i="2" l="1"/>
  <c r="U1693" i="2" l="1"/>
  <c r="S11" i="2" l="1"/>
  <c r="S10" i="2"/>
  <c r="S12" i="2"/>
  <c r="S13" i="2" l="1"/>
  <c r="S14" i="2" l="1"/>
  <c r="S15" i="2"/>
  <c r="S16" i="2" l="1"/>
  <c r="S17" i="2" l="1"/>
  <c r="S18" i="2" l="1"/>
  <c r="S19" i="2" l="1"/>
  <c r="S20" i="2" l="1"/>
  <c r="S21" i="2" l="1"/>
  <c r="S22" i="2" l="1"/>
  <c r="S23" i="2" l="1"/>
  <c r="S24" i="2" l="1"/>
  <c r="S25" i="2" l="1"/>
  <c r="S26" i="2" l="1"/>
  <c r="S27" i="2" l="1"/>
  <c r="S28" i="2" l="1"/>
  <c r="S29" i="2" l="1"/>
  <c r="S30" i="2" l="1"/>
  <c r="S31" i="2" l="1"/>
  <c r="S32" i="2" l="1"/>
  <c r="S33" i="2" l="1"/>
  <c r="S34" i="2" l="1"/>
  <c r="S35" i="2" l="1"/>
  <c r="S36" i="2" l="1"/>
  <c r="S37" i="2" l="1"/>
  <c r="S38" i="2" l="1"/>
  <c r="S39" i="2" l="1"/>
  <c r="S40" i="2" l="1"/>
  <c r="S41" i="2" l="1"/>
  <c r="S42" i="2" l="1"/>
  <c r="S43" i="2" l="1"/>
  <c r="S44" i="2" l="1"/>
  <c r="S45" i="2" l="1"/>
  <c r="S46" i="2" l="1"/>
  <c r="S47" i="2" l="1"/>
  <c r="S48" i="2" l="1"/>
  <c r="S49" i="2" l="1"/>
  <c r="S50" i="2" l="1"/>
  <c r="S51" i="2" l="1"/>
  <c r="S52" i="2" l="1"/>
  <c r="S53" i="2" l="1"/>
  <c r="S54" i="2" l="1"/>
  <c r="S55" i="2" l="1"/>
  <c r="S56" i="2" l="1"/>
  <c r="S57" i="2" l="1"/>
  <c r="S58" i="2" l="1"/>
  <c r="S59" i="2" l="1"/>
  <c r="S60" i="2" l="1"/>
  <c r="S61" i="2" l="1"/>
  <c r="S62" i="2" l="1"/>
  <c r="S63" i="2" l="1"/>
  <c r="S64" i="2" l="1"/>
  <c r="S65" i="2" l="1"/>
  <c r="S66" i="2" l="1"/>
  <c r="S67" i="2" l="1"/>
  <c r="S68" i="2" l="1"/>
  <c r="S69" i="2" l="1"/>
  <c r="S70" i="2" l="1"/>
  <c r="S71" i="2" l="1"/>
  <c r="S72" i="2" l="1"/>
  <c r="S73" i="2" l="1"/>
  <c r="S74" i="2" l="1"/>
  <c r="S75" i="2" l="1"/>
  <c r="S76" i="2" l="1"/>
  <c r="S77" i="2" l="1"/>
  <c r="S78" i="2" l="1"/>
  <c r="S79" i="2" l="1"/>
  <c r="S80" i="2" l="1"/>
  <c r="S81" i="2" l="1"/>
  <c r="S82" i="2" l="1"/>
  <c r="S83" i="2" l="1"/>
  <c r="S84" i="2" l="1"/>
  <c r="S85" i="2" l="1"/>
  <c r="S86" i="2" l="1"/>
  <c r="S87" i="2" l="1"/>
  <c r="S88" i="2" l="1"/>
  <c r="S89" i="2" l="1"/>
  <c r="S90" i="2" l="1"/>
  <c r="S91" i="2" l="1"/>
  <c r="S92" i="2" l="1"/>
  <c r="S93" i="2" l="1"/>
  <c r="S94" i="2" l="1"/>
  <c r="S95" i="2" l="1"/>
  <c r="S96" i="2" l="1"/>
  <c r="S97" i="2" l="1"/>
  <c r="S98" i="2" l="1"/>
  <c r="S99" i="2" l="1"/>
  <c r="S100" i="2" l="1"/>
  <c r="S101" i="2" l="1"/>
  <c r="S102" i="2" l="1"/>
  <c r="S103" i="2" l="1"/>
  <c r="S104" i="2" l="1"/>
  <c r="S105" i="2" l="1"/>
  <c r="S106" i="2" l="1"/>
  <c r="S107" i="2" l="1"/>
  <c r="S108" i="2" l="1"/>
  <c r="S109" i="2" l="1"/>
  <c r="S110" i="2" l="1"/>
  <c r="S111" i="2" l="1"/>
  <c r="S112" i="2" l="1"/>
  <c r="S113" i="2" l="1"/>
  <c r="S114" i="2" l="1"/>
  <c r="S115" i="2" l="1"/>
  <c r="S116" i="2" l="1"/>
  <c r="S117" i="2" l="1"/>
  <c r="S118" i="2" l="1"/>
  <c r="S119" i="2" l="1"/>
  <c r="S120" i="2" l="1"/>
  <c r="S121" i="2" l="1"/>
  <c r="S122" i="2" l="1"/>
  <c r="S123" i="2" l="1"/>
  <c r="S124" i="2" l="1"/>
  <c r="S125" i="2" l="1"/>
  <c r="S126" i="2" l="1"/>
  <c r="S127" i="2" l="1"/>
  <c r="S128" i="2" l="1"/>
  <c r="S129" i="2" l="1"/>
  <c r="S130" i="2" l="1"/>
  <c r="S131" i="2" l="1"/>
  <c r="S132" i="2" l="1"/>
  <c r="S133" i="2" l="1"/>
  <c r="S134" i="2" l="1"/>
  <c r="S135" i="2" l="1"/>
  <c r="S136" i="2" l="1"/>
  <c r="S137" i="2" l="1"/>
  <c r="S138" i="2" l="1"/>
  <c r="S139" i="2" l="1"/>
  <c r="S140" i="2" l="1"/>
  <c r="S141" i="2" l="1"/>
  <c r="S142" i="2" l="1"/>
  <c r="S143" i="2" l="1"/>
  <c r="S144" i="2" l="1"/>
  <c r="S145" i="2" l="1"/>
  <c r="S146" i="2" l="1"/>
  <c r="S147" i="2" l="1"/>
  <c r="S148" i="2" l="1"/>
  <c r="S149" i="2" l="1"/>
  <c r="S150" i="2" l="1"/>
  <c r="S151" i="2" l="1"/>
  <c r="S152" i="2" l="1"/>
  <c r="S153" i="2" l="1"/>
  <c r="S154" i="2" l="1"/>
  <c r="S155" i="2" l="1"/>
  <c r="S156" i="2" l="1"/>
  <c r="S157" i="2" l="1"/>
  <c r="S158" i="2" l="1"/>
  <c r="S159" i="2" l="1"/>
  <c r="S160" i="2" l="1"/>
  <c r="S161" i="2" l="1"/>
  <c r="S162" i="2" l="1"/>
  <c r="S163" i="2" l="1"/>
  <c r="S164" i="2" l="1"/>
  <c r="S165" i="2" l="1"/>
  <c r="S166" i="2" l="1"/>
  <c r="S167" i="2" l="1"/>
  <c r="S168" i="2" l="1"/>
  <c r="S169" i="2" l="1"/>
  <c r="S170" i="2" l="1"/>
  <c r="S171" i="2" l="1"/>
  <c r="S172" i="2" l="1"/>
  <c r="S173" i="2" l="1"/>
  <c r="S174" i="2" l="1"/>
  <c r="S175" i="2" l="1"/>
  <c r="S176" i="2" l="1"/>
  <c r="S177" i="2" l="1"/>
  <c r="S178" i="2" l="1"/>
  <c r="S179" i="2" l="1"/>
  <c r="S180" i="2" l="1"/>
  <c r="S181" i="2" l="1"/>
  <c r="S182" i="2" l="1"/>
  <c r="S183" i="2" l="1"/>
  <c r="S184" i="2" l="1"/>
  <c r="S185" i="2" l="1"/>
  <c r="S186" i="2" l="1"/>
  <c r="S187" i="2" l="1"/>
  <c r="S188" i="2" l="1"/>
  <c r="S189" i="2" l="1"/>
  <c r="S190" i="2" l="1"/>
  <c r="S191" i="2" l="1"/>
  <c r="S192" i="2" l="1"/>
  <c r="S193" i="2" l="1"/>
  <c r="S194" i="2" l="1"/>
  <c r="S195" i="2" l="1"/>
  <c r="S196" i="2" l="1"/>
  <c r="S197" i="2" l="1"/>
  <c r="S198" i="2" l="1"/>
  <c r="S199" i="2" l="1"/>
  <c r="S200" i="2" l="1"/>
  <c r="S201" i="2" l="1"/>
  <c r="S202" i="2" l="1"/>
  <c r="S203" i="2" l="1"/>
  <c r="S204" i="2" l="1"/>
  <c r="S205" i="2" l="1"/>
  <c r="S206" i="2" l="1"/>
  <c r="S207" i="2" l="1"/>
  <c r="S208" i="2" l="1"/>
  <c r="S209" i="2" l="1"/>
  <c r="S210" i="2" l="1"/>
  <c r="S211" i="2" l="1"/>
  <c r="S212" i="2" l="1"/>
  <c r="S213" i="2" l="1"/>
  <c r="S214" i="2" l="1"/>
  <c r="S215" i="2" l="1"/>
  <c r="S216" i="2" l="1"/>
  <c r="S217" i="2" l="1"/>
  <c r="S218" i="2" l="1"/>
  <c r="S219" i="2" l="1"/>
  <c r="S220" i="2" l="1"/>
  <c r="S221" i="2" l="1"/>
  <c r="S222" i="2" l="1"/>
  <c r="S223" i="2" l="1"/>
  <c r="S224" i="2" l="1"/>
  <c r="S225" i="2" l="1"/>
  <c r="S226" i="2" l="1"/>
  <c r="S227" i="2" l="1"/>
  <c r="S228" i="2" l="1"/>
  <c r="S229" i="2" l="1"/>
  <c r="S230" i="2" l="1"/>
  <c r="S231" i="2" l="1"/>
  <c r="S232" i="2" l="1"/>
  <c r="S233" i="2" l="1"/>
  <c r="S234" i="2" l="1"/>
  <c r="S235" i="2" l="1"/>
  <c r="S236" i="2" l="1"/>
  <c r="S237" i="2" l="1"/>
  <c r="S238" i="2" l="1"/>
  <c r="S239" i="2" l="1"/>
  <c r="S240" i="2" l="1"/>
  <c r="S241" i="2" l="1"/>
  <c r="S242" i="2" l="1"/>
  <c r="S243" i="2" l="1"/>
  <c r="S244" i="2" l="1"/>
  <c r="S245" i="2" l="1"/>
  <c r="S246" i="2" l="1"/>
  <c r="S247" i="2" l="1"/>
  <c r="S248" i="2" l="1"/>
  <c r="S249" i="2" l="1"/>
  <c r="S250" i="2" l="1"/>
  <c r="S251" i="2" l="1"/>
  <c r="S252" i="2" l="1"/>
  <c r="S253" i="2" l="1"/>
  <c r="S254" i="2" l="1"/>
  <c r="S255" i="2" l="1"/>
  <c r="S256" i="2" l="1"/>
  <c r="S257" i="2" l="1"/>
  <c r="S258" i="2" l="1"/>
  <c r="S259" i="2" l="1"/>
  <c r="S260" i="2" l="1"/>
  <c r="S261" i="2" l="1"/>
  <c r="S262" i="2" l="1"/>
  <c r="S263" i="2" l="1"/>
  <c r="S264" i="2" l="1"/>
  <c r="S265" i="2" l="1"/>
  <c r="S266" i="2" l="1"/>
  <c r="S267" i="2" l="1"/>
  <c r="S268" i="2" l="1"/>
  <c r="S269" i="2" l="1"/>
  <c r="S270" i="2" l="1"/>
  <c r="S271" i="2" l="1"/>
  <c r="S272" i="2" l="1"/>
  <c r="S273" i="2" l="1"/>
  <c r="S274" i="2" l="1"/>
  <c r="S275" i="2" l="1"/>
  <c r="S276" i="2" l="1"/>
  <c r="S277" i="2" l="1"/>
  <c r="S278" i="2" l="1"/>
  <c r="S279" i="2" l="1"/>
  <c r="S280" i="2" l="1"/>
  <c r="S281" i="2" l="1"/>
  <c r="S282" i="2" l="1"/>
  <c r="S283" i="2" l="1"/>
  <c r="S284" i="2" l="1"/>
  <c r="S285" i="2" l="1"/>
  <c r="S286" i="2" l="1"/>
  <c r="S287" i="2" l="1"/>
  <c r="S288" i="2" l="1"/>
  <c r="S289" i="2" l="1"/>
  <c r="S290" i="2" l="1"/>
  <c r="S291" i="2" l="1"/>
  <c r="S292" i="2" l="1"/>
  <c r="S293" i="2" l="1"/>
  <c r="S294" i="2" l="1"/>
  <c r="S295" i="2" l="1"/>
  <c r="S296" i="2" l="1"/>
  <c r="S297" i="2" l="1"/>
  <c r="S298" i="2" l="1"/>
  <c r="S299" i="2" l="1"/>
  <c r="S300" i="2" l="1"/>
  <c r="S301" i="2" l="1"/>
  <c r="S302" i="2" l="1"/>
  <c r="S303" i="2" l="1"/>
  <c r="S304" i="2" l="1"/>
  <c r="S305" i="2" l="1"/>
  <c r="S306" i="2" l="1"/>
  <c r="S307" i="2" l="1"/>
  <c r="S308" i="2" l="1"/>
  <c r="S309" i="2" l="1"/>
  <c r="S310" i="2" l="1"/>
  <c r="S311" i="2" l="1"/>
  <c r="S312" i="2" l="1"/>
  <c r="S313" i="2" l="1"/>
  <c r="S314" i="2" l="1"/>
  <c r="S315" i="2" l="1"/>
  <c r="S316" i="2" l="1"/>
  <c r="S317" i="2" l="1"/>
  <c r="S318" i="2" l="1"/>
  <c r="S319" i="2" l="1"/>
  <c r="S320" i="2" l="1"/>
  <c r="S321" i="2" l="1"/>
  <c r="S322" i="2" l="1"/>
  <c r="S323" i="2" l="1"/>
  <c r="S324" i="2" l="1"/>
  <c r="S325" i="2" l="1"/>
  <c r="S326" i="2" l="1"/>
  <c r="S327" i="2" l="1"/>
  <c r="S328" i="2" l="1"/>
  <c r="S329" i="2" l="1"/>
  <c r="S330" i="2" l="1"/>
  <c r="S331" i="2" l="1"/>
  <c r="S332" i="2" l="1"/>
  <c r="S333" i="2" l="1"/>
  <c r="S334" i="2" l="1"/>
  <c r="S335" i="2" l="1"/>
  <c r="S336" i="2" l="1"/>
  <c r="S337" i="2" l="1"/>
  <c r="S338" i="2" l="1"/>
  <c r="S339" i="2" l="1"/>
  <c r="S340" i="2" l="1"/>
  <c r="S341" i="2" l="1"/>
  <c r="S342" i="2" l="1"/>
  <c r="S343" i="2" l="1"/>
  <c r="S344" i="2" l="1"/>
  <c r="S345" i="2" l="1"/>
  <c r="S346" i="2" l="1"/>
  <c r="S347" i="2" l="1"/>
  <c r="S348" i="2" l="1"/>
  <c r="S349" i="2" l="1"/>
  <c r="S350" i="2" l="1"/>
  <c r="S351" i="2" l="1"/>
  <c r="S352" i="2" l="1"/>
  <c r="S353" i="2" l="1"/>
  <c r="S354" i="2" l="1"/>
  <c r="S355" i="2" l="1"/>
  <c r="S356" i="2" l="1"/>
  <c r="S357" i="2" l="1"/>
  <c r="S358" i="2" l="1"/>
  <c r="S359" i="2" l="1"/>
  <c r="S360" i="2" l="1"/>
  <c r="S361" i="2" l="1"/>
  <c r="S362" i="2" l="1"/>
  <c r="S363" i="2" l="1"/>
  <c r="S364" i="2" l="1"/>
  <c r="S365" i="2" l="1"/>
  <c r="S366" i="2" l="1"/>
  <c r="S367" i="2" l="1"/>
  <c r="S368" i="2" l="1"/>
  <c r="S369" i="2" l="1"/>
  <c r="S370" i="2" l="1"/>
  <c r="S371" i="2" l="1"/>
  <c r="S372" i="2" l="1"/>
  <c r="S373" i="2" l="1"/>
  <c r="S374" i="2" l="1"/>
  <c r="S375" i="2" l="1"/>
  <c r="S376" i="2" l="1"/>
  <c r="S377" i="2" l="1"/>
  <c r="S378" i="2" l="1"/>
  <c r="S379" i="2" l="1"/>
  <c r="S380" i="2" l="1"/>
  <c r="S381" i="2" l="1"/>
  <c r="S382" i="2" l="1"/>
  <c r="S383" i="2" l="1"/>
  <c r="S384" i="2" l="1"/>
  <c r="S385" i="2" l="1"/>
  <c r="S386" i="2" l="1"/>
  <c r="S387" i="2" l="1"/>
  <c r="S388" i="2" l="1"/>
  <c r="S389" i="2" l="1"/>
  <c r="S390" i="2" l="1"/>
  <c r="S391" i="2" l="1"/>
  <c r="S392" i="2" l="1"/>
  <c r="S393" i="2" l="1"/>
  <c r="S394" i="2" l="1"/>
  <c r="S395" i="2" l="1"/>
  <c r="S396" i="2" l="1"/>
  <c r="S397" i="2" l="1"/>
  <c r="S398" i="2" l="1"/>
  <c r="S399" i="2" l="1"/>
  <c r="S400" i="2" l="1"/>
  <c r="S401" i="2" l="1"/>
  <c r="S402" i="2" l="1"/>
  <c r="S403" i="2" l="1"/>
  <c r="S404" i="2" l="1"/>
  <c r="S405" i="2" l="1"/>
  <c r="S406" i="2" l="1"/>
  <c r="S407" i="2" l="1"/>
  <c r="S408" i="2" l="1"/>
  <c r="S409" i="2" l="1"/>
  <c r="S410" i="2" l="1"/>
  <c r="S411" i="2" l="1"/>
  <c r="S412" i="2" l="1"/>
  <c r="S413" i="2" l="1"/>
  <c r="S414" i="2" l="1"/>
  <c r="S415" i="2" l="1"/>
  <c r="S416" i="2" l="1"/>
  <c r="S417" i="2" l="1"/>
  <c r="S418" i="2" l="1"/>
  <c r="S419" i="2" l="1"/>
  <c r="S420" i="2" l="1"/>
  <c r="S421" i="2" l="1"/>
  <c r="S422" i="2" l="1"/>
  <c r="S423" i="2" l="1"/>
  <c r="S424" i="2" l="1"/>
  <c r="S425" i="2" l="1"/>
  <c r="S426" i="2" l="1"/>
  <c r="S427" i="2" l="1"/>
  <c r="S428" i="2" l="1"/>
  <c r="S429" i="2" l="1"/>
  <c r="S430" i="2" l="1"/>
  <c r="S431" i="2" l="1"/>
  <c r="S432" i="2" l="1"/>
  <c r="S433" i="2" l="1"/>
  <c r="S434" i="2" l="1"/>
  <c r="S435" i="2" l="1"/>
  <c r="S436" i="2" l="1"/>
  <c r="S437" i="2" l="1"/>
  <c r="S438" i="2" l="1"/>
  <c r="S439" i="2" l="1"/>
  <c r="S440" i="2" l="1"/>
  <c r="S441" i="2" l="1"/>
  <c r="S442" i="2" l="1"/>
  <c r="S443" i="2" l="1"/>
  <c r="S444" i="2" l="1"/>
  <c r="S445" i="2" l="1"/>
  <c r="S446" i="2" l="1"/>
  <c r="S447" i="2" l="1"/>
  <c r="S448" i="2" l="1"/>
  <c r="S449" i="2" l="1"/>
  <c r="S450" i="2" l="1"/>
  <c r="S451" i="2" l="1"/>
  <c r="S452" i="2" l="1"/>
  <c r="S453" i="2" l="1"/>
  <c r="S454" i="2" l="1"/>
  <c r="S455" i="2" l="1"/>
  <c r="S456" i="2" l="1"/>
  <c r="S457" i="2" l="1"/>
  <c r="S458" i="2" l="1"/>
  <c r="S459" i="2" l="1"/>
  <c r="S460" i="2" l="1"/>
  <c r="S461" i="2" l="1"/>
  <c r="S462" i="2" l="1"/>
  <c r="S463" i="2" l="1"/>
  <c r="S464" i="2" l="1"/>
  <c r="S465" i="2" l="1"/>
  <c r="S466" i="2" l="1"/>
  <c r="S467" i="2" l="1"/>
  <c r="S468" i="2" l="1"/>
  <c r="S469" i="2" l="1"/>
  <c r="S470" i="2" l="1"/>
  <c r="S471" i="2" l="1"/>
  <c r="S472" i="2" l="1"/>
  <c r="S473" i="2" l="1"/>
  <c r="S474" i="2" l="1"/>
  <c r="S475" i="2" l="1"/>
  <c r="S476" i="2" l="1"/>
  <c r="S477" i="2" l="1"/>
  <c r="S478" i="2" l="1"/>
  <c r="S479" i="2" l="1"/>
  <c r="S480" i="2" l="1"/>
  <c r="S481" i="2" l="1"/>
  <c r="S482" i="2" l="1"/>
  <c r="S483" i="2" l="1"/>
  <c r="S484" i="2" l="1"/>
  <c r="S485" i="2" l="1"/>
  <c r="S486" i="2" l="1"/>
  <c r="S487" i="2" l="1"/>
  <c r="S488" i="2" l="1"/>
  <c r="S489" i="2" l="1"/>
  <c r="S490" i="2" l="1"/>
  <c r="S491" i="2" l="1"/>
  <c r="S492" i="2" l="1"/>
  <c r="S493" i="2" l="1"/>
  <c r="S494" i="2" l="1"/>
  <c r="S495" i="2" l="1"/>
  <c r="S496" i="2" l="1"/>
  <c r="S497" i="2" l="1"/>
  <c r="S498" i="2" l="1"/>
  <c r="S499" i="2" l="1"/>
  <c r="S500" i="2" l="1"/>
  <c r="S501" i="2" l="1"/>
  <c r="S502" i="2" l="1"/>
  <c r="S503" i="2" l="1"/>
  <c r="S504" i="2" l="1"/>
  <c r="S505" i="2" l="1"/>
  <c r="S506" i="2" l="1"/>
  <c r="S507" i="2" l="1"/>
  <c r="S508" i="2" l="1"/>
  <c r="S509" i="2" l="1"/>
  <c r="S510" i="2" l="1"/>
  <c r="S511" i="2" l="1"/>
  <c r="S512" i="2" l="1"/>
  <c r="S513" i="2" l="1"/>
  <c r="S514" i="2" l="1"/>
  <c r="S515" i="2" l="1"/>
  <c r="S516" i="2" l="1"/>
  <c r="S517" i="2" l="1"/>
  <c r="S518" i="2" l="1"/>
  <c r="S519" i="2" l="1"/>
  <c r="S520" i="2" l="1"/>
  <c r="S521" i="2" l="1"/>
  <c r="S522" i="2" l="1"/>
  <c r="S523" i="2" l="1"/>
  <c r="S524" i="2" l="1"/>
  <c r="S525" i="2" l="1"/>
  <c r="S526" i="2" l="1"/>
  <c r="S527" i="2" l="1"/>
  <c r="S528" i="2" l="1"/>
  <c r="S529" i="2" l="1"/>
  <c r="S530" i="2" l="1"/>
  <c r="S531" i="2" l="1"/>
  <c r="S532" i="2" l="1"/>
  <c r="S533" i="2" l="1"/>
  <c r="S534" i="2" l="1"/>
  <c r="S535" i="2" l="1"/>
  <c r="S536" i="2" l="1"/>
  <c r="S537" i="2" l="1"/>
  <c r="S538" i="2" l="1"/>
  <c r="S539" i="2" l="1"/>
  <c r="S540" i="2" l="1"/>
  <c r="S541" i="2" l="1"/>
  <c r="S542" i="2" l="1"/>
  <c r="S543" i="2" l="1"/>
  <c r="S544" i="2" l="1"/>
  <c r="S545" i="2" l="1"/>
  <c r="S546" i="2" l="1"/>
  <c r="S547" i="2" l="1"/>
  <c r="S548" i="2" l="1"/>
  <c r="S549" i="2" l="1"/>
  <c r="S550" i="2" l="1"/>
  <c r="S551" i="2" l="1"/>
  <c r="S552" i="2" l="1"/>
  <c r="S553" i="2" l="1"/>
  <c r="S554" i="2" l="1"/>
  <c r="S555" i="2" l="1"/>
  <c r="S556" i="2" l="1"/>
  <c r="S557" i="2" l="1"/>
  <c r="S558" i="2" l="1"/>
  <c r="S559" i="2" l="1"/>
  <c r="S560" i="2" l="1"/>
  <c r="S561" i="2" l="1"/>
  <c r="S562" i="2" l="1"/>
  <c r="S563" i="2" l="1"/>
  <c r="S564" i="2" l="1"/>
  <c r="S565" i="2" l="1"/>
  <c r="S566" i="2" l="1"/>
  <c r="S567" i="2" l="1"/>
  <c r="S568" i="2" l="1"/>
  <c r="S569" i="2" l="1"/>
  <c r="S570" i="2" l="1"/>
  <c r="S571" i="2" l="1"/>
  <c r="S572" i="2" l="1"/>
  <c r="S573" i="2" l="1"/>
  <c r="S574" i="2" l="1"/>
  <c r="S575" i="2" l="1"/>
  <c r="S576" i="2" l="1"/>
  <c r="S577" i="2" l="1"/>
  <c r="S578" i="2" l="1"/>
  <c r="S579" i="2" l="1"/>
  <c r="S580" i="2" l="1"/>
  <c r="S581" i="2" l="1"/>
  <c r="S582" i="2" l="1"/>
  <c r="S583" i="2" l="1"/>
  <c r="S584" i="2" l="1"/>
  <c r="S585" i="2" l="1"/>
  <c r="S586" i="2" l="1"/>
  <c r="S587" i="2" l="1"/>
  <c r="S588" i="2" l="1"/>
  <c r="S589" i="2" l="1"/>
  <c r="S590" i="2" l="1"/>
  <c r="S591" i="2" l="1"/>
  <c r="S592" i="2" l="1"/>
  <c r="S593" i="2" l="1"/>
  <c r="S594" i="2" l="1"/>
  <c r="S595" i="2" l="1"/>
  <c r="S596" i="2" l="1"/>
  <c r="S597" i="2" l="1"/>
  <c r="S598" i="2" l="1"/>
  <c r="S599" i="2" l="1"/>
  <c r="S600" i="2" l="1"/>
  <c r="S601" i="2" l="1"/>
  <c r="S602" i="2" l="1"/>
  <c r="S603" i="2" l="1"/>
  <c r="S604" i="2" l="1"/>
  <c r="S605" i="2" l="1"/>
  <c r="S606" i="2" l="1"/>
  <c r="S607" i="2" l="1"/>
  <c r="S608" i="2" l="1"/>
  <c r="S609" i="2" l="1"/>
  <c r="S610" i="2" l="1"/>
  <c r="S611" i="2" l="1"/>
  <c r="S612" i="2" l="1"/>
  <c r="S613" i="2" l="1"/>
  <c r="S614" i="2" l="1"/>
  <c r="S615" i="2" l="1"/>
  <c r="S616" i="2" l="1"/>
  <c r="S617" i="2" l="1"/>
  <c r="S618" i="2" l="1"/>
  <c r="S619" i="2" l="1"/>
  <c r="S620" i="2" l="1"/>
  <c r="S621" i="2" l="1"/>
  <c r="S622" i="2" l="1"/>
  <c r="S623" i="2" l="1"/>
  <c r="S624" i="2" l="1"/>
  <c r="S625" i="2" l="1"/>
  <c r="S626" i="2" l="1"/>
  <c r="S627" i="2" l="1"/>
  <c r="S628" i="2" l="1"/>
  <c r="S629" i="2" l="1"/>
  <c r="S630" i="2" l="1"/>
  <c r="S631" i="2" l="1"/>
  <c r="S632" i="2" l="1"/>
  <c r="S633" i="2" l="1"/>
  <c r="S634" i="2" l="1"/>
  <c r="S635" i="2" l="1"/>
  <c r="S636" i="2" l="1"/>
  <c r="S637" i="2" l="1"/>
  <c r="S638" i="2" l="1"/>
  <c r="S639" i="2" l="1"/>
  <c r="S640" i="2" l="1"/>
  <c r="S641" i="2" l="1"/>
  <c r="S642" i="2" l="1"/>
  <c r="S643" i="2" l="1"/>
  <c r="S644" i="2" l="1"/>
  <c r="S645" i="2" l="1"/>
  <c r="S646" i="2" l="1"/>
  <c r="S647" i="2" l="1"/>
  <c r="S648" i="2" l="1"/>
  <c r="S649" i="2" l="1"/>
  <c r="S650" i="2" l="1"/>
  <c r="S651" i="2" l="1"/>
  <c r="S652" i="2" l="1"/>
  <c r="S653" i="2" l="1"/>
  <c r="S654" i="2" l="1"/>
  <c r="S655" i="2" l="1"/>
  <c r="S656" i="2" l="1"/>
  <c r="S657" i="2" l="1"/>
  <c r="S658" i="2" l="1"/>
  <c r="S659" i="2" l="1"/>
  <c r="S660" i="2" l="1"/>
  <c r="S661" i="2" l="1"/>
  <c r="S662" i="2" l="1"/>
  <c r="S663" i="2" l="1"/>
  <c r="S664" i="2" l="1"/>
  <c r="S665" i="2" l="1"/>
  <c r="S666" i="2" l="1"/>
  <c r="S667" i="2" l="1"/>
  <c r="S668" i="2" l="1"/>
  <c r="S669" i="2" l="1"/>
  <c r="S670" i="2" l="1"/>
  <c r="S671" i="2" l="1"/>
  <c r="S672" i="2" l="1"/>
  <c r="S673" i="2" l="1"/>
  <c r="S674" i="2" l="1"/>
  <c r="S675" i="2" l="1"/>
  <c r="S676" i="2" l="1"/>
  <c r="S677" i="2" l="1"/>
  <c r="S678" i="2" l="1"/>
  <c r="S679" i="2" l="1"/>
  <c r="S680" i="2" l="1"/>
  <c r="S681" i="2" l="1"/>
  <c r="S682" i="2" l="1"/>
  <c r="S683" i="2" l="1"/>
  <c r="S684" i="2" l="1"/>
  <c r="S685" i="2" l="1"/>
  <c r="S686" i="2" l="1"/>
  <c r="S687" i="2" l="1"/>
  <c r="S688" i="2" l="1"/>
  <c r="S689" i="2" l="1"/>
  <c r="S690" i="2" l="1"/>
  <c r="S691" i="2" l="1"/>
  <c r="S692" i="2" l="1"/>
  <c r="S693" i="2" l="1"/>
  <c r="S694" i="2" l="1"/>
  <c r="S695" i="2" l="1"/>
  <c r="S696" i="2" l="1"/>
  <c r="S697" i="2" l="1"/>
  <c r="S698" i="2" l="1"/>
  <c r="S699" i="2" l="1"/>
  <c r="S700" i="2" l="1"/>
  <c r="S701" i="2" l="1"/>
  <c r="S702" i="2" l="1"/>
  <c r="S703" i="2" l="1"/>
  <c r="S704" i="2" l="1"/>
  <c r="S705" i="2" l="1"/>
  <c r="S706" i="2" l="1"/>
  <c r="S707" i="2" l="1"/>
  <c r="S708" i="2" l="1"/>
  <c r="S709" i="2" l="1"/>
  <c r="S710" i="2" l="1"/>
  <c r="S711" i="2" l="1"/>
  <c r="S712" i="2" l="1"/>
  <c r="S713" i="2" l="1"/>
  <c r="S714" i="2" l="1"/>
  <c r="S715" i="2" l="1"/>
  <c r="S716" i="2" l="1"/>
  <c r="S717" i="2" l="1"/>
  <c r="S718" i="2" l="1"/>
  <c r="S719" i="2" l="1"/>
  <c r="S720" i="2" l="1"/>
  <c r="S721" i="2" l="1"/>
  <c r="S722" i="2" l="1"/>
  <c r="S723" i="2" l="1"/>
  <c r="S724" i="2" l="1"/>
  <c r="S725" i="2" l="1"/>
  <c r="S726" i="2" l="1"/>
  <c r="S727" i="2" l="1"/>
  <c r="S728" i="2" l="1"/>
  <c r="S729" i="2" l="1"/>
  <c r="S730" i="2" l="1"/>
  <c r="S731" i="2" l="1"/>
  <c r="S732" i="2" l="1"/>
  <c r="S733" i="2" l="1"/>
  <c r="S734" i="2" l="1"/>
  <c r="S735" i="2" l="1"/>
  <c r="S736" i="2" l="1"/>
  <c r="S737" i="2" l="1"/>
  <c r="S738" i="2" l="1"/>
  <c r="S739" i="2" l="1"/>
  <c r="S740" i="2" l="1"/>
  <c r="S741" i="2" l="1"/>
  <c r="S742" i="2" l="1"/>
  <c r="S743" i="2" l="1"/>
  <c r="S744" i="2" l="1"/>
  <c r="S745" i="2" l="1"/>
  <c r="S746" i="2" l="1"/>
  <c r="S747" i="2" l="1"/>
  <c r="S748" i="2" l="1"/>
  <c r="S749" i="2" l="1"/>
  <c r="S750" i="2" l="1"/>
  <c r="S751" i="2" l="1"/>
  <c r="S752" i="2" l="1"/>
  <c r="S753" i="2" l="1"/>
  <c r="S754" i="2" l="1"/>
  <c r="S755" i="2" l="1"/>
  <c r="S756" i="2" l="1"/>
  <c r="S757" i="2" l="1"/>
  <c r="S758" i="2" l="1"/>
  <c r="S759" i="2" l="1"/>
  <c r="S760" i="2" l="1"/>
  <c r="S761" i="2" l="1"/>
  <c r="S762" i="2" l="1"/>
  <c r="S763" i="2" l="1"/>
  <c r="S764" i="2" l="1"/>
  <c r="S765" i="2" l="1"/>
  <c r="S766" i="2" l="1"/>
  <c r="S767" i="2" l="1"/>
  <c r="S768" i="2" l="1"/>
  <c r="S769" i="2" l="1"/>
  <c r="S770" i="2" l="1"/>
  <c r="S771" i="2" l="1"/>
  <c r="S772" i="2" l="1"/>
  <c r="S773" i="2" l="1"/>
  <c r="S774" i="2" l="1"/>
  <c r="S775" i="2" l="1"/>
  <c r="S776" i="2" l="1"/>
  <c r="S777" i="2" l="1"/>
  <c r="S778" i="2" l="1"/>
  <c r="S779" i="2" l="1"/>
  <c r="S780" i="2" l="1"/>
  <c r="S781" i="2" l="1"/>
  <c r="S782" i="2" l="1"/>
  <c r="S783" i="2" l="1"/>
  <c r="S784" i="2" l="1"/>
  <c r="S785" i="2" l="1"/>
  <c r="S786" i="2" l="1"/>
  <c r="S787" i="2" l="1"/>
  <c r="S788" i="2" l="1"/>
  <c r="S789" i="2" l="1"/>
  <c r="S790" i="2" l="1"/>
  <c r="S791" i="2" l="1"/>
  <c r="S792" i="2" l="1"/>
  <c r="S793" i="2" l="1"/>
  <c r="S794" i="2" l="1"/>
  <c r="S795" i="2" l="1"/>
  <c r="S796" i="2" l="1"/>
  <c r="S797" i="2" l="1"/>
  <c r="S798" i="2" l="1"/>
  <c r="S799" i="2" l="1"/>
  <c r="S800" i="2" l="1"/>
  <c r="S801" i="2" l="1"/>
  <c r="S802" i="2" l="1"/>
  <c r="S803" i="2" l="1"/>
  <c r="S804" i="2" l="1"/>
  <c r="S805" i="2" l="1"/>
  <c r="S806" i="2" l="1"/>
  <c r="S807" i="2" l="1"/>
  <c r="S808" i="2" l="1"/>
  <c r="S809" i="2" l="1"/>
  <c r="S810" i="2" l="1"/>
  <c r="S811" i="2" l="1"/>
  <c r="S812" i="2" l="1"/>
  <c r="S813" i="2" l="1"/>
  <c r="S814" i="2" l="1"/>
  <c r="S815" i="2" l="1"/>
  <c r="S816" i="2" l="1"/>
  <c r="S817" i="2" l="1"/>
  <c r="S818" i="2" l="1"/>
  <c r="S819" i="2" l="1"/>
  <c r="S820" i="2" l="1"/>
  <c r="S821" i="2" l="1"/>
  <c r="S822" i="2" l="1"/>
  <c r="S823" i="2" l="1"/>
  <c r="S824" i="2" l="1"/>
  <c r="S825" i="2" l="1"/>
  <c r="S826" i="2" l="1"/>
  <c r="S827" i="2" l="1"/>
  <c r="S828" i="2" l="1"/>
  <c r="S829" i="2" l="1"/>
  <c r="S830" i="2" l="1"/>
  <c r="S831" i="2" l="1"/>
  <c r="S832" i="2" l="1"/>
  <c r="S833" i="2" l="1"/>
  <c r="S834" i="2" l="1"/>
  <c r="S835" i="2" l="1"/>
  <c r="S836" i="2" l="1"/>
  <c r="S837" i="2" l="1"/>
  <c r="S838" i="2" l="1"/>
  <c r="S839" i="2" l="1"/>
  <c r="S840" i="2" l="1"/>
  <c r="S841" i="2" l="1"/>
  <c r="S842" i="2" l="1"/>
  <c r="S843" i="2" l="1"/>
  <c r="S844" i="2" l="1"/>
  <c r="S845" i="2" l="1"/>
  <c r="S846" i="2" l="1"/>
  <c r="S847" i="2" l="1"/>
  <c r="S848" i="2" l="1"/>
  <c r="S849" i="2" l="1"/>
  <c r="S850" i="2" l="1"/>
  <c r="S851" i="2" l="1"/>
  <c r="S852" i="2" l="1"/>
  <c r="S853" i="2" l="1"/>
  <c r="S854" i="2" l="1"/>
  <c r="S855" i="2" l="1"/>
  <c r="S856" i="2" l="1"/>
  <c r="S857" i="2" l="1"/>
  <c r="S858" i="2" l="1"/>
  <c r="S859" i="2" l="1"/>
  <c r="S860" i="2" l="1"/>
  <c r="S861" i="2" l="1"/>
  <c r="S862" i="2" l="1"/>
  <c r="S863" i="2" l="1"/>
  <c r="S864" i="2" l="1"/>
  <c r="S865" i="2" l="1"/>
  <c r="S866" i="2" l="1"/>
  <c r="S867" i="2" l="1"/>
  <c r="S868" i="2" l="1"/>
  <c r="S869" i="2" l="1"/>
  <c r="S870" i="2" l="1"/>
  <c r="S871" i="2" l="1"/>
  <c r="S872" i="2" l="1"/>
  <c r="S873" i="2" l="1"/>
  <c r="S874" i="2" l="1"/>
  <c r="S875" i="2" l="1"/>
  <c r="S876" i="2" l="1"/>
  <c r="S877" i="2" l="1"/>
  <c r="S878" i="2" l="1"/>
  <c r="S879" i="2" l="1"/>
  <c r="S880" i="2" l="1"/>
  <c r="S881" i="2" l="1"/>
  <c r="S882" i="2" l="1"/>
  <c r="S883" i="2" l="1"/>
  <c r="S884" i="2" l="1"/>
  <c r="S885" i="2" l="1"/>
  <c r="S886" i="2" l="1"/>
  <c r="S887" i="2" l="1"/>
  <c r="S888" i="2" l="1"/>
  <c r="S889" i="2" l="1"/>
  <c r="S890" i="2" l="1"/>
  <c r="S891" i="2" l="1"/>
  <c r="S892" i="2" l="1"/>
  <c r="S893" i="2" l="1"/>
  <c r="S894" i="2" l="1"/>
  <c r="S895" i="2" l="1"/>
  <c r="S896" i="2" l="1"/>
  <c r="S897" i="2" l="1"/>
  <c r="S898" i="2" l="1"/>
  <c r="S899" i="2" l="1"/>
  <c r="S900" i="2" l="1"/>
  <c r="S901" i="2" l="1"/>
  <c r="S902" i="2" l="1"/>
  <c r="S903" i="2" l="1"/>
  <c r="S904" i="2" l="1"/>
  <c r="S905" i="2" l="1"/>
  <c r="S906" i="2" l="1"/>
  <c r="S907" i="2" l="1"/>
  <c r="S908" i="2" l="1"/>
  <c r="S909" i="2" l="1"/>
  <c r="S910" i="2" l="1"/>
  <c r="S911" i="2" l="1"/>
  <c r="S912" i="2" l="1"/>
  <c r="S913" i="2" l="1"/>
  <c r="S914" i="2" l="1"/>
  <c r="S915" i="2" l="1"/>
  <c r="S916" i="2" l="1"/>
  <c r="S917" i="2" l="1"/>
  <c r="S918" i="2" l="1"/>
  <c r="S919" i="2" l="1"/>
  <c r="S920" i="2" l="1"/>
  <c r="S921" i="2" l="1"/>
  <c r="S922" i="2" l="1"/>
  <c r="S923" i="2" l="1"/>
  <c r="S924" i="2" l="1"/>
  <c r="S925" i="2" l="1"/>
  <c r="S926" i="2" l="1"/>
  <c r="S927" i="2" l="1"/>
  <c r="S928" i="2" l="1"/>
  <c r="S929" i="2" l="1"/>
  <c r="S930" i="2" l="1"/>
  <c r="S931" i="2" l="1"/>
  <c r="S932" i="2" l="1"/>
  <c r="S933" i="2" l="1"/>
  <c r="S934" i="2" l="1"/>
  <c r="S935" i="2" l="1"/>
  <c r="S936" i="2" l="1"/>
  <c r="S937" i="2" l="1"/>
  <c r="S938" i="2" l="1"/>
  <c r="S939" i="2" l="1"/>
  <c r="S940" i="2" l="1"/>
  <c r="S941" i="2" l="1"/>
  <c r="S942" i="2" l="1"/>
  <c r="S943" i="2" l="1"/>
  <c r="S944" i="2" l="1"/>
  <c r="S945" i="2" l="1"/>
  <c r="S946" i="2" l="1"/>
  <c r="S947" i="2" l="1"/>
  <c r="S948" i="2" l="1"/>
  <c r="S949" i="2" l="1"/>
  <c r="S950" i="2" l="1"/>
  <c r="S951" i="2" l="1"/>
  <c r="S952" i="2" l="1"/>
  <c r="S953" i="2" l="1"/>
  <c r="S954" i="2" l="1"/>
  <c r="S955" i="2" l="1"/>
  <c r="S956" i="2" l="1"/>
  <c r="S957" i="2" l="1"/>
  <c r="S958" i="2" l="1"/>
  <c r="S959" i="2" l="1"/>
  <c r="S960" i="2" l="1"/>
  <c r="S961" i="2" l="1"/>
  <c r="S962" i="2" l="1"/>
  <c r="S963" i="2" l="1"/>
  <c r="S964" i="2" l="1"/>
  <c r="S965" i="2" l="1"/>
  <c r="S966" i="2" l="1"/>
  <c r="S967" i="2" l="1"/>
  <c r="S968" i="2" l="1"/>
  <c r="S969" i="2" l="1"/>
  <c r="S970" i="2" l="1"/>
  <c r="S971" i="2" l="1"/>
  <c r="S972" i="2" l="1"/>
  <c r="S973" i="2" l="1"/>
  <c r="S974" i="2" l="1"/>
  <c r="S975" i="2" l="1"/>
  <c r="S976" i="2" l="1"/>
  <c r="S977" i="2" l="1"/>
  <c r="S978" i="2" l="1"/>
  <c r="S979" i="2" l="1"/>
  <c r="S980" i="2" l="1"/>
  <c r="S981" i="2" l="1"/>
  <c r="S982" i="2" l="1"/>
  <c r="S983" i="2" l="1"/>
  <c r="S984" i="2" l="1"/>
  <c r="S985" i="2" l="1"/>
  <c r="S986" i="2" l="1"/>
  <c r="S987" i="2" l="1"/>
  <c r="S988" i="2" l="1"/>
  <c r="S989" i="2" l="1"/>
  <c r="S990" i="2" l="1"/>
  <c r="S991" i="2" l="1"/>
  <c r="S992" i="2" l="1"/>
  <c r="S993" i="2" l="1"/>
  <c r="S994" i="2" l="1"/>
  <c r="S995" i="2" l="1"/>
  <c r="S996" i="2" l="1"/>
  <c r="S997" i="2" l="1"/>
  <c r="S998" i="2" l="1"/>
  <c r="S999" i="2" l="1"/>
  <c r="S1000" i="2" l="1"/>
  <c r="S1001" i="2" l="1"/>
  <c r="S1002" i="2" l="1"/>
  <c r="S1003" i="2" l="1"/>
  <c r="S1004" i="2" l="1"/>
  <c r="S1005" i="2" l="1"/>
  <c r="S1006" i="2" l="1"/>
  <c r="S1007" i="2" l="1"/>
  <c r="S1008" i="2" l="1"/>
  <c r="S1009" i="2" l="1"/>
  <c r="S1010" i="2" l="1"/>
  <c r="S1011" i="2" l="1"/>
  <c r="S1012" i="2" l="1"/>
  <c r="S1013" i="2" l="1"/>
  <c r="S1014" i="2" l="1"/>
  <c r="S1015" i="2" l="1"/>
  <c r="S1016" i="2" l="1"/>
  <c r="S1017" i="2" l="1"/>
  <c r="S1018" i="2" l="1"/>
  <c r="S1019" i="2" l="1"/>
  <c r="S1020" i="2" l="1"/>
  <c r="S1021" i="2" l="1"/>
  <c r="S1022" i="2" l="1"/>
  <c r="S1023" i="2" l="1"/>
  <c r="S1024" i="2" l="1"/>
  <c r="S1025" i="2" l="1"/>
  <c r="S1026" i="2" l="1"/>
  <c r="S1027" i="2" l="1"/>
  <c r="S1028" i="2" l="1"/>
  <c r="S1029" i="2" l="1"/>
  <c r="S1030" i="2" l="1"/>
  <c r="S1031" i="2" l="1"/>
  <c r="S1032" i="2" l="1"/>
  <c r="S1033" i="2" l="1"/>
  <c r="S1034" i="2" l="1"/>
  <c r="S1035" i="2" l="1"/>
  <c r="S1036" i="2" l="1"/>
  <c r="S1037" i="2" l="1"/>
  <c r="S1038" i="2" l="1"/>
  <c r="S1039" i="2" l="1"/>
  <c r="S1040" i="2" l="1"/>
  <c r="S1041" i="2" l="1"/>
  <c r="S1042" i="2" l="1"/>
  <c r="S1043" i="2" l="1"/>
  <c r="S1044" i="2" l="1"/>
  <c r="S1045" i="2" l="1"/>
  <c r="S1046" i="2" l="1"/>
  <c r="S1047" i="2" l="1"/>
  <c r="S1048" i="2" l="1"/>
  <c r="S1049" i="2" l="1"/>
  <c r="S1050" i="2" l="1"/>
  <c r="S1051" i="2" l="1"/>
  <c r="S1052" i="2" l="1"/>
  <c r="S1053" i="2" l="1"/>
  <c r="S1054" i="2" l="1"/>
  <c r="S1055" i="2" l="1"/>
  <c r="S1056" i="2" l="1"/>
  <c r="S1057" i="2" l="1"/>
  <c r="S1058" i="2" l="1"/>
  <c r="S1059" i="2" l="1"/>
  <c r="S1060" i="2" l="1"/>
  <c r="S1061" i="2" l="1"/>
  <c r="S1062" i="2" l="1"/>
  <c r="S1063" i="2" l="1"/>
  <c r="S1064" i="2" l="1"/>
  <c r="S1065" i="2" l="1"/>
  <c r="S1066" i="2" l="1"/>
  <c r="S1067" i="2" l="1"/>
  <c r="S1068" i="2" l="1"/>
  <c r="S1069" i="2" l="1"/>
  <c r="S1070" i="2" l="1"/>
  <c r="S1071" i="2" l="1"/>
  <c r="S1072" i="2" l="1"/>
  <c r="S1073" i="2" l="1"/>
  <c r="S1074" i="2" l="1"/>
  <c r="S1075" i="2" l="1"/>
  <c r="S1076" i="2" l="1"/>
  <c r="S1077" i="2" l="1"/>
  <c r="S1078" i="2" l="1"/>
  <c r="S1079" i="2" l="1"/>
  <c r="S1080" i="2" l="1"/>
  <c r="S1081" i="2" l="1"/>
  <c r="S1082" i="2" l="1"/>
  <c r="S1083" i="2" l="1"/>
  <c r="S1084" i="2" l="1"/>
  <c r="S1085" i="2" l="1"/>
  <c r="S1086" i="2" l="1"/>
  <c r="S1087" i="2" l="1"/>
  <c r="S1088" i="2" l="1"/>
  <c r="S1089" i="2" l="1"/>
  <c r="S1090" i="2" l="1"/>
  <c r="S1091" i="2" l="1"/>
  <c r="S1092" i="2" l="1"/>
  <c r="S1093" i="2" l="1"/>
  <c r="S1094" i="2" l="1"/>
  <c r="S1095" i="2" l="1"/>
  <c r="S1096" i="2" l="1"/>
  <c r="S1097" i="2" l="1"/>
  <c r="S1098" i="2" l="1"/>
  <c r="S1099" i="2" l="1"/>
  <c r="S1100" i="2" l="1"/>
  <c r="S1101" i="2" l="1"/>
  <c r="S1102" i="2" l="1"/>
  <c r="S1103" i="2" l="1"/>
  <c r="S1104" i="2" l="1"/>
  <c r="S1105" i="2" l="1"/>
  <c r="S1106" i="2" l="1"/>
  <c r="S1107" i="2" l="1"/>
  <c r="S1108" i="2" l="1"/>
  <c r="S1109" i="2" l="1"/>
  <c r="S1110" i="2" l="1"/>
  <c r="S1111" i="2" l="1"/>
  <c r="S1112" i="2" l="1"/>
  <c r="S1113" i="2" l="1"/>
  <c r="S1114" i="2" l="1"/>
  <c r="S1115" i="2" l="1"/>
  <c r="S1116" i="2" l="1"/>
  <c r="S1117" i="2" l="1"/>
  <c r="S1118" i="2" l="1"/>
  <c r="S1119" i="2" l="1"/>
  <c r="S1120" i="2" l="1"/>
  <c r="S1121" i="2" l="1"/>
  <c r="S1122" i="2" l="1"/>
  <c r="S1123" i="2" l="1"/>
  <c r="S1124" i="2" l="1"/>
  <c r="S1125" i="2" l="1"/>
  <c r="S1126" i="2" l="1"/>
  <c r="S1127" i="2" l="1"/>
  <c r="S1128" i="2" l="1"/>
  <c r="S1129" i="2" l="1"/>
  <c r="S1130" i="2" l="1"/>
  <c r="S1131" i="2" l="1"/>
  <c r="S1132" i="2" l="1"/>
  <c r="S1133" i="2" l="1"/>
  <c r="S1134" i="2" l="1"/>
  <c r="S1135" i="2" l="1"/>
  <c r="S1136" i="2" l="1"/>
  <c r="S1137" i="2" l="1"/>
  <c r="S1138" i="2" l="1"/>
  <c r="S1139" i="2" l="1"/>
  <c r="S1140" i="2" l="1"/>
  <c r="S1141" i="2" l="1"/>
  <c r="S1142" i="2" l="1"/>
  <c r="S1143" i="2" l="1"/>
  <c r="S1144" i="2" l="1"/>
  <c r="S1145" i="2" l="1"/>
  <c r="S1146" i="2" l="1"/>
  <c r="S1147" i="2" l="1"/>
  <c r="S1148" i="2" l="1"/>
  <c r="S1149" i="2" l="1"/>
  <c r="S1150" i="2" l="1"/>
  <c r="S1151" i="2" l="1"/>
  <c r="S1152" i="2" l="1"/>
  <c r="S1153" i="2" l="1"/>
  <c r="S1154" i="2" l="1"/>
  <c r="S1155" i="2" l="1"/>
  <c r="S1156" i="2" l="1"/>
  <c r="S1157" i="2" l="1"/>
  <c r="S1158" i="2" l="1"/>
  <c r="S1159" i="2" l="1"/>
  <c r="S1160" i="2" l="1"/>
  <c r="S1161" i="2" l="1"/>
  <c r="S1162" i="2" l="1"/>
  <c r="S1163" i="2" l="1"/>
  <c r="S1164" i="2" l="1"/>
  <c r="S1165" i="2" l="1"/>
  <c r="S1166" i="2" l="1"/>
  <c r="S1167" i="2" l="1"/>
  <c r="S1168" i="2" l="1"/>
  <c r="S1169" i="2" l="1"/>
  <c r="S1170" i="2" l="1"/>
  <c r="S1171" i="2" l="1"/>
  <c r="S1172" i="2" l="1"/>
  <c r="S1173" i="2" l="1"/>
  <c r="S1174" i="2" l="1"/>
  <c r="S1175" i="2" l="1"/>
  <c r="S1176" i="2" l="1"/>
  <c r="S1177" i="2" l="1"/>
  <c r="S1178" i="2" l="1"/>
  <c r="S1179" i="2" l="1"/>
  <c r="S1180" i="2" l="1"/>
  <c r="S1181" i="2" l="1"/>
  <c r="S1182" i="2" l="1"/>
  <c r="S1183" i="2" l="1"/>
  <c r="S1184" i="2" l="1"/>
  <c r="S1185" i="2" l="1"/>
  <c r="S1186" i="2" l="1"/>
  <c r="S1187" i="2" l="1"/>
  <c r="S1188" i="2" l="1"/>
  <c r="S1189" i="2" l="1"/>
  <c r="S1190" i="2" l="1"/>
  <c r="S1191" i="2" l="1"/>
  <c r="S1192" i="2" l="1"/>
  <c r="S1193" i="2" l="1"/>
  <c r="S1194" i="2" l="1"/>
  <c r="S1195" i="2" l="1"/>
  <c r="S1196" i="2" l="1"/>
  <c r="S1197" i="2" l="1"/>
  <c r="S1198" i="2" l="1"/>
  <c r="S1199" i="2" l="1"/>
  <c r="S1200" i="2" l="1"/>
  <c r="S1201" i="2" l="1"/>
  <c r="S1202" i="2" l="1"/>
  <c r="S1203" i="2" l="1"/>
  <c r="S1204" i="2" l="1"/>
  <c r="S1205" i="2" l="1"/>
  <c r="S1206" i="2" l="1"/>
  <c r="S1207" i="2" l="1"/>
  <c r="S1208" i="2" l="1"/>
  <c r="S1209" i="2" l="1"/>
  <c r="S1210" i="2" l="1"/>
  <c r="S1211" i="2" l="1"/>
  <c r="S1212" i="2" l="1"/>
  <c r="S1213" i="2" l="1"/>
  <c r="S1214" i="2" l="1"/>
  <c r="S1215" i="2" l="1"/>
  <c r="S1216" i="2" l="1"/>
  <c r="S1217" i="2" l="1"/>
  <c r="S1218" i="2" l="1"/>
  <c r="S1219" i="2" l="1"/>
  <c r="S1220" i="2" l="1"/>
  <c r="S1221" i="2" l="1"/>
  <c r="S1222" i="2" l="1"/>
  <c r="S1223" i="2" l="1"/>
  <c r="S1224" i="2" l="1"/>
  <c r="S1225" i="2" l="1"/>
  <c r="S1226" i="2" l="1"/>
  <c r="S1227" i="2" l="1"/>
  <c r="S1228" i="2" l="1"/>
  <c r="S1229" i="2" l="1"/>
  <c r="S1230" i="2" l="1"/>
  <c r="S1231" i="2" l="1"/>
  <c r="S1232" i="2" l="1"/>
  <c r="S1233" i="2" l="1"/>
  <c r="S1234" i="2" l="1"/>
  <c r="S1235" i="2" l="1"/>
  <c r="S1236" i="2" l="1"/>
  <c r="S1237" i="2" l="1"/>
  <c r="S1238" i="2" l="1"/>
  <c r="S1239" i="2" l="1"/>
  <c r="S1240" i="2" l="1"/>
  <c r="S1241" i="2" l="1"/>
  <c r="S1242" i="2" l="1"/>
  <c r="S1243" i="2" l="1"/>
  <c r="S1244" i="2" l="1"/>
  <c r="S1245" i="2" l="1"/>
  <c r="S1246" i="2" l="1"/>
  <c r="S1247" i="2" l="1"/>
  <c r="S1248" i="2" l="1"/>
  <c r="S1249" i="2" l="1"/>
  <c r="S1250" i="2" l="1"/>
  <c r="S1251" i="2" l="1"/>
  <c r="S1252" i="2" l="1"/>
  <c r="S1253" i="2" l="1"/>
  <c r="S1254" i="2" l="1"/>
  <c r="S1255" i="2" l="1"/>
  <c r="S1256" i="2" l="1"/>
  <c r="S1257" i="2" l="1"/>
  <c r="S1258" i="2" l="1"/>
  <c r="S1259" i="2" l="1"/>
  <c r="S1260" i="2" l="1"/>
  <c r="S1261" i="2" l="1"/>
  <c r="S1262" i="2" l="1"/>
  <c r="S1263" i="2" l="1"/>
  <c r="S1264" i="2" l="1"/>
  <c r="S1265" i="2" l="1"/>
  <c r="S1266" i="2" l="1"/>
  <c r="S1267" i="2" l="1"/>
  <c r="S1268" i="2" l="1"/>
  <c r="S1269" i="2" l="1"/>
  <c r="S1270" i="2" l="1"/>
  <c r="S1271" i="2" l="1"/>
  <c r="S1272" i="2" l="1"/>
  <c r="S1273" i="2" l="1"/>
  <c r="S1274" i="2" l="1"/>
  <c r="S1275" i="2" l="1"/>
  <c r="S1276" i="2" l="1"/>
  <c r="S1277" i="2" l="1"/>
  <c r="S1278" i="2" l="1"/>
  <c r="S1279" i="2" l="1"/>
  <c r="S1280" i="2" l="1"/>
  <c r="S1281" i="2" l="1"/>
  <c r="S1282" i="2" l="1"/>
  <c r="S1283" i="2" l="1"/>
  <c r="S1284" i="2" l="1"/>
  <c r="S1285" i="2" l="1"/>
  <c r="S1286" i="2" l="1"/>
  <c r="S1287" i="2" l="1"/>
  <c r="S1288" i="2" l="1"/>
  <c r="S1289" i="2" l="1"/>
  <c r="S1290" i="2" l="1"/>
  <c r="S1291" i="2" l="1"/>
  <c r="S1292" i="2" l="1"/>
  <c r="S1293" i="2" l="1"/>
  <c r="S1294" i="2" l="1"/>
  <c r="S1295" i="2" l="1"/>
  <c r="S1296" i="2" l="1"/>
  <c r="S1297" i="2" l="1"/>
  <c r="S1298" i="2" l="1"/>
  <c r="S1299" i="2" l="1"/>
  <c r="S1300" i="2" l="1"/>
  <c r="S1301" i="2" l="1"/>
  <c r="S1302" i="2" l="1"/>
  <c r="S1303" i="2" l="1"/>
  <c r="S1304" i="2" l="1"/>
  <c r="S1305" i="2" l="1"/>
  <c r="S1306" i="2" l="1"/>
  <c r="S1307" i="2" l="1"/>
  <c r="S1308" i="2" l="1"/>
  <c r="S1309" i="2" l="1"/>
  <c r="S1310" i="2" l="1"/>
  <c r="S1311" i="2" l="1"/>
  <c r="S1312" i="2" l="1"/>
  <c r="S1313" i="2" l="1"/>
  <c r="S1314" i="2" l="1"/>
  <c r="S1315" i="2" l="1"/>
  <c r="S1316" i="2" l="1"/>
  <c r="S1317" i="2" l="1"/>
  <c r="S1318" i="2" l="1"/>
  <c r="S1319" i="2" l="1"/>
  <c r="S1320" i="2" l="1"/>
  <c r="S1321" i="2" l="1"/>
  <c r="S1322" i="2" l="1"/>
  <c r="S1323" i="2" l="1"/>
  <c r="S1324" i="2" l="1"/>
  <c r="S1325" i="2" l="1"/>
  <c r="S1326" i="2" l="1"/>
  <c r="S1327" i="2" l="1"/>
  <c r="S1328" i="2" l="1"/>
  <c r="S1329" i="2" l="1"/>
  <c r="S1330" i="2" l="1"/>
  <c r="S1331" i="2" l="1"/>
  <c r="S1332" i="2" l="1"/>
  <c r="S1333" i="2" l="1"/>
  <c r="S1334" i="2" l="1"/>
  <c r="S1335" i="2" l="1"/>
  <c r="S1336" i="2" l="1"/>
  <c r="S1337" i="2" l="1"/>
  <c r="S1338" i="2" l="1"/>
  <c r="S1339" i="2" l="1"/>
  <c r="S1340" i="2" l="1"/>
  <c r="S1341" i="2" l="1"/>
  <c r="S1342" i="2" l="1"/>
  <c r="S1343" i="2" l="1"/>
  <c r="S1344" i="2" l="1"/>
  <c r="S1345" i="2" l="1"/>
  <c r="S1346" i="2" l="1"/>
  <c r="S1347" i="2" l="1"/>
  <c r="S1348" i="2" l="1"/>
  <c r="S1349" i="2" l="1"/>
  <c r="S1350" i="2" l="1"/>
  <c r="S1351" i="2" l="1"/>
  <c r="S1352" i="2" l="1"/>
  <c r="S1353" i="2" l="1"/>
  <c r="S1354" i="2" l="1"/>
  <c r="S1355" i="2" l="1"/>
  <c r="S1356" i="2" l="1"/>
  <c r="S1357" i="2" l="1"/>
  <c r="S1358" i="2" l="1"/>
  <c r="S1359" i="2" l="1"/>
  <c r="S1360" i="2" l="1"/>
  <c r="S1361" i="2" l="1"/>
  <c r="S1362" i="2" l="1"/>
  <c r="S1363" i="2" l="1"/>
  <c r="S1364" i="2" l="1"/>
  <c r="S1365" i="2" l="1"/>
  <c r="S1366" i="2" l="1"/>
  <c r="S1367" i="2" l="1"/>
  <c r="S1368" i="2" l="1"/>
  <c r="S1369" i="2" l="1"/>
  <c r="S1370" i="2" l="1"/>
  <c r="S1371" i="2" l="1"/>
  <c r="S1372" i="2" l="1"/>
  <c r="S1373" i="2" l="1"/>
  <c r="S1374" i="2" l="1"/>
  <c r="S1375" i="2" l="1"/>
  <c r="S1376" i="2" l="1"/>
  <c r="S1377" i="2" l="1"/>
  <c r="S1378" i="2" l="1"/>
  <c r="S1379" i="2" l="1"/>
  <c r="S1380" i="2" l="1"/>
  <c r="S1381" i="2" l="1"/>
  <c r="S1382" i="2" l="1"/>
  <c r="S1383" i="2" l="1"/>
  <c r="S1384" i="2" l="1"/>
  <c r="S1385" i="2" l="1"/>
  <c r="S1386" i="2" l="1"/>
  <c r="S1387" i="2" l="1"/>
  <c r="S1388" i="2" l="1"/>
  <c r="S1389" i="2" l="1"/>
  <c r="S1390" i="2" l="1"/>
  <c r="S1391" i="2" l="1"/>
  <c r="S1392" i="2" l="1"/>
  <c r="S1393" i="2" l="1"/>
  <c r="S1394" i="2" l="1"/>
  <c r="S1395" i="2" l="1"/>
  <c r="S1396" i="2" l="1"/>
  <c r="S1397" i="2" l="1"/>
  <c r="S1398" i="2" l="1"/>
  <c r="S1399" i="2" l="1"/>
  <c r="S1400" i="2" l="1"/>
  <c r="S1401" i="2" l="1"/>
  <c r="S1402" i="2" l="1"/>
  <c r="S1403" i="2" l="1"/>
  <c r="S1404" i="2" l="1"/>
  <c r="S1405" i="2" l="1"/>
  <c r="S1406" i="2" l="1"/>
  <c r="S1407" i="2" l="1"/>
  <c r="S1408" i="2" l="1"/>
  <c r="S1409" i="2" l="1"/>
  <c r="S1410" i="2" l="1"/>
  <c r="S1411" i="2" l="1"/>
  <c r="S1412" i="2" l="1"/>
  <c r="S1413" i="2" l="1"/>
  <c r="S1414" i="2" l="1"/>
  <c r="S1415" i="2" l="1"/>
  <c r="S1416" i="2" l="1"/>
  <c r="S1417" i="2" l="1"/>
  <c r="S1418" i="2" l="1"/>
  <c r="S1419" i="2" l="1"/>
  <c r="S1420" i="2" l="1"/>
  <c r="S1421" i="2" l="1"/>
  <c r="S1422" i="2" l="1"/>
  <c r="S1423" i="2" l="1"/>
  <c r="S1424" i="2" l="1"/>
  <c r="S1425" i="2" l="1"/>
  <c r="S1426" i="2" l="1"/>
  <c r="S1427" i="2" l="1"/>
  <c r="S1428" i="2" l="1"/>
  <c r="S1429" i="2" l="1"/>
  <c r="S1430" i="2" l="1"/>
  <c r="S1431" i="2" l="1"/>
  <c r="S1432" i="2" l="1"/>
  <c r="S1433" i="2" l="1"/>
  <c r="S1434" i="2" l="1"/>
  <c r="S1435" i="2" l="1"/>
  <c r="S1436" i="2" l="1"/>
  <c r="S1437" i="2" l="1"/>
  <c r="S1438" i="2" l="1"/>
  <c r="S1439" i="2" l="1"/>
  <c r="S1440" i="2" l="1"/>
  <c r="S1441" i="2" l="1"/>
  <c r="S1442" i="2" l="1"/>
  <c r="S1443" i="2" l="1"/>
  <c r="S1444" i="2" l="1"/>
  <c r="S1445" i="2" l="1"/>
  <c r="S1446" i="2" l="1"/>
  <c r="S1447" i="2" l="1"/>
  <c r="S1448" i="2" l="1"/>
  <c r="S1449" i="2" l="1"/>
  <c r="S1450" i="2" l="1"/>
  <c r="S1451" i="2" l="1"/>
  <c r="S1452" i="2" l="1"/>
  <c r="S1453" i="2" l="1"/>
  <c r="S1454" i="2" l="1"/>
  <c r="S1455" i="2" l="1"/>
  <c r="S1456" i="2" l="1"/>
  <c r="S1457" i="2" l="1"/>
  <c r="S1458" i="2" l="1"/>
  <c r="S1459" i="2" l="1"/>
  <c r="S1460" i="2" l="1"/>
  <c r="S1461" i="2" l="1"/>
  <c r="S1462" i="2" l="1"/>
  <c r="S1463" i="2" l="1"/>
  <c r="S1464" i="2" l="1"/>
  <c r="S1465" i="2" l="1"/>
  <c r="S1466" i="2" l="1"/>
  <c r="S1467" i="2" l="1"/>
  <c r="S1468" i="2" l="1"/>
  <c r="S1469" i="2" l="1"/>
  <c r="S1470" i="2" l="1"/>
  <c r="S1471" i="2" l="1"/>
  <c r="S1472" i="2" l="1"/>
  <c r="S1473" i="2" l="1"/>
  <c r="S1474" i="2" l="1"/>
  <c r="S1475" i="2" l="1"/>
  <c r="S1476" i="2" l="1"/>
  <c r="S1477" i="2" l="1"/>
  <c r="S1478" i="2" l="1"/>
  <c r="S1479" i="2" l="1"/>
  <c r="S1480" i="2" l="1"/>
  <c r="S1481" i="2" l="1"/>
  <c r="S1482" i="2" l="1"/>
  <c r="S1483" i="2" l="1"/>
  <c r="S1484" i="2" l="1"/>
  <c r="S1485" i="2" l="1"/>
  <c r="S1486" i="2" l="1"/>
  <c r="S1487" i="2" l="1"/>
  <c r="S1488" i="2" l="1"/>
  <c r="S1489" i="2" l="1"/>
  <c r="S1490" i="2" l="1"/>
  <c r="S1491" i="2" l="1"/>
  <c r="S1492" i="2" l="1"/>
  <c r="S1493" i="2" l="1"/>
  <c r="S1494" i="2" l="1"/>
  <c r="S1495" i="2" l="1"/>
  <c r="S1496" i="2" l="1"/>
  <c r="S1497" i="2" l="1"/>
  <c r="S1498" i="2" l="1"/>
  <c r="S1499" i="2" l="1"/>
  <c r="S1500" i="2" l="1"/>
  <c r="S1501" i="2" l="1"/>
  <c r="S1502" i="2" l="1"/>
  <c r="S1503" i="2" l="1"/>
  <c r="S1504" i="2" l="1"/>
  <c r="S1505" i="2" l="1"/>
  <c r="S1506" i="2" l="1"/>
  <c r="S1507" i="2" l="1"/>
  <c r="S1508" i="2" l="1"/>
  <c r="S1509" i="2" l="1"/>
  <c r="S1510" i="2" l="1"/>
  <c r="S1511" i="2" l="1"/>
  <c r="S1512" i="2" l="1"/>
  <c r="S1513" i="2" l="1"/>
  <c r="S1514" i="2" l="1"/>
  <c r="S1515" i="2" l="1"/>
  <c r="S1516" i="2" l="1"/>
  <c r="S1517" i="2" l="1"/>
  <c r="S1518" i="2" l="1"/>
  <c r="S1519" i="2" l="1"/>
  <c r="S1520" i="2" l="1"/>
  <c r="S1521" i="2" l="1"/>
  <c r="S1522" i="2" l="1"/>
  <c r="S1523" i="2" l="1"/>
  <c r="S1524" i="2" l="1"/>
  <c r="S1525" i="2" l="1"/>
  <c r="S1526" i="2" l="1"/>
  <c r="S1527" i="2" l="1"/>
  <c r="S1528" i="2" l="1"/>
  <c r="S1529" i="2" l="1"/>
  <c r="S1530" i="2" l="1"/>
  <c r="S1531" i="2" l="1"/>
  <c r="S1532" i="2" l="1"/>
  <c r="S1533" i="2" l="1"/>
  <c r="S1534" i="2" l="1"/>
  <c r="S1535" i="2" l="1"/>
  <c r="S1536" i="2" l="1"/>
  <c r="S1537" i="2" l="1"/>
  <c r="S1538" i="2" l="1"/>
  <c r="S1539" i="2" l="1"/>
  <c r="S1540" i="2" l="1"/>
  <c r="S1541" i="2" l="1"/>
  <c r="S1542" i="2" l="1"/>
  <c r="S1543" i="2" l="1"/>
  <c r="S1544" i="2" l="1"/>
  <c r="S1545" i="2" l="1"/>
  <c r="S1546" i="2" l="1"/>
  <c r="S1547" i="2" l="1"/>
  <c r="S1548" i="2" l="1"/>
  <c r="S1549" i="2" l="1"/>
  <c r="S1550" i="2" l="1"/>
  <c r="S1551" i="2" l="1"/>
  <c r="S1552" i="2" l="1"/>
  <c r="S1553" i="2" l="1"/>
  <c r="S1554" i="2" l="1"/>
  <c r="S1555" i="2" l="1"/>
  <c r="S1556" i="2" l="1"/>
  <c r="S1557" i="2" l="1"/>
  <c r="S1558" i="2" l="1"/>
  <c r="S1559" i="2" l="1"/>
  <c r="S1560" i="2" l="1"/>
  <c r="S1561" i="2" l="1"/>
  <c r="S1562" i="2" l="1"/>
  <c r="S1563" i="2" l="1"/>
  <c r="S1564" i="2" l="1"/>
  <c r="S1565" i="2" l="1"/>
  <c r="S1566" i="2" l="1"/>
  <c r="S1567" i="2" l="1"/>
  <c r="S1568" i="2" l="1"/>
  <c r="S1569" i="2" l="1"/>
  <c r="S1570" i="2" l="1"/>
  <c r="S1571" i="2" l="1"/>
  <c r="S1572" i="2" l="1"/>
  <c r="S1573" i="2" l="1"/>
  <c r="S1574" i="2" l="1"/>
  <c r="S1575" i="2" l="1"/>
  <c r="S1576" i="2" l="1"/>
  <c r="S1577" i="2" l="1"/>
  <c r="S1578" i="2" l="1"/>
  <c r="S1579" i="2" l="1"/>
  <c r="S1580" i="2" l="1"/>
  <c r="S1581" i="2" l="1"/>
  <c r="S1582" i="2" l="1"/>
  <c r="S1583" i="2" l="1"/>
  <c r="S1584" i="2" l="1"/>
  <c r="S1585" i="2" l="1"/>
  <c r="S1586" i="2" l="1"/>
  <c r="S1587" i="2" l="1"/>
  <c r="S1588" i="2" l="1"/>
  <c r="S1589" i="2" l="1"/>
  <c r="S1590" i="2" l="1"/>
  <c r="S1591" i="2" l="1"/>
  <c r="S1592" i="2" l="1"/>
  <c r="S1593" i="2" l="1"/>
  <c r="S1594" i="2" l="1"/>
  <c r="S1595" i="2" l="1"/>
  <c r="S1596" i="2" l="1"/>
  <c r="S1597" i="2" l="1"/>
  <c r="S1598" i="2" l="1"/>
  <c r="S1599" i="2" l="1"/>
  <c r="S1600" i="2" l="1"/>
  <c r="S1601" i="2" l="1"/>
  <c r="S1602" i="2" l="1"/>
  <c r="S1603" i="2" l="1"/>
  <c r="S1604" i="2" l="1"/>
  <c r="S1605" i="2" l="1"/>
  <c r="S1606" i="2" l="1"/>
  <c r="S1607" i="2" l="1"/>
  <c r="S1608" i="2" l="1"/>
  <c r="S1609" i="2" l="1"/>
</calcChain>
</file>

<file path=xl/sharedStrings.xml><?xml version="1.0" encoding="utf-8"?>
<sst xmlns="http://schemas.openxmlformats.org/spreadsheetml/2006/main" count="313" uniqueCount="106">
  <si>
    <t>Trendy</t>
  </si>
  <si>
    <t>Choppy</t>
  </si>
  <si>
    <t>Min to - 0.25 sd</t>
  </si>
  <si>
    <t>- 0.25 to 0.25 sd</t>
  </si>
  <si>
    <t xml:space="preserve"> 0.25 to Max</t>
  </si>
  <si>
    <t xml:space="preserve">r2 value for trendy, choppy </t>
  </si>
  <si>
    <t>&lt;0.3 - choppy</t>
  </si>
  <si>
    <t>STD_Dev_chg</t>
  </si>
  <si>
    <t>3 classes - bearish, bullish, flat</t>
  </si>
  <si>
    <t>Deciles</t>
  </si>
  <si>
    <t>SID 930</t>
  </si>
  <si>
    <t>PSAR 0.005</t>
  </si>
  <si>
    <t>PSAR 0.015</t>
  </si>
  <si>
    <t>PSAR 0.025</t>
  </si>
  <si>
    <t>Longnf093000</t>
  </si>
  <si>
    <t>Longnf123000</t>
  </si>
  <si>
    <t>R2 - 2 classes - choppy, trending</t>
  </si>
  <si>
    <t>Trending</t>
  </si>
  <si>
    <t>Count</t>
  </si>
  <si>
    <t>Number of occurences</t>
  </si>
  <si>
    <t>Bearish</t>
  </si>
  <si>
    <t>Flat</t>
  </si>
  <si>
    <t>Bullish</t>
  </si>
  <si>
    <t>Date</t>
  </si>
  <si>
    <t>STD_Dev_Change</t>
  </si>
  <si>
    <t>R2_value</t>
  </si>
  <si>
    <t>Choppy/Trending</t>
  </si>
  <si>
    <t>Basket</t>
  </si>
  <si>
    <t>Probability of type 1-6 days</t>
  </si>
  <si>
    <t>(min to -0.25 sd)</t>
  </si>
  <si>
    <t>(-0.25 sd to 0.25 sd)</t>
  </si>
  <si>
    <t>(0.25 sd to max)</t>
  </si>
  <si>
    <t xml:space="preserve">Trending </t>
  </si>
  <si>
    <t>Helper1</t>
  </si>
  <si>
    <t>BN_SID_Combined</t>
  </si>
  <si>
    <t>BN_SID_Combined_Change</t>
  </si>
  <si>
    <t>Helper2</t>
  </si>
  <si>
    <t>Year</t>
  </si>
  <si>
    <t>Month</t>
  </si>
  <si>
    <t>(0 for all months)</t>
  </si>
  <si>
    <t>(0 for all years)</t>
  </si>
  <si>
    <t>Quarter</t>
  </si>
  <si>
    <t>(0 for all quarters)</t>
  </si>
  <si>
    <t>Helper_Year</t>
  </si>
  <si>
    <t>Helper_Month</t>
  </si>
  <si>
    <t>Helper_Quarter</t>
  </si>
  <si>
    <t>Helper_Final</t>
  </si>
  <si>
    <t>Input_Count</t>
  </si>
  <si>
    <t>BN_PSAR_Combined</t>
  </si>
  <si>
    <t>BN_PSAR_Combined_Change</t>
  </si>
  <si>
    <t>Long_ON_Combined</t>
  </si>
  <si>
    <t>Long_ON_Combined_Change</t>
  </si>
  <si>
    <t>System</t>
  </si>
  <si>
    <t>(0 for BN_SID, 1 for BN_PSAR, 2 for Long ON)</t>
  </si>
  <si>
    <t>Average P/L of Equity Curve</t>
  </si>
  <si>
    <t>BN_SID</t>
  </si>
  <si>
    <t>Start_date</t>
  </si>
  <si>
    <t>End_Date</t>
  </si>
  <si>
    <t>BN_PSAR</t>
  </si>
  <si>
    <t>Long ON</t>
  </si>
  <si>
    <t>IFERROR(AVERAGEIFS(Calculation_Sheet!$N$9:$N$1731,Calculation_Sheet!$L$9:$L$1731,Basket_Sheet!B2,Calculation_Sheet!$Y$9:$Y$1731,1),"")</t>
  </si>
  <si>
    <t>Average P/L Calculation</t>
  </si>
  <si>
    <t>IF($I$4=0,AVERAGEIFS(Calculation_Sheet!$N$9:$N$1731,Calculation_Sheet!$L$9:$L$1731,Basket_Sheet!B2,Calculation_Sheet!$Y$9:$Y$1731,1),IF($I$4=1,AVERAGEIFS(Calculation_Sheet!$P$9:$P$1731,Calculation_Sheet!$L$9:$L$1731,Basket_Sheet!B2,Calculation_Sheet!$Y$9:$Y$1731,1),IF($I$4=2,AVERAGEIFS(Calculation_Sheet!$R$9:$R$1731,Calculation_Sheet!$L$9:$L$1731,Basket_Sheet!B2,Calculation_Sheet!$Y$9:$Y$1731,1),"")))</t>
  </si>
  <si>
    <t>BN_SID_0930</t>
  </si>
  <si>
    <t>BN_SID_0930_Change</t>
  </si>
  <si>
    <t>BankNifty</t>
  </si>
  <si>
    <t>BankNifty Movement</t>
  </si>
  <si>
    <t>Efficiency_Ratio</t>
  </si>
  <si>
    <t>Efficiency Ratio</t>
  </si>
  <si>
    <t>BankNifty_Change</t>
  </si>
  <si>
    <t>Filter</t>
  </si>
  <si>
    <t>Price Density</t>
  </si>
  <si>
    <t>Swing Count</t>
  </si>
  <si>
    <t>Threshold_Value</t>
  </si>
  <si>
    <t>R2</t>
  </si>
  <si>
    <t>Row Labels</t>
  </si>
  <si>
    <t>Grand Total</t>
  </si>
  <si>
    <t>Column Labels</t>
  </si>
  <si>
    <t>IF($I$4=0,AVERAGEIFS(Calculation_Sheet!$Q$9:$Q$1731,Calculation_Sheet!$M$9:$M$1731,Basket_Sheet!B2,Calculation_Sheet!$AD$9:$AD$1731,1),IF($I$4=1,AVERAGEIFS(Calculation_Sheet!$U$9:$U$1731,Calculation_Sheet!$M$9:$M$1731,Basket_Sheet!B2,Calculation_Sheet!$AD$9:$AD$1731,1),IF($I$4=2,AVERAGEIFS(Calculation_Sheet!$W$9:$W$1731,Calculation_Sheet!$M$9:$M$1731,Basket_Sheet!B2,Calculation_Sheet!$AD$9:$AD$1731,1),IF($I$4=3,AVERAGEIFS(Calculation_Sheet!$S$9:$S$1731,Calculation_Sheet!$M$9:$M$1731,Basket_Sheet!B2,Calculation_Sheet!$AD$9:$AD$1731,1),""))))</t>
  </si>
  <si>
    <t>IF($I$4=0,AVERAGEIFS(Calculation_Sheet!$Q$9:$Q$1731,Calculation_Sheet!$M$9:$M$1731,Basket_Sheet!$B2,Calculation_Sheet!$AD$9:$AD$1731,1,Calculation_Sheet!$X$9:$X$1731,$B$25),IF($I$4=1,AVERAGEIFS(Calculation_Sheet!$U$9:$U$1731,Calculation_Sheet!$M$9:$M$1731,Basket_Sheet!B2,Calculation_Sheet!$AD$9:$AD$1731,1,Calculation_Sheet!$X$9:$X$1731,$B$25),IF($I$4=2,AVERAGEIFS(Calculation_Sheet!$W$9:$W$1731,Calculation_Sheet!$M$9:$M$1731,Basket_Sheet!B2,Calculation_Sheet!$AD$9:$AD$1731,1,Calculation_Sheet!$X$9:$X$1731,$B$25),IF($I$4=3,AVERAGEIFS(Calculation_Sheet!$S$9:$S$1731,Calculation_Sheet!$M$9:$M$1731,Basket_Sheet!B2,Calculation_Sheet!$AD$9:$AD$1731,1,Calculation_Sheet!$X$9:$X$1731,$B$25),"")))))</t>
  </si>
  <si>
    <t>IF($I$4=0,AVERAGEIFS(Calculation_Sheet!$Q$9:$Q$1731,Calculation_Sheet!$M$9:$M$1731,Basket_Sheet!$C4,Calculation_Sheet!$AD$9:$AD$1731,1,Calculation_Sheet!$X$9:$X$1731,$B$25),"")</t>
  </si>
  <si>
    <t>Basket calculation - 1 system_year wise</t>
  </si>
  <si>
    <t>Basket calculation - All system_year wise</t>
  </si>
  <si>
    <t xml:space="preserve">Basket calculation - All system </t>
  </si>
  <si>
    <t>IFERROR(IF($I$4=0,AVERAGEIFS(Calculation_Sheet!$Q$9:$Q$1731,Calculation_Sheet!$M$9:$M$1731,Basket_Sheet!$B4,Calculation_Sheet!$AD$9:$AD$1731,1,Calculation_Sheet!$X$9:$X$1731,$B$25),IF($I$4=1,AVERAGEIFS(Calculation_Sheet!$U$9:$U$1731,Calculation_Sheet!$M$9:$M$1731,Basket_Sheet!$B4,Calculation_Sheet!$AD$9:$AD$1731,1,Calculation_Sheet!$X$9:$X$1731,$B$25),IF($I$4=2,AVERAGEIFS(Calculation_Sheet!$W$9:$W$1731,Calculation_Sheet!$M$9:$M$1731,Basket_Sheet!$B4,Calculation_Sheet!$AD$9:$AD$1731,1,Calculation_Sheet!$X$9:$X$1731,$B$25),IF($I$4=3,AVERAGEIFS(Calculation_Sheet!$S$9:$S$1731,Calculation_Sheet!$M$9:$M$1731,Basket_Sheet!$B4,Calculation_Sheet!$AD$9:$AD$1731,1,Calculation_Sheet!$X$9:$X$1731,$B$25),"")))),"")</t>
  </si>
  <si>
    <t>SID+PSAR</t>
  </si>
  <si>
    <t>SID+PSAR_Change</t>
  </si>
  <si>
    <t>SID+PSAR+Long</t>
  </si>
  <si>
    <t>SID+PSAR+Long_Change</t>
  </si>
  <si>
    <t>( 3 for BN_SID combined, 4 for BN_SID + PSAR , 5 for all 3 combined)</t>
  </si>
  <si>
    <t>(All)</t>
  </si>
  <si>
    <t>(0 for R2, 1 for Efficiency Ratio, 2 for Price density)</t>
  </si>
  <si>
    <t>Sum of SID+PSAR_Change</t>
  </si>
  <si>
    <t>Probability of T</t>
  </si>
  <si>
    <t>Average P/L since inception</t>
  </si>
  <si>
    <t>Average of</t>
  </si>
  <si>
    <t>1 &amp; 5</t>
  </si>
  <si>
    <t>T Bucket</t>
  </si>
  <si>
    <t>Sum</t>
  </si>
  <si>
    <t>Average</t>
  </si>
  <si>
    <t>Prob of 1 &amp;5</t>
  </si>
  <si>
    <t>P/L CHANGE</t>
  </si>
  <si>
    <t>BANKNIFTY CHANGE</t>
  </si>
  <si>
    <t>T days</t>
  </si>
  <si>
    <t>Non T days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</si>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</sst>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0.0%_);\(0.0%\)"/>
    <numFmt numFmtId="165" formatCode="0.00%_);\(0.00%\)"/>
    <numFmt numFmtId="166" formatCode="#,##0.000_);\(#,##0.000\);\-\ "/>
    <numFmt numFmtId="167" formatCode="#,##0.00_);\(#,##0.00\);\-\ "/>
    <numFmt numFmtId="168" formatCode="&quot;₹&quot;#,##0.00_);\(&quot;₹&quot;#,##0.00\);\-\ "/>
    <numFmt numFmtId="169" formatCode="0.000%_);\(0.000%\)"/>
    <numFmt numFmtId="170" formatCode="0.0%"/>
    <numFmt numFmtId="171" formatCode="#,##0.0_);\(#,##0.0\);\-\ "/>
    <numFmt numFmtId="172" formatCode="0.00000000000000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  <font>
      <sz val="11"/>
      <color theme="1"/>
      <name val="Calibri"/>
      <family val="2"/>
    </font>
    <font>
      <b/>
      <u val="singleAccounting"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40C2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80"/>
        <bgColor rgb="FF000000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43" fontId="0" fillId="0" borderId="0" xfId="1" applyFont="1" applyFill="1"/>
    <xf numFmtId="0" fontId="0" fillId="0" borderId="0" xfId="0" applyFill="1"/>
    <xf numFmtId="0" fontId="0" fillId="0" borderId="0" xfId="0" quotePrefix="1"/>
    <xf numFmtId="0" fontId="2" fillId="2" borderId="0" xfId="0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3" fillId="0" borderId="0" xfId="0" applyNumberFormat="1" applyFont="1" applyFill="1" applyBorder="1"/>
    <xf numFmtId="0" fontId="3" fillId="0" borderId="0" xfId="0" applyFont="1" applyFill="1" applyBorder="1"/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/>
    <xf numFmtId="167" fontId="3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/>
    <xf numFmtId="0" fontId="3" fillId="0" borderId="0" xfId="0" applyNumberFormat="1" applyFont="1" applyFill="1" applyBorder="1"/>
    <xf numFmtId="167" fontId="3" fillId="5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Continuous"/>
    </xf>
    <xf numFmtId="14" fontId="0" fillId="0" borderId="0" xfId="0" applyNumberFormat="1"/>
    <xf numFmtId="14" fontId="0" fillId="3" borderId="0" xfId="0" applyNumberFormat="1" applyFill="1"/>
    <xf numFmtId="0" fontId="2" fillId="2" borderId="0" xfId="0" applyFont="1" applyFill="1" applyAlignment="1">
      <alignment horizontal="centerContinuous"/>
    </xf>
    <xf numFmtId="168" fontId="0" fillId="0" borderId="0" xfId="0" applyNumberFormat="1"/>
    <xf numFmtId="0" fontId="6" fillId="0" borderId="0" xfId="0" applyFont="1"/>
    <xf numFmtId="0" fontId="7" fillId="0" borderId="0" xfId="0" applyFont="1" applyFill="1"/>
    <xf numFmtId="0" fontId="8" fillId="0" borderId="0" xfId="0" applyFont="1" applyFill="1"/>
    <xf numFmtId="0" fontId="8" fillId="0" borderId="0" xfId="0" applyFont="1"/>
    <xf numFmtId="0" fontId="7" fillId="0" borderId="0" xfId="0" applyFont="1" applyFill="1" applyAlignment="1">
      <alignment horizontal="centerContinuous"/>
    </xf>
    <xf numFmtId="0" fontId="5" fillId="0" borderId="0" xfId="0" applyFont="1"/>
    <xf numFmtId="0" fontId="0" fillId="0" borderId="0" xfId="0" applyNumberFormat="1"/>
    <xf numFmtId="0" fontId="0" fillId="0" borderId="1" xfId="0" applyBorder="1"/>
    <xf numFmtId="14" fontId="0" fillId="0" borderId="1" xfId="0" applyNumberFormat="1" applyBorder="1"/>
    <xf numFmtId="169" fontId="0" fillId="0" borderId="0" xfId="0" applyNumberFormat="1"/>
    <xf numFmtId="169" fontId="0" fillId="0" borderId="2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Continuous"/>
    </xf>
    <xf numFmtId="165" fontId="0" fillId="0" borderId="1" xfId="0" applyNumberFormat="1" applyBorder="1"/>
    <xf numFmtId="0" fontId="5" fillId="0" borderId="5" xfId="0" applyFont="1" applyBorder="1"/>
    <xf numFmtId="0" fontId="5" fillId="0" borderId="6" xfId="0" applyFont="1" applyBorder="1"/>
    <xf numFmtId="169" fontId="0" fillId="0" borderId="5" xfId="0" applyNumberFormat="1" applyBorder="1"/>
    <xf numFmtId="169" fontId="0" fillId="0" borderId="6" xfId="0" applyNumberFormat="1" applyBorder="1"/>
    <xf numFmtId="169" fontId="0" fillId="0" borderId="7" xfId="0" applyNumberFormat="1" applyBorder="1"/>
    <xf numFmtId="169" fontId="0" fillId="0" borderId="8" xfId="0" applyNumberFormat="1" applyBorder="1"/>
    <xf numFmtId="0" fontId="0" fillId="0" borderId="9" xfId="0" applyBorder="1" applyAlignment="1">
      <alignment horizontal="centerContinuous"/>
    </xf>
    <xf numFmtId="0" fontId="0" fillId="0" borderId="10" xfId="0" applyBorder="1" applyAlignment="1">
      <alignment horizontal="centerContinuous"/>
    </xf>
    <xf numFmtId="0" fontId="0" fillId="0" borderId="0" xfId="0" applyAlignment="1"/>
    <xf numFmtId="169" fontId="0" fillId="0" borderId="3" xfId="0" applyNumberFormat="1" applyBorder="1"/>
    <xf numFmtId="169" fontId="0" fillId="0" borderId="4" xfId="0" applyNumberFormat="1" applyBorder="1"/>
    <xf numFmtId="169" fontId="0" fillId="0" borderId="9" xfId="0" applyNumberFormat="1" applyBorder="1"/>
    <xf numFmtId="169" fontId="0" fillId="0" borderId="10" xfId="0" applyNumberFormat="1" applyBorder="1"/>
    <xf numFmtId="0" fontId="5" fillId="0" borderId="0" xfId="0" applyFont="1" applyBorder="1"/>
    <xf numFmtId="169" fontId="0" fillId="0" borderId="0" xfId="0" applyNumberFormat="1" applyBorder="1"/>
    <xf numFmtId="169" fontId="0" fillId="0" borderId="11" xfId="0" applyNumberFormat="1" applyBorder="1"/>
    <xf numFmtId="0" fontId="0" fillId="0" borderId="12" xfId="0" applyBorder="1" applyAlignment="1">
      <alignment horizontal="centerContinuous"/>
    </xf>
    <xf numFmtId="169" fontId="5" fillId="0" borderId="9" xfId="0" applyNumberFormat="1" applyFont="1" applyBorder="1"/>
    <xf numFmtId="169" fontId="5" fillId="0" borderId="12" xfId="0" applyNumberFormat="1" applyFont="1" applyBorder="1"/>
    <xf numFmtId="169" fontId="5" fillId="0" borderId="10" xfId="0" applyNumberFormat="1" applyFont="1" applyBorder="1"/>
    <xf numFmtId="170" fontId="0" fillId="0" borderId="0" xfId="2" applyNumberFormat="1" applyFo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8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0" xfId="0" applyNumberFormat="1" applyBorder="1"/>
    <xf numFmtId="0" fontId="5" fillId="0" borderId="9" xfId="0" applyFont="1" applyBorder="1"/>
    <xf numFmtId="0" fontId="5" fillId="0" borderId="12" xfId="0" applyFont="1" applyBorder="1"/>
    <xf numFmtId="0" fontId="5" fillId="0" borderId="10" xfId="0" applyFont="1" applyBorder="1"/>
    <xf numFmtId="0" fontId="0" fillId="0" borderId="15" xfId="0" applyBorder="1"/>
    <xf numFmtId="0" fontId="0" fillId="0" borderId="14" xfId="0" applyBorder="1"/>
    <xf numFmtId="0" fontId="5" fillId="0" borderId="14" xfId="0" applyFont="1" applyBorder="1"/>
    <xf numFmtId="0" fontId="5" fillId="0" borderId="13" xfId="0" applyFont="1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3" xfId="0" applyNumberFormat="1" applyBorder="1"/>
    <xf numFmtId="164" fontId="0" fillId="0" borderId="7" xfId="0" applyNumberFormat="1" applyBorder="1"/>
    <xf numFmtId="0" fontId="5" fillId="0" borderId="0" xfId="0" applyFont="1" applyFill="1" applyBorder="1"/>
    <xf numFmtId="172" fontId="0" fillId="0" borderId="0" xfId="0" applyNumberFormat="1"/>
    <xf numFmtId="166" fontId="0" fillId="0" borderId="0" xfId="0" applyNumberFormat="1" applyFill="1" applyBorder="1"/>
    <xf numFmtId="171" fontId="3" fillId="0" borderId="0" xfId="0" applyNumberFormat="1" applyFont="1" applyFill="1" applyBorder="1"/>
    <xf numFmtId="171" fontId="3" fillId="0" borderId="1" xfId="0" applyNumberFormat="1" applyFont="1" applyFill="1" applyBorder="1"/>
    <xf numFmtId="167" fontId="0" fillId="0" borderId="1" xfId="0" applyNumberFormat="1" applyBorder="1"/>
    <xf numFmtId="169" fontId="0" fillId="0" borderId="0" xfId="0" applyNumberFormat="1" applyBorder="1" applyAlignment="1">
      <alignment horizontal="centerContinuous"/>
    </xf>
    <xf numFmtId="164" fontId="0" fillId="0" borderId="1" xfId="0" applyNumberFormat="1" applyBorder="1"/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numFmt numFmtId="165" formatCode="0.00%_);\(0.00%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139.726486226849" createdVersion="5" refreshedVersion="5" minRefreshableVersion="3" recordCount="1723">
  <cacheSource type="worksheet">
    <worksheetSource ref="A8:AH1731" sheet="Calculation_Sheet"/>
  </cacheSource>
  <cacheFields count="34">
    <cacheField name="Date" numFmtId="14">
      <sharedItems containsSemiMixedTypes="0" containsNonDate="0" containsDate="1" containsString="0" minDate="2016-06-01T00:00:00" maxDate="2023-05-31T00:00:00"/>
    </cacheField>
    <cacheField name="STD_Dev_Change" numFmtId="166">
      <sharedItems containsSemiMixedTypes="0" containsString="0" containsNumber="1" minValue="-5.1924936250153833" maxValue="5.8017225419268508"/>
    </cacheField>
    <cacheField name="R2_value" numFmtId="0">
      <sharedItems containsSemiMixedTypes="0" containsString="0" containsNumber="1" minValue="6.1099999999999994E-5" maxValue="0.97443588599999997"/>
    </cacheField>
    <cacheField name="Efficiency_Ratio" numFmtId="0">
      <sharedItems containsSemiMixedTypes="0" containsString="0" containsNumber="1" minValue="2.0604230004890901E-4" maxValue="0.54200558501597396"/>
    </cacheField>
    <cacheField name="Price Density" numFmtId="0">
      <sharedItems containsSemiMixedTypes="0" containsString="0" containsNumber="1" minValue="2.2903650665001201" maxValue="17.999772357724101"/>
    </cacheField>
    <cacheField name="Swing Count" numFmtId="0">
      <sharedItems containsSemiMixedTypes="0" containsString="0" containsNumber="1" containsInteger="1" minValue="0" maxValue="24"/>
    </cacheField>
    <cacheField name="Bearish" numFmtId="0">
      <sharedItems containsSemiMixedTypes="0" containsString="0" containsNumber="1" containsInteger="1" minValue="-1" maxValue="99999"/>
    </cacheField>
    <cacheField name="Flat" numFmtId="0">
      <sharedItems containsSemiMixedTypes="0" containsString="0" containsNumber="1" containsInteger="1" minValue="0" maxValue="99999"/>
    </cacheField>
    <cacheField name="Bullish" numFmtId="0">
      <sharedItems containsSemiMixedTypes="0" containsString="0" containsNumber="1" containsInteger="1" minValue="1" maxValue="99999"/>
    </cacheField>
    <cacheField name="Choppy/Trending" numFmtId="0">
      <sharedItems containsSemiMixedTypes="0" containsString="0" containsNumber="1" containsInteger="1" minValue="-10" maxValue="10"/>
    </cacheField>
    <cacheField name="Helper1" numFmtId="0">
      <sharedItems containsSemiMixedTypes="0" containsString="0" containsNumber="1" containsInteger="1" minValue="-1" maxValue="1"/>
    </cacheField>
    <cacheField name="Basket" numFmtId="0">
      <sharedItems containsSemiMixedTypes="0" containsString="0" containsNumber="1" containsInteger="1" minValue="1" maxValue="6" count="6">
        <n v="1"/>
        <n v="5"/>
        <n v="4"/>
        <n v="3"/>
        <n v="2"/>
        <n v="6"/>
      </sharedItems>
    </cacheField>
    <cacheField name="Helper2" numFmtId="0">
      <sharedItems containsSemiMixedTypes="0" containsString="0" containsNumber="1" containsInteger="1" minValue="1" maxValue="6"/>
    </cacheField>
    <cacheField name="BankNifty" numFmtId="0">
      <sharedItems containsSemiMixedTypes="0" containsString="0" containsNumber="1" minValue="17015" maxValue="44457.5"/>
    </cacheField>
    <cacheField name="BankNifty_Change" numFmtId="0">
      <sharedItems containsString="0" containsBlank="1" containsNumber="1" minValue="-0.16070223479221546" maxValue="0.10034841678060435"/>
    </cacheField>
    <cacheField name="BN_SID_0930" numFmtId="0">
      <sharedItems containsSemiMixedTypes="0" containsString="0" containsNumber="1" containsInteger="1" minValue="10017999" maxValue="81162816"/>
    </cacheField>
    <cacheField name="BN_SID_0930_Change" numFmtId="0">
      <sharedItems containsString="0" containsBlank="1" containsNumber="1" minValue="-1.0500087497789079E-2" maxValue="1.9277051354936514E-2"/>
    </cacheField>
    <cacheField name="BN_SID_Combined" numFmtId="0">
      <sharedItems containsSemiMixedTypes="0" containsString="0" containsNumber="1" minValue="1500" maxValue="11025.871380359997"/>
    </cacheField>
    <cacheField name="BN_SID_Combined_Change" numFmtId="0">
      <sharedItems containsString="0" containsBlank="1" containsNumber="1" minValue="-1.1916435951614845E-2" maxValue="1.666629966134292E-2"/>
    </cacheField>
    <cacheField name="BN_PSAR_Combined" numFmtId="0">
      <sharedItems containsSemiMixedTypes="0" containsString="0" containsNumber="1" minValue="499.81140000000005" maxValue="1618.4575600000012"/>
    </cacheField>
    <cacheField name="BN_PSAR_Combined_Change" numFmtId="0">
      <sharedItems containsString="0" containsBlank="1" containsNumber="1" minValue="-9.1392161727187005E-2" maxValue="4.6923406972632309E-2"/>
    </cacheField>
    <cacheField name="Long_ON_Combined" numFmtId="0">
      <sharedItems containsBlank="1" containsMixedTypes="1" containsNumber="1" minValue="386.63061999999991" maxValue="2639.8899199999996"/>
    </cacheField>
    <cacheField name="Long_ON_Combined_Change" numFmtId="0">
      <sharedItems containsString="0" containsBlank="1" containsNumber="1" minValue="-4.3023301976748751E-2" maxValue="0.21084012648432404"/>
    </cacheField>
    <cacheField name="SID+PSAR" numFmtId="0">
      <sharedItems containsSemiMixedTypes="0" containsString="0" containsNumber="1" minValue="2000" maxValue="12626.584400359998"/>
    </cacheField>
    <cacheField name="SID+PSAR_Change" numFmtId="0">
      <sharedItems containsString="0" containsBlank="1" containsNumber="1" minValue="-1.2816127347675232E-2" maxValue="1.4171643706056614E-2"/>
    </cacheField>
    <cacheField name="SID+PSAR+Long" numFmtId="0">
      <sharedItems containsString="0" containsBlank="1" containsNumber="1" minValue="2408.102774134386" maxValue="15159.992786253621"/>
    </cacheField>
    <cacheField name="SID+PSAR+Long_Change" numFmtId="0">
      <sharedItems containsString="0" containsBlank="1" containsNumber="1" minValue="-7.228521679026656E-3" maxValue="3.5301626451891277E-2"/>
    </cacheField>
    <cacheField name="Year" numFmtId="0">
      <sharedItems containsSemiMixedTypes="0" containsString="0" containsNumber="1" containsInteger="1" minValue="2016" maxValue="2023" count="8">
        <n v="2016"/>
        <n v="2017"/>
        <n v="2018"/>
        <n v="2019"/>
        <n v="2020"/>
        <n v="2021"/>
        <n v="2022"/>
        <n v="2023"/>
      </sharedItems>
    </cacheField>
    <cacheField name="Month" numFmtId="0">
      <sharedItems containsSemiMixedTypes="0" containsString="0" containsNumber="1" containsInteger="1" minValue="1" maxValue="12" count="12">
        <n v="6"/>
        <n v="7"/>
        <n v="8"/>
        <n v="9"/>
        <n v="10"/>
        <n v="11"/>
        <n v="12"/>
        <n v="1"/>
        <n v="2"/>
        <n v="3"/>
        <n v="4"/>
        <n v="5"/>
      </sharedItems>
    </cacheField>
    <cacheField name="Quarter" numFmtId="0">
      <sharedItems containsSemiMixedTypes="0" containsString="0" containsNumber="1" containsInteger="1" minValue="1" maxValue="4"/>
    </cacheField>
    <cacheField name="Helper_Year" numFmtId="0">
      <sharedItems containsSemiMixedTypes="0" containsString="0" containsNumber="1" containsInteger="1" minValue="1" maxValue="1"/>
    </cacheField>
    <cacheField name="Helper_Month" numFmtId="0">
      <sharedItems containsSemiMixedTypes="0" containsString="0" containsNumber="1" containsInteger="1" minValue="0" maxValue="0"/>
    </cacheField>
    <cacheField name="Helper_Quarter" numFmtId="0">
      <sharedItems containsSemiMixedTypes="0" containsString="0" containsNumber="1" containsInteger="1" minValue="0" maxValue="0"/>
    </cacheField>
    <cacheField name="Helper_Final" numFmtId="0">
      <sharedItems containsSemiMixedTypes="0" containsString="0" containsNumber="1" containsInteger="1" minValue="0" maxValue="1" count="2">
        <n v="1"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3">
  <r>
    <d v="2016-06-01T00:00:00"/>
    <n v="-0.71375585754800075"/>
    <n v="0.87066991599999999"/>
    <n v="0.17966790360230001"/>
    <n v="6.5631718212630998"/>
    <n v="3"/>
    <n v="-1"/>
    <n v="99999"/>
    <n v="99999"/>
    <n v="10"/>
    <n v="-1"/>
    <x v="0"/>
    <n v="1"/>
    <n v="17453.699199999999"/>
    <m/>
    <n v="10017999"/>
    <m/>
    <n v="1500"/>
    <m/>
    <n v="500"/>
    <m/>
    <s v=""/>
    <m/>
    <n v="2000"/>
    <m/>
    <m/>
    <m/>
    <x v="0"/>
    <x v="0"/>
    <n v="2"/>
    <n v="1"/>
    <n v="0"/>
    <n v="0"/>
    <x v="0"/>
  </r>
  <r>
    <d v="2016-06-02T00:00:00"/>
    <n v="0.9071301527517831"/>
    <n v="0.58615693800000002"/>
    <n v="0.178522921200545"/>
    <n v="6.6121084182574403"/>
    <n v="5"/>
    <n v="99999"/>
    <n v="99999"/>
    <n v="1"/>
    <n v="10"/>
    <n v="1"/>
    <x v="1"/>
    <n v="5"/>
    <n v="17564.949199999999"/>
    <n v="6.3740069497701946E-3"/>
    <n v="10073467"/>
    <n v="5.5368342520296654E-3"/>
    <n v="1507.2769841343861"/>
    <n v="4.8513227562574368E-3"/>
    <n v="500.82579000000004"/>
    <n v="1.6515800000000969E-3"/>
    <n v="400"/>
    <m/>
    <n v="2008.1027741343862"/>
    <n v="4.0513870671932128E-3"/>
    <n v="2408.102774134386"/>
    <m/>
    <x v="0"/>
    <x v="0"/>
    <n v="2"/>
    <n v="1"/>
    <n v="0"/>
    <n v="0"/>
    <x v="0"/>
  </r>
  <r>
    <d v="2016-06-03T00:00:00"/>
    <n v="-0.20356301550508893"/>
    <n v="9.1677506000000006E-2"/>
    <n v="6.2790170080899405E-2"/>
    <n v="15.4718775510198"/>
    <n v="0"/>
    <n v="99999"/>
    <n v="0"/>
    <n v="99999"/>
    <n v="-10"/>
    <n v="0"/>
    <x v="2"/>
    <n v="4"/>
    <n v="17662.400399999999"/>
    <n v="5.5480490658066373E-3"/>
    <n v="10052317"/>
    <n v="-2.0995750519656742E-3"/>
    <n v="1508.7759811839378"/>
    <n v="9.9450669341472064E-4"/>
    <n v="500.63497999999998"/>
    <n v="-3.8099076327524628E-4"/>
    <n v="406.56024000000002"/>
    <n v="1.6400600000000098E-2"/>
    <n v="2009.4109611839378"/>
    <n v="6.5145423152723758E-4"/>
    <n v="2415.9712011839379"/>
    <n v="3.2674797496465846E-3"/>
    <x v="0"/>
    <x v="0"/>
    <n v="2"/>
    <n v="1"/>
    <n v="0"/>
    <n v="0"/>
    <x v="0"/>
  </r>
  <r>
    <d v="2016-06-06T00:00:00"/>
    <n v="-0.18570543364531322"/>
    <n v="0.113743439"/>
    <n v="4.9307235099418999E-2"/>
    <n v="11.966352238802299"/>
    <n v="1"/>
    <n v="99999"/>
    <n v="0"/>
    <n v="99999"/>
    <n v="-10"/>
    <n v="0"/>
    <x v="2"/>
    <n v="4"/>
    <n v="17673.199199999999"/>
    <n v="6.1140047532837194E-4"/>
    <n v="10082203"/>
    <n v="2.9730459156829259E-3"/>
    <n v="1511.048301307665"/>
    <n v="1.5060685960444076E-3"/>
    <n v="499.81140000000005"/>
    <n v="-1.645070825853856E-3"/>
    <n v="406.56024000000002"/>
    <n v="0"/>
    <n v="2010.8597013076651"/>
    <n v="7.2097751615407546E-4"/>
    <n v="2417.4199413076649"/>
    <n v="5.9965123881311477E-4"/>
    <x v="0"/>
    <x v="0"/>
    <n v="2"/>
    <n v="1"/>
    <n v="0"/>
    <n v="0"/>
    <x v="0"/>
  </r>
  <r>
    <d v="2016-06-07T00:00:00"/>
    <n v="0.81673041246491729"/>
    <n v="0.81070517600000003"/>
    <n v="0.196041657483641"/>
    <n v="6.0323463593124096"/>
    <n v="9"/>
    <n v="99999"/>
    <n v="99999"/>
    <n v="1"/>
    <n v="10"/>
    <n v="1"/>
    <x v="1"/>
    <n v="5"/>
    <n v="17945.650399999999"/>
    <n v="1.5416065700204484E-2"/>
    <n v="10164858"/>
    <n v="8.1981090838976201E-3"/>
    <n v="1518.7931100909625"/>
    <n v="5.1254541476901672E-3"/>
    <n v="502.02623999999997"/>
    <n v="4.4313515057878838E-3"/>
    <n v="406.56024000000002"/>
    <n v="0"/>
    <n v="2020.8193500909624"/>
    <n v="4.9529307175535386E-3"/>
    <n v="2427.3795900909627"/>
    <n v="4.1199497915576089E-3"/>
    <x v="0"/>
    <x v="0"/>
    <n v="2"/>
    <n v="1"/>
    <n v="0"/>
    <n v="0"/>
    <x v="0"/>
  </r>
  <r>
    <d v="2016-06-08T00:00:00"/>
    <n v="8.4128592584088072E-2"/>
    <n v="0.424986429"/>
    <n v="0.100306782075162"/>
    <n v="9.9497246119534601"/>
    <n v="4"/>
    <n v="99999"/>
    <n v="0"/>
    <n v="99999"/>
    <n v="10"/>
    <n v="0"/>
    <x v="3"/>
    <n v="3"/>
    <n v="17935.75"/>
    <n v="-5.5168800123284178E-4"/>
    <n v="10186195"/>
    <n v="2.099094743871488E-3"/>
    <n v="1519.2501046256248"/>
    <n v="3.0089321029036498E-4"/>
    <n v="502.55850999999996"/>
    <n v="1.060243384887638E-3"/>
    <n v="405.81474000000003"/>
    <n v="-1.8336766034966479E-3"/>
    <n v="2021.8086146256246"/>
    <n v="4.8953635297377396E-4"/>
    <n v="2427.6233546256244"/>
    <n v="1.0042291517020629E-4"/>
    <x v="0"/>
    <x v="0"/>
    <n v="2"/>
    <n v="1"/>
    <n v="0"/>
    <n v="0"/>
    <x v="0"/>
  </r>
  <r>
    <d v="2016-06-09T00:00:00"/>
    <n v="-0.35355326156926459"/>
    <n v="0.291384751"/>
    <n v="7.0258364172408799E-2"/>
    <n v="8.3348371285745309"/>
    <n v="3"/>
    <n v="-1"/>
    <n v="99999"/>
    <n v="99999"/>
    <n v="-10"/>
    <n v="-1"/>
    <x v="4"/>
    <n v="2"/>
    <n v="17868.349600000001"/>
    <n v="-3.7578802113097387E-3"/>
    <n v="10238101"/>
    <n v="5.0957202370462973E-3"/>
    <n v="1520.7644597214457"/>
    <n v="9.9677800989472765E-4"/>
    <n v="501.95971000000003"/>
    <n v="-1.1915030550371242E-3"/>
    <n v="404.44021999999995"/>
    <n v="-3.3870627764779337E-3"/>
    <n v="2022.7241697214458"/>
    <n v="4.528396452552208E-4"/>
    <n v="2427.1643897214458"/>
    <n v="-1.8905935441104749E-4"/>
    <x v="0"/>
    <x v="0"/>
    <n v="2"/>
    <n v="1"/>
    <n v="0"/>
    <n v="0"/>
    <x v="0"/>
  </r>
  <r>
    <d v="2016-06-10T00:00:00"/>
    <n v="-0.15321218708641551"/>
    <n v="0.14174608"/>
    <n v="1.64804767497168E-2"/>
    <n v="7.7661037037060296"/>
    <n v="7"/>
    <n v="99999"/>
    <n v="0"/>
    <n v="99999"/>
    <n v="-10"/>
    <n v="0"/>
    <x v="2"/>
    <n v="4"/>
    <n v="17826.550800000001"/>
    <n v="-2.3392647298551283E-3"/>
    <n v="10222720"/>
    <n v="-1.5023293870611854E-3"/>
    <n v="1519.121556857177"/>
    <n v="-1.080313820964518E-3"/>
    <n v="501.30641999999995"/>
    <n v="-1.3014789573451147E-3"/>
    <n v="401.24767999999995"/>
    <n v="-7.8937253075374025E-3"/>
    <n v="2020.4279768571769"/>
    <n v="-1.1351982136966754E-3"/>
    <n v="2421.6756568571768"/>
    <n v="-2.2613766449082195E-3"/>
    <x v="0"/>
    <x v="0"/>
    <n v="2"/>
    <n v="1"/>
    <n v="0"/>
    <n v="0"/>
    <x v="0"/>
  </r>
  <r>
    <d v="2016-06-13T00:00:00"/>
    <n v="-0.21509525917646136"/>
    <n v="1.0156167000000001E-2"/>
    <n v="2.8023055638647099E-2"/>
    <n v="13.6070325581421"/>
    <n v="0"/>
    <n v="99999"/>
    <n v="0"/>
    <n v="99999"/>
    <n v="-10"/>
    <n v="0"/>
    <x v="2"/>
    <n v="4"/>
    <n v="17608.75"/>
    <n v="-1.2217775746051873E-2"/>
    <n v="10221500"/>
    <n v="-1.1934201464969263E-4"/>
    <n v="1520.4929822617048"/>
    <n v="9.0277529032301018E-4"/>
    <n v="503.41734999999994"/>
    <n v="4.2108577025603555E-3"/>
    <n v="399.68021999999996"/>
    <n v="-3.9064649545138552E-3"/>
    <n v="2023.9103322617048"/>
    <n v="1.7235731460938375E-3"/>
    <n v="2423.5905522617049"/>
    <n v="7.9073157427411722E-4"/>
    <x v="0"/>
    <x v="0"/>
    <n v="2"/>
    <n v="1"/>
    <n v="0"/>
    <n v="0"/>
    <x v="0"/>
  </r>
  <r>
    <d v="2016-06-14T00:00:00"/>
    <n v="0.14368107252296783"/>
    <n v="0.14255391100000001"/>
    <n v="0.106524039052484"/>
    <n v="10.312702396934499"/>
    <n v="3"/>
    <n v="99999"/>
    <n v="0"/>
    <n v="99999"/>
    <n v="10"/>
    <n v="0"/>
    <x v="3"/>
    <n v="3"/>
    <n v="17676.150399999999"/>
    <n v="3.8276652232553943E-3"/>
    <n v="10232517"/>
    <n v="1.0778261507606857E-3"/>
    <n v="1520.5403523712785"/>
    <n v="3.1154441438641101E-5"/>
    <n v="503.71807000000001"/>
    <n v="5.9735724245513211E-4"/>
    <n v="397.69290999999993"/>
    <n v="-4.972250065314765E-3"/>
    <n v="2024.2584223712784"/>
    <n v="1.7198889892755531E-4"/>
    <n v="2421.9513323712781"/>
    <n v="-6.7636007612636995E-4"/>
    <x v="0"/>
    <x v="0"/>
    <n v="2"/>
    <n v="1"/>
    <n v="0"/>
    <n v="0"/>
    <x v="0"/>
  </r>
  <r>
    <d v="2016-06-15T00:00:00"/>
    <n v="0.7433516429585747"/>
    <n v="0.52782467499999997"/>
    <n v="0.31779427144748901"/>
    <n v="4.86305125702801"/>
    <n v="0"/>
    <n v="99999"/>
    <n v="99999"/>
    <n v="1"/>
    <n v="10"/>
    <n v="1"/>
    <x v="1"/>
    <n v="5"/>
    <n v="17885.400399999999"/>
    <n v="1.1837984813706903E-2"/>
    <n v="10245328"/>
    <n v="1.2519891244744397E-3"/>
    <n v="1526.0139322788366"/>
    <n v="3.5997597163548445E-3"/>
    <n v="505.86430999999999"/>
    <n v="4.2607961235141545E-3"/>
    <n v="397.11749999999995"/>
    <n v="-1.4468701491308078E-3"/>
    <n v="2031.8782422788365"/>
    <n v="3.764252539768087E-3"/>
    <n v="2428.9957422788366"/>
    <n v="2.9085679028328926E-3"/>
    <x v="0"/>
    <x v="0"/>
    <n v="2"/>
    <n v="1"/>
    <n v="0"/>
    <n v="0"/>
    <x v="0"/>
  </r>
  <r>
    <d v="2016-06-16T00:00:00"/>
    <n v="-0.50254698204699166"/>
    <n v="0.15831980100000001"/>
    <n v="3.2128783875594903E-2"/>
    <n v="7.5981199178258096"/>
    <n v="6"/>
    <n v="-1"/>
    <n v="99999"/>
    <n v="99999"/>
    <n v="-10"/>
    <n v="-1"/>
    <x v="4"/>
    <n v="2"/>
    <n v="17645.800800000001"/>
    <n v="-1.3396378869997116E-2"/>
    <n v="10137752"/>
    <n v="-1.0500005465906015E-2"/>
    <n v="1529.5704151910995"/>
    <n v="2.3305704076710398E-3"/>
    <n v="506.44874999999996"/>
    <n v="1.1553295784001438E-3"/>
    <n v="400.13750999999991"/>
    <n v="7.6048272866342526E-3"/>
    <n v="2036.0191651910995"/>
    <n v="2.0379778798256254E-3"/>
    <n v="2436.1566751910996"/>
    <n v="2.9481043493080339E-3"/>
    <x v="0"/>
    <x v="0"/>
    <n v="2"/>
    <n v="1"/>
    <n v="0"/>
    <n v="0"/>
    <x v="0"/>
  </r>
  <r>
    <d v="2016-06-17T00:00:00"/>
    <n v="-0.53644536024231382"/>
    <n v="0.79088537400000003"/>
    <n v="0.12695128496243899"/>
    <n v="6.2781479750321498"/>
    <n v="1"/>
    <n v="-1"/>
    <n v="99999"/>
    <n v="99999"/>
    <n v="10"/>
    <n v="-1"/>
    <x v="0"/>
    <n v="1"/>
    <n v="17685.5"/>
    <n v="2.249781715772281E-3"/>
    <n v="10153380"/>
    <n v="1.5415646387877402E-3"/>
    <n v="1531.9195118691785"/>
    <n v="1.5357885160098839E-3"/>
    <n v="506.46859000000001"/>
    <n v="3.9174743742709239E-5"/>
    <n v="388.89158999999989"/>
    <n v="-2.810513815613036E-2"/>
    <n v="2038.3881018691784"/>
    <n v="1.163513938660099E-3"/>
    <n v="2427.2796918691784"/>
    <n v="-3.6438474636385498E-3"/>
    <x v="0"/>
    <x v="0"/>
    <n v="2"/>
    <n v="1"/>
    <n v="0"/>
    <n v="0"/>
    <x v="0"/>
  </r>
  <r>
    <d v="2016-06-20T00:00:00"/>
    <n v="0.53770009343909198"/>
    <n v="0.72495622800000004"/>
    <n v="9.5785397233838304E-2"/>
    <n v="8.1015643113624893"/>
    <n v="5"/>
    <n v="99999"/>
    <n v="99999"/>
    <n v="1"/>
    <n v="10"/>
    <n v="1"/>
    <x v="1"/>
    <n v="5"/>
    <n v="17708.900399999999"/>
    <n v="1.3231404257725288E-3"/>
    <n v="10187740"/>
    <n v="3.3840947546530664E-3"/>
    <n v="1534.2631919741846"/>
    <n v="1.5298976785969032E-3"/>
    <n v="506.80500999999998"/>
    <n v="6.6424652316543487E-4"/>
    <n v="388.3501399999999"/>
    <n v="-1.3922903295491285E-3"/>
    <n v="2041.0682019741846"/>
    <n v="1.314813456058106E-3"/>
    <n v="2429.4183419741844"/>
    <n v="8.8108927544272575E-4"/>
    <x v="0"/>
    <x v="0"/>
    <n v="2"/>
    <n v="1"/>
    <n v="0"/>
    <n v="0"/>
    <x v="0"/>
  </r>
  <r>
    <d v="2016-06-21T00:00:00"/>
    <n v="-0.37143290344572627"/>
    <n v="3.2996969999999999E-3"/>
    <n v="1.02773329198198E-2"/>
    <n v="12.3905068086091"/>
    <n v="1"/>
    <n v="-1"/>
    <n v="99999"/>
    <n v="99999"/>
    <n v="-10"/>
    <n v="-1"/>
    <x v="4"/>
    <n v="2"/>
    <n v="17585.650399999999"/>
    <n v="-6.9597771299227951E-3"/>
    <n v="10185205"/>
    <n v="-2.4882849385632344E-4"/>
    <n v="1537.6306311072397"/>
    <n v="2.1948249496372974E-3"/>
    <n v="506.07112999999998"/>
    <n v="-1.4480519835429195E-3"/>
    <n v="390.21245999999996"/>
    <n v="4.7954662769016387E-3"/>
    <n v="2043.7017611072397"/>
    <n v="1.2902847295881426E-3"/>
    <n v="2433.9142211072394"/>
    <n v="1.8505989912802612E-3"/>
    <x v="0"/>
    <x v="0"/>
    <n v="2"/>
    <n v="1"/>
    <n v="0"/>
    <n v="0"/>
    <x v="0"/>
  </r>
  <r>
    <d v="2016-06-22T00:00:00"/>
    <n v="-0.15329738756096781"/>
    <n v="0.69098484100000002"/>
    <n v="7.1581346094558795E-2"/>
    <n v="5.9787228658343201"/>
    <n v="1"/>
    <n v="99999"/>
    <n v="0"/>
    <n v="99999"/>
    <n v="-10"/>
    <n v="0"/>
    <x v="2"/>
    <n v="4"/>
    <n v="17610.800800000001"/>
    <n v="1.4301660403759353E-3"/>
    <n v="10098835"/>
    <n v="-8.4799471390119008E-3"/>
    <n v="1540.1650722750555"/>
    <n v="1.6482769766303917E-3"/>
    <n v="505.84015999999997"/>
    <n v="-4.5639829325971881E-4"/>
    <n v="388.81932999999992"/>
    <n v="-3.5701832791296129E-3"/>
    <n v="2046.0052322750555"/>
    <n v="1.1271072969902818E-3"/>
    <n v="2434.8245622750555"/>
    <n v="3.7402352142135165E-4"/>
    <x v="0"/>
    <x v="0"/>
    <n v="2"/>
    <n v="1"/>
    <n v="0"/>
    <n v="0"/>
    <x v="0"/>
  </r>
  <r>
    <d v="2016-06-23T00:00:00"/>
    <n v="0.77079209456164977"/>
    <n v="0.86347014099999997"/>
    <n v="0.37370440128756699"/>
    <n v="4.1264890387872599"/>
    <n v="0"/>
    <n v="99999"/>
    <n v="99999"/>
    <n v="1"/>
    <n v="10"/>
    <n v="1"/>
    <x v="1"/>
    <n v="5"/>
    <n v="17897.599600000001"/>
    <n v="1.6285392314471014E-2"/>
    <n v="10114152"/>
    <n v="1.5167096006618586E-3"/>
    <n v="1545.0936082386727"/>
    <n v="3.2000050204599173E-3"/>
    <n v="507.15640999999999"/>
    <n v="2.6021065626740114E-3"/>
    <n v="386.63061999999991"/>
    <n v="-5.6291182848342558E-3"/>
    <n v="2052.2500182386725"/>
    <n v="3.0521847476767672E-3"/>
    <n v="2438.8806382386724"/>
    <n v="1.6658596378815727E-3"/>
    <x v="0"/>
    <x v="0"/>
    <n v="2"/>
    <n v="1"/>
    <n v="0"/>
    <n v="0"/>
    <x v="0"/>
  </r>
  <r>
    <d v="2016-06-24T00:00:00"/>
    <n v="0.75875426893850828"/>
    <n v="0.59945240300000002"/>
    <n v="9.1983719077146503E-2"/>
    <n v="6.3098538050922999"/>
    <n v="14"/>
    <n v="99999"/>
    <n v="99999"/>
    <n v="1"/>
    <n v="10"/>
    <n v="1"/>
    <x v="1"/>
    <n v="5"/>
    <n v="17413.75"/>
    <n v="-2.7034329229267184E-2"/>
    <n v="10058139"/>
    <n v="-5.5380816898935592E-3"/>
    <n v="1545.3784959581853"/>
    <n v="1.8438217464211704E-4"/>
    <n v="507.65155999999996"/>
    <n v="9.763260213944136E-4"/>
    <n v="401.4016499999999"/>
    <n v="3.8204501236865251E-2"/>
    <n v="2053.0300559581851"/>
    <n v="3.8008903037178854E-4"/>
    <n v="2454.4317059581849"/>
    <n v="6.3763135742236354E-3"/>
    <x v="0"/>
    <x v="0"/>
    <n v="2"/>
    <n v="1"/>
    <n v="0"/>
    <n v="0"/>
    <x v="0"/>
  </r>
  <r>
    <d v="2016-06-27T00:00:00"/>
    <n v="7.964247497125522E-2"/>
    <n v="0.14550516699999999"/>
    <n v="1.5935610846082901E-2"/>
    <n v="9.38922724000426"/>
    <n v="4"/>
    <n v="99999"/>
    <n v="0"/>
    <n v="99999"/>
    <n v="-10"/>
    <n v="0"/>
    <x v="2"/>
    <n v="4"/>
    <n v="17503.599600000001"/>
    <n v="5.1596927715167329E-3"/>
    <n v="10063189"/>
    <n v="5.0208095155568344E-4"/>
    <n v="1546.1530505377896"/>
    <n v="5.0120703868339334E-4"/>
    <n v="509.04363000000001"/>
    <n v="2.7421761493258145E-3"/>
    <n v="398.34654999999992"/>
    <n v="-7.6110798249084954E-3"/>
    <n v="2055.1966805377897"/>
    <n v="1.0553301805380499E-3"/>
    <n v="2453.5432305377894"/>
    <n v="-3.619882428338439E-4"/>
    <x v="0"/>
    <x v="0"/>
    <n v="2"/>
    <n v="1"/>
    <n v="0"/>
    <n v="0"/>
    <x v="0"/>
  </r>
  <r>
    <d v="2016-06-28T00:00:00"/>
    <n v="5.2503219649466859E-2"/>
    <n v="0.33286005000000002"/>
    <n v="1.0063379998243799E-2"/>
    <n v="11.212385185187401"/>
    <n v="0"/>
    <n v="99999"/>
    <n v="0"/>
    <n v="99999"/>
    <n v="-10"/>
    <n v="0"/>
    <x v="2"/>
    <n v="4"/>
    <n v="17558.300800000001"/>
    <n v="3.1251400426228759E-3"/>
    <n v="10082709"/>
    <n v="1.9397429582213022E-3"/>
    <n v="1547.0909087035864"/>
    <n v="6.0657524523244355E-4"/>
    <n v="509.68102999999996"/>
    <n v="1.2521520011947729E-3"/>
    <n v="397.17977999999994"/>
    <n v="-2.9290325220590052E-3"/>
    <n v="2056.7719387035863"/>
    <n v="7.6647562771681166E-4"/>
    <n v="2453.9517187035863"/>
    <n v="1.6648908432204124E-4"/>
    <x v="0"/>
    <x v="0"/>
    <n v="2"/>
    <n v="1"/>
    <n v="0"/>
    <n v="0"/>
    <x v="0"/>
  </r>
  <r>
    <d v="2016-06-29T00:00:00"/>
    <n v="0.32200142187324376"/>
    <n v="0.75375307999999996"/>
    <n v="0.16716273018337099"/>
    <n v="7.2728340738798698"/>
    <n v="1"/>
    <n v="99999"/>
    <n v="99999"/>
    <n v="1"/>
    <n v="10"/>
    <n v="1"/>
    <x v="1"/>
    <n v="5"/>
    <n v="17685.349600000001"/>
    <n v="7.2358254621085472E-3"/>
    <n v="10114244"/>
    <n v="3.1276316712105512E-3"/>
    <n v="1553.843685819827"/>
    <n v="4.3648224407828451E-3"/>
    <n v="511.09264999999999"/>
    <n v="2.7696145567748243E-3"/>
    <n v="397.28648999999996"/>
    <n v="2.6866926609403485E-4"/>
    <n v="2064.936335819827"/>
    <n v="3.9695198882316873E-3"/>
    <n v="2462.222825819827"/>
    <n v="3.3705256110785342E-3"/>
    <x v="0"/>
    <x v="0"/>
    <n v="2"/>
    <n v="1"/>
    <n v="0"/>
    <n v="0"/>
    <x v="0"/>
  </r>
  <r>
    <d v="2016-06-30T00:00:00"/>
    <n v="0.47335297575441304"/>
    <n v="0.579780454"/>
    <n v="0.18872248677658601"/>
    <n v="7.8640112300413803"/>
    <n v="3"/>
    <n v="99999"/>
    <n v="99999"/>
    <n v="1"/>
    <n v="10"/>
    <n v="1"/>
    <x v="1"/>
    <n v="5"/>
    <n v="17914"/>
    <n v="1.2928802945461726E-2"/>
    <n v="10121951"/>
    <n v="7.6199466811366356E-4"/>
    <n v="1561.4012298628497"/>
    <n v="4.863773693577933E-3"/>
    <n v="511.88163999999995"/>
    <n v="1.5437318458795257E-3"/>
    <n v="396.71877999999998"/>
    <n v="-1.4289688028403802E-3"/>
    <n v="2073.2828698628496"/>
    <n v="4.0420297218066725E-3"/>
    <n v="2470.0016498628497"/>
    <n v="3.1592689180892641E-3"/>
    <x v="0"/>
    <x v="0"/>
    <n v="2"/>
    <n v="1"/>
    <n v="0"/>
    <n v="0"/>
    <x v="0"/>
  </r>
  <r>
    <d v="2016-07-01T00:00:00"/>
    <n v="-0.21136538113250716"/>
    <n v="5.3076088E-2"/>
    <n v="0.14574879902990001"/>
    <n v="12.229052849743599"/>
    <n v="4"/>
    <n v="99999"/>
    <n v="0"/>
    <n v="99999"/>
    <n v="10"/>
    <n v="0"/>
    <x v="3"/>
    <n v="3"/>
    <n v="17955.800800000001"/>
    <n v="2.3334152059841795E-3"/>
    <n v="10119141"/>
    <n v="-2.7761446385188293E-4"/>
    <n v="1566.1849329649183"/>
    <n v="3.063724435831805E-3"/>
    <n v="512.89759000000004"/>
    <n v="1.9847361589293566E-3"/>
    <n v="395.79847999999993"/>
    <n v="-2.3197792653023575E-3"/>
    <n v="2079.0825229649181"/>
    <n v="2.7973284236184615E-3"/>
    <n v="2474.881002964918"/>
    <n v="1.9754452805078593E-3"/>
    <x v="0"/>
    <x v="1"/>
    <n v="3"/>
    <n v="1"/>
    <n v="0"/>
    <n v="0"/>
    <x v="0"/>
  </r>
  <r>
    <d v="2016-07-04T00:00:00"/>
    <n v="4.7730176477919925E-2"/>
    <n v="0.15033289799999999"/>
    <n v="1.31598782836911E-2"/>
    <n v="11.9870975916681"/>
    <n v="2"/>
    <n v="99999"/>
    <n v="0"/>
    <n v="99999"/>
    <n v="-10"/>
    <n v="0"/>
    <x v="2"/>
    <n v="4"/>
    <n v="18104.699199999999"/>
    <n v="8.2924956485370682E-3"/>
    <n v="10158497"/>
    <n v="3.8892629324960293E-3"/>
    <n v="1566.7614994368755"/>
    <n v="3.6813434979587889E-4"/>
    <n v="512.37213999999994"/>
    <n v="-1.0244735211176748E-3"/>
    <n v="395.47707000000003"/>
    <n v="-8.1205465973466229E-4"/>
    <n v="2079.1336394368755"/>
    <n v="2.4586071689203237E-5"/>
    <n v="2474.6107094368754"/>
    <n v="-1.0921475728276064E-4"/>
    <x v="0"/>
    <x v="1"/>
    <n v="3"/>
    <n v="1"/>
    <n v="0"/>
    <n v="0"/>
    <x v="0"/>
  </r>
  <r>
    <d v="2016-07-05T00:00:00"/>
    <n v="-0.29939977106964288"/>
    <n v="0.70681082900000003"/>
    <n v="0.119250811316557"/>
    <n v="10.2393954734691"/>
    <n v="2"/>
    <n v="-1"/>
    <n v="99999"/>
    <n v="99999"/>
    <n v="10"/>
    <n v="-1"/>
    <x v="0"/>
    <n v="1"/>
    <n v="18006.699199999999"/>
    <n v="-5.4129593050625813E-3"/>
    <n v="10220544"/>
    <n v="6.1078917481591777E-3"/>
    <n v="1569.9658406067774"/>
    <n v="2.0452003518427464E-3"/>
    <n v="513.10271"/>
    <n v="1.425858166293148E-3"/>
    <n v="395.68781999999999"/>
    <n v="5.3290068119493661E-4"/>
    <n v="2083.0685506067775"/>
    <n v="1.8925725096574642E-3"/>
    <n v="2478.7563706067776"/>
    <n v="1.675278117116763E-3"/>
    <x v="0"/>
    <x v="1"/>
    <n v="3"/>
    <n v="1"/>
    <n v="0"/>
    <n v="0"/>
    <x v="0"/>
  </r>
  <r>
    <d v="2016-07-07T00:00:00"/>
    <n v="0.29226560437161253"/>
    <n v="0.48507869100000001"/>
    <n v="4.5417322112669897E-2"/>
    <n v="8.8676220739514697"/>
    <n v="1"/>
    <n v="99999"/>
    <n v="99999"/>
    <n v="1"/>
    <n v="-10"/>
    <n v="1"/>
    <x v="5"/>
    <n v="6"/>
    <n v="18073.650399999999"/>
    <n v="3.7181273067525833E-3"/>
    <n v="10264924"/>
    <n v="4.3422346207795393E-3"/>
    <n v="1579.1541444894829"/>
    <n v="5.8525501925279499E-3"/>
    <n v="513.11734000000013"/>
    <n v="2.8512809842951015E-5"/>
    <n v="395.68781999999999"/>
    <n v="0"/>
    <n v="2092.2714844894831"/>
    <n v="4.4179697686976827E-3"/>
    <n v="2487.9593044894832"/>
    <n v="3.7127222311295061E-3"/>
    <x v="0"/>
    <x v="1"/>
    <n v="3"/>
    <n v="1"/>
    <n v="0"/>
    <n v="0"/>
    <x v="0"/>
  </r>
  <r>
    <d v="2016-07-08T00:00:00"/>
    <n v="-0.10653829972349664"/>
    <n v="0.73630142200000004"/>
    <n v="0.15394243149685799"/>
    <n v="9.8274179385548894"/>
    <n v="2"/>
    <n v="99999"/>
    <n v="0"/>
    <n v="99999"/>
    <n v="10"/>
    <n v="0"/>
    <x v="3"/>
    <n v="3"/>
    <n v="18008.650399999999"/>
    <n v="-3.5963957784642675E-3"/>
    <n v="10198613"/>
    <n v="-6.4599601516777128E-3"/>
    <n v="1578.8280169531517"/>
    <n v="-2.0652039414215118E-4"/>
    <n v="513.07986000000005"/>
    <n v="-7.304372134464554E-5"/>
    <n v="393.15773999999999"/>
    <n v="-6.3941316161816308E-3"/>
    <n v="2091.9078769531516"/>
    <n v="-1.7378602109097141E-4"/>
    <n v="2485.0656169531517"/>
    <n v="-1.1630767155675903E-3"/>
    <x v="0"/>
    <x v="1"/>
    <n v="3"/>
    <n v="1"/>
    <n v="0"/>
    <n v="0"/>
    <x v="0"/>
  </r>
  <r>
    <d v="2016-07-11T00:00:00"/>
    <n v="0.49179947405930902"/>
    <n v="0.50716006400000002"/>
    <n v="0.159419583833073"/>
    <n v="10.4206253363312"/>
    <n v="2"/>
    <n v="99999"/>
    <n v="99999"/>
    <n v="1"/>
    <n v="10"/>
    <n v="1"/>
    <x v="1"/>
    <n v="5"/>
    <n v="18398.900399999999"/>
    <n v="2.1670141367173157E-2"/>
    <n v="10198651"/>
    <n v="3.7259968586056402E-6"/>
    <n v="1577.5849956611655"/>
    <n v="-7.8730633016321772E-4"/>
    <n v="513.79028000000005"/>
    <n v="1.3846187609078964E-3"/>
    <n v="391.66138999999998"/>
    <n v="-3.8059787402379142E-3"/>
    <n v="2091.3752756611657"/>
    <n v="-2.5460073928385007E-4"/>
    <n v="2483.0366656611659"/>
    <n v="-8.1645783441053332E-4"/>
    <x v="0"/>
    <x v="1"/>
    <n v="3"/>
    <n v="1"/>
    <n v="0"/>
    <n v="0"/>
    <x v="0"/>
  </r>
  <r>
    <d v="2016-07-12T00:00:00"/>
    <n v="1.0089828528201525"/>
    <n v="0.72462552000000002"/>
    <n v="0.28979209926838201"/>
    <n v="5.7875599479823503"/>
    <n v="2"/>
    <n v="99999"/>
    <n v="99999"/>
    <n v="1"/>
    <n v="10"/>
    <n v="1"/>
    <x v="1"/>
    <n v="5"/>
    <n v="18661.400399999999"/>
    <n v="1.4267156965532601E-2"/>
    <n v="10211039"/>
    <n v="1.2146704500428651E-3"/>
    <n v="1577.6589064114407"/>
    <n v="4.6850566199907462E-5"/>
    <n v="514.13162000000011"/>
    <n v="6.6435667097497486E-4"/>
    <n v="389.87058000000002"/>
    <n v="-4.5723424512177369E-3"/>
    <n v="2091.7905264114406"/>
    <n v="1.9855391574497006E-4"/>
    <n v="2481.6611064114404"/>
    <n v="-5.5398265710238093E-4"/>
    <x v="0"/>
    <x v="1"/>
    <n v="3"/>
    <n v="1"/>
    <n v="0"/>
    <n v="0"/>
    <x v="0"/>
  </r>
  <r>
    <d v="2016-07-13T00:00:00"/>
    <n v="-0.33377404880811434"/>
    <n v="2.2762547000000001E-2"/>
    <n v="6.0998039185883597E-2"/>
    <n v="10.6750852344246"/>
    <n v="5"/>
    <n v="-1"/>
    <n v="99999"/>
    <n v="99999"/>
    <n v="-10"/>
    <n v="-1"/>
    <x v="4"/>
    <n v="2"/>
    <n v="18611"/>
    <n v="-2.7007833774360668E-3"/>
    <n v="10226383"/>
    <n v="1.5026874346479868E-3"/>
    <n v="1579.2126055441342"/>
    <n v="9.8481308372777576E-4"/>
    <n v="513.73033000000009"/>
    <n v="-7.8051997657724304E-4"/>
    <n v="393.35607999999996"/>
    <n v="8.9401462403240206E-3"/>
    <n v="2092.9429355441343"/>
    <n v="5.5091995022604756E-4"/>
    <n v="2486.2990155441344"/>
    <n v="1.8688728774092223E-3"/>
    <x v="0"/>
    <x v="1"/>
    <n v="3"/>
    <n v="1"/>
    <n v="0"/>
    <n v="0"/>
    <x v="0"/>
  </r>
  <r>
    <d v="2016-07-14T00:00:00"/>
    <n v="1.0307281108679265"/>
    <n v="0.93211226599999997"/>
    <n v="0.31998645142030102"/>
    <n v="5.0846210553630202"/>
    <n v="0"/>
    <n v="99999"/>
    <n v="99999"/>
    <n v="1"/>
    <n v="10"/>
    <n v="1"/>
    <x v="1"/>
    <n v="5"/>
    <n v="18835.900399999999"/>
    <n v="1.2084272741926805E-2"/>
    <n v="10274993"/>
    <n v="4.7533913016948315E-3"/>
    <n v="1583.6093765276255"/>
    <n v="2.7841539309245711E-3"/>
    <n v="514.8957200000001"/>
    <n v="2.2684858805201991E-3"/>
    <n v="391.18512999999996"/>
    <n v="-5.5190452375872834E-3"/>
    <n v="2098.5050965276255"/>
    <n v="2.6575788995628624E-3"/>
    <n v="2489.6902265276253"/>
    <n v="1.3639594281658063E-3"/>
    <x v="0"/>
    <x v="1"/>
    <n v="3"/>
    <n v="1"/>
    <n v="0"/>
    <n v="0"/>
    <x v="0"/>
  </r>
  <r>
    <d v="2016-07-15T00:00:00"/>
    <n v="0.46550761503860044"/>
    <n v="0.609045218"/>
    <n v="6.4995538571995901E-2"/>
    <n v="7.3656780370540798"/>
    <n v="10"/>
    <n v="99999"/>
    <n v="99999"/>
    <n v="1"/>
    <n v="-10"/>
    <n v="1"/>
    <x v="5"/>
    <n v="6"/>
    <n v="18954.699199999999"/>
    <n v="6.3070412073320536E-3"/>
    <n v="10214433"/>
    <n v="-5.8939212902626714E-3"/>
    <n v="1583.4874235618995"/>
    <n v="-7.7009499649061119E-5"/>
    <n v="514.3566400000002"/>
    <n v="-1.0469692775847417E-3"/>
    <n v="401.19685000000004"/>
    <n v="2.5593304121759752E-2"/>
    <n v="2097.8440635618999"/>
    <n v="-3.1500183955679439E-4"/>
    <n v="2499.0409135619002"/>
    <n v="3.7557632410021302E-3"/>
    <x v="0"/>
    <x v="1"/>
    <n v="3"/>
    <n v="1"/>
    <n v="0"/>
    <n v="0"/>
    <x v="0"/>
  </r>
  <r>
    <d v="2016-07-18T00:00:00"/>
    <n v="-0.68634676853301568"/>
    <n v="0.24181714000000001"/>
    <n v="0.16833667806814001"/>
    <n v="7.1965062759027196"/>
    <n v="3"/>
    <n v="-1"/>
    <n v="99999"/>
    <n v="99999"/>
    <n v="10"/>
    <n v="-1"/>
    <x v="0"/>
    <n v="1"/>
    <n v="18890.900399999999"/>
    <n v="-3.365856631478481E-3"/>
    <n v="10160204"/>
    <n v="-5.3090563127684565E-3"/>
    <n v="1583.4748324723746"/>
    <n v="-7.95149322785349E-6"/>
    <n v="516.91859000000011"/>
    <n v="4.9808825254009648E-3"/>
    <n v="400.52807999999999"/>
    <n v="-1.6669373151859679E-3"/>
    <n v="2100.3934224723748"/>
    <n v="1.2152280308892482E-3"/>
    <n v="2500.9215024723749"/>
    <n v="7.5252425851424221E-4"/>
    <x v="0"/>
    <x v="1"/>
    <n v="3"/>
    <n v="1"/>
    <n v="0"/>
    <n v="0"/>
    <x v="0"/>
  </r>
  <r>
    <d v="2016-07-19T00:00:00"/>
    <n v="-1.7860355711530336E-2"/>
    <n v="5.2968379999999999E-3"/>
    <n v="4.3477532924588801E-2"/>
    <n v="9.6838624554063095"/>
    <n v="8"/>
    <n v="99999"/>
    <n v="0"/>
    <n v="99999"/>
    <n v="-10"/>
    <n v="0"/>
    <x v="2"/>
    <n v="4"/>
    <n v="18925.849600000001"/>
    <n v="1.8500547491109298E-3"/>
    <n v="10157279"/>
    <n v="-2.8788792036060773E-4"/>
    <n v="1575.8903848738034"/>
    <n v="-4.7897493809415659E-3"/>
    <n v="515.14838000000009"/>
    <n v="-3.4245431180952579E-3"/>
    <n v="397.92345"/>
    <n v="-6.5029897529281788E-3"/>
    <n v="2091.0387648738033"/>
    <n v="-4.453764470258248E-3"/>
    <n v="2488.9622148738035"/>
    <n v="-4.781952407042156E-3"/>
    <x v="0"/>
    <x v="1"/>
    <n v="3"/>
    <n v="1"/>
    <n v="0"/>
    <n v="0"/>
    <x v="0"/>
  </r>
  <r>
    <d v="2016-07-20T00:00:00"/>
    <n v="3.4274025563343878E-2"/>
    <n v="8.3448853000000003E-2"/>
    <n v="4.9613051831679397E-2"/>
    <n v="15.5639143503528"/>
    <n v="3"/>
    <n v="99999"/>
    <n v="0"/>
    <n v="99999"/>
    <n v="-10"/>
    <n v="0"/>
    <x v="2"/>
    <n v="4"/>
    <n v="18960.5"/>
    <n v="1.830850436431497E-3"/>
    <n v="10228954"/>
    <n v="7.0565158247597459E-3"/>
    <n v="1581.6834071108683"/>
    <n v="3.6760312091939085E-3"/>
    <n v="515.25466000000006"/>
    <n v="2.0630949086930528E-4"/>
    <n v="396.86045999999999"/>
    <n v="-2.671342942970556E-3"/>
    <n v="2096.9380671108684"/>
    <n v="2.8212304507042596E-3"/>
    <n v="2493.7985271108682"/>
    <n v="1.9431039202457701E-3"/>
    <x v="0"/>
    <x v="1"/>
    <n v="3"/>
    <n v="1"/>
    <n v="0"/>
    <n v="0"/>
    <x v="0"/>
  </r>
  <r>
    <d v="2016-07-21T00:00:00"/>
    <n v="-1.3921100850406258"/>
    <n v="0.88493487900000001"/>
    <n v="0.319855465106412"/>
    <n v="5.3825371218522804"/>
    <n v="4"/>
    <n v="-1"/>
    <n v="99999"/>
    <n v="99999"/>
    <n v="10"/>
    <n v="-1"/>
    <x v="0"/>
    <n v="1"/>
    <n v="18665.050800000001"/>
    <n v="-1.5582352786055131E-2"/>
    <n v="10289883"/>
    <n v="5.9565230227840438E-3"/>
    <n v="1588.506051808753"/>
    <n v="4.3135337117476968E-3"/>
    <n v="517.52355000000011"/>
    <n v="4.4034342163932205E-3"/>
    <n v="396.75618999999995"/>
    <n v="-2.6273718475267049E-4"/>
    <n v="2106.0296018087529"/>
    <n v="4.3356238510232625E-3"/>
    <n v="2502.7857918087529"/>
    <n v="3.6038455393172519E-3"/>
    <x v="0"/>
    <x v="1"/>
    <n v="3"/>
    <n v="1"/>
    <n v="0"/>
    <n v="0"/>
    <x v="0"/>
  </r>
  <r>
    <d v="2016-07-22T00:00:00"/>
    <n v="0.277123499215644"/>
    <n v="0.55323288999999998"/>
    <n v="0.119639442257502"/>
    <n v="9.5380174644568108"/>
    <n v="5"/>
    <n v="99999"/>
    <n v="99999"/>
    <n v="1"/>
    <n v="10"/>
    <n v="1"/>
    <x v="1"/>
    <n v="5"/>
    <n v="18706.349600000001"/>
    <n v="2.2126272487830168E-3"/>
    <n v="10227299"/>
    <n v="-6.0820905349457943E-3"/>
    <n v="1588.0363378276975"/>
    <n v="-2.9569543063479031E-4"/>
    <n v="515.47379000000012"/>
    <n v="-3.9607086479446219E-3"/>
    <n v="423.97643999999997"/>
    <n v="6.8606995142281191E-2"/>
    <n v="2103.5101278276975"/>
    <n v="-1.1963146096767296E-3"/>
    <n v="2527.4865678276974"/>
    <n v="9.8693128672004971E-3"/>
    <x v="0"/>
    <x v="1"/>
    <n v="3"/>
    <n v="1"/>
    <n v="0"/>
    <n v="0"/>
    <x v="0"/>
  </r>
  <r>
    <d v="2016-07-25T00:00:00"/>
    <n v="1.3460009988672812"/>
    <n v="0.94922889600000004"/>
    <n v="0.476526217495854"/>
    <n v="3.9283535020587799"/>
    <n v="1"/>
    <n v="99999"/>
    <n v="99999"/>
    <n v="1"/>
    <n v="10"/>
    <n v="1"/>
    <x v="1"/>
    <n v="5"/>
    <n v="18972.949199999999"/>
    <n v="1.425182388337265E-2"/>
    <n v="10271561"/>
    <n v="4.3278288822885536E-3"/>
    <n v="1593.6422559069938"/>
    <n v="3.5300943345948355E-3"/>
    <n v="517.18697000000009"/>
    <n v="3.323505546227512E-3"/>
    <n v="423.97643999999997"/>
    <n v="0"/>
    <n v="2110.829225906994"/>
    <n v="3.4794689041288684E-3"/>
    <n v="2534.8056659069939"/>
    <n v="2.8958009797008799E-3"/>
    <x v="0"/>
    <x v="1"/>
    <n v="3"/>
    <n v="1"/>
    <n v="0"/>
    <n v="0"/>
    <x v="0"/>
  </r>
  <r>
    <d v="2016-07-26T00:00:00"/>
    <n v="-0.39095802221241938"/>
    <n v="0.178157344"/>
    <n v="0.20545007737684201"/>
    <n v="7.1549023628249699"/>
    <n v="0"/>
    <n v="-1"/>
    <n v="99999"/>
    <n v="99999"/>
    <n v="10"/>
    <n v="-1"/>
    <x v="0"/>
    <n v="1"/>
    <n v="18857.849600000001"/>
    <n v="-6.0665107351891567E-3"/>
    <n v="10308069"/>
    <n v="3.5542796270207067E-3"/>
    <n v="1596.8891625423742"/>
    <n v="2.0374124891238132E-3"/>
    <n v="517.72799000000009"/>
    <n v="1.0460820387643288E-3"/>
    <n v="427.16579999999999"/>
    <n v="7.5224934668540744E-3"/>
    <n v="2114.6171525423742"/>
    <n v="1.7945206504106359E-3"/>
    <n v="2541.782952542374"/>
    <n v="2.7525923305380395E-3"/>
    <x v="0"/>
    <x v="1"/>
    <n v="3"/>
    <n v="1"/>
    <n v="0"/>
    <n v="0"/>
    <x v="0"/>
  </r>
  <r>
    <d v="2016-07-27T00:00:00"/>
    <n v="3.9640170157992302E-2"/>
    <n v="0.209546907"/>
    <n v="3.4759311695182599E-3"/>
    <n v="8.8392412848164401"/>
    <n v="8"/>
    <n v="99999"/>
    <n v="0"/>
    <n v="99999"/>
    <n v="-10"/>
    <n v="0"/>
    <x v="2"/>
    <n v="4"/>
    <n v="19002.75"/>
    <n v="7.6838241407970465E-3"/>
    <n v="10220657"/>
    <n v="-8.4799587585220326E-3"/>
    <n v="1592.9630143789741"/>
    <n v="-2.4586228371350494E-3"/>
    <n v="514.24246000000016"/>
    <n v="-6.7323576614042313E-3"/>
    <n v="426.34397999999999"/>
    <n v="-1.9238899743377891E-3"/>
    <n v="2107.205474378974"/>
    <n v="-3.5049740112479411E-3"/>
    <n v="2533.5494543789741"/>
    <n v="-3.2392609113868209E-3"/>
    <x v="0"/>
    <x v="1"/>
    <n v="3"/>
    <n v="1"/>
    <n v="0"/>
    <n v="0"/>
    <x v="0"/>
  </r>
  <r>
    <d v="2016-07-28T00:00:00"/>
    <n v="1.7370973714276965E-2"/>
    <n v="4.6536277000000001E-2"/>
    <n v="4.1864265853112398E-2"/>
    <n v="12.9305005424069"/>
    <n v="7"/>
    <n v="99999"/>
    <n v="0"/>
    <n v="99999"/>
    <n v="-10"/>
    <n v="0"/>
    <x v="2"/>
    <n v="4"/>
    <n v="19083.150399999999"/>
    <n v="4.2309876202129004E-3"/>
    <n v="10272044"/>
    <n v="5.0277589787035559E-3"/>
    <n v="1605.874559151282"/>
    <n v="8.1053638130710315E-3"/>
    <n v="515.39886000000024"/>
    <n v="2.2487446874770445E-3"/>
    <n v="421.53727999999995"/>
    <n v="-1.1274229789758117E-2"/>
    <n v="2121.2734191512823"/>
    <n v="6.6761143815148305E-3"/>
    <n v="2542.8106991512823"/>
    <n v="3.6554426661381534E-3"/>
    <x v="0"/>
    <x v="1"/>
    <n v="3"/>
    <n v="1"/>
    <n v="0"/>
    <n v="0"/>
    <x v="0"/>
  </r>
  <r>
    <d v="2016-07-29T00:00:00"/>
    <n v="-0.17498101135261532"/>
    <n v="0.46851597"/>
    <n v="4.8649577611652998E-2"/>
    <n v="13.818011058607899"/>
    <n v="3"/>
    <n v="99999"/>
    <n v="0"/>
    <n v="99999"/>
    <n v="-10"/>
    <n v="0"/>
    <x v="2"/>
    <n v="4"/>
    <n v="18950.349600000001"/>
    <n v="-6.9590605961999952E-3"/>
    <n v="10326611"/>
    <n v="5.3121851892379279E-3"/>
    <n v="1609.730933214126"/>
    <n v="2.4014167488164428E-3"/>
    <n v="515.52803000000017"/>
    <n v="2.5062143133181003E-4"/>
    <n v="419.78700999999995"/>
    <n v="-4.1521120030000302E-3"/>
    <n v="2125.2589632141262"/>
    <n v="1.8788450497997378E-3"/>
    <n v="2545.0459732141262"/>
    <n v="8.7905641721186534E-4"/>
    <x v="0"/>
    <x v="1"/>
    <n v="3"/>
    <n v="1"/>
    <n v="0"/>
    <n v="0"/>
    <x v="0"/>
  </r>
  <r>
    <d v="2016-08-01T00:00:00"/>
    <n v="-1.1028729538762838"/>
    <n v="0.78400199299999995"/>
    <n v="0.28142943478523702"/>
    <n v="4.7349831850292503"/>
    <n v="5"/>
    <n v="-1"/>
    <n v="99999"/>
    <n v="99999"/>
    <n v="10"/>
    <n v="-1"/>
    <x v="0"/>
    <n v="1"/>
    <n v="18771.800800000001"/>
    <n v="-9.4219264429823424E-3"/>
    <n v="10370699"/>
    <n v="4.2693580691670618E-3"/>
    <n v="1614.4834412729301"/>
    <n v="2.9523617647795319E-3"/>
    <n v="516.07504000000017"/>
    <n v="1.0610674263433761E-3"/>
    <n v="419.77478999999994"/>
    <n v="-2.9110000330900832E-5"/>
    <n v="2130.5584812729303"/>
    <n v="2.4935869701212532E-3"/>
    <n v="2550.3332712729302"/>
    <n v="2.0774862672232608E-3"/>
    <x v="0"/>
    <x v="2"/>
    <n v="3"/>
    <n v="1"/>
    <n v="0"/>
    <n v="0"/>
    <x v="0"/>
  </r>
  <r>
    <d v="2016-08-02T00:00:00"/>
    <n v="-0.48874451418841874"/>
    <n v="0.50215871400000001"/>
    <n v="9.9216745527579295E-2"/>
    <n v="11.9986736396322"/>
    <n v="6"/>
    <n v="-1"/>
    <n v="99999"/>
    <n v="99999"/>
    <n v="10"/>
    <n v="-1"/>
    <x v="0"/>
    <n v="1"/>
    <n v="18726.199199999999"/>
    <n v="-2.4292608091175394E-3"/>
    <n v="10363469"/>
    <n v="-6.9715647903767497E-4"/>
    <n v="1615.2472475027939"/>
    <n v="4.7309635412640105E-4"/>
    <n v="515.57828000000018"/>
    <n v="-9.6257319478187942E-4"/>
    <n v="419.52821999999998"/>
    <n v="-5.8738639354682931E-4"/>
    <n v="2130.8255275027941"/>
    <n v="1.2534095271776735E-4"/>
    <n v="2550.3537475027942"/>
    <n v="8.028844737495433E-6"/>
    <x v="0"/>
    <x v="2"/>
    <n v="3"/>
    <n v="1"/>
    <n v="0"/>
    <n v="0"/>
    <x v="0"/>
  </r>
  <r>
    <d v="2016-08-03T00:00:00"/>
    <n v="-0.31464498170842731"/>
    <n v="0.14812497499999999"/>
    <n v="0.105418644683678"/>
    <n v="8.1896488328235595"/>
    <n v="7"/>
    <n v="-1"/>
    <n v="99999"/>
    <n v="99999"/>
    <n v="10"/>
    <n v="-1"/>
    <x v="0"/>
    <n v="1"/>
    <n v="18585.5"/>
    <n v="-7.5134947832873333E-3"/>
    <n v="10278911"/>
    <n v="-8.159237027678623E-3"/>
    <n v="1617.5652884239319"/>
    <n v="1.4350997500363061E-3"/>
    <n v="514.65820000000008"/>
    <n v="-1.7845592719695214E-3"/>
    <n v="417.75441000000001"/>
    <n v="-4.2281065145033381E-3"/>
    <n v="2132.2234884239319"/>
    <n v="6.5606540896667731E-4"/>
    <n v="2549.9778984239319"/>
    <n v="-1.4737135161357884E-4"/>
    <x v="0"/>
    <x v="2"/>
    <n v="3"/>
    <n v="1"/>
    <n v="0"/>
    <n v="0"/>
    <x v="0"/>
  </r>
  <r>
    <d v="2016-08-04T00:00:00"/>
    <n v="-1.3132906292789655E-2"/>
    <n v="0.32318545799999998"/>
    <n v="0.13656244314782501"/>
    <n v="9.9431172797644596"/>
    <n v="4"/>
    <n v="99999"/>
    <n v="0"/>
    <n v="99999"/>
    <n v="10"/>
    <n v="0"/>
    <x v="3"/>
    <n v="3"/>
    <n v="18627.699199999999"/>
    <n v="2.2705442414785448E-3"/>
    <n v="10297385"/>
    <n v="1.7972721040195871E-3"/>
    <n v="1623.3657836803909"/>
    <n v="3.5859419696813166E-3"/>
    <n v="513.68236000000013"/>
    <n v="-1.8960933683752623E-3"/>
    <n v="418.06342000000001"/>
    <n v="7.3969296936926554E-4"/>
    <n v="2137.0481436803911"/>
    <n v="2.2627343159160596E-3"/>
    <n v="2555.1115636803911"/>
    <n v="2.0132195105031503E-3"/>
    <x v="0"/>
    <x v="2"/>
    <n v="3"/>
    <n v="1"/>
    <n v="0"/>
    <n v="0"/>
    <x v="0"/>
  </r>
  <r>
    <d v="2016-08-05T00:00:00"/>
    <n v="0.63461266435531682"/>
    <n v="0.52107339399999997"/>
    <n v="0.14081531245833601"/>
    <n v="9.4455025623394295"/>
    <n v="2"/>
    <n v="99999"/>
    <n v="99999"/>
    <n v="1"/>
    <n v="10"/>
    <n v="1"/>
    <x v="1"/>
    <n v="5"/>
    <n v="18903.099600000001"/>
    <n v="1.4784456042751692E-2"/>
    <n v="10317835"/>
    <n v="1.9859410908691366E-3"/>
    <n v="1626.7675730418125"/>
    <n v="2.0955162389275639E-3"/>
    <n v="515.13531000000023"/>
    <n v="2.8284989190598964E-3"/>
    <n v="413.66215000000011"/>
    <n v="-1.0527756769534879E-2"/>
    <n v="2141.9028830418129"/>
    <n v="2.271703319262075E-3"/>
    <n v="2555.565033041813"/>
    <n v="1.774753665819695E-4"/>
    <x v="0"/>
    <x v="2"/>
    <n v="3"/>
    <n v="1"/>
    <n v="0"/>
    <n v="0"/>
    <x v="0"/>
  </r>
  <r>
    <d v="2016-08-08T00:00:00"/>
    <n v="-0.30573452628042724"/>
    <n v="7.6258774000000001E-2"/>
    <n v="2.3105531279343099E-2"/>
    <n v="16.2391503075578"/>
    <n v="0"/>
    <n v="-1"/>
    <n v="99999"/>
    <n v="99999"/>
    <n v="-10"/>
    <n v="-1"/>
    <x v="4"/>
    <n v="2"/>
    <n v="18912.650399999999"/>
    <n v="5.0525047225580266E-4"/>
    <n v="10302909"/>
    <n v="-1.4466213115444937E-3"/>
    <n v="1630.1494155019607"/>
    <n v="2.078872554500677E-3"/>
    <n v="515.4899700000002"/>
    <n v="6.8847930459270401E-4"/>
    <n v="413.62051000000008"/>
    <n v="-1.0066185654167281E-4"/>
    <n v="2145.639385501961"/>
    <n v="1.7444780011881544E-3"/>
    <n v="2559.2598955019612"/>
    <n v="1.4458103833696612E-3"/>
    <x v="0"/>
    <x v="2"/>
    <n v="3"/>
    <n v="1"/>
    <n v="0"/>
    <n v="0"/>
    <x v="0"/>
  </r>
  <r>
    <d v="2016-08-09T00:00:00"/>
    <n v="-0.12828832479640251"/>
    <n v="6.8110320000000002E-2"/>
    <n v="1.12961729603465E-2"/>
    <n v="10.5712836506851"/>
    <n v="5"/>
    <n v="99999"/>
    <n v="0"/>
    <n v="99999"/>
    <n v="-10"/>
    <n v="0"/>
    <x v="2"/>
    <n v="4"/>
    <n v="18927.550800000001"/>
    <n v="7.8785361569422285E-4"/>
    <n v="10419072"/>
    <n v="1.1274776861563973E-2"/>
    <n v="1638.5869431700025"/>
    <n v="5.1759228864574069E-3"/>
    <n v="514.63346000000013"/>
    <n v="-1.6615454225037407E-3"/>
    <n v="413.98699000000011"/>
    <n v="8.8602956366945484E-4"/>
    <n v="2153.2204031700026"/>
    <n v="3.5332207822369455E-3"/>
    <n v="2567.2073931700024"/>
    <n v="3.105389054862906E-3"/>
    <x v="0"/>
    <x v="2"/>
    <n v="3"/>
    <n v="1"/>
    <n v="0"/>
    <n v="0"/>
    <x v="0"/>
  </r>
  <r>
    <d v="2016-08-10T00:00:00"/>
    <n v="-1.5142465549393511"/>
    <n v="0.45388089399999998"/>
    <n v="0.316168000842112"/>
    <n v="6.0021929387625104"/>
    <n v="8"/>
    <n v="-1"/>
    <n v="99999"/>
    <n v="99999"/>
    <n v="10"/>
    <n v="-1"/>
    <x v="0"/>
    <n v="1"/>
    <n v="18624.75"/>
    <n v="-1.5997886002239725E-2"/>
    <n v="10471403"/>
    <n v="5.0226162176438827E-3"/>
    <n v="1647.598026147946"/>
    <n v="5.4993010993427127E-3"/>
    <n v="515.94572000000016"/>
    <n v="2.5498925001885553E-3"/>
    <n v="413.98699000000011"/>
    <n v="0"/>
    <n v="2163.543746147946"/>
    <n v="4.794373563776988E-3"/>
    <n v="2577.5307361479463"/>
    <n v="4.0212345155319351E-3"/>
    <x v="0"/>
    <x v="2"/>
    <n v="3"/>
    <n v="1"/>
    <n v="0"/>
    <n v="0"/>
    <x v="0"/>
  </r>
  <r>
    <d v="2016-08-11T00:00:00"/>
    <n v="0.44593508920241198"/>
    <n v="3.8122999999999998E-3"/>
    <n v="0.110221607092577"/>
    <n v="10.2840958460019"/>
    <n v="4"/>
    <n v="99999"/>
    <n v="99999"/>
    <n v="1"/>
    <n v="10"/>
    <n v="1"/>
    <x v="1"/>
    <n v="5"/>
    <n v="18657.699199999999"/>
    <n v="1.7691083101785132E-3"/>
    <n v="10505010"/>
    <n v="3.209407564583211E-3"/>
    <n v="1651.5120667852148"/>
    <n v="2.3756041067977129E-3"/>
    <n v="515.25628000000017"/>
    <n v="-1.3362645977564869E-3"/>
    <n v="415.55932000000001"/>
    <n v="3.7980179038956674E-3"/>
    <n v="2166.7683467852148"/>
    <n v="1.4904254388246052E-3"/>
    <n v="2582.3276667852147"/>
    <n v="1.861056619032686E-3"/>
    <x v="0"/>
    <x v="2"/>
    <n v="3"/>
    <n v="1"/>
    <n v="0"/>
    <n v="0"/>
    <x v="0"/>
  </r>
  <r>
    <d v="2016-08-12T00:00:00"/>
    <n v="0.96117094060031605"/>
    <n v="0.76644120000000004"/>
    <n v="0.24947824036378599"/>
    <n v="6.4371197764628496"/>
    <n v="14"/>
    <n v="99999"/>
    <n v="99999"/>
    <n v="1"/>
    <n v="10"/>
    <n v="1"/>
    <x v="1"/>
    <n v="5"/>
    <n v="18931.650399999999"/>
    <n v="1.468301086127477E-2"/>
    <n v="10556572"/>
    <n v="4.9083246945980097E-3"/>
    <n v="1653.8538571989034"/>
    <n v="1.4179674861516389E-3"/>
    <n v="517.76250000000016"/>
    <n v="4.8640261114332173E-3"/>
    <n v="414.95039000000008"/>
    <n v="-1.4653262980599546E-3"/>
    <n v="2171.6163571989036"/>
    <n v="2.2374382664771542E-3"/>
    <n v="2586.5667471989036"/>
    <n v="1.6415734022499073E-3"/>
    <x v="0"/>
    <x v="2"/>
    <n v="3"/>
    <n v="1"/>
    <n v="0"/>
    <n v="0"/>
    <x v="0"/>
  </r>
  <r>
    <d v="2016-08-16T00:00:00"/>
    <n v="1.5286753037227589E-2"/>
    <n v="9.2434414000000006E-2"/>
    <n v="1.4166433535436999E-2"/>
    <n v="8.2585902617078002"/>
    <n v="10"/>
    <n v="99999"/>
    <n v="0"/>
    <n v="99999"/>
    <n v="-10"/>
    <n v="0"/>
    <x v="2"/>
    <n v="4"/>
    <n v="18976.650399999999"/>
    <n v="2.3769718460466827E-3"/>
    <n v="10544468"/>
    <n v="-1.1465843268060327E-3"/>
    <n v="1649.5211266575161"/>
    <n v="-2.6197783573970179E-3"/>
    <n v="518.13056000000017"/>
    <n v="7.1086646869944481E-4"/>
    <n v="414.82228000000003"/>
    <n v="-3.0873570211620294E-4"/>
    <n v="2167.6516866575162"/>
    <n v="-1.8256772326495918E-3"/>
    <n v="2582.473966657516"/>
    <n v="-1.5823216415427055E-3"/>
    <x v="0"/>
    <x v="2"/>
    <n v="3"/>
    <n v="1"/>
    <n v="0"/>
    <n v="0"/>
    <x v="0"/>
  </r>
  <r>
    <d v="2016-08-17T00:00:00"/>
    <n v="1.1580945258449032E-2"/>
    <n v="6.5683999000000007E-2"/>
    <n v="2.6093258391386199E-2"/>
    <n v="8.8271162790668605"/>
    <n v="3"/>
    <n v="99999"/>
    <n v="0"/>
    <n v="99999"/>
    <n v="-10"/>
    <n v="0"/>
    <x v="2"/>
    <n v="4"/>
    <n v="19031.050800000001"/>
    <n v="2.866701912788594E-3"/>
    <n v="10560220"/>
    <n v="1.4938638914736568E-3"/>
    <n v="1650.4328317168402"/>
    <n v="5.5270893145298317E-4"/>
    <n v="518.13151000000016"/>
    <n v="1.833514703397654E-6"/>
    <n v="413.18126000000007"/>
    <n v="-3.9559591640062619E-3"/>
    <n v="2168.5643417168403"/>
    <n v="4.2103399957738041E-4"/>
    <n v="2581.7456017168406"/>
    <n v="-2.8204154236577406E-4"/>
    <x v="0"/>
    <x v="2"/>
    <n v="3"/>
    <n v="1"/>
    <n v="0"/>
    <n v="0"/>
    <x v="0"/>
  </r>
  <r>
    <d v="2016-08-18T00:00:00"/>
    <n v="0.9843752906665133"/>
    <n v="0.83776170800000005"/>
    <n v="0.25604364794263601"/>
    <n v="6.2864483621027896"/>
    <n v="4"/>
    <n v="99999"/>
    <n v="99999"/>
    <n v="1"/>
    <n v="10"/>
    <n v="1"/>
    <x v="1"/>
    <n v="5"/>
    <n v="19335.300800000001"/>
    <n v="1.5987031047176803E-2"/>
    <n v="10590474"/>
    <n v="2.8649024357447761E-3"/>
    <n v="1656.5346793539352"/>
    <n v="3.6971196402750817E-3"/>
    <n v="518.97010000000012"/>
    <n v="1.6184887114856217E-3"/>
    <n v="411.99078000000009"/>
    <n v="-2.8812536173590253E-3"/>
    <n v="2175.5047793539352"/>
    <n v="3.2004757726489252E-3"/>
    <n v="2587.4955593539353"/>
    <n v="2.227158877803781E-3"/>
    <x v="0"/>
    <x v="2"/>
    <n v="3"/>
    <n v="1"/>
    <n v="0"/>
    <n v="0"/>
    <x v="0"/>
  </r>
  <r>
    <d v="2016-08-19T00:00:00"/>
    <n v="0.16844505626428544"/>
    <n v="1.477498E-3"/>
    <n v="5.97240594611659E-2"/>
    <n v="11.9625330089322"/>
    <n v="4"/>
    <n v="99999"/>
    <n v="0"/>
    <n v="99999"/>
    <n v="-10"/>
    <n v="0"/>
    <x v="2"/>
    <n v="4"/>
    <n v="19424"/>
    <n v="4.5874228137168238E-3"/>
    <n v="10597591"/>
    <n v="6.7201902388891455E-4"/>
    <n v="1658.9914232618169"/>
    <n v="1.4830621649526421E-3"/>
    <n v="519.43410000000006"/>
    <n v="8.9407848351941155E-4"/>
    <n v="415.85909000000004"/>
    <n v="9.3893120617891679E-3"/>
    <n v="2178.425523261817"/>
    <n v="1.342559177805791E-3"/>
    <n v="2594.284613261817"/>
    <n v="2.6237934528385853E-3"/>
    <x v="0"/>
    <x v="2"/>
    <n v="3"/>
    <n v="1"/>
    <n v="0"/>
    <n v="0"/>
    <x v="0"/>
  </r>
  <r>
    <d v="2016-08-22T00:00:00"/>
    <n v="-0.48470739359122561"/>
    <n v="5.2147514999999998E-2"/>
    <n v="0.167423488493778"/>
    <n v="7.6510508301374003"/>
    <n v="4"/>
    <n v="-1"/>
    <n v="99999"/>
    <n v="99999"/>
    <n v="10"/>
    <n v="-1"/>
    <x v="0"/>
    <n v="1"/>
    <n v="19337.050800000001"/>
    <n v="-4.4763797364085756E-3"/>
    <n v="10620916"/>
    <n v="2.2009719001232497E-3"/>
    <n v="1658.725620115431"/>
    <n v="-1.6021972305513277E-4"/>
    <n v="517.37131000000022"/>
    <n v="-3.9712256087920395E-3"/>
    <n v="415.85909000000004"/>
    <n v="0"/>
    <n v="2176.096930115431"/>
    <n v="-1.0689340174914186E-3"/>
    <n v="2591.9560201154309"/>
    <n v="-8.9758584485388759E-4"/>
    <x v="0"/>
    <x v="2"/>
    <n v="3"/>
    <n v="1"/>
    <n v="0"/>
    <n v="0"/>
    <x v="0"/>
  </r>
  <r>
    <d v="2016-08-23T00:00:00"/>
    <n v="0.18630521452996748"/>
    <n v="0.12606446700000001"/>
    <n v="0.100476597001549"/>
    <n v="11.0842571007187"/>
    <n v="0"/>
    <n v="99999"/>
    <n v="0"/>
    <n v="99999"/>
    <n v="10"/>
    <n v="0"/>
    <x v="3"/>
    <n v="3"/>
    <n v="19366.849600000001"/>
    <n v="1.5410209296238264E-3"/>
    <n v="10698329"/>
    <n v="7.2887310284726059E-3"/>
    <n v="1665.7377035295667"/>
    <n v="4.2273919984716635E-3"/>
    <n v="516.7695100000002"/>
    <n v="-1.1631878079981783E-3"/>
    <n v="414.86446999999998"/>
    <n v="-2.3917236004148412E-3"/>
    <n v="2182.5072135295668"/>
    <n v="2.9457710846527707E-3"/>
    <n v="2597.3716835295668"/>
    <n v="2.0894117693766034E-3"/>
    <x v="0"/>
    <x v="2"/>
    <n v="3"/>
    <n v="1"/>
    <n v="0"/>
    <n v="0"/>
    <x v="0"/>
  </r>
  <r>
    <d v="2016-08-24T00:00:00"/>
    <n v="2.9432410519844653E-2"/>
    <n v="7.2511992999999997E-2"/>
    <n v="7.1844385251859502E-2"/>
    <n v="11.0167715040195"/>
    <n v="0"/>
    <n v="99999"/>
    <n v="0"/>
    <n v="99999"/>
    <n v="-10"/>
    <n v="0"/>
    <x v="2"/>
    <n v="4"/>
    <n v="19346.800800000001"/>
    <n v="-1.0352122525906227E-3"/>
    <n v="10763486"/>
    <n v="6.090390377787136E-3"/>
    <n v="1674.0054356582884"/>
    <n v="4.9634057698297873E-3"/>
    <n v="515.8289900000002"/>
    <n v="-1.8199990165828073E-3"/>
    <n v="415.17404000000005"/>
    <n v="7.4619549849641587E-4"/>
    <n v="2189.8344256582886"/>
    <n v="3.3572453201069496E-3"/>
    <n v="2605.0084656582885"/>
    <n v="2.9401961133048715E-3"/>
    <x v="0"/>
    <x v="2"/>
    <n v="3"/>
    <n v="1"/>
    <n v="0"/>
    <n v="0"/>
    <x v="0"/>
  </r>
  <r>
    <d v="2016-08-25T00:00:00"/>
    <n v="-0.59380557356242047"/>
    <n v="0.67049934300000003"/>
    <n v="0.178639660862944"/>
    <n v="7.49363384398983"/>
    <n v="4"/>
    <n v="-1"/>
    <n v="99999"/>
    <n v="99999"/>
    <n v="10"/>
    <n v="-1"/>
    <x v="0"/>
    <n v="1"/>
    <n v="19294"/>
    <n v="-2.7291747377685693E-3"/>
    <n v="10813316"/>
    <n v="4.6295410241625756E-3"/>
    <n v="1678.8925941581779"/>
    <n v="2.9194400423004918E-3"/>
    <n v="516.96067000000016"/>
    <n v="2.1939053871322667E-3"/>
    <n v="415.17404000000005"/>
    <n v="0"/>
    <n v="2195.8532641581778"/>
    <n v="2.7485358844332453E-3"/>
    <n v="2611.0273041581777"/>
    <n v="2.3104871171188979E-3"/>
    <x v="0"/>
    <x v="2"/>
    <n v="3"/>
    <n v="1"/>
    <n v="0"/>
    <n v="0"/>
    <x v="0"/>
  </r>
  <r>
    <d v="2016-08-26T00:00:00"/>
    <n v="-0.41261055932043239"/>
    <n v="0.37540233299999998"/>
    <n v="0.10885931927950999"/>
    <n v="6.7567956390816803"/>
    <n v="6"/>
    <n v="-1"/>
    <n v="99999"/>
    <n v="99999"/>
    <n v="10"/>
    <n v="-1"/>
    <x v="0"/>
    <n v="1"/>
    <n v="19188.050800000001"/>
    <n v="-5.4913029957499582E-3"/>
    <n v="10751889"/>
    <n v="-5.6806811157650294E-3"/>
    <n v="1677.1418323016826"/>
    <n v="-1.0428075402721948E-3"/>
    <n v="517.45707000000016"/>
    <n v="9.6022778676752019E-4"/>
    <n v="415.17404000000005"/>
    <n v="0"/>
    <n v="2194.5989023016828"/>
    <n v="-5.712412012994772E-4"/>
    <n v="2609.7729423016826"/>
    <n v="-4.8040932183945895E-4"/>
    <x v="0"/>
    <x v="2"/>
    <n v="3"/>
    <n v="1"/>
    <n v="0"/>
    <n v="0"/>
    <x v="0"/>
  </r>
  <r>
    <d v="2016-08-29T00:00:00"/>
    <n v="0.22854537643824149"/>
    <n v="1.0597858999999999E-2"/>
    <n v="4.2112198273379003E-2"/>
    <n v="8.6678460659070495"/>
    <n v="2"/>
    <n v="99999"/>
    <n v="0"/>
    <n v="99999"/>
    <n v="-10"/>
    <n v="0"/>
    <x v="2"/>
    <n v="4"/>
    <n v="19225.25"/>
    <n v="1.9386648694925679E-3"/>
    <n v="10825476"/>
    <n v="6.8440996740199989E-3"/>
    <n v="1683.0020082197736"/>
    <n v="3.4941445053866538E-3"/>
    <n v="518.79299000000026"/>
    <n v="2.5817020917311417E-3"/>
    <n v="413.87349"/>
    <n v="-3.1325417167220593E-3"/>
    <n v="2201.7949982197738"/>
    <n v="3.2790027874998184E-3"/>
    <n v="2615.6684882197737"/>
    <n v="2.2590263783222042E-3"/>
    <x v="0"/>
    <x v="2"/>
    <n v="3"/>
    <n v="1"/>
    <n v="0"/>
    <n v="0"/>
    <x v="0"/>
  </r>
  <r>
    <d v="2016-08-30T00:00:00"/>
    <n v="1.0541903814798153"/>
    <n v="0.48520936100000001"/>
    <n v="0.27462126067504899"/>
    <n v="5.7986734992101896"/>
    <n v="2"/>
    <n v="99999"/>
    <n v="99999"/>
    <n v="1"/>
    <n v="10"/>
    <n v="1"/>
    <x v="1"/>
    <n v="5"/>
    <n v="19531.25"/>
    <n v="1.5916568055031721E-2"/>
    <n v="10864429"/>
    <n v="3.5982713369833164E-3"/>
    <n v="1688.6374684022799"/>
    <n v="3.3484571943365182E-3"/>
    <n v="520.18750000000023"/>
    <n v="2.6879892883671097E-3"/>
    <n v="414.41957000000002"/>
    <n v="1.3194370096041297E-3"/>
    <n v="2208.8249684022803"/>
    <n v="3.1928359307702436E-3"/>
    <n v="2623.2445384022803"/>
    <n v="2.8964106944848744E-3"/>
    <x v="0"/>
    <x v="2"/>
    <n v="3"/>
    <n v="1"/>
    <n v="0"/>
    <n v="0"/>
    <x v="0"/>
  </r>
  <r>
    <d v="2016-08-31T00:00:00"/>
    <n v="0.96181449447534406"/>
    <n v="0.63613978699999996"/>
    <n v="0.12663563212675899"/>
    <n v="7.1078281534969703"/>
    <n v="4"/>
    <n v="99999"/>
    <n v="99999"/>
    <n v="1"/>
    <n v="10"/>
    <n v="1"/>
    <x v="1"/>
    <n v="5"/>
    <n v="19788.199199999999"/>
    <n v="1.3155799039999971E-2"/>
    <n v="10921470"/>
    <n v="5.2502529125093567E-3"/>
    <n v="1694.6895678615726"/>
    <n v="3.5840134857478834E-3"/>
    <n v="520.28816000000029"/>
    <n v="1.9350714886479103E-4"/>
    <n v="417.87719000000004"/>
    <n v="8.3432835954151408E-3"/>
    <n v="2214.9777278615729"/>
    <n v="2.7855350909689047E-3"/>
    <n v="2632.8549178615731"/>
    <n v="3.6635469238968099E-3"/>
    <x v="0"/>
    <x v="2"/>
    <n v="3"/>
    <n v="1"/>
    <n v="0"/>
    <n v="0"/>
    <x v="0"/>
  </r>
  <r>
    <d v="2016-09-01T00:00:00"/>
    <n v="0.19017504202561489"/>
    <n v="0.21962857799999999"/>
    <n v="5.8787625686627203E-3"/>
    <n v="9.2928024170339807"/>
    <n v="8"/>
    <n v="99999"/>
    <n v="0"/>
    <n v="99999"/>
    <n v="-10"/>
    <n v="0"/>
    <x v="2"/>
    <n v="4"/>
    <n v="19818"/>
    <n v="1.5059884782240296E-3"/>
    <n v="10924461"/>
    <n v="2.7386423256214876E-4"/>
    <n v="1692.8410496544486"/>
    <n v="-1.0907709837717494E-3"/>
    <n v="520.21671000000026"/>
    <n v="-1.3732774545560655E-4"/>
    <n v="425.02776000000011"/>
    <n v="1.7111654263780363E-2"/>
    <n v="2213.057759654449"/>
    <n v="-8.6681151822576297E-4"/>
    <n v="2638.0855196544489"/>
    <n v="1.9866654092448588E-3"/>
    <x v="0"/>
    <x v="3"/>
    <n v="3"/>
    <n v="1"/>
    <n v="0"/>
    <n v="0"/>
    <x v="0"/>
  </r>
  <r>
    <d v="2016-09-02T00:00:00"/>
    <n v="0.12824909287830094"/>
    <n v="6.3122704000000002E-2"/>
    <n v="3.1638595029333701E-2"/>
    <n v="11.5108521739122"/>
    <n v="2"/>
    <n v="99999"/>
    <n v="0"/>
    <n v="99999"/>
    <n v="-10"/>
    <n v="0"/>
    <x v="2"/>
    <n v="4"/>
    <n v="19891.849600000001"/>
    <n v="3.7263901503683527E-3"/>
    <n v="10960168"/>
    <n v="3.268536543816758E-3"/>
    <n v="1693.8970954645329"/>
    <n v="6.2383045962866035E-4"/>
    <n v="520.40246000000036"/>
    <n v="3.5706273256796983E-4"/>
    <n v="419.56580000000008"/>
    <n v="-1.2850831202178448E-2"/>
    <n v="2214.2995554645331"/>
    <n v="5.6112218701342975E-4"/>
    <n v="2633.8653554645334"/>
    <n v="-1.5997071203621704E-3"/>
    <x v="0"/>
    <x v="3"/>
    <n v="3"/>
    <n v="1"/>
    <n v="0"/>
    <n v="0"/>
    <x v="0"/>
  </r>
  <r>
    <d v="2016-09-06T00:00:00"/>
    <n v="1.8413463626900357"/>
    <n v="0.75989130500000002"/>
    <n v="0.46501785156310199"/>
    <n v="4.1172961658265796"/>
    <n v="2"/>
    <n v="99999"/>
    <n v="99999"/>
    <n v="1"/>
    <n v="10"/>
    <n v="1"/>
    <x v="1"/>
    <n v="5"/>
    <n v="20444.949199999999"/>
    <n v="2.7805337920913997E-2"/>
    <n v="11006981"/>
    <n v="4.2711936532360273E-3"/>
    <n v="1695.9983379725313"/>
    <n v="1.2404782519697122E-3"/>
    <n v="523.44072000000028"/>
    <n v="5.8382890811083943E-3"/>
    <n v="419.6137500000001"/>
    <n v="1.1428481539721425E-4"/>
    <n v="2219.4390579725314"/>
    <n v="2.3210511402194101E-3"/>
    <n v="2639.0528079725314"/>
    <n v="1.9695207643153356E-3"/>
    <x v="0"/>
    <x v="3"/>
    <n v="3"/>
    <n v="1"/>
    <n v="0"/>
    <n v="0"/>
    <x v="0"/>
  </r>
  <r>
    <d v="2016-09-07T00:00:00"/>
    <n v="-0.61713970216982705"/>
    <n v="2.9036883999999999E-2"/>
    <n v="5.1104551882435997E-2"/>
    <n v="10.2526571760874"/>
    <n v="6"/>
    <n v="-1"/>
    <n v="99999"/>
    <n v="99999"/>
    <n v="-10"/>
    <n v="-1"/>
    <x v="4"/>
    <n v="2"/>
    <n v="20442.699199999999"/>
    <n v="-1.1005163074706559E-4"/>
    <n v="10913642"/>
    <n v="-8.4799819314669289E-3"/>
    <n v="1695.2540828828878"/>
    <n v="-4.3883008195233497E-4"/>
    <n v="523.16351000000031"/>
    <n v="-5.2959196602042624E-4"/>
    <n v="426.73783000000009"/>
    <n v="1.6977708666601199E-2"/>
    <n v="2218.4175928828881"/>
    <n v="-4.6023570053610463E-4"/>
    <n v="2645.1554228828882"/>
    <n v="2.3124262204685664E-3"/>
    <x v="0"/>
    <x v="3"/>
    <n v="3"/>
    <n v="1"/>
    <n v="0"/>
    <n v="0"/>
    <x v="0"/>
  </r>
  <r>
    <d v="2016-09-08T00:00:00"/>
    <n v="-8.6419461058638916E-2"/>
    <n v="0.22641655399999999"/>
    <n v="1.9370443983805E-2"/>
    <n v="11.8055403189258"/>
    <n v="8"/>
    <n v="99999"/>
    <n v="0"/>
    <n v="99999"/>
    <n v="-10"/>
    <n v="0"/>
    <x v="2"/>
    <n v="4"/>
    <n v="20407.150399999999"/>
    <n v="-1.7389484457120963E-3"/>
    <n v="10804424"/>
    <n v="-1.0007475048201098E-2"/>
    <n v="1696.581104467185"/>
    <n v="7.8278624879679626E-4"/>
    <n v="523.94683000000032"/>
    <n v="1.4972756796436393E-3"/>
    <n v="428.9734400000001"/>
    <n v="5.2388371567619885E-3"/>
    <n v="2220.5279344671853"/>
    <n v="9.512823875303944E-4"/>
    <n v="2649.5013744671855"/>
    <n v="1.6429853409372086E-3"/>
    <x v="0"/>
    <x v="3"/>
    <n v="3"/>
    <n v="1"/>
    <n v="0"/>
    <n v="0"/>
    <x v="0"/>
  </r>
  <r>
    <d v="2016-09-09T00:00:00"/>
    <n v="-0.11181225262365649"/>
    <n v="0.27914825100000001"/>
    <n v="8.6566328703101495E-3"/>
    <n v="9.6785011360781397"/>
    <n v="8"/>
    <n v="99999"/>
    <n v="0"/>
    <n v="99999"/>
    <n v="-10"/>
    <n v="0"/>
    <x v="2"/>
    <n v="4"/>
    <n v="20247.449199999999"/>
    <n v="-7.8257471949635393E-3"/>
    <n v="10739510"/>
    <n v="-6.0080944620463095E-3"/>
    <n v="1694.2774477651039"/>
    <n v="-1.3578229157541477E-3"/>
    <n v="523.96350000000029"/>
    <n v="3.1816205472656733E-5"/>
    <n v="426.75470000000007"/>
    <n v="-5.1722083306603439E-3"/>
    <n v="2218.2409477651045"/>
    <n v="-1.0299292643799474E-3"/>
    <n v="2644.9956477651044"/>
    <n v="-1.70059421199098E-3"/>
    <x v="0"/>
    <x v="3"/>
    <n v="3"/>
    <n v="1"/>
    <n v="0"/>
    <n v="0"/>
    <x v="0"/>
  </r>
  <r>
    <d v="2016-09-12T00:00:00"/>
    <n v="7.6577497644359074E-2"/>
    <n v="0.31385358899999999"/>
    <n v="1.6600026344067601E-2"/>
    <n v="13.8115558537475"/>
    <n v="8"/>
    <n v="99999"/>
    <n v="0"/>
    <n v="99999"/>
    <n v="-10"/>
    <n v="0"/>
    <x v="2"/>
    <n v="4"/>
    <n v="19798.900399999999"/>
    <n v="-2.2153348580817855E-2"/>
    <n v="10796064"/>
    <n v="5.265975821988178E-3"/>
    <n v="1699.7994915511365"/>
    <n v="3.2592323018385549E-3"/>
    <n v="522.66351000000031"/>
    <n v="-2.4810697691728389E-3"/>
    <n v="425.82104000000004"/>
    <n v="-2.187814217394779E-3"/>
    <n v="2222.4630015511366"/>
    <n v="1.903334166780235E-3"/>
    <n v="2648.2840415511364"/>
    <n v="1.2432511141597935E-3"/>
    <x v="0"/>
    <x v="3"/>
    <n v="3"/>
    <n v="1"/>
    <n v="0"/>
    <n v="0"/>
    <x v="0"/>
  </r>
  <r>
    <d v="2016-09-14T00:00:00"/>
    <n v="0.44510125905527331"/>
    <n v="0.31178598099999999"/>
    <n v="5.97227205845174E-2"/>
    <n v="11.105816540950199"/>
    <n v="5"/>
    <n v="99999"/>
    <n v="99999"/>
    <n v="1"/>
    <n v="-10"/>
    <n v="1"/>
    <x v="5"/>
    <n v="6"/>
    <n v="19939.400399999999"/>
    <n v="7.0963536944708139E-3"/>
    <n v="10831659"/>
    <n v="3.2970349193928161E-3"/>
    <n v="1702.5071674711967"/>
    <n v="1.5929384221602394E-3"/>
    <n v="523.51772000000028"/>
    <n v="1.634340227807396E-3"/>
    <n v="430.14005000000003"/>
    <n v="1.0142782047594334E-2"/>
    <n v="2226.024887471197"/>
    <n v="1.6026750130708756E-3"/>
    <n v="2656.1649374711969"/>
    <n v="2.9758499452514631E-3"/>
    <x v="0"/>
    <x v="3"/>
    <n v="3"/>
    <n v="1"/>
    <n v="0"/>
    <n v="0"/>
    <x v="0"/>
  </r>
  <r>
    <d v="2016-09-15T00:00:00"/>
    <n v="-0.24945169149602139"/>
    <n v="0.10954396499999999"/>
    <n v="7.3101675248657599E-2"/>
    <n v="8.9894485075082606"/>
    <n v="3"/>
    <n v="99999"/>
    <n v="0"/>
    <n v="99999"/>
    <n v="-10"/>
    <n v="0"/>
    <x v="2"/>
    <n v="4"/>
    <n v="19866.699199999999"/>
    <n v="-3.6461076332063858E-3"/>
    <n v="10837657"/>
    <n v="5.5374712220901401E-4"/>
    <n v="1705.853813370717"/>
    <n v="1.9657161881387886E-3"/>
    <n v="523.38770000000022"/>
    <n v="-2.4835835547276641E-4"/>
    <n v="429.76882000000006"/>
    <n v="-8.6304448981200377E-4"/>
    <n v="2229.2415133707173"/>
    <n v="1.4450089563797786E-3"/>
    <n v="2659.0103333707175"/>
    <n v="1.0712421730216803E-3"/>
    <x v="0"/>
    <x v="3"/>
    <n v="3"/>
    <n v="1"/>
    <n v="0"/>
    <n v="0"/>
    <x v="0"/>
  </r>
  <r>
    <d v="2016-09-16T00:00:00"/>
    <n v="-0.99827944136424185"/>
    <n v="0.74499753099999999"/>
    <n v="0.31622350803027799"/>
    <n v="4.8022045105542501"/>
    <n v="10"/>
    <n v="-1"/>
    <n v="99999"/>
    <n v="99999"/>
    <n v="10"/>
    <n v="-1"/>
    <x v="0"/>
    <n v="1"/>
    <n v="19868.699199999999"/>
    <n v="1.00670976082462E-4"/>
    <n v="10770097"/>
    <n v="-6.2338197269021789E-3"/>
    <n v="1708.4574887618887"/>
    <n v="1.5263180061291237E-3"/>
    <n v="522.18925000000036"/>
    <n v="-2.2897939710846416E-3"/>
    <n v="423.91672000000011"/>
    <n v="-1.3616855685342544E-2"/>
    <n v="2230.6467387618891"/>
    <n v="6.3036031885443933E-4"/>
    <n v="2654.5634587618893"/>
    <n v="-1.6723795891350202E-3"/>
    <x v="0"/>
    <x v="3"/>
    <n v="3"/>
    <n v="1"/>
    <n v="0"/>
    <n v="0"/>
    <x v="0"/>
  </r>
  <r>
    <d v="2016-09-19T00:00:00"/>
    <n v="-0.22538334458698517"/>
    <n v="1.5033080000000001E-3"/>
    <n v="9.3009611139670004E-2"/>
    <n v="12.2880818041016"/>
    <n v="2"/>
    <n v="99999"/>
    <n v="0"/>
    <n v="99999"/>
    <n v="10"/>
    <n v="0"/>
    <x v="3"/>
    <n v="3"/>
    <n v="19904.349600000001"/>
    <n v="1.7942996489674901E-3"/>
    <n v="10800608"/>
    <n v="2.8329364164501047E-3"/>
    <n v="1711.7131666298726"/>
    <n v="1.9056241606241198E-3"/>
    <n v="521.85928000000035"/>
    <n v="-6.3189734373125805E-4"/>
    <n v="421.03016000000008"/>
    <n v="-6.8092619701342061E-3"/>
    <n v="2233.572446629873"/>
    <n v="1.3115962367074019E-3"/>
    <n v="2654.6026066298732"/>
    <n v="1.4747384491586857E-5"/>
    <x v="0"/>
    <x v="3"/>
    <n v="3"/>
    <n v="1"/>
    <n v="0"/>
    <n v="0"/>
    <x v="0"/>
  </r>
  <r>
    <d v="2016-09-20T00:00:00"/>
    <n v="-0.13561636595131762"/>
    <n v="0.25953691099999998"/>
    <n v="6.5759897462384698E-2"/>
    <n v="15.4422637488977"/>
    <n v="0"/>
    <n v="99999"/>
    <n v="0"/>
    <n v="99999"/>
    <n v="-10"/>
    <n v="0"/>
    <x v="2"/>
    <n v="4"/>
    <n v="19863.75"/>
    <n v="-2.0397350737851871E-3"/>
    <n v="10823465"/>
    <n v="2.1162697507399741E-3"/>
    <n v="1714.3302071545806"/>
    <n v="1.5289013227961501E-3"/>
    <n v="521.48534000000029"/>
    <n v="-7.1655332065778676E-4"/>
    <n v="420.99125000000004"/>
    <n v="-9.2416182251753298E-5"/>
    <n v="2235.8155471545811"/>
    <n v="1.0042658468913945E-3"/>
    <n v="2656.8067971545811"/>
    <n v="8.303278687373794E-4"/>
    <x v="0"/>
    <x v="3"/>
    <n v="3"/>
    <n v="1"/>
    <n v="0"/>
    <n v="0"/>
    <x v="0"/>
  </r>
  <r>
    <d v="2016-09-21T00:00:00"/>
    <n v="-0.10473503968537042"/>
    <n v="0.58291657699999999"/>
    <n v="5.1458807629800603E-2"/>
    <n v="7.4983193223633"/>
    <n v="2"/>
    <n v="99999"/>
    <n v="0"/>
    <n v="99999"/>
    <n v="-10"/>
    <n v="0"/>
    <x v="2"/>
    <n v="4"/>
    <n v="19828.900399999999"/>
    <n v="-1.7544320684664827E-3"/>
    <n v="10809773"/>
    <n v="-1.2650292674296626E-3"/>
    <n v="1713.2480862155021"/>
    <n v="-6.3122083164746101E-4"/>
    <n v="522.6955700000002"/>
    <n v="2.3207363796649005E-3"/>
    <n v="420.83382000000006"/>
    <n v="-3.7395076500990054E-4"/>
    <n v="2235.9436562155024"/>
    <n v="5.7298582203824111E-5"/>
    <n v="2656.7774762155022"/>
    <n v="-1.1036157808064218E-5"/>
    <x v="0"/>
    <x v="3"/>
    <n v="3"/>
    <n v="1"/>
    <n v="0"/>
    <n v="0"/>
    <x v="0"/>
  </r>
  <r>
    <d v="2016-09-22T00:00:00"/>
    <n v="-0.67308290548099026"/>
    <n v="0.106338668"/>
    <n v="9.9309485419241797E-2"/>
    <n v="7.87419134993252"/>
    <n v="4"/>
    <n v="-1"/>
    <n v="99999"/>
    <n v="99999"/>
    <n v="10"/>
    <n v="-1"/>
    <x v="0"/>
    <n v="1"/>
    <n v="20079.5"/>
    <n v="1.2638098681458043E-2"/>
    <n v="10876157"/>
    <n v="6.1411095311623143E-3"/>
    <n v="1713.8722237516022"/>
    <n v="3.6430073444804201E-4"/>
    <n v="515.39774000000034"/>
    <n v="-1.3961912858759917E-2"/>
    <n v="420.81346000000008"/>
    <n v="-4.838014207120267E-5"/>
    <n v="2229.2699637516025"/>
    <n v="-2.9847319476715706E-3"/>
    <n v="2650.0834237516028"/>
    <n v="-2.5196135257194996E-3"/>
    <x v="0"/>
    <x v="3"/>
    <n v="3"/>
    <n v="1"/>
    <n v="0"/>
    <n v="0"/>
    <x v="0"/>
  </r>
  <r>
    <d v="2016-09-23T00:00:00"/>
    <n v="-0.76943481221877641"/>
    <n v="0.14273477200000001"/>
    <n v="0.12834291177930801"/>
    <n v="7.5354688000020804"/>
    <n v="3"/>
    <n v="-1"/>
    <n v="99999"/>
    <n v="99999"/>
    <n v="10"/>
    <n v="-1"/>
    <x v="0"/>
    <n v="1"/>
    <n v="19868.800800000001"/>
    <n v="-1.0493249333897725E-2"/>
    <n v="10888589"/>
    <n v="1.1430508036984754E-3"/>
    <n v="1716.0189471164692"/>
    <n v="1.2525574165429543E-3"/>
    <n v="517.17876000000035"/>
    <n v="3.4556224480146724E-3"/>
    <n v="416.04503000000005"/>
    <n v="-1.1331457886351926E-2"/>
    <n v="2233.1977071164697"/>
    <n v="1.761896687585196E-3"/>
    <n v="2649.2427371164699"/>
    <n v="-3.172302530547455E-4"/>
    <x v="0"/>
    <x v="3"/>
    <n v="3"/>
    <n v="1"/>
    <n v="0"/>
    <n v="0"/>
    <x v="0"/>
  </r>
  <r>
    <d v="2016-09-26T00:00:00"/>
    <n v="-0.65071920954498441"/>
    <n v="0.86738752900000005"/>
    <n v="0.139672007151209"/>
    <n v="7.3130451681114499"/>
    <n v="5"/>
    <n v="-1"/>
    <n v="99999"/>
    <n v="99999"/>
    <n v="10"/>
    <n v="-1"/>
    <x v="0"/>
    <n v="1"/>
    <n v="19604.699199999999"/>
    <n v="-1.3292276804144243E-2"/>
    <n v="10909702"/>
    <n v="1.9390023813001811E-3"/>
    <n v="1717.6304744560946"/>
    <n v="9.391081271761248E-4"/>
    <n v="519.34521000000029"/>
    <n v="4.1889771343277538E-3"/>
    <n v="416.34324000000004"/>
    <n v="7.1677337426678811E-4"/>
    <n v="2236.9756844560948"/>
    <n v="1.69173438051895E-3"/>
    <n v="2653.3189244560949"/>
    <n v="1.5386235781706947E-3"/>
    <x v="0"/>
    <x v="3"/>
    <n v="3"/>
    <n v="1"/>
    <n v="0"/>
    <n v="0"/>
    <x v="0"/>
  </r>
  <r>
    <d v="2016-09-27T00:00:00"/>
    <n v="-0.48897986238988317"/>
    <n v="0.60484687400000003"/>
    <n v="0.15400066165698201"/>
    <n v="7.94872207396351"/>
    <n v="4"/>
    <n v="-1"/>
    <n v="99999"/>
    <n v="99999"/>
    <n v="10"/>
    <n v="-1"/>
    <x v="0"/>
    <n v="1"/>
    <n v="19553.150399999999"/>
    <n v="-2.6294104017673403E-3"/>
    <n v="10940175"/>
    <n v="2.7932018674754477E-3"/>
    <n v="1715.457840184366"/>
    <n v="-1.2649020287187618E-3"/>
    <n v="519.11525000000029"/>
    <n v="-4.4278833340927193E-4"/>
    <n v="418.91870000000006"/>
    <n v="6.1859056484261377E-3"/>
    <n v="2234.5730901843663"/>
    <n v="-1.0740368294672731E-3"/>
    <n v="2653.4917901843664"/>
    <n v="6.5150753902232239E-5"/>
    <x v="0"/>
    <x v="3"/>
    <n v="3"/>
    <n v="1"/>
    <n v="0"/>
    <n v="0"/>
    <x v="0"/>
  </r>
  <r>
    <d v="2016-09-28T00:00:00"/>
    <n v="0.50530032577457606"/>
    <n v="0.75366949699999997"/>
    <n v="0.15442269061639599"/>
    <n v="8.2088723226705493"/>
    <n v="6"/>
    <n v="99999"/>
    <n v="99999"/>
    <n v="1"/>
    <n v="10"/>
    <n v="1"/>
    <x v="1"/>
    <n v="5"/>
    <n v="19660.800800000001"/>
    <n v="5.5055271297868025E-3"/>
    <n v="10957625"/>
    <n v="1.5950384705911702E-3"/>
    <n v="1715.585411954645"/>
    <n v="7.4366018966376402E-5"/>
    <n v="519.52667000000031"/>
    <n v="7.9254077008905632E-4"/>
    <n v="416.33318000000003"/>
    <n v="-6.1718896769230591E-3"/>
    <n v="2235.1120819546454"/>
    <n v="2.41205701727365E-4"/>
    <n v="2651.4452619546455"/>
    <n v="-7.712585496933988E-4"/>
    <x v="0"/>
    <x v="3"/>
    <n v="3"/>
    <n v="1"/>
    <n v="0"/>
    <n v="0"/>
    <x v="0"/>
  </r>
  <r>
    <d v="2016-09-29T00:00:00"/>
    <n v="-2.5099263060254713"/>
    <n v="0.84924350400000004"/>
    <n v="0.29979762138825999"/>
    <n v="4.7128732162783598"/>
    <n v="11"/>
    <n v="-1"/>
    <n v="99999"/>
    <n v="99999"/>
    <n v="10"/>
    <n v="-1"/>
    <x v="0"/>
    <n v="1"/>
    <n v="19233.050800000001"/>
    <n v="-2.1756489186340766E-2"/>
    <n v="11034661"/>
    <n v="7.0303555743147506E-3"/>
    <n v="1719.8731716470647"/>
    <n v="2.499298293481278E-3"/>
    <n v="518.33422000000019"/>
    <n v="-2.2952623394678628E-3"/>
    <n v="417.07734000000005"/>
    <n v="1.787414589440095E-3"/>
    <n v="2238.2073916470649"/>
    <n v="1.3848565883607389E-3"/>
    <n v="2655.2847316470652"/>
    <n v="1.4480667383602874E-3"/>
    <x v="0"/>
    <x v="3"/>
    <n v="3"/>
    <n v="1"/>
    <n v="0"/>
    <n v="0"/>
    <x v="0"/>
  </r>
  <r>
    <d v="2016-09-30T00:00:00"/>
    <n v="0.61456880536980574"/>
    <n v="3.4102735000000002E-2"/>
    <n v="7.9336287133128403E-2"/>
    <n v="12.4142934437194"/>
    <n v="8"/>
    <n v="99999"/>
    <n v="99999"/>
    <n v="1"/>
    <n v="-10"/>
    <n v="1"/>
    <x v="5"/>
    <n v="6"/>
    <n v="19323.199199999999"/>
    <n v="4.6871607077541011E-3"/>
    <n v="11108348"/>
    <n v="6.6777765080412443E-3"/>
    <n v="1721.9819224180299"/>
    <n v="1.2261083001519069E-3"/>
    <n v="516.63109000000031"/>
    <n v="-3.2857757297981571E-3"/>
    <n v="483.40680000000009"/>
    <n v="0.15903395758685912"/>
    <n v="2238.6130124180299"/>
    <n v="1.8122573112688833E-4"/>
    <n v="2722.0198124180301"/>
    <n v="2.5132928297888935E-2"/>
    <x v="0"/>
    <x v="3"/>
    <n v="3"/>
    <n v="1"/>
    <n v="0"/>
    <n v="0"/>
    <x v="0"/>
  </r>
  <r>
    <d v="2016-10-03T00:00:00"/>
    <n v="0.68630651599430459"/>
    <n v="0.52348724800000002"/>
    <n v="0.12681867206834199"/>
    <n v="7.10048859060681"/>
    <n v="0"/>
    <n v="99999"/>
    <n v="99999"/>
    <n v="1"/>
    <n v="10"/>
    <n v="1"/>
    <x v="1"/>
    <n v="5"/>
    <n v="19595.099600000001"/>
    <n v="1.4071189619573987E-2"/>
    <n v="11133930"/>
    <n v="2.302952698276961E-3"/>
    <n v="1720.3079732064159"/>
    <n v="-9.7210614688880703E-4"/>
    <n v="518.97784000000024"/>
    <n v="4.5424095557236033E-3"/>
    <n v="483.37807000000009"/>
    <n v="-5.9432345593801728E-5"/>
    <n v="2239.2858132064162"/>
    <n v="3.0054358866582476E-4"/>
    <n v="2722.6638832064164"/>
    <n v="2.3661502588923078E-4"/>
    <x v="0"/>
    <x v="4"/>
    <n v="4"/>
    <n v="1"/>
    <n v="0"/>
    <n v="0"/>
    <x v="0"/>
  </r>
  <r>
    <d v="2016-10-04T00:00:00"/>
    <n v="0.54238435300341492"/>
    <n v="0.51294114599999996"/>
    <n v="0.116788133405485"/>
    <n v="8.4668613663994208"/>
    <n v="9"/>
    <n v="99999"/>
    <n v="99999"/>
    <n v="1"/>
    <n v="10"/>
    <n v="1"/>
    <x v="1"/>
    <n v="5"/>
    <n v="19708.050800000001"/>
    <n v="5.7642575085457004E-3"/>
    <n v="11158003"/>
    <n v="2.1621296343699026E-3"/>
    <n v="1725.014841260735"/>
    <n v="2.7360612911340176E-3"/>
    <n v="520.36558000000025"/>
    <n v="2.6739870049172776E-3"/>
    <n v="483.62963000000008"/>
    <n v="5.2042079608605185E-4"/>
    <n v="2245.3804212607351"/>
    <n v="2.7216749279503905E-3"/>
    <n v="2729.0100512607351"/>
    <n v="2.330867241256751E-3"/>
    <x v="0"/>
    <x v="4"/>
    <n v="4"/>
    <n v="1"/>
    <n v="0"/>
    <n v="0"/>
    <x v="0"/>
  </r>
  <r>
    <d v="2016-10-05T00:00:00"/>
    <n v="-1.1831591390751401"/>
    <n v="0.24089321"/>
    <n v="0.23416307328475899"/>
    <n v="7.0170073272918803"/>
    <n v="6"/>
    <n v="-1"/>
    <n v="99999"/>
    <n v="99999"/>
    <n v="10"/>
    <n v="-1"/>
    <x v="0"/>
    <n v="1"/>
    <n v="19501.800800000001"/>
    <n v="-1.0465266306295518E-2"/>
    <n v="11207154"/>
    <n v="4.4049997118660311E-3"/>
    <n v="1728.0527281749332"/>
    <n v="1.7610787116346671E-3"/>
    <n v="520.43426000000022"/>
    <n v="1.3198413315484991E-4"/>
    <n v="481.86766000000006"/>
    <n v="-3.643221776961858E-3"/>
    <n v="2248.4869881749337"/>
    <n v="1.3835370099353206E-3"/>
    <n v="2730.3546481749336"/>
    <n v="4.9270500618980861E-4"/>
    <x v="0"/>
    <x v="4"/>
    <n v="4"/>
    <n v="1"/>
    <n v="0"/>
    <n v="0"/>
    <x v="0"/>
  </r>
  <r>
    <d v="2016-10-06T00:00:00"/>
    <n v="-0.10876977491698943"/>
    <n v="0.44769345799999999"/>
    <n v="6.3234617366106999E-2"/>
    <n v="7.5143161408964998"/>
    <n v="6"/>
    <n v="99999"/>
    <n v="0"/>
    <n v="99999"/>
    <n v="-10"/>
    <n v="0"/>
    <x v="2"/>
    <n v="4"/>
    <n v="19415.949199999999"/>
    <n v="-4.4022396126619512E-3"/>
    <n v="11098098"/>
    <n v="-9.7309272273763403E-3"/>
    <n v="1724.7098243754958"/>
    <n v="-1.9344917807965212E-3"/>
    <n v="520.95440000000031"/>
    <n v="9.994345875694588E-4"/>
    <n v="484.86936000000009"/>
    <n v="6.2293037055030087E-3"/>
    <n v="2245.6642243754959"/>
    <n v="-1.2554058859504114E-3"/>
    <n v="2730.533584375496"/>
    <n v="6.5535882191047889E-5"/>
    <x v="0"/>
    <x v="4"/>
    <n v="4"/>
    <n v="1"/>
    <n v="0"/>
    <n v="0"/>
    <x v="0"/>
  </r>
  <r>
    <d v="2016-10-07T00:00:00"/>
    <n v="0.1089345643995645"/>
    <n v="5.0553819999999998E-3"/>
    <n v="1.44841856340526E-2"/>
    <n v="12.595307246378599"/>
    <n v="6"/>
    <n v="99999"/>
    <n v="0"/>
    <n v="99999"/>
    <n v="-10"/>
    <n v="0"/>
    <x v="2"/>
    <n v="4"/>
    <n v="19403"/>
    <n v="-6.6693623199221008E-4"/>
    <n v="11098137"/>
    <n v="3.5141156620177583E-6"/>
    <n v="1721.9327324098545"/>
    <n v="-1.6101792466144405E-3"/>
    <n v="520.2233600000003"/>
    <n v="-1.4032706125526317E-3"/>
    <n v="481.49152000000004"/>
    <n v="-6.9664950575554219E-3"/>
    <n v="2242.1560924098549"/>
    <n v="-1.5621801013535608E-3"/>
    <n v="2723.6476124098549"/>
    <n v="-2.5218411540673946E-3"/>
    <x v="0"/>
    <x v="4"/>
    <n v="4"/>
    <n v="1"/>
    <n v="0"/>
    <n v="0"/>
    <x v="0"/>
  </r>
  <r>
    <d v="2016-10-10T00:00:00"/>
    <n v="-0.19641151843726887"/>
    <n v="0.82579671700000001"/>
    <n v="0.166331731102388"/>
    <n v="9.6856254413461595"/>
    <n v="2"/>
    <n v="99999"/>
    <n v="0"/>
    <n v="99999"/>
    <n v="10"/>
    <n v="0"/>
    <x v="3"/>
    <n v="3"/>
    <n v="19393.349600000001"/>
    <n v="-4.9736638664121813E-4"/>
    <n v="11144011"/>
    <n v="4.1334865482378635E-3"/>
    <n v="1726.6518243083572"/>
    <n v="2.7405785427507823E-3"/>
    <n v="521.52887000000032"/>
    <n v="2.5095182192511611E-3"/>
    <n v="481.49152000000004"/>
    <n v="0"/>
    <n v="2248.1806943083575"/>
    <n v="2.6869681013275137E-3"/>
    <n v="2729.6722143083575"/>
    <n v="2.2119608539123981E-3"/>
    <x v="0"/>
    <x v="4"/>
    <n v="4"/>
    <n v="1"/>
    <n v="0"/>
    <n v="0"/>
    <x v="0"/>
  </r>
  <r>
    <d v="2016-10-13T00:00:00"/>
    <n v="-0.93067367497884368"/>
    <n v="0.85494362300000004"/>
    <n v="0.20561553862734699"/>
    <n v="5.1893593266140998"/>
    <n v="5"/>
    <n v="-1"/>
    <n v="99999"/>
    <n v="99999"/>
    <n v="10"/>
    <n v="-1"/>
    <x v="0"/>
    <n v="1"/>
    <n v="18975.400399999999"/>
    <n v="-2.1551161022745791E-2"/>
    <n v="11195683"/>
    <n v="4.6367506277587012E-3"/>
    <n v="1732.9260854708286"/>
    <n v="3.6337732217581742E-3"/>
    <n v="523.69722000000024"/>
    <n v="4.1576797081241956E-3"/>
    <n v="481.49152000000004"/>
    <n v="0"/>
    <n v="2256.6233054708291"/>
    <n v="3.7553080959398244E-3"/>
    <n v="2738.1148254708291"/>
    <n v="3.0929029200712499E-3"/>
    <x v="0"/>
    <x v="4"/>
    <n v="4"/>
    <n v="1"/>
    <n v="0"/>
    <n v="0"/>
    <x v="0"/>
  </r>
  <r>
    <d v="2016-10-14T00:00:00"/>
    <n v="0.36809140683876895"/>
    <n v="0.42770117899999999"/>
    <n v="0.10204029571277801"/>
    <n v="13.1506454756652"/>
    <n v="6"/>
    <n v="99999"/>
    <n v="99999"/>
    <n v="1"/>
    <n v="10"/>
    <n v="1"/>
    <x v="1"/>
    <n v="5"/>
    <n v="19033"/>
    <n v="3.0354879889649133E-3"/>
    <n v="11144249"/>
    <n v="-4.5940922050043964E-3"/>
    <n v="1731.6791002884756"/>
    <n v="-7.1958359494261881E-4"/>
    <n v="523.55461000000025"/>
    <n v="-2.7231383813719479E-4"/>
    <n v="487.04354000000001"/>
    <n v="1.1530878051601023E-2"/>
    <n v="2255.2337102884758"/>
    <n v="-6.1578517734195426E-4"/>
    <n v="2742.2772502884759"/>
    <n v="1.5201790585721575E-3"/>
    <x v="0"/>
    <x v="4"/>
    <n v="4"/>
    <n v="1"/>
    <n v="0"/>
    <n v="0"/>
    <x v="0"/>
  </r>
  <r>
    <d v="2016-10-17T00:00:00"/>
    <n v="0.11489900965306687"/>
    <n v="0.61430643699999998"/>
    <n v="4.7835689620531599E-2"/>
    <n v="8.6102896438286294"/>
    <n v="4"/>
    <n v="99999"/>
    <n v="0"/>
    <n v="99999"/>
    <n v="-10"/>
    <n v="0"/>
    <x v="2"/>
    <n v="4"/>
    <n v="19082.050800000001"/>
    <n v="2.5771449587559392E-3"/>
    <n v="11072257"/>
    <n v="-6.4600135908664535E-3"/>
    <n v="1733.3708195580743"/>
    <n v="9.7692422881179297E-4"/>
    <n v="522.8064300000002"/>
    <n v="-1.4290390834301725E-3"/>
    <n v="487.04354000000001"/>
    <n v="0"/>
    <n v="2256.1772495580744"/>
    <n v="4.183776010859841E-4"/>
    <n v="2743.2207895580746"/>
    <n v="3.4407143533687901E-4"/>
    <x v="0"/>
    <x v="4"/>
    <n v="4"/>
    <n v="1"/>
    <n v="0"/>
    <n v="0"/>
    <x v="0"/>
  </r>
  <r>
    <d v="2016-10-18T00:00:00"/>
    <n v="1.0321258820583632"/>
    <n v="0.77522767999999997"/>
    <n v="0.329419245730456"/>
    <n v="4.6069724359921604"/>
    <n v="3"/>
    <n v="99999"/>
    <n v="99999"/>
    <n v="1"/>
    <n v="10"/>
    <n v="1"/>
    <x v="1"/>
    <n v="5"/>
    <n v="19466.400399999999"/>
    <n v="2.0141944072384455E-2"/>
    <n v="11111439"/>
    <n v="3.5387545646745622E-3"/>
    <n v="1739.6589370641523"/>
    <n v="3.6276816449933857E-3"/>
    <n v="525.36230000000023"/>
    <n v="4.8887501249745835E-3"/>
    <n v="486.38222000000007"/>
    <n v="-1.3578252162013138E-3"/>
    <n v="2265.0212370641525"/>
    <n v="3.9198992489666296E-3"/>
    <n v="2751.4034570641525"/>
    <n v="2.9828687276010069E-3"/>
    <x v="0"/>
    <x v="4"/>
    <n v="4"/>
    <n v="1"/>
    <n v="0"/>
    <n v="0"/>
    <x v="0"/>
  </r>
  <r>
    <d v="2016-10-19T00:00:00"/>
    <n v="-0.4515261152243934"/>
    <n v="0.193175974"/>
    <n v="3.22312523088275E-2"/>
    <n v="10.31889419242"/>
    <n v="3"/>
    <n v="-1"/>
    <n v="99999"/>
    <n v="99999"/>
    <n v="-10"/>
    <n v="-1"/>
    <x v="4"/>
    <n v="2"/>
    <n v="19402"/>
    <n v="-3.3082849770211809E-3"/>
    <n v="11131042"/>
    <n v="1.7642179379286915E-3"/>
    <n v="1733.8646038634224"/>
    <n v="-3.3307294190138004E-3"/>
    <n v="524.1864800000003"/>
    <n v="-2.2381126319873657E-3"/>
    <n v="491.60868000000011"/>
    <n v="1.0745581941708382E-2"/>
    <n v="2258.0510838634227"/>
    <n v="-3.0773014780931529E-3"/>
    <n v="2749.659763863423"/>
    <n v="-6.3374682337213883E-4"/>
    <x v="0"/>
    <x v="4"/>
    <n v="4"/>
    <n v="1"/>
    <n v="0"/>
    <n v="0"/>
    <x v="0"/>
  </r>
  <r>
    <d v="2016-10-20T00:00:00"/>
    <n v="0.68415018779784753"/>
    <n v="0.113510165"/>
    <n v="3.7640501143362599E-2"/>
    <n v="11.2178840390876"/>
    <n v="10"/>
    <n v="99999"/>
    <n v="99999"/>
    <n v="1"/>
    <n v="-10"/>
    <n v="1"/>
    <x v="5"/>
    <n v="6"/>
    <n v="19675.949199999999"/>
    <n v="1.4119637150809217E-2"/>
    <n v="11192456"/>
    <n v="5.5173630644822502E-3"/>
    <n v="1735.6106701175465"/>
    <n v="1.0070372566770569E-3"/>
    <n v="525.08460000000025"/>
    <n v="1.7133597188541128E-3"/>
    <n v="488.5407100000001"/>
    <n v="-6.2406750019141644E-3"/>
    <n v="2260.6952701175469"/>
    <n v="1.1710037354868419E-3"/>
    <n v="2749.2359801175471"/>
    <n v="-1.541222486670657E-4"/>
    <x v="0"/>
    <x v="4"/>
    <n v="4"/>
    <n v="1"/>
    <n v="0"/>
    <n v="0"/>
    <x v="0"/>
  </r>
  <r>
    <d v="2016-10-21T00:00:00"/>
    <n v="0.60496232597688793"/>
    <n v="0.61276645799999996"/>
    <n v="0.18972199207361001"/>
    <n v="7.2571707356758202"/>
    <n v="6"/>
    <n v="99999"/>
    <n v="99999"/>
    <n v="1"/>
    <n v="10"/>
    <n v="1"/>
    <x v="1"/>
    <n v="5"/>
    <n v="19698.050800000001"/>
    <n v="1.1232799889522305E-3"/>
    <n v="11191398"/>
    <n v="-9.4527957045342781E-5"/>
    <n v="1737.181407667922"/>
    <n v="9.0500570054063978E-4"/>
    <n v="526.32591000000025"/>
    <n v="2.3640190552149942E-3"/>
    <n v="479.84608000000009"/>
    <n v="-1.7797145298290573E-2"/>
    <n v="2263.5073176679225"/>
    <n v="1.2438861564165737E-3"/>
    <n v="2743.3533976679228"/>
    <n v="-2.1397153580730022E-3"/>
    <x v="0"/>
    <x v="4"/>
    <n v="4"/>
    <n v="1"/>
    <n v="0"/>
    <n v="0"/>
    <x v="0"/>
  </r>
  <r>
    <d v="2016-10-24T00:00:00"/>
    <n v="-1.3310126043185445E-2"/>
    <n v="0.30252086700000003"/>
    <n v="3.7621442657845401E-2"/>
    <n v="9.6758504834477606"/>
    <n v="1"/>
    <n v="99999"/>
    <n v="0"/>
    <n v="99999"/>
    <n v="-10"/>
    <n v="0"/>
    <x v="2"/>
    <n v="4"/>
    <n v="19822.349600000001"/>
    <n v="6.3102081146018119E-3"/>
    <n v="11237431"/>
    <n v="4.113248407392911E-3"/>
    <n v="1741.3901378263845"/>
    <n v="2.4227349774095241E-3"/>
    <n v="527.32129000000032"/>
    <n v="1.8911856343915012E-3"/>
    <n v="479.78298000000012"/>
    <n v="-1.3150050116061962E-4"/>
    <n v="2268.7114278263848"/>
    <n v="2.2991355573898087E-3"/>
    <n v="2748.4944078263848"/>
    <n v="1.8739875667612704E-3"/>
    <x v="0"/>
    <x v="4"/>
    <n v="4"/>
    <n v="1"/>
    <n v="0"/>
    <n v="0"/>
    <x v="0"/>
  </r>
  <r>
    <d v="2016-10-25T00:00:00"/>
    <n v="-5.1513815444845061E-2"/>
    <n v="0.68693755499999998"/>
    <n v="1.28111012624335E-2"/>
    <n v="10.272163146901701"/>
    <n v="3"/>
    <n v="99999"/>
    <n v="0"/>
    <n v="99999"/>
    <n v="-10"/>
    <n v="0"/>
    <x v="2"/>
    <n v="4"/>
    <n v="19833.550800000001"/>
    <n v="5.6507932843641306E-4"/>
    <n v="11304599"/>
    <n v="5.9771668453403315E-3"/>
    <n v="1747.7035398668688"/>
    <n v="3.6254954609797885E-3"/>
    <n v="526.75890000000027"/>
    <n v="-1.0665034973271759E-3"/>
    <n v="480.17745000000014"/>
    <n v="8.2218423004509766E-4"/>
    <n v="2274.4624398668693"/>
    <n v="2.5349244376990931E-3"/>
    <n v="2754.6398898668695"/>
    <n v="2.2359448951343452E-3"/>
    <x v="0"/>
    <x v="4"/>
    <n v="4"/>
    <n v="1"/>
    <n v="0"/>
    <n v="0"/>
    <x v="0"/>
  </r>
  <r>
    <d v="2016-10-26T00:00:00"/>
    <n v="-0.59592976600362135"/>
    <n v="0.47669741999999998"/>
    <n v="0.15281339288859599"/>
    <n v="5.3738539823559002"/>
    <n v="2"/>
    <n v="-1"/>
    <n v="99999"/>
    <n v="99999"/>
    <n v="10"/>
    <n v="-1"/>
    <x v="0"/>
    <n v="1"/>
    <n v="19479.650399999999"/>
    <n v="-1.7843521998088363E-2"/>
    <n v="11326570"/>
    <n v="1.9435452774574369E-3"/>
    <n v="1750.1912699397474"/>
    <n v="1.423427953386236E-3"/>
    <n v="526.31412000000023"/>
    <n v="-8.4437111551416422E-4"/>
    <n v="477.66628000000009"/>
    <n v="-5.2296708227345112E-3"/>
    <n v="2276.5053899397476"/>
    <n v="8.9821227076303245E-4"/>
    <n v="2754.1716699397475"/>
    <n v="-1.6997500429882795E-4"/>
    <x v="0"/>
    <x v="4"/>
    <n v="4"/>
    <n v="1"/>
    <n v="0"/>
    <n v="0"/>
    <x v="0"/>
  </r>
  <r>
    <d v="2016-10-27T00:00:00"/>
    <n v="0.5555624900970253"/>
    <n v="0.49938451"/>
    <n v="0.155482890203619"/>
    <n v="6.35412332406825"/>
    <n v="5"/>
    <n v="99999"/>
    <n v="99999"/>
    <n v="1"/>
    <n v="10"/>
    <n v="1"/>
    <x v="1"/>
    <n v="5"/>
    <n v="19509.150399999999"/>
    <n v="1.5144008949976584E-3"/>
    <n v="11234252"/>
    <n v="-8.150569854775136E-3"/>
    <n v="1752.7400350197977"/>
    <n v="1.4562780216234028E-3"/>
    <n v="527.94909000000018"/>
    <n v="3.1064528536683955E-3"/>
    <n v="481.28755000000012"/>
    <n v="7.5811715241864697E-3"/>
    <n v="2280.6891250197978"/>
    <n v="1.8377883481139889E-3"/>
    <n v="2761.9766750197978"/>
    <n v="2.8338847448172721E-3"/>
    <x v="0"/>
    <x v="4"/>
    <n v="4"/>
    <n v="1"/>
    <n v="0"/>
    <n v="0"/>
    <x v="0"/>
  </r>
  <r>
    <d v="2016-10-28T00:00:00"/>
    <n v="0.73715916973794227"/>
    <n v="0.20115544099999999"/>
    <n v="0.19115065420560501"/>
    <n v="6.9161718618243198"/>
    <n v="3"/>
    <n v="99999"/>
    <n v="99999"/>
    <n v="1"/>
    <n v="10"/>
    <n v="1"/>
    <x v="1"/>
    <n v="5"/>
    <n v="19570.75"/>
    <n v="3.1574721982767784E-3"/>
    <n v="11259165"/>
    <n v="2.2175931250252301E-3"/>
    <n v="1751.9849296063071"/>
    <n v="-4.3081426703539538E-4"/>
    <n v="527.28155000000027"/>
    <n v="-1.2644022172666469E-3"/>
    <n v="481.14468000000016"/>
    <n v="-2.9684956529618667E-4"/>
    <n v="2279.2664796063073"/>
    <n v="-6.237787508537318E-4"/>
    <n v="2760.4111596063076"/>
    <n v="-5.6680978794976244E-4"/>
    <x v="0"/>
    <x v="4"/>
    <n v="4"/>
    <n v="1"/>
    <n v="0"/>
    <n v="0"/>
    <x v="0"/>
  </r>
  <r>
    <d v="2016-11-01T00:00:00"/>
    <n v="-0.31361156957720088"/>
    <n v="1.6493247999999999E-2"/>
    <n v="2.7869343721907299E-2"/>
    <n v="7.8783868732709399"/>
    <n v="2"/>
    <n v="-1"/>
    <n v="99999"/>
    <n v="99999"/>
    <n v="-10"/>
    <n v="-1"/>
    <x v="4"/>
    <n v="2"/>
    <n v="19452"/>
    <n v="-6.0677286256275442E-3"/>
    <n v="11347660"/>
    <n v="7.859819089603981E-3"/>
    <n v="1759.6030796519315"/>
    <n v="4.3482965617382963E-3"/>
    <n v="526.09360000000027"/>
    <n v="-2.2529709222710581E-3"/>
    <n v="480.85457000000014"/>
    <n v="-6.0295792941122972E-4"/>
    <n v="2285.6966796519318"/>
    <n v="2.8211708034837635E-3"/>
    <n v="2766.5512496519318"/>
    <n v="2.224338944673665E-3"/>
    <x v="0"/>
    <x v="5"/>
    <n v="4"/>
    <n v="1"/>
    <n v="0"/>
    <n v="0"/>
    <x v="0"/>
  </r>
  <r>
    <d v="2016-11-02T00:00:00"/>
    <n v="0.15657440477908557"/>
    <n v="0.40160909099999997"/>
    <n v="6.3698784273958101E-2"/>
    <n v="12.697720361663899"/>
    <n v="3"/>
    <n v="99999"/>
    <n v="0"/>
    <n v="99999"/>
    <n v="-10"/>
    <n v="0"/>
    <x v="2"/>
    <n v="4"/>
    <n v="19243.849600000001"/>
    <n v="-1.0700719720337148E-2"/>
    <n v="11409012"/>
    <n v="5.406577215038233E-3"/>
    <n v="1763.7092116668362"/>
    <n v="2.3335558242583154E-3"/>
    <n v="526.46374000000026"/>
    <n v="7.0356301616292249E-4"/>
    <n v="479.68221000000011"/>
    <n v="-2.4380760278518432E-3"/>
    <n v="2290.1729516668365"/>
    <n v="1.9583840912724693E-3"/>
    <n v="2769.8551616668365"/>
    <n v="1.1942348855169538E-3"/>
    <x v="0"/>
    <x v="5"/>
    <n v="4"/>
    <n v="1"/>
    <n v="0"/>
    <n v="0"/>
    <x v="0"/>
  </r>
  <r>
    <d v="2016-11-03T00:00:00"/>
    <n v="-0.3735748344818039"/>
    <n v="0.71435298400000002"/>
    <n v="0.15777985583387699"/>
    <n v="8.3663500678438592"/>
    <n v="2"/>
    <n v="-1"/>
    <n v="99999"/>
    <n v="99999"/>
    <n v="10"/>
    <n v="-1"/>
    <x v="0"/>
    <n v="1"/>
    <n v="19176.449199999999"/>
    <n v="-3.5024385141735337E-3"/>
    <n v="11461936"/>
    <n v="4.6387890555290578E-3"/>
    <n v="1768.3916450718468"/>
    <n v="2.654878351848744E-3"/>
    <n v="527.04661000000021"/>
    <n v="1.1071417758039548E-3"/>
    <n v="482.21843000000018"/>
    <n v="5.2872921845488197E-3"/>
    <n v="2295.4382550718469"/>
    <n v="2.2990854909792358E-3"/>
    <n v="2777.6566850718473"/>
    <n v="2.8165817162497664E-3"/>
    <x v="0"/>
    <x v="5"/>
    <n v="4"/>
    <n v="1"/>
    <n v="0"/>
    <n v="0"/>
    <x v="0"/>
  </r>
  <r>
    <d v="2016-11-04T00:00:00"/>
    <n v="-0.53356031194652831"/>
    <n v="0.456534406"/>
    <n v="0.10609388238653"/>
    <n v="8.6096841035244704"/>
    <n v="3"/>
    <n v="-1"/>
    <n v="99999"/>
    <n v="99999"/>
    <n v="10"/>
    <n v="-1"/>
    <x v="0"/>
    <n v="1"/>
    <n v="19077.599600000001"/>
    <n v="-5.1547394916050537E-3"/>
    <n v="11450904"/>
    <n v="-9.6249010638338461E-4"/>
    <n v="1765.5165068910046"/>
    <n v="-1.625849222288922E-3"/>
    <n v="526.56347000000028"/>
    <n v="-9.1669311752129445E-4"/>
    <n v="480.32067000000018"/>
    <n v="-3.9354779534245266E-3"/>
    <n v="2292.0799768910047"/>
    <n v="-1.4630226595823137E-3"/>
    <n v="2772.4006468910047"/>
    <n v="-1.8922562349372729E-3"/>
    <x v="0"/>
    <x v="5"/>
    <n v="4"/>
    <n v="1"/>
    <n v="0"/>
    <n v="0"/>
    <x v="0"/>
  </r>
  <r>
    <d v="2016-11-07T00:00:00"/>
    <n v="0.29608858402263172"/>
    <n v="0.62728750499999997"/>
    <n v="0.11481589002647399"/>
    <n v="12.2571880294309"/>
    <n v="2"/>
    <n v="99999"/>
    <n v="99999"/>
    <n v="1"/>
    <n v="10"/>
    <n v="1"/>
    <x v="1"/>
    <n v="5"/>
    <n v="19338.050800000001"/>
    <n v="1.3652199724330183E-2"/>
    <n v="11421126"/>
    <n v="-2.6004933758941862E-3"/>
    <n v="1763.1215230765272"/>
    <n v="-1.3565343655126405E-3"/>
    <n v="525.15078000000028"/>
    <n v="-2.682848470289767E-3"/>
    <n v="480.20582000000013"/>
    <n v="-2.3911109217944482E-4"/>
    <n v="2288.2723030765274"/>
    <n v="-1.6612307828988149E-3"/>
    <n v="2768.4781230765275"/>
    <n v="-1.414847388264806E-3"/>
    <x v="0"/>
    <x v="5"/>
    <n v="4"/>
    <n v="1"/>
    <n v="0"/>
    <n v="0"/>
    <x v="0"/>
  </r>
  <r>
    <d v="2016-11-08T00:00:00"/>
    <n v="0.41797143742898157"/>
    <n v="0.14535371"/>
    <n v="0.14645179406144901"/>
    <n v="6.8429327387558203"/>
    <n v="1"/>
    <n v="99999"/>
    <n v="99999"/>
    <n v="1"/>
    <n v="10"/>
    <n v="1"/>
    <x v="1"/>
    <n v="5"/>
    <n v="19517.75"/>
    <n v="9.2925187682306731E-3"/>
    <n v="11394527"/>
    <n v="-2.3289297395020503E-3"/>
    <n v="1760.5371474173853"/>
    <n v="-1.4657955366753628E-3"/>
    <n v="525.59134000000029"/>
    <n v="8.3892096666038363E-4"/>
    <n v="477.17644000000018"/>
    <n v="-6.3085032996891277E-3"/>
    <n v="2286.1284874173857"/>
    <n v="-9.3687086814764342E-4"/>
    <n v="2763.3049274173859"/>
    <n v="-1.8686062988978458E-3"/>
    <x v="0"/>
    <x v="5"/>
    <n v="4"/>
    <n v="1"/>
    <n v="0"/>
    <n v="0"/>
    <x v="0"/>
  </r>
  <r>
    <d v="2016-11-09T00:00:00"/>
    <n v="3.4430282599474564"/>
    <n v="0.66216539500000005"/>
    <n v="0.132655611488254"/>
    <n v="5.7538985174826598"/>
    <n v="20"/>
    <n v="99999"/>
    <n v="99999"/>
    <n v="1"/>
    <n v="10"/>
    <n v="1"/>
    <x v="1"/>
    <n v="5"/>
    <n v="19564.75"/>
    <n v="2.4080644541506491E-3"/>
    <n v="11305177"/>
    <n v="-7.8414838983662527E-3"/>
    <n v="1760.227286754915"/>
    <n v="-1.7600347878199418E-4"/>
    <n v="510.50534000000027"/>
    <n v="-2.8702908232848712E-2"/>
    <n v="477.70726000000019"/>
    <n v="1.1124187103621619E-3"/>
    <n v="2270.7326267549151"/>
    <n v="-6.7344686649100094E-3"/>
    <n v="2748.4398867549153"/>
    <n v="-5.3794427516776766E-3"/>
    <x v="0"/>
    <x v="5"/>
    <n v="4"/>
    <n v="1"/>
    <n v="0"/>
    <n v="0"/>
    <x v="0"/>
  </r>
  <r>
    <d v="2016-11-10T00:00:00"/>
    <n v="1.6502549589580384"/>
    <n v="0.55046136300000004"/>
    <n v="0.21930056089083599"/>
    <n v="5.9414308016858897"/>
    <n v="13"/>
    <n v="99999"/>
    <n v="99999"/>
    <n v="1"/>
    <n v="10"/>
    <n v="1"/>
    <x v="1"/>
    <n v="5"/>
    <n v="20206.25"/>
    <n v="3.2788561060069776E-2"/>
    <n v="11379280"/>
    <n v="6.5547845911655411E-3"/>
    <n v="1774.6761409825392"/>
    <n v="8.2085162162561787E-3"/>
    <n v="510.9295200000002"/>
    <n v="8.3090218018067041E-4"/>
    <n v="482.22636000000017"/>
    <n v="9.4599776440491556E-3"/>
    <n v="2285.6056609825396"/>
    <n v="6.549883527625866E-3"/>
    <n v="2767.8320209825397"/>
    <n v="7.0556879635890191E-3"/>
    <x v="0"/>
    <x v="5"/>
    <n v="4"/>
    <n v="1"/>
    <n v="0"/>
    <n v="0"/>
    <x v="0"/>
  </r>
  <r>
    <d v="2016-11-11T00:00:00"/>
    <n v="-1.164085502907533"/>
    <n v="0.89086972099999995"/>
    <n v="0.25427282314941202"/>
    <n v="5.4999633061315203"/>
    <n v="12"/>
    <n v="-1"/>
    <n v="99999"/>
    <n v="99999"/>
    <n v="10"/>
    <n v="-1"/>
    <x v="0"/>
    <n v="1"/>
    <n v="19780"/>
    <n v="-2.1094958243117801E-2"/>
    <n v="11422080"/>
    <n v="3.761222151137833E-3"/>
    <n v="1780.8079631841874"/>
    <n v="3.4551781364757783E-3"/>
    <n v="509.33585000000028"/>
    <n v="-3.1191581962223269E-3"/>
    <n v="491.45787000000013"/>
    <n v="1.9143520068044317E-2"/>
    <n v="2290.1438131841878"/>
    <n v="1.9855359474816314E-3"/>
    <n v="2781.601683184188"/>
    <n v="4.9748908522129209E-3"/>
    <x v="0"/>
    <x v="5"/>
    <n v="4"/>
    <n v="1"/>
    <n v="0"/>
    <n v="0"/>
    <x v="0"/>
  </r>
  <r>
    <d v="2016-11-15T00:00:00"/>
    <n v="-1.4810370196933547"/>
    <n v="0.75273672300000005"/>
    <n v="0.29145980041020603"/>
    <n v="5.6334992647683197"/>
    <n v="12"/>
    <n v="-1"/>
    <n v="99999"/>
    <n v="99999"/>
    <n v="10"/>
    <n v="-1"/>
    <x v="0"/>
    <n v="1"/>
    <n v="19292.849600000001"/>
    <n v="-2.4628432760363972E-2"/>
    <n v="11447509"/>
    <n v="2.2263020395585364E-3"/>
    <n v="1788.3698149252621"/>
    <n v="4.2463038673488107E-3"/>
    <n v="511.05175000000031"/>
    <n v="3.3688969665104374E-3"/>
    <n v="491.61319000000015"/>
    <n v="3.1603929752921367E-4"/>
    <n v="2299.4215649252624"/>
    <n v="4.0511655589763329E-3"/>
    <n v="2791.0347549252624"/>
    <n v="3.3912374291764635E-3"/>
    <x v="0"/>
    <x v="5"/>
    <n v="4"/>
    <n v="1"/>
    <n v="0"/>
    <n v="0"/>
    <x v="0"/>
  </r>
  <r>
    <d v="2016-11-16T00:00:00"/>
    <n v="-0.93645330123327652"/>
    <n v="0.45668111"/>
    <n v="0.157779719425404"/>
    <n v="9.6074720618660105"/>
    <n v="10"/>
    <n v="-1"/>
    <n v="99999"/>
    <n v="99999"/>
    <n v="10"/>
    <n v="-1"/>
    <x v="0"/>
    <n v="1"/>
    <n v="19096.199199999999"/>
    <n v="-1.0192916239807448E-2"/>
    <n v="11488318"/>
    <n v="3.5648803595611511E-3"/>
    <n v="1790.5342439285298"/>
    <n v="1.2102804381979304E-3"/>
    <n v="513.0790800000002"/>
    <n v="3.9669759471518962E-3"/>
    <n v="494.94431000000009"/>
    <n v="6.7758963098609737E-3"/>
    <n v="2303.61332392853"/>
    <n v="1.8229623776724324E-3"/>
    <n v="2798.5576339285299"/>
    <n v="2.6953727430272245E-3"/>
    <x v="0"/>
    <x v="5"/>
    <n v="4"/>
    <n v="1"/>
    <n v="0"/>
    <n v="0"/>
    <x v="0"/>
  </r>
  <r>
    <d v="2016-11-17T00:00:00"/>
    <n v="-5.8843782010029703E-2"/>
    <n v="0.60990356099999998"/>
    <n v="0.14203503035746901"/>
    <n v="7.7574198044951999"/>
    <n v="5"/>
    <n v="99999"/>
    <n v="0"/>
    <n v="99999"/>
    <n v="10"/>
    <n v="0"/>
    <x v="3"/>
    <n v="3"/>
    <n v="19161.550800000001"/>
    <n v="3.4222307442206557E-3"/>
    <n v="11514419"/>
    <n v="2.2719600902412207E-3"/>
    <n v="1801.2952922717543"/>
    <n v="6.0099651150007372E-3"/>
    <n v="512.5944400000003"/>
    <n v="-9.4457174126039156E-4"/>
    <n v="493.58449000000013"/>
    <n v="-2.7474202097604872E-3"/>
    <n v="2313.8897322717548"/>
    <n v="4.4609953573717664E-3"/>
    <n v="2807.474222271755"/>
    <n v="3.1861371140349259E-3"/>
    <x v="0"/>
    <x v="5"/>
    <n v="4"/>
    <n v="1"/>
    <n v="0"/>
    <n v="0"/>
    <x v="0"/>
  </r>
  <r>
    <d v="2016-11-18T00:00:00"/>
    <n v="-0.59293784855724319"/>
    <n v="0.20191351799999999"/>
    <n v="6.8776818564556294E-2"/>
    <n v="9.4568477845485894"/>
    <n v="4"/>
    <n v="-1"/>
    <n v="99999"/>
    <n v="99999"/>
    <n v="-10"/>
    <n v="-1"/>
    <x v="4"/>
    <n v="2"/>
    <n v="18956.050800000001"/>
    <n v="-1.0724601685162094E-2"/>
    <n v="11517770"/>
    <n v="2.910264078457292E-4"/>
    <n v="1799.434720497949"/>
    <n v="-1.0329076980258867E-3"/>
    <n v="513.35277000000031"/>
    <n v="1.4793956797503061E-3"/>
    <n v="488.95201000000009"/>
    <n v="-9.385384050459189E-3"/>
    <n v="2312.7874904979494"/>
    <n v="-4.7635881625318621E-4"/>
    <n v="2801.7395004979494"/>
    <n v="-2.0426623077469674E-3"/>
    <x v="0"/>
    <x v="5"/>
    <n v="4"/>
    <n v="1"/>
    <n v="0"/>
    <n v="0"/>
    <x v="0"/>
  </r>
  <r>
    <d v="2016-11-21T00:00:00"/>
    <n v="-1.4183521586458392"/>
    <n v="0.61530462699999999"/>
    <n v="0.24515306419792299"/>
    <n v="6.1046517696014"/>
    <n v="6"/>
    <n v="-1"/>
    <n v="99999"/>
    <n v="99999"/>
    <n v="10"/>
    <n v="-1"/>
    <x v="0"/>
    <n v="1"/>
    <n v="18467.550800000001"/>
    <n v="-2.5770135623396806E-2"/>
    <n v="11551606"/>
    <n v="2.9377214512877892E-3"/>
    <n v="1798.3806341677414"/>
    <n v="-5.8578747992366065E-4"/>
    <n v="516.90161000000023"/>
    <n v="6.9130629216238582E-3"/>
    <n v="488.87047000000013"/>
    <n v="-1.6676483240141149E-4"/>
    <n v="2315.2822441677417"/>
    <n v="1.0786782962299846E-3"/>
    <n v="2804.152714167742"/>
    <n v="8.6132692542029154E-4"/>
    <x v="0"/>
    <x v="5"/>
    <n v="4"/>
    <n v="1"/>
    <n v="0"/>
    <n v="0"/>
    <x v="0"/>
  </r>
  <r>
    <d v="2016-11-22T00:00:00"/>
    <n v="0.11273123761235974"/>
    <n v="4.648681E-3"/>
    <n v="5.9947532036250098E-2"/>
    <n v="8.3683517550889004"/>
    <n v="8"/>
    <n v="99999"/>
    <n v="0"/>
    <n v="99999"/>
    <n v="-10"/>
    <n v="0"/>
    <x v="2"/>
    <n v="4"/>
    <n v="18582"/>
    <n v="6.1973133979411621E-3"/>
    <n v="11565254"/>
    <n v="1.1814807395611471E-3"/>
    <n v="1801.6433991446274"/>
    <n v="1.8142794216620128E-3"/>
    <n v="516.07736000000023"/>
    <n v="-1.5945974708804211E-3"/>
    <n v="490.02546000000007"/>
    <n v="2.3625685552246534E-3"/>
    <n v="2317.7207591446277"/>
    <n v="1.0532257926776367E-3"/>
    <n v="2807.7462191446275"/>
    <n v="1.2814940351606463E-3"/>
    <x v="0"/>
    <x v="5"/>
    <n v="4"/>
    <n v="1"/>
    <n v="0"/>
    <n v="0"/>
    <x v="0"/>
  </r>
  <r>
    <d v="2016-11-23T00:00:00"/>
    <n v="2.7440977809823873E-2"/>
    <n v="0.34208153200000002"/>
    <n v="4.4188348951056798E-2"/>
    <n v="11.7661267153306"/>
    <n v="4"/>
    <n v="99999"/>
    <n v="0"/>
    <n v="99999"/>
    <n v="-10"/>
    <n v="0"/>
    <x v="2"/>
    <n v="4"/>
    <n v="18519.900399999999"/>
    <n v="-3.3419222903886547E-3"/>
    <n v="11700791"/>
    <n v="1.1719327565136162E-2"/>
    <n v="1804.5029184404564"/>
    <n v="1.5871727430558646E-3"/>
    <n v="515.04518000000019"/>
    <n v="-2.0000489849042458E-3"/>
    <n v="485.78303000000005"/>
    <n v="-8.6575705678639814E-3"/>
    <n v="2319.5480984404567"/>
    <n v="7.8842081757235505E-4"/>
    <n v="2805.3311284404567"/>
    <n v="-8.6015277581119598E-4"/>
    <x v="0"/>
    <x v="5"/>
    <n v="4"/>
    <n v="1"/>
    <n v="0"/>
    <n v="0"/>
    <x v="0"/>
  </r>
  <r>
    <d v="2016-11-24T00:00:00"/>
    <n v="-0.46278735408559052"/>
    <n v="0.384238833"/>
    <n v="0.14915274923899299"/>
    <n v="9.2159579450413602"/>
    <n v="4"/>
    <n v="-1"/>
    <n v="99999"/>
    <n v="99999"/>
    <n v="10"/>
    <n v="-1"/>
    <x v="0"/>
    <n v="1"/>
    <n v="18296.400399999999"/>
    <n v="-1.206809945910936E-2"/>
    <n v="11755041"/>
    <n v="4.6364386817951964E-3"/>
    <n v="1809.3445566866919"/>
    <n v="2.6830869580527494E-3"/>
    <n v="516.34627000000023"/>
    <n v="2.5261667335669813E-3"/>
    <n v="486.28260000000006"/>
    <n v="1.0283809214166606E-3"/>
    <n v="2325.6908266866922"/>
    <n v="2.6482435308694541E-3"/>
    <n v="2811.9734266866922"/>
    <n v="2.3677412548186449E-3"/>
    <x v="0"/>
    <x v="5"/>
    <n v="4"/>
    <n v="1"/>
    <n v="0"/>
    <n v="0"/>
    <x v="0"/>
  </r>
  <r>
    <d v="2016-11-25T00:00:00"/>
    <n v="0.96611557531512027"/>
    <n v="0.57319054400000002"/>
    <n v="0.170685456901185"/>
    <n v="7.6544465863446902"/>
    <n v="7"/>
    <n v="99999"/>
    <n v="99999"/>
    <n v="1"/>
    <n v="10"/>
    <n v="1"/>
    <x v="1"/>
    <n v="5"/>
    <n v="18482.900399999999"/>
    <n v="1.019326183963476E-2"/>
    <n v="11778931"/>
    <n v="2.0323195810205696E-3"/>
    <n v="1809.0755254804124"/>
    <n v="-1.4868986964666764E-4"/>
    <n v="516.28674000000024"/>
    <n v="-1.1529084929773337E-4"/>
    <n v="484.93287000000009"/>
    <n v="-2.7756082574206253E-3"/>
    <n v="2325.3622654804126"/>
    <n v="-1.4127467095348401E-4"/>
    <n v="2810.2951354804127"/>
    <n v="-5.9683750577155248E-4"/>
    <x v="0"/>
    <x v="5"/>
    <n v="4"/>
    <n v="1"/>
    <n v="0"/>
    <n v="0"/>
    <x v="0"/>
  </r>
  <r>
    <d v="2016-11-28T00:00:00"/>
    <n v="0.22692914836037825"/>
    <n v="5.8346730000000003E-3"/>
    <n v="3.8747968571255301E-2"/>
    <n v="7.8484797379098898"/>
    <n v="3"/>
    <n v="99999"/>
    <n v="0"/>
    <n v="99999"/>
    <n v="-10"/>
    <n v="0"/>
    <x v="2"/>
    <n v="4"/>
    <n v="18302.349600000001"/>
    <n v="-9.7685317830310536E-3"/>
    <n v="11774230"/>
    <n v="-3.9910243128171707E-4"/>
    <n v="1805.5745112475108"/>
    <n v="-1.9352504544948301E-3"/>
    <n v="510.32155000000017"/>
    <n v="-1.1554025191505168E-2"/>
    <n v="484.65733000000012"/>
    <n v="-5.6820235757570892E-4"/>
    <n v="2315.8960612475112"/>
    <n v="-4.0708513995542095E-3"/>
    <n v="2800.5533912475112"/>
    <n v="-3.4664488116961101E-3"/>
    <x v="0"/>
    <x v="5"/>
    <n v="4"/>
    <n v="1"/>
    <n v="0"/>
    <n v="0"/>
    <x v="0"/>
  </r>
  <r>
    <d v="2016-11-29T00:00:00"/>
    <n v="-0.34843648883605982"/>
    <n v="0.42018054399999999"/>
    <n v="0.14020607507904001"/>
    <n v="7.1767783320752496"/>
    <n v="3"/>
    <n v="-1"/>
    <n v="99999"/>
    <n v="99999"/>
    <n v="10"/>
    <n v="-1"/>
    <x v="0"/>
    <n v="1"/>
    <n v="18244.550800000001"/>
    <n v="-3.1579989052334945E-3"/>
    <n v="11823566"/>
    <n v="4.1901678496172323E-3"/>
    <n v="1810.2833566911245"/>
    <n v="2.6079485583567763E-3"/>
    <n v="509.45672000000013"/>
    <n v="-1.6946766210441666E-3"/>
    <n v="481.78321000000005"/>
    <n v="-5.9302105262702964E-3"/>
    <n v="2319.7400766911246"/>
    <n v="1.6598393632323294E-3"/>
    <n v="2801.5232866911247"/>
    <n v="3.4632278272028749E-4"/>
    <x v="0"/>
    <x v="5"/>
    <n v="4"/>
    <n v="1"/>
    <n v="0"/>
    <n v="0"/>
    <x v="0"/>
  </r>
  <r>
    <d v="2016-11-30T00:00:00"/>
    <n v="1.2660204977648544"/>
    <n v="0.65588212099999998"/>
    <n v="0.39298206758315302"/>
    <n v="3.9016955665306501"/>
    <n v="2"/>
    <n v="99999"/>
    <n v="99999"/>
    <n v="1"/>
    <n v="10"/>
    <n v="1"/>
    <x v="1"/>
    <n v="5"/>
    <n v="18601.400399999999"/>
    <n v="1.9559242861709514E-2"/>
    <n v="11887619"/>
    <n v="5.4174011461516347E-3"/>
    <n v="1813.6309380988096"/>
    <n v="1.8492029964878309E-3"/>
    <n v="511.88384000000019"/>
    <n v="4.764133840456708E-3"/>
    <n v="481.38596000000007"/>
    <n v="-8.2454097974893337E-4"/>
    <n v="2325.51477809881"/>
    <n v="2.4893743336633634E-3"/>
    <n v="2806.9007380988101"/>
    <n v="1.9194741065446941E-3"/>
    <x v="0"/>
    <x v="5"/>
    <n v="4"/>
    <n v="1"/>
    <n v="0"/>
    <n v="0"/>
    <x v="0"/>
  </r>
  <r>
    <d v="2016-12-01T00:00:00"/>
    <n v="-1.002634616131429"/>
    <n v="0.68910188000000006"/>
    <n v="0.21526341628446899"/>
    <n v="6.2201943252249601"/>
    <n v="5"/>
    <n v="-1"/>
    <n v="99999"/>
    <n v="99999"/>
    <n v="10"/>
    <n v="-1"/>
    <x v="0"/>
    <n v="1"/>
    <n v="18421.449199999999"/>
    <n v="-9.6740673352743167E-3"/>
    <n v="11930092"/>
    <n v="3.5728769571097274E-3"/>
    <n v="1819.9195067196795"/>
    <n v="3.4673915672513989E-3"/>
    <n v="513.18426000000011"/>
    <n v="2.5404591791760023E-3"/>
    <n v="488.8536400000001"/>
    <n v="1.5512874534188814E-2"/>
    <n v="2333.1037667196797"/>
    <n v="3.263358587243248E-3"/>
    <n v="2821.95740671968"/>
    <n v="5.3641614099499968E-3"/>
    <x v="0"/>
    <x v="6"/>
    <n v="4"/>
    <n v="1"/>
    <n v="0"/>
    <n v="0"/>
    <x v="0"/>
  </r>
  <r>
    <d v="2016-12-02T00:00:00"/>
    <n v="1.4104127091527809E-2"/>
    <n v="4.9375803000000003E-2"/>
    <n v="2.3331780822879199E-2"/>
    <n v="6.9440010872388997"/>
    <n v="8"/>
    <n v="99999"/>
    <n v="0"/>
    <n v="99999"/>
    <n v="-10"/>
    <n v="0"/>
    <x v="2"/>
    <n v="4"/>
    <n v="18254.949199999999"/>
    <n v="-9.0383768503945472E-3"/>
    <n v="11890975"/>
    <n v="-3.2788514958643766E-3"/>
    <n v="1815.4848976988678"/>
    <n v="-2.4367061314732874E-3"/>
    <n v="509.48737000000017"/>
    <n v="-7.2038257759502455E-3"/>
    <n v="492.40816000000018"/>
    <n v="7.2711333396231481E-3"/>
    <n v="2324.9722676988681"/>
    <n v="-3.4852710525792308E-3"/>
    <n v="2817.3804276988685"/>
    <n v="-1.6219164080621962E-3"/>
    <x v="0"/>
    <x v="6"/>
    <n v="4"/>
    <n v="1"/>
    <n v="0"/>
    <n v="0"/>
    <x v="0"/>
  </r>
  <r>
    <d v="2016-12-05T00:00:00"/>
    <n v="0.66794425510512012"/>
    <n v="0.56423513800000002"/>
    <n v="0.204846958006589"/>
    <n v="8.0085994238748999"/>
    <n v="2"/>
    <n v="99999"/>
    <n v="99999"/>
    <n v="1"/>
    <n v="10"/>
    <n v="1"/>
    <x v="1"/>
    <n v="5"/>
    <n v="18426.050800000001"/>
    <n v="9.3728883123926909E-3"/>
    <n v="11935343"/>
    <n v="3.7312331411007982E-3"/>
    <n v="1819.4145088050914"/>
    <n v="2.1644967199696552E-3"/>
    <n v="510.53594000000015"/>
    <n v="2.0580883094314384E-3"/>
    <n v="489.95572000000004"/>
    <n v="-4.9805023539823967E-3"/>
    <n v="2329.9504488050916"/>
    <n v="2.1411787036713648E-3"/>
    <n v="2819.9061688050915"/>
    <n v="8.9648564368216554E-4"/>
    <x v="0"/>
    <x v="6"/>
    <n v="4"/>
    <n v="1"/>
    <n v="0"/>
    <n v="0"/>
    <x v="0"/>
  </r>
  <r>
    <d v="2016-12-06T00:00:00"/>
    <n v="-2.6367095580655434E-2"/>
    <n v="0.44188687399999999"/>
    <n v="4.7969710340197202E-2"/>
    <n v="10.8078995043386"/>
    <n v="3"/>
    <n v="99999"/>
    <n v="0"/>
    <n v="99999"/>
    <n v="-10"/>
    <n v="0"/>
    <x v="2"/>
    <n v="4"/>
    <n v="18429.050800000001"/>
    <n v="1.628129669544176E-4"/>
    <n v="11994829"/>
    <n v="4.9840209870801733E-3"/>
    <n v="1824.9171840784638"/>
    <n v="3.0244209039458347E-3"/>
    <n v="510.94934000000023"/>
    <n v="8.097373125193208E-4"/>
    <n v="489.64078000000006"/>
    <n v="-6.4279278135581652E-4"/>
    <n v="2335.866524078464"/>
    <n v="2.5391420990976687E-3"/>
    <n v="2825.5073040784641"/>
    <n v="1.9862842726239283E-3"/>
    <x v="0"/>
    <x v="6"/>
    <n v="4"/>
    <n v="1"/>
    <n v="0"/>
    <n v="0"/>
    <x v="0"/>
  </r>
  <r>
    <d v="2016-12-07T00:00:00"/>
    <n v="-0.8622711039631018"/>
    <n v="0.14785911199999999"/>
    <n v="0.24982332937065899"/>
    <n v="3.4074715664714299"/>
    <n v="3"/>
    <n v="-1"/>
    <n v="99999"/>
    <n v="99999"/>
    <n v="10"/>
    <n v="-1"/>
    <x v="0"/>
    <n v="1"/>
    <n v="18269.449199999999"/>
    <n v="-8.6603266620765007E-3"/>
    <n v="11893113"/>
    <n v="-8.4799875012807613E-3"/>
    <n v="1821.4828461895665"/>
    <n v="-1.8819143788333381E-3"/>
    <n v="505.9737600000002"/>
    <n v="-9.7379125687881984E-3"/>
    <n v="489.57671000000005"/>
    <n v="-1.3085102919740965E-4"/>
    <n v="2327.4566061895666"/>
    <n v="-3.6003418013000887E-3"/>
    <n v="2817.0333161895669"/>
    <n v="-2.9991031616395381E-3"/>
    <x v="0"/>
    <x v="6"/>
    <n v="4"/>
    <n v="1"/>
    <n v="0"/>
    <n v="0"/>
    <x v="0"/>
  </r>
  <r>
    <d v="2016-12-08T00:00:00"/>
    <n v="0.36580150830201313"/>
    <n v="0.83670250000000002"/>
    <n v="0.16903051168452499"/>
    <n v="7.5845292439514003"/>
    <n v="4"/>
    <n v="99999"/>
    <n v="99999"/>
    <n v="1"/>
    <n v="10"/>
    <n v="1"/>
    <x v="1"/>
    <n v="5"/>
    <n v="18490.25"/>
    <n v="1.2085794026018171E-2"/>
    <n v="11907825"/>
    <n v="1.2370184324321798E-3"/>
    <n v="1827.0739996202465"/>
    <n v="3.0695613973945601E-3"/>
    <n v="504.11977000000019"/>
    <n v="-3.6642018748166416E-3"/>
    <n v="487.81153000000006"/>
    <n v="-3.6055228199070033E-3"/>
    <n v="2331.1937696202467"/>
    <n v="1.6056855456474395E-3"/>
    <n v="2819.0052996202467"/>
    <n v="7.0002133781899012E-4"/>
    <x v="0"/>
    <x v="6"/>
    <n v="4"/>
    <n v="1"/>
    <n v="0"/>
    <n v="0"/>
    <x v="0"/>
  </r>
  <r>
    <d v="2016-12-09T00:00:00"/>
    <n v="0.78561786676477097"/>
    <n v="0.87505660500000004"/>
    <n v="0.29557144001450902"/>
    <n v="5.0011569886518199"/>
    <n v="3"/>
    <n v="99999"/>
    <n v="99999"/>
    <n v="1"/>
    <n v="10"/>
    <n v="1"/>
    <x v="1"/>
    <n v="5"/>
    <n v="18679.449199999999"/>
    <n v="1.0232376522761877E-2"/>
    <n v="11930533"/>
    <n v="1.9069813337029284E-3"/>
    <n v="1830.4071642065992"/>
    <n v="1.824318329222363E-3"/>
    <n v="505.76549000000023"/>
    <n v="3.264541678260402E-3"/>
    <n v="482.13365999999996"/>
    <n v="-1.1639474778302406E-2"/>
    <n v="2336.1726542065994"/>
    <n v="2.1357660831273773E-3"/>
    <n v="2818.3063142065994"/>
    <n v="-2.4795462915283562E-4"/>
    <x v="0"/>
    <x v="6"/>
    <n v="4"/>
    <n v="1"/>
    <n v="0"/>
    <n v="0"/>
    <x v="0"/>
  </r>
  <r>
    <d v="2016-12-12T00:00:00"/>
    <n v="-0.78695654200404652"/>
    <n v="0.80046098899999996"/>
    <n v="0.30624232115420003"/>
    <n v="5.7626680325345498"/>
    <n v="0"/>
    <n v="-1"/>
    <n v="99999"/>
    <n v="99999"/>
    <n v="10"/>
    <n v="-1"/>
    <x v="0"/>
    <n v="1"/>
    <n v="18402.550800000001"/>
    <n v="-1.4823691910572978E-2"/>
    <n v="11955339"/>
    <n v="2.0792029995642114E-3"/>
    <n v="1833.4122973878414"/>
    <n v="1.6417839921123445E-3"/>
    <n v="505.82878000000022"/>
    <n v="1.2513704721128782E-4"/>
    <n v="481.78361999999998"/>
    <n v="-7.2602273817590213E-4"/>
    <n v="2339.2410773878414"/>
    <n v="1.313440244117503E-3"/>
    <n v="2821.0246973878416"/>
    <n v="9.645449706936482E-4"/>
    <x v="0"/>
    <x v="6"/>
    <n v="4"/>
    <n v="1"/>
    <n v="0"/>
    <n v="0"/>
    <x v="0"/>
  </r>
  <r>
    <d v="2016-12-13T00:00:00"/>
    <n v="0.43425844916672796"/>
    <n v="0.65473126199999998"/>
    <n v="0.194429967567012"/>
    <n v="7.1719821339979202"/>
    <n v="6"/>
    <n v="99999"/>
    <n v="99999"/>
    <n v="1"/>
    <n v="10"/>
    <n v="1"/>
    <x v="1"/>
    <n v="5"/>
    <n v="18440.050800000001"/>
    <n v="2.0377609825699139E-3"/>
    <n v="11955133"/>
    <n v="-1.7230795379408193E-5"/>
    <n v="1832.0827904064063"/>
    <n v="-7.2515439289311256E-4"/>
    <n v="506.16728000000023"/>
    <n v="6.6919877512705561E-4"/>
    <n v="480.45933000000002"/>
    <n v="-2.7487235867420523E-3"/>
    <n v="2338.2500704064064"/>
    <n v="-4.2364465595889911E-4"/>
    <n v="2818.7094004064065"/>
    <n v="-8.2072907180819055E-4"/>
    <x v="0"/>
    <x v="6"/>
    <n v="4"/>
    <n v="1"/>
    <n v="0"/>
    <n v="0"/>
    <x v="0"/>
  </r>
  <r>
    <d v="2016-12-14T00:00:00"/>
    <n v="-0.340383162573616"/>
    <n v="0.329938336"/>
    <n v="0.110640472683586"/>
    <n v="9.9684323362981502"/>
    <n v="2"/>
    <n v="-1"/>
    <n v="99999"/>
    <n v="99999"/>
    <n v="10"/>
    <n v="-1"/>
    <x v="0"/>
    <n v="1"/>
    <n v="18360.25"/>
    <n v="-4.3275802689221043E-3"/>
    <n v="11918427"/>
    <n v="-3.0703129776975535E-3"/>
    <n v="1825.9954210181543"/>
    <n v="-3.3226497296564572E-3"/>
    <n v="504.29466000000031"/>
    <n v="-3.6996069757806449E-3"/>
    <n v="480.98482000000001"/>
    <n v="1.0937242076243248E-3"/>
    <n v="2330.2900810181545"/>
    <n v="-3.4042506783152904E-3"/>
    <n v="2811.2749010181547"/>
    <n v="-2.6375544024438424E-3"/>
    <x v="0"/>
    <x v="6"/>
    <n v="4"/>
    <n v="1"/>
    <n v="0"/>
    <n v="0"/>
    <x v="0"/>
  </r>
  <r>
    <d v="2016-12-15T00:00:00"/>
    <n v="0.684559867042561"/>
    <n v="0.12052239200000001"/>
    <n v="2.9109909843125101E-2"/>
    <n v="8.6765080360931606"/>
    <n v="8"/>
    <n v="99999"/>
    <n v="99999"/>
    <n v="1"/>
    <n v="-10"/>
    <n v="1"/>
    <x v="5"/>
    <n v="6"/>
    <n v="18415.449199999999"/>
    <n v="3.0064514372081241E-3"/>
    <n v="11997265"/>
    <n v="6.6147990838052451E-3"/>
    <n v="1829.9912508432699"/>
    <n v="2.1883022153952325E-3"/>
    <n v="505.64262000000031"/>
    <n v="2.6729610819198335E-3"/>
    <n v="480.42343999999991"/>
    <n v="-1.1671470213968638E-3"/>
    <n v="2335.6338708432704"/>
    <n v="2.2931865301427656E-3"/>
    <n v="2816.0573108432704"/>
    <n v="1.7011533889423891E-3"/>
    <x v="0"/>
    <x v="6"/>
    <n v="4"/>
    <n v="1"/>
    <n v="0"/>
    <n v="0"/>
    <x v="0"/>
  </r>
  <r>
    <d v="2016-12-16T00:00:00"/>
    <n v="-0.11994672610476712"/>
    <n v="0.49705679000000003"/>
    <n v="2.8292542537023499E-2"/>
    <n v="13.998312119221"/>
    <n v="5"/>
    <n v="99999"/>
    <n v="0"/>
    <n v="99999"/>
    <n v="-10"/>
    <n v="0"/>
    <x v="2"/>
    <n v="4"/>
    <n v="18333.900399999999"/>
    <n v="-4.4282818797599655E-3"/>
    <n v="12076772"/>
    <n v="6.6270937584524958E-3"/>
    <n v="1836.4138705875712"/>
    <n v="3.5096450550469172E-3"/>
    <n v="505.73290000000031"/>
    <n v="1.7854507596681835E-4"/>
    <n v="475.52304000000004"/>
    <n v="-1.0200168418093569E-2"/>
    <n v="2342.1467705875716"/>
    <n v="2.7884934473696443E-3"/>
    <n v="2817.6698105875716"/>
    <n v="5.7260899417510558E-4"/>
    <x v="0"/>
    <x v="6"/>
    <n v="4"/>
    <n v="1"/>
    <n v="0"/>
    <n v="0"/>
    <x v="0"/>
  </r>
  <r>
    <d v="2016-12-19T00:00:00"/>
    <n v="-1.7598972506711073E-2"/>
    <n v="7.1799289000000002E-2"/>
    <n v="3.6862376864794E-3"/>
    <n v="11.371590352694399"/>
    <n v="3"/>
    <n v="99999"/>
    <n v="0"/>
    <n v="99999"/>
    <n v="-10"/>
    <n v="0"/>
    <x v="2"/>
    <n v="4"/>
    <n v="18250.849600000001"/>
    <n v="-4.5299035223294037E-3"/>
    <n v="12114484"/>
    <n v="3.1226887449726792E-3"/>
    <n v="1838.4884002756439"/>
    <n v="1.12966348234389E-3"/>
    <n v="505.32315000000028"/>
    <n v="-8.1021029084726859E-4"/>
    <n v="475.29096000000004"/>
    <n v="-4.880520615783146E-4"/>
    <n v="2343.8115502756441"/>
    <n v="7.1079221378389512E-4"/>
    <n v="2819.1025102756439"/>
    <n v="5.084696875017336E-4"/>
    <x v="0"/>
    <x v="6"/>
    <n v="4"/>
    <n v="1"/>
    <n v="0"/>
    <n v="0"/>
    <x v="0"/>
  </r>
  <r>
    <d v="2016-12-20T00:00:00"/>
    <n v="-0.93651154351598409"/>
    <n v="0.56066179000000005"/>
    <n v="0.229267586004157"/>
    <n v="5.9227803676489303"/>
    <n v="4"/>
    <n v="-1"/>
    <n v="99999"/>
    <n v="99999"/>
    <n v="10"/>
    <n v="-1"/>
    <x v="0"/>
    <n v="1"/>
    <n v="18087.650399999999"/>
    <n v="-8.9420056368226808E-3"/>
    <n v="12156180"/>
    <n v="3.4418304568317737E-3"/>
    <n v="1842.646910328061"/>
    <n v="2.261918025587617E-3"/>
    <n v="507.46008000000029"/>
    <n v="4.2288385165016873E-3"/>
    <n v="475.41801000000004"/>
    <n v="2.6730994420764986E-4"/>
    <n v="2350.1069903280613"/>
    <n v="2.6859838845305628E-3"/>
    <n v="2825.5250003280612"/>
    <n v="2.2782038003255067E-3"/>
    <x v="0"/>
    <x v="6"/>
    <n v="4"/>
    <n v="1"/>
    <n v="0"/>
    <n v="0"/>
    <x v="0"/>
  </r>
  <r>
    <d v="2016-12-21T00:00:00"/>
    <n v="-0.21621654517429054"/>
    <n v="3.4483000000000002E-4"/>
    <n v="5.5590344927076204E-3"/>
    <n v="10.831472180729"/>
    <n v="7"/>
    <n v="99999"/>
    <n v="0"/>
    <n v="99999"/>
    <n v="-10"/>
    <n v="0"/>
    <x v="2"/>
    <n v="4"/>
    <n v="18052.849600000001"/>
    <n v="-1.9240088806667943E-3"/>
    <n v="12145642"/>
    <n v="-8.6688416920444045E-4"/>
    <n v="1846.7370681677198"/>
    <n v="2.2197187191606016E-3"/>
    <n v="506.80703000000022"/>
    <n v="-1.2868992571791749E-3"/>
    <n v="475.22238000000004"/>
    <n v="-4.1149051126609937E-4"/>
    <n v="2353.5440981677202"/>
    <n v="1.4625324948200902E-3"/>
    <n v="2828.7664781677204"/>
    <n v="1.1472125850180426E-3"/>
    <x v="0"/>
    <x v="6"/>
    <n v="4"/>
    <n v="1"/>
    <n v="0"/>
    <n v="0"/>
    <x v="0"/>
  </r>
  <r>
    <d v="2016-12-22T00:00:00"/>
    <n v="-0.51369630300244873"/>
    <n v="0.39488244099999997"/>
    <n v="7.1191330359708496E-2"/>
    <n v="10.0787690037668"/>
    <n v="8"/>
    <n v="-1"/>
    <n v="99999"/>
    <n v="99999"/>
    <n v="-10"/>
    <n v="-1"/>
    <x v="4"/>
    <n v="2"/>
    <n v="17903.050800000001"/>
    <n v="-8.297792499196377E-3"/>
    <n v="12216593"/>
    <n v="5.8416837907786512E-3"/>
    <n v="1866.7329905761296"/>
    <n v="1.0827704037071895E-2"/>
    <n v="508.00350000000026"/>
    <n v="2.3607999281305414E-3"/>
    <n v="473.96276"/>
    <n v="-2.6505906561051784E-3"/>
    <n v="2374.7364905761297"/>
    <n v="9.004459455383973E-3"/>
    <n v="2848.6992505761295"/>
    <n v="7.0464538385368591E-3"/>
    <x v="0"/>
    <x v="6"/>
    <n v="4"/>
    <n v="1"/>
    <n v="0"/>
    <n v="0"/>
    <x v="0"/>
  </r>
  <r>
    <d v="2016-12-23T00:00:00"/>
    <n v="0.23244211840746448"/>
    <n v="0.14521061699999999"/>
    <n v="3.2245721618479897E-2"/>
    <n v="10.5014020237886"/>
    <n v="7"/>
    <n v="99999"/>
    <n v="0"/>
    <n v="99999"/>
    <n v="-10"/>
    <n v="0"/>
    <x v="2"/>
    <n v="4"/>
    <n v="17886.199199999999"/>
    <n v="-9.4126974157959786E-4"/>
    <n v="12214711"/>
    <n v="-1.5405277068658574E-4"/>
    <n v="1862.2732140630453"/>
    <n v="-2.3890811035101045E-3"/>
    <n v="506.58661000000023"/>
    <n v="-2.789134326830478E-3"/>
    <n v="468.17281999999994"/>
    <n v="-1.2216023047886826E-2"/>
    <n v="2368.8598240630454"/>
    <n v="-2.4746604671318506E-3"/>
    <n v="2837.0326440630452"/>
    <n v="-4.0954153060295262E-3"/>
    <x v="0"/>
    <x v="6"/>
    <n v="4"/>
    <n v="1"/>
    <n v="0"/>
    <n v="0"/>
    <x v="0"/>
  </r>
  <r>
    <d v="2016-12-26T00:00:00"/>
    <n v="-0.58005136033161064"/>
    <n v="0.194724802"/>
    <n v="1.8729972972221801E-2"/>
    <n v="13.5341344809846"/>
    <n v="7"/>
    <n v="-1"/>
    <n v="99999"/>
    <n v="99999"/>
    <n v="-10"/>
    <n v="-1"/>
    <x v="4"/>
    <n v="2"/>
    <n v="17656.150399999999"/>
    <n v="-1.2861804647686159E-2"/>
    <n v="12219251"/>
    <n v="3.7168296491008057E-4"/>
    <n v="1864.8470942542024"/>
    <n v="1.3821173884263072E-3"/>
    <n v="509.04462000000024"/>
    <n v="4.852102190383567E-3"/>
    <n v="467.91439999999994"/>
    <n v="-5.5197565719433683E-4"/>
    <n v="2373.8917142542027"/>
    <n v="2.1241823344897437E-3"/>
    <n v="2841.8061142542028"/>
    <n v="1.6825573724528198E-3"/>
    <x v="0"/>
    <x v="6"/>
    <n v="4"/>
    <n v="1"/>
    <n v="0"/>
    <n v="0"/>
    <x v="0"/>
  </r>
  <r>
    <d v="2016-12-27T00:00:00"/>
    <n v="1.0202694600229467"/>
    <n v="0.57619187100000002"/>
    <n v="0.40221447562463303"/>
    <n v="4.4399945064387802"/>
    <n v="2"/>
    <n v="99999"/>
    <n v="99999"/>
    <n v="1"/>
    <n v="10"/>
    <n v="1"/>
    <x v="1"/>
    <n v="5"/>
    <n v="17869.199199999999"/>
    <n v="1.2066548776113795E-2"/>
    <n v="12268482"/>
    <n v="4.0289703517835118E-3"/>
    <n v="1871.1665105894601"/>
    <n v="3.3887048191396651E-3"/>
    <n v="510.31854000000027"/>
    <n v="2.5025704033567742E-3"/>
    <n v="466.40771999999993"/>
    <n v="-3.2199906649592602E-3"/>
    <n v="2381.4850505894606"/>
    <n v="3.1986869028874931E-3"/>
    <n v="2847.8927705894603"/>
    <n v="2.141826743466968E-3"/>
    <x v="0"/>
    <x v="6"/>
    <n v="4"/>
    <n v="1"/>
    <n v="0"/>
    <n v="0"/>
    <x v="0"/>
  </r>
  <r>
    <d v="2016-12-28T00:00:00"/>
    <n v="-0.12163592562278502"/>
    <n v="7.9404120000000009E-3"/>
    <n v="4.1107554103520197E-2"/>
    <n v="8.0657110629075994"/>
    <n v="9"/>
    <n v="99999"/>
    <n v="0"/>
    <n v="99999"/>
    <n v="-10"/>
    <n v="0"/>
    <x v="2"/>
    <n v="4"/>
    <n v="17871.449199999999"/>
    <n v="1.2591498784120247E-4"/>
    <n v="12174992"/>
    <n v="-7.6203396638638843E-3"/>
    <n v="1862.9445036983175"/>
    <n v="-4.3940541072170491E-3"/>
    <n v="511.18422000000027"/>
    <n v="1.6963522430519795E-3"/>
    <n v="469.16093999999993"/>
    <n v="5.903032651346285E-3"/>
    <n v="2374.1287236983176"/>
    <n v="-3.0889662269020235E-3"/>
    <n v="2843.2896636983173"/>
    <n v="-1.616320297828544E-3"/>
    <x v="0"/>
    <x v="6"/>
    <n v="4"/>
    <n v="1"/>
    <n v="0"/>
    <n v="0"/>
    <x v="0"/>
  </r>
  <r>
    <d v="2016-12-29T00:00:00"/>
    <n v="0.66623525176536602"/>
    <n v="0.12599769499999999"/>
    <n v="0.18971826810998199"/>
    <n v="6.6213929526120801"/>
    <n v="1"/>
    <n v="99999"/>
    <n v="99999"/>
    <n v="1"/>
    <n v="10"/>
    <n v="1"/>
    <x v="1"/>
    <n v="5"/>
    <n v="18020.199199999999"/>
    <n v="8.3233317195114953E-3"/>
    <n v="12136775"/>
    <n v="-3.1389753685259203E-3"/>
    <n v="1865.4538804532724"/>
    <n v="1.3469949050941565E-3"/>
    <n v="512.76493000000028"/>
    <n v="3.0922511653430629E-3"/>
    <n v="466.43884999999995"/>
    <n v="-5.8020388483320806E-3"/>
    <n v="2378.2188104532725"/>
    <n v="1.722773796605015E-3"/>
    <n v="2844.6576604532725"/>
    <n v="4.8113168785479665E-4"/>
    <x v="0"/>
    <x v="6"/>
    <n v="4"/>
    <n v="1"/>
    <n v="0"/>
    <n v="0"/>
    <x v="0"/>
  </r>
  <r>
    <d v="2016-12-30T00:00:00"/>
    <n v="0.29893455875334662"/>
    <n v="0.423998243"/>
    <n v="9.1639902603268195E-3"/>
    <n v="11.1676163373715"/>
    <n v="3"/>
    <n v="99999"/>
    <n v="99999"/>
    <n v="1"/>
    <n v="-10"/>
    <n v="1"/>
    <x v="5"/>
    <n v="6"/>
    <n v="18149.5"/>
    <n v="7.1753257866318254E-3"/>
    <n v="12123377"/>
    <n v="-1.103917638746732E-3"/>
    <n v="1865.4563941746455"/>
    <n v="1.3475119375883082E-6"/>
    <n v="513.57321000000024"/>
    <n v="1.5763168514664194E-3"/>
    <n v="466.0084599999999"/>
    <n v="-9.2271473527572034E-4"/>
    <n v="2379.029604174646"/>
    <n v="3.4092477858216341E-4"/>
    <n v="2845.038064174646"/>
    <n v="1.3372565938674086E-4"/>
    <x v="0"/>
    <x v="6"/>
    <n v="4"/>
    <n v="1"/>
    <n v="0"/>
    <n v="0"/>
    <x v="0"/>
  </r>
  <r>
    <d v="2017-01-02T00:00:00"/>
    <n v="-0.67661252311527842"/>
    <n v="1.810327E-3"/>
    <n v="9.2563876998708106E-2"/>
    <n v="7.92233487793946"/>
    <n v="2"/>
    <n v="-1"/>
    <n v="99999"/>
    <n v="99999"/>
    <n v="10"/>
    <n v="-1"/>
    <x v="0"/>
    <n v="1"/>
    <n v="17977.800800000001"/>
    <n v="-9.4602716328272551E-3"/>
    <n v="12122562"/>
    <n v="-6.7225493358802346E-5"/>
    <n v="1863.8071143629409"/>
    <n v="-8.8411598194149121E-4"/>
    <n v="513.5927300000003"/>
    <n v="3.8008213084195219E-5"/>
    <n v="465.40424999999993"/>
    <n v="-1.2965644443450053E-3"/>
    <n v="2377.3998443629412"/>
    <n v="-6.8505234606786036E-4"/>
    <n v="2842.8040943629412"/>
    <n v="-7.8521614168736154E-4"/>
    <x v="1"/>
    <x v="7"/>
    <n v="1"/>
    <n v="1"/>
    <n v="0"/>
    <n v="0"/>
    <x v="0"/>
  </r>
  <r>
    <d v="2017-01-03T00:00:00"/>
    <n v="0.69937156643680354"/>
    <n v="1.1901946E-2"/>
    <n v="0.19150304712635899"/>
    <n v="6.2369184429766298"/>
    <n v="5"/>
    <n v="99999"/>
    <n v="99999"/>
    <n v="1"/>
    <n v="10"/>
    <n v="1"/>
    <x v="1"/>
    <n v="5"/>
    <n v="18043"/>
    <n v="3.6266504855253512E-3"/>
    <n v="12151715"/>
    <n v="2.4048546833581597E-3"/>
    <n v="1862.7908028635311"/>
    <n v="-5.4528791717656233E-4"/>
    <n v="510.70445000000029"/>
    <n v="-5.6236777339118138E-3"/>
    <n v="463.11519999999996"/>
    <n v="-4.918412326488153E-3"/>
    <n v="2373.4952528635313"/>
    <n v="-1.6423789665285238E-3"/>
    <n v="2836.6104528635315"/>
    <n v="-2.1787085194127087E-3"/>
    <x v="1"/>
    <x v="7"/>
    <n v="1"/>
    <n v="1"/>
    <n v="0"/>
    <n v="0"/>
    <x v="0"/>
  </r>
  <r>
    <d v="2017-01-04T00:00:00"/>
    <n v="-0.71556797410325435"/>
    <n v="0.780361737"/>
    <n v="0.203978185065888"/>
    <n v="7.3607470511142203"/>
    <n v="4"/>
    <n v="-1"/>
    <n v="99999"/>
    <n v="99999"/>
    <n v="10"/>
    <n v="-1"/>
    <x v="0"/>
    <n v="1"/>
    <n v="17914.949199999999"/>
    <n v="-7.0969794380092432E-3"/>
    <n v="12218182"/>
    <n v="5.4697629100088907E-3"/>
    <n v="1873.8397826013593"/>
    <n v="5.9314120087148314E-3"/>
    <n v="511.69527000000028"/>
    <n v="1.9401044968376802E-3"/>
    <n v="464.95686999999998"/>
    <n v="3.9766995339389766E-3"/>
    <n v="2385.5350526013594"/>
    <n v="5.0726032518086939E-3"/>
    <n v="2850.4919226013594"/>
    <n v="4.8936820788398894E-3"/>
    <x v="1"/>
    <x v="7"/>
    <n v="1"/>
    <n v="1"/>
    <n v="0"/>
    <n v="0"/>
    <x v="0"/>
  </r>
  <r>
    <d v="2017-01-05T00:00:00"/>
    <n v="0.37824360011278702"/>
    <n v="0.83718844699999995"/>
    <n v="9.4796961354304501E-2"/>
    <n v="6.84705831661757"/>
    <n v="4"/>
    <n v="99999"/>
    <n v="99999"/>
    <n v="1"/>
    <n v="10"/>
    <n v="1"/>
    <x v="1"/>
    <n v="5"/>
    <n v="18095.75"/>
    <n v="1.0092174863660874E-2"/>
    <n v="12287180"/>
    <n v="5.6471576540602086E-3"/>
    <n v="1884.1645642700068"/>
    <n v="5.5099596905314741E-3"/>
    <n v="511.64522000000034"/>
    <n v="-9.7812121655826978E-5"/>
    <n v="465.82830000000001"/>
    <n v="1.8742168494036981E-3"/>
    <n v="2395.8097842700072"/>
    <n v="4.3070973354357722E-3"/>
    <n v="2861.6380842700073"/>
    <n v="3.9102589908326379E-3"/>
    <x v="1"/>
    <x v="7"/>
    <n v="1"/>
    <n v="1"/>
    <n v="0"/>
    <n v="0"/>
    <x v="0"/>
  </r>
  <r>
    <d v="2017-01-06T00:00:00"/>
    <n v="0.44573851777643814"/>
    <n v="9.1746169999999995E-3"/>
    <n v="5.5965112053305302E-2"/>
    <n v="15.128156343397199"/>
    <n v="8"/>
    <n v="99999"/>
    <n v="99999"/>
    <n v="1"/>
    <n v="-10"/>
    <n v="1"/>
    <x v="5"/>
    <n v="6"/>
    <n v="18259.25"/>
    <n v="9.0352707127363541E-3"/>
    <n v="12292311"/>
    <n v="4.1758971545946544E-4"/>
    <n v="1885.6846229377475"/>
    <n v="8.0675472650626467E-4"/>
    <n v="513.47999000000027"/>
    <n v="3.5860200159789635E-3"/>
    <n v="461.00279"/>
    <n v="-1.0358988494258536E-2"/>
    <n v="2399.1646129377477"/>
    <n v="1.4002900771867832E-3"/>
    <n v="2860.1674029377477"/>
    <n v="-5.1392988524423533E-4"/>
    <x v="1"/>
    <x v="7"/>
    <n v="1"/>
    <n v="1"/>
    <n v="0"/>
    <n v="0"/>
    <x v="0"/>
  </r>
  <r>
    <d v="2017-01-09T00:00:00"/>
    <n v="3.706188141136639E-2"/>
    <n v="9.9538568999999993E-2"/>
    <n v="7.4222172855957197E-2"/>
    <n v="11.768225791525399"/>
    <n v="4"/>
    <n v="99999"/>
    <n v="0"/>
    <n v="99999"/>
    <n v="-10"/>
    <n v="0"/>
    <x v="2"/>
    <n v="4"/>
    <n v="18277.599600000001"/>
    <n v="1.0049481769514035E-3"/>
    <n v="12349822"/>
    <n v="4.678615762324867E-3"/>
    <n v="1889.0034233649667"/>
    <n v="1.7599976087459002E-3"/>
    <n v="514.09315000000026"/>
    <n v="1.1941263767649701E-3"/>
    <n v="460.47334999999998"/>
    <n v="-1.1484529193414028E-3"/>
    <n v="2403.0965733649668"/>
    <n v="1.6388873051960129E-3"/>
    <n v="2863.5699233649666"/>
    <n v="1.1896228254766328E-3"/>
    <x v="1"/>
    <x v="7"/>
    <n v="1"/>
    <n v="1"/>
    <n v="0"/>
    <n v="0"/>
    <x v="0"/>
  </r>
  <r>
    <d v="2017-01-10T00:00:00"/>
    <n v="0.20825971352059022"/>
    <n v="0.72294069000000005"/>
    <n v="0.18167356661275499"/>
    <n v="7.72177327364387"/>
    <n v="1"/>
    <n v="99999"/>
    <n v="0"/>
    <n v="99999"/>
    <n v="10"/>
    <n v="0"/>
    <x v="3"/>
    <n v="3"/>
    <n v="18436.849600000001"/>
    <n v="8.7128508931775261E-3"/>
    <n v="12334809"/>
    <n v="-1.2156450514023698E-3"/>
    <n v="1892.2845117309405"/>
    <n v="1.7369414609789136E-3"/>
    <n v="513.38570000000027"/>
    <n v="-1.3761124807828429E-3"/>
    <n v="459.33785999999998"/>
    <n v="-2.4659190374426432E-3"/>
    <n v="2405.6702117309405"/>
    <n v="1.070967515204746E-3"/>
    <n v="2865.0080717309406"/>
    <n v="5.0222219273909907E-4"/>
    <x v="1"/>
    <x v="7"/>
    <n v="1"/>
    <n v="1"/>
    <n v="0"/>
    <n v="0"/>
    <x v="0"/>
  </r>
  <r>
    <d v="2017-01-11T00:00:00"/>
    <n v="1.510318854251083"/>
    <n v="0.95032066699999995"/>
    <n v="0.326853737288062"/>
    <n v="4.1934690657061404"/>
    <n v="3"/>
    <n v="99999"/>
    <n v="99999"/>
    <n v="1"/>
    <n v="10"/>
    <n v="1"/>
    <x v="1"/>
    <n v="5"/>
    <n v="18808.800800000001"/>
    <n v="2.0174336075291288E-2"/>
    <n v="12390436"/>
    <n v="4.5097577108814679E-3"/>
    <n v="1897.6156929941612"/>
    <n v="2.817325423408068E-3"/>
    <n v="515.01119000000028"/>
    <n v="3.1662159658907285E-3"/>
    <n v="459.24419"/>
    <n v="-2.0392397003798912E-4"/>
    <n v="2412.6268829941614"/>
    <n v="2.8917809387578597E-3"/>
    <n v="2871.8710729941613"/>
    <n v="2.3954561702419497E-3"/>
    <x v="1"/>
    <x v="7"/>
    <n v="1"/>
    <n v="1"/>
    <n v="0"/>
    <n v="0"/>
    <x v="0"/>
  </r>
  <r>
    <d v="2017-01-12T00:00:00"/>
    <n v="7.0572624510656309E-2"/>
    <n v="8.4975420000000003E-3"/>
    <n v="8.0128307694649195E-2"/>
    <n v="9.5109590953498895"/>
    <n v="7"/>
    <n v="99999"/>
    <n v="0"/>
    <n v="99999"/>
    <n v="-10"/>
    <n v="0"/>
    <x v="2"/>
    <n v="4"/>
    <n v="18879.050800000001"/>
    <n v="3.7349536925288529E-3"/>
    <n v="12442777"/>
    <n v="4.2243065538614122E-3"/>
    <n v="1902.6329675581214"/>
    <n v="2.6439887604658985E-3"/>
    <n v="514.85585000000026"/>
    <n v="-3.0162451421689163E-4"/>
    <n v="470.21478000000002"/>
    <n v="2.3888358827141687E-2"/>
    <n v="2417.4888175581218"/>
    <n v="2.0152036762213221E-3"/>
    <n v="2887.7035975581221"/>
    <n v="5.5129649491729715E-3"/>
    <x v="1"/>
    <x v="7"/>
    <n v="1"/>
    <n v="1"/>
    <n v="0"/>
    <n v="0"/>
    <x v="0"/>
  </r>
  <r>
    <d v="2017-01-13T00:00:00"/>
    <n v="-0.11327787383367972"/>
    <n v="0.64483276599999995"/>
    <n v="8.7913755240562899E-2"/>
    <n v="9.85312849850337"/>
    <n v="5"/>
    <n v="99999"/>
    <n v="0"/>
    <n v="99999"/>
    <n v="-10"/>
    <n v="0"/>
    <x v="2"/>
    <n v="4"/>
    <n v="18908.900399999999"/>
    <n v="1.5810964394458171E-3"/>
    <n v="12477765"/>
    <n v="2.811912485452428E-3"/>
    <n v="1902.6711733251959"/>
    <n v="2.008047149715253E-5"/>
    <n v="513.98591000000022"/>
    <n v="-1.6896768289610398E-3"/>
    <n v="472.05707000000001"/>
    <n v="3.9179755259926008E-3"/>
    <n v="2416.6570833251963"/>
    <n v="-3.4404884394279023E-4"/>
    <n v="2888.7141533251961"/>
    <n v="3.4995134816773188E-4"/>
    <x v="1"/>
    <x v="7"/>
    <n v="1"/>
    <n v="1"/>
    <n v="0"/>
    <n v="0"/>
    <x v="0"/>
  </r>
  <r>
    <d v="2017-01-16T00:00:00"/>
    <n v="1.1786213153912011"/>
    <n v="0.90669902199999997"/>
    <n v="0.24237048129038499"/>
    <n v="5.6530128229658896"/>
    <n v="5"/>
    <n v="99999"/>
    <n v="99999"/>
    <n v="1"/>
    <n v="10"/>
    <n v="1"/>
    <x v="1"/>
    <n v="5"/>
    <n v="19110.650399999999"/>
    <n v="1.0669578649850964E-2"/>
    <n v="12397159"/>
    <n v="-6.4599709964083818E-3"/>
    <n v="1903.6668954713286"/>
    <n v="5.2332854993153433E-4"/>
    <n v="515.51146000000017"/>
    <n v="2.9680774712286251E-3"/>
    <n v="471.61565999999999"/>
    <n v="-9.3507761678057744E-4"/>
    <n v="2419.1783554713288"/>
    <n v="1.0432891631706465E-3"/>
    <n v="2890.7940154713287"/>
    <n v="7.1999583058035554E-4"/>
    <x v="1"/>
    <x v="7"/>
    <n v="1"/>
    <n v="1"/>
    <n v="0"/>
    <n v="0"/>
    <x v="0"/>
  </r>
  <r>
    <d v="2017-01-17T00:00:00"/>
    <n v="-0.64320261634173947"/>
    <n v="0.33164269200000002"/>
    <n v="0.120038593113795"/>
    <n v="6.5455888464809204"/>
    <n v="2"/>
    <n v="-1"/>
    <n v="99999"/>
    <n v="99999"/>
    <n v="10"/>
    <n v="-1"/>
    <x v="0"/>
    <n v="1"/>
    <n v="19031.849600000001"/>
    <n v="-4.1233970770558903E-3"/>
    <n v="12405324"/>
    <n v="6.5861863996419245E-4"/>
    <n v="1903.6531119837171"/>
    <n v="-7.2404934100545049E-6"/>
    <n v="515.24525000000028"/>
    <n v="-5.1639977120954139E-4"/>
    <n v="474.55174999999997"/>
    <n v="6.2255990396926641E-3"/>
    <n v="2418.8983619837172"/>
    <n v="-1.1573908429629576E-4"/>
    <n v="2893.4501119837173"/>
    <n v="9.1881209735911185E-4"/>
    <x v="1"/>
    <x v="7"/>
    <n v="1"/>
    <n v="1"/>
    <n v="0"/>
    <n v="0"/>
    <x v="0"/>
  </r>
  <r>
    <d v="2017-01-18T00:00:00"/>
    <n v="-2.572255322373625E-2"/>
    <n v="0.66902536899999998"/>
    <n v="4.0694315677659403E-2"/>
    <n v="8.7769443446335593"/>
    <n v="6"/>
    <n v="99999"/>
    <n v="0"/>
    <n v="99999"/>
    <n v="-10"/>
    <n v="0"/>
    <x v="2"/>
    <n v="4"/>
    <n v="19155.949199999999"/>
    <n v="6.5206274013429599E-3"/>
    <n v="12411320"/>
    <n v="4.8334086235879425E-4"/>
    <n v="1906.1056684380994"/>
    <n v="1.2883421033713649E-3"/>
    <n v="515.7875700000003"/>
    <n v="1.0525473063556223E-3"/>
    <n v="475.12939000000006"/>
    <n v="1.2172328939890065E-3"/>
    <n v="2421.8932384380996"/>
    <n v="1.2381158718575147E-3"/>
    <n v="2897.0226284380997"/>
    <n v="1.2346908763301023E-3"/>
    <x v="1"/>
    <x v="7"/>
    <n v="1"/>
    <n v="1"/>
    <n v="0"/>
    <n v="0"/>
    <x v="0"/>
  </r>
  <r>
    <d v="2017-01-19T00:00:00"/>
    <n v="0.10722179539592737"/>
    <n v="0.32728358600000002"/>
    <n v="3.10767504445667E-2"/>
    <n v="9.5552452134045804"/>
    <n v="3"/>
    <n v="99999"/>
    <n v="0"/>
    <n v="99999"/>
    <n v="-10"/>
    <n v="0"/>
    <x v="2"/>
    <n v="4"/>
    <n v="19114.5"/>
    <n v="-2.1637768803437485E-3"/>
    <n v="12457497"/>
    <n v="3.720555106144996E-3"/>
    <n v="1911.9998065811728"/>
    <n v="3.0922410235016962E-3"/>
    <n v="516.67366000000027"/>
    <n v="1.7179359324226429E-3"/>
    <n v="469.50038000000001"/>
    <n v="-1.1847320158410057E-2"/>
    <n v="2428.6734665811732"/>
    <n v="2.7995569893271011E-3"/>
    <n v="2898.1738465811732"/>
    <n v="3.9737975526077385E-4"/>
    <x v="1"/>
    <x v="7"/>
    <n v="1"/>
    <n v="1"/>
    <n v="0"/>
    <n v="0"/>
    <x v="0"/>
  </r>
  <r>
    <d v="2017-01-20T00:00:00"/>
    <n v="-1.2930862450512413"/>
    <n v="0.78668364000000002"/>
    <n v="0.299360623626517"/>
    <n v="5.8342440340126496"/>
    <n v="6"/>
    <n v="-1"/>
    <n v="99999"/>
    <n v="99999"/>
    <n v="10"/>
    <n v="-1"/>
    <x v="0"/>
    <n v="1"/>
    <n v="18806.849600000001"/>
    <n v="-1.6095131967877707E-2"/>
    <n v="12497198"/>
    <n v="3.186916280212726E-3"/>
    <n v="1915.2739361423339"/>
    <n v="1.7124110315762664E-3"/>
    <n v="518.67337000000032"/>
    <n v="3.8703540644979828E-3"/>
    <n v="467.46170000000001"/>
    <n v="-4.3422329072448917E-3"/>
    <n v="2433.9473061423341"/>
    <n v="2.1714897592162163E-3"/>
    <n v="2901.409006142334"/>
    <n v="1.1162751899707057E-3"/>
    <x v="1"/>
    <x v="7"/>
    <n v="1"/>
    <n v="1"/>
    <n v="0"/>
    <n v="0"/>
    <x v="0"/>
  </r>
  <r>
    <d v="2017-01-23T00:00:00"/>
    <n v="0.41565312707770585"/>
    <n v="0.343515762"/>
    <n v="6.5316260555712005E-2"/>
    <n v="9.7927214562680103"/>
    <n v="4"/>
    <n v="99999"/>
    <n v="99999"/>
    <n v="1"/>
    <n v="-10"/>
    <n v="1"/>
    <x v="5"/>
    <n v="6"/>
    <n v="18878.25"/>
    <n v="3.7965103948083279E-3"/>
    <n v="12548265"/>
    <n v="4.0862759796236325E-3"/>
    <n v="1916.8281854467693"/>
    <n v="8.1150235227767098E-4"/>
    <n v="518.03009000000031"/>
    <n v="-1.2402410403294928E-3"/>
    <n v="468.32441999999998"/>
    <n v="1.845541570571374E-3"/>
    <n v="2434.8582754467698"/>
    <n v="3.7427651048016486E-4"/>
    <n v="2903.1826954467697"/>
    <n v="6.1131998304309043E-4"/>
    <x v="1"/>
    <x v="7"/>
    <n v="1"/>
    <n v="1"/>
    <n v="0"/>
    <n v="0"/>
    <x v="0"/>
  </r>
  <r>
    <d v="2017-01-24T00:00:00"/>
    <n v="0.30637086759130872"/>
    <n v="0.29394942099999999"/>
    <n v="6.2968913744523597E-2"/>
    <n v="10.889806371554"/>
    <n v="1"/>
    <n v="99999"/>
    <n v="99999"/>
    <n v="1"/>
    <n v="-10"/>
    <n v="1"/>
    <x v="5"/>
    <n v="6"/>
    <n v="19051.300800000001"/>
    <n v="9.1666759365938155E-3"/>
    <n v="12642464"/>
    <n v="7.5069342255682514E-3"/>
    <n v="1923.9862683370407"/>
    <n v="3.7343372476563719E-3"/>
    <n v="519.28290000000027"/>
    <n v="2.4184116409144973E-3"/>
    <n v="469.17913999999996"/>
    <n v="1.825059645619076E-3"/>
    <n v="2443.2691683370408"/>
    <n v="3.4543665128632384E-3"/>
    <n v="2912.4483083370405"/>
    <n v="3.1915362766534727E-3"/>
    <x v="1"/>
    <x v="7"/>
    <n v="1"/>
    <n v="1"/>
    <n v="0"/>
    <n v="0"/>
    <x v="0"/>
  </r>
  <r>
    <d v="2017-01-25T00:00:00"/>
    <n v="1.3467272834650394"/>
    <n v="0.76479079400000005"/>
    <n v="0.49981637899375098"/>
    <n v="3.5253428132965801"/>
    <n v="0"/>
    <n v="99999"/>
    <n v="99999"/>
    <n v="1"/>
    <n v="10"/>
    <n v="1"/>
    <x v="1"/>
    <n v="5"/>
    <n v="19460"/>
    <n v="2.1452561391503533E-2"/>
    <n v="12571068"/>
    <n v="-5.6473168521579131E-3"/>
    <n v="1929.0317525431922"/>
    <n v="2.622411754795051E-3"/>
    <n v="519.74140000000023"/>
    <n v="8.8294838901870065E-4"/>
    <n v="470.78949999999998"/>
    <n v="3.4322924075440575E-3"/>
    <n v="2448.7731525431923"/>
    <n v="2.2527129951455116E-3"/>
    <n v="2919.5626525431921"/>
    <n v="2.4427366438697362E-3"/>
    <x v="1"/>
    <x v="7"/>
    <n v="1"/>
    <n v="1"/>
    <n v="0"/>
    <n v="0"/>
    <x v="0"/>
  </r>
  <r>
    <d v="2017-01-27T00:00:00"/>
    <n v="0.53330567149676955"/>
    <n v="0.63336898399999997"/>
    <n v="0.1173843532099"/>
    <n v="7.7436874172204098"/>
    <n v="5"/>
    <n v="99999"/>
    <n v="99999"/>
    <n v="1"/>
    <n v="10"/>
    <n v="1"/>
    <x v="1"/>
    <n v="5"/>
    <n v="19702.099600000001"/>
    <n v="1.2440883864337282E-2"/>
    <n v="12541095"/>
    <n v="-2.3842842946995013E-3"/>
    <n v="1922.1887908318593"/>
    <n v="-3.5473556629180836E-3"/>
    <n v="521.57326000000035"/>
    <n v="3.5245604833482602E-3"/>
    <n v="532.04901999999993"/>
    <n v="0.13012082894796917"/>
    <n v="2443.7620508318596"/>
    <n v="-2.0463723665576916E-3"/>
    <n v="2975.8110708318595"/>
    <n v="1.9266042549102469E-2"/>
    <x v="1"/>
    <x v="7"/>
    <n v="1"/>
    <n v="1"/>
    <n v="0"/>
    <n v="0"/>
    <x v="0"/>
  </r>
  <r>
    <d v="2017-01-30T00:00:00"/>
    <n v="-0.338102397824529"/>
    <n v="0.67285027900000005"/>
    <n v="0.21612211143962601"/>
    <n v="8.6173778508187802"/>
    <n v="2"/>
    <n v="-1"/>
    <n v="99999"/>
    <n v="99999"/>
    <n v="10"/>
    <n v="-1"/>
    <x v="0"/>
    <n v="1"/>
    <n v="19590.300800000001"/>
    <n v="-5.6744612132607619E-3"/>
    <n v="12575251"/>
    <n v="2.7235261354769946E-3"/>
    <n v="1927.0476206451203"/>
    <n v="2.5277588946703844E-3"/>
    <n v="520.67636000000027"/>
    <n v="-1.7196050272977326E-3"/>
    <n v="531.39666999999997"/>
    <n v="-1.226108827340644E-3"/>
    <n v="2447.7239806451207"/>
    <n v="1.6212420566530383E-3"/>
    <n v="2979.1206506451208"/>
    <n v="1.1121605957116198E-3"/>
    <x v="1"/>
    <x v="7"/>
    <n v="1"/>
    <n v="1"/>
    <n v="0"/>
    <n v="0"/>
    <x v="0"/>
  </r>
  <r>
    <d v="2017-01-31T00:00:00"/>
    <n v="-0.28430611003688444"/>
    <n v="0.426329925"/>
    <n v="4.8952213192459099E-2"/>
    <n v="9.9329320266465402"/>
    <n v="7"/>
    <n v="-1"/>
    <n v="99999"/>
    <n v="99999"/>
    <n v="-10"/>
    <n v="-1"/>
    <x v="4"/>
    <n v="2"/>
    <n v="19491.400399999999"/>
    <n v="-5.0484370306351778E-3"/>
    <n v="12553307"/>
    <n v="-1.7450148708760826E-3"/>
    <n v="1924.4186475989959"/>
    <n v="-1.3642491332125362E-3"/>
    <n v="519.8269700000003"/>
    <n v="-1.6313204617163235E-3"/>
    <n v="530.94846000000007"/>
    <n v="-8.4345654631201583E-4"/>
    <n v="2444.2456175989964"/>
    <n v="-1.4210601659454536E-3"/>
    <n v="2975.1940775989965"/>
    <n v="-1.3180308911873162E-3"/>
    <x v="1"/>
    <x v="7"/>
    <n v="1"/>
    <n v="1"/>
    <n v="0"/>
    <n v="0"/>
    <x v="0"/>
  </r>
  <r>
    <d v="2017-02-01T00:00:00"/>
    <n v="1.887399518984276"/>
    <n v="0.74479297700000002"/>
    <n v="0.25903216737337798"/>
    <n v="6.08526493307303"/>
    <n v="14"/>
    <n v="99999"/>
    <n v="99999"/>
    <n v="1"/>
    <n v="10"/>
    <n v="1"/>
    <x v="1"/>
    <n v="5"/>
    <n v="20045.900399999999"/>
    <n v="2.8448443345302277E-2"/>
    <n v="12606206"/>
    <n v="4.2139493601167644E-3"/>
    <n v="1938.5852690812428"/>
    <n v="7.3615070711987585E-3"/>
    <n v="520.9481900000003"/>
    <n v="2.1569100195013569E-3"/>
    <n v="530.94846000000007"/>
    <n v="0"/>
    <n v="2459.5334590812431"/>
    <n v="6.2546257103506253E-3"/>
    <n v="2990.4819190812432"/>
    <n v="5.1384350343235408E-3"/>
    <x v="1"/>
    <x v="8"/>
    <n v="1"/>
    <n v="1"/>
    <n v="0"/>
    <n v="0"/>
    <x v="0"/>
  </r>
  <r>
    <d v="2017-02-02T00:00:00"/>
    <n v="-2.4471545717698041E-2"/>
    <n v="0.247091857"/>
    <n v="9.3257366518569099E-2"/>
    <n v="7.7664336654281003"/>
    <n v="5"/>
    <n v="99999"/>
    <n v="0"/>
    <n v="99999"/>
    <n v="10"/>
    <n v="0"/>
    <x v="3"/>
    <n v="3"/>
    <n v="20018.400399999999"/>
    <n v="-1.3718515732025205E-3"/>
    <n v="12683608"/>
    <n v="6.1399916834612434E-3"/>
    <n v="1931.0268659902902"/>
    <n v="-3.8989273319582907E-3"/>
    <n v="521.04520000000025"/>
    <n v="1.8621813428310041E-4"/>
    <n v="533.13914"/>
    <n v="4.1259748639255189E-3"/>
    <n v="2452.0720659902904"/>
    <n v="-3.0336619586951441E-3"/>
    <n v="2985.2112059902902"/>
    <n v="-1.7624962242113185E-3"/>
    <x v="1"/>
    <x v="8"/>
    <n v="1"/>
    <n v="1"/>
    <n v="0"/>
    <n v="0"/>
    <x v="0"/>
  </r>
  <r>
    <d v="2017-02-03T00:00:00"/>
    <n v="0.564058290804205"/>
    <n v="0.65873912000000001"/>
    <n v="7.7692945737582397E-2"/>
    <n v="10.0106280841452"/>
    <n v="6"/>
    <n v="99999"/>
    <n v="99999"/>
    <n v="1"/>
    <n v="-10"/>
    <n v="1"/>
    <x v="5"/>
    <n v="6"/>
    <n v="20183.25"/>
    <n v="8.2349037238760303E-3"/>
    <n v="12720457"/>
    <n v="2.9052458890246324E-3"/>
    <n v="1931.5356390422212"/>
    <n v="2.6347279827731995E-4"/>
    <n v="522.09597000000031"/>
    <n v="2.0166580557694491E-3"/>
    <n v="526.70767000000001"/>
    <n v="-1.2063398684253435E-2"/>
    <n v="2453.6316090422215"/>
    <n v="6.3601028434745466E-4"/>
    <n v="2980.3392790422213"/>
    <n v="-1.632020856109806E-3"/>
    <x v="1"/>
    <x v="8"/>
    <n v="1"/>
    <n v="1"/>
    <n v="0"/>
    <n v="0"/>
    <x v="0"/>
  </r>
  <r>
    <d v="2017-02-06T00:00:00"/>
    <n v="5.2144853091579619E-3"/>
    <n v="0.66246491500000004"/>
    <n v="9.3323918145298196E-2"/>
    <n v="9.2768417456813292"/>
    <n v="2"/>
    <n v="99999"/>
    <n v="0"/>
    <n v="99999"/>
    <n v="10"/>
    <n v="0"/>
    <x v="3"/>
    <n v="3"/>
    <n v="20381"/>
    <n v="9.79772831432002E-3"/>
    <n v="12638283"/>
    <n v="-6.4599880334488269E-3"/>
    <n v="1929.3958813300724"/>
    <n v="-1.1078013104691697E-3"/>
    <n v="523.61519000000021"/>
    <n v="2.9098481645049024E-3"/>
    <n v="526.62672999999995"/>
    <n v="-1.5367158029055972E-4"/>
    <n v="2453.0110713300728"/>
    <n v="-2.5290581921988409E-4"/>
    <n v="2979.6378013300728"/>
    <n v="-2.3536840824844862E-4"/>
    <x v="1"/>
    <x v="8"/>
    <n v="1"/>
    <n v="1"/>
    <n v="0"/>
    <n v="0"/>
    <x v="0"/>
  </r>
  <r>
    <d v="2017-02-07T00:00:00"/>
    <n v="-6.6554876864225232E-2"/>
    <n v="9.7024114999999994E-2"/>
    <n v="1.6451995588676702E-2"/>
    <n v="11.194924413471799"/>
    <n v="6"/>
    <n v="99999"/>
    <n v="0"/>
    <n v="99999"/>
    <n v="-10"/>
    <n v="0"/>
    <x v="2"/>
    <n v="4"/>
    <n v="20308.300800000001"/>
    <n v="-3.5670084882978292E-3"/>
    <n v="12666665"/>
    <n v="2.2457164474003477E-3"/>
    <n v="1929.9321513284904"/>
    <n v="2.7794710437989423E-4"/>
    <n v="523.39147000000025"/>
    <n v="-4.2726033215334525E-4"/>
    <n v="528.36194999999998"/>
    <n v="3.2949713737471242E-3"/>
    <n v="2453.3236213284908"/>
    <n v="1.2741483398537312E-4"/>
    <n v="2981.6855713284908"/>
    <n v="6.8725467152552788E-4"/>
    <x v="1"/>
    <x v="8"/>
    <n v="1"/>
    <n v="1"/>
    <n v="0"/>
    <n v="0"/>
    <x v="0"/>
  </r>
  <r>
    <d v="2017-02-08T00:00:00"/>
    <n v="6.6519486502907513E-3"/>
    <n v="0.41127297400000001"/>
    <n v="5.1116601783268798E-3"/>
    <n v="6.6849450246297799"/>
    <n v="7"/>
    <n v="99999"/>
    <n v="0"/>
    <n v="99999"/>
    <n v="-10"/>
    <n v="0"/>
    <x v="2"/>
    <n v="4"/>
    <n v="20322.300800000001"/>
    <n v="6.8937328326357239E-4"/>
    <n v="12722099"/>
    <n v="4.376368996890756E-3"/>
    <n v="1937.026371716712"/>
    <n v="3.6758910842218384E-3"/>
    <n v="523.67539000000033"/>
    <n v="5.4246203133589965E-4"/>
    <n v="528.06721000000005"/>
    <n v="-5.5783729316605246E-4"/>
    <n v="2460.7017617167121"/>
    <n v="3.0074060853928497E-3"/>
    <n v="2988.7689717167123"/>
    <n v="2.3756362697444633E-3"/>
    <x v="1"/>
    <x v="8"/>
    <n v="1"/>
    <n v="1"/>
    <n v="0"/>
    <n v="0"/>
    <x v="0"/>
  </r>
  <r>
    <d v="2017-02-09T00:00:00"/>
    <n v="-1.0258564699290651"/>
    <n v="0.112897969"/>
    <n v="0.20399668837020701"/>
    <n v="5.3575103550621002"/>
    <n v="11"/>
    <n v="-1"/>
    <n v="99999"/>
    <n v="99999"/>
    <n v="10"/>
    <n v="-1"/>
    <x v="0"/>
    <n v="1"/>
    <n v="20175.150399999999"/>
    <n v="-7.2408336756831781E-3"/>
    <n v="12761833"/>
    <n v="3.1232267568426231E-3"/>
    <n v="1938.7170951273849"/>
    <n v="8.7284480756677496E-4"/>
    <n v="522.4966800000002"/>
    <n v="-2.2508409264757612E-3"/>
    <n v="522.06193000000007"/>
    <n v="-1.1372188778772996E-2"/>
    <n v="2461.2137751273849"/>
    <n v="2.0807617511331422E-4"/>
    <n v="2983.2757051273848"/>
    <n v="-1.8379696260605316E-3"/>
    <x v="1"/>
    <x v="8"/>
    <n v="1"/>
    <n v="1"/>
    <n v="0"/>
    <n v="0"/>
    <x v="0"/>
  </r>
  <r>
    <d v="2017-02-10T00:00:00"/>
    <n v="-6.9310217627963938E-2"/>
    <n v="0.54620795899999997"/>
    <n v="0.115087304351579"/>
    <n v="10.700868576990599"/>
    <n v="8"/>
    <n v="99999"/>
    <n v="0"/>
    <n v="99999"/>
    <n v="10"/>
    <n v="0"/>
    <x v="3"/>
    <n v="3"/>
    <n v="20227"/>
    <n v="2.5699734064932311E-3"/>
    <n v="12786367"/>
    <n v="1.9224511087083673E-3"/>
    <n v="1940.8902208256989"/>
    <n v="1.1209091330424137E-3"/>
    <n v="522.06731000000025"/>
    <n v="-8.2176598710625992E-4"/>
    <n v="519.15365000000008"/>
    <n v="-5.5707567107986522E-3"/>
    <n v="2462.957530825699"/>
    <n v="7.0849420555663123E-4"/>
    <n v="2982.1111808256992"/>
    <n v="-3.9035088164462994E-4"/>
    <x v="1"/>
    <x v="8"/>
    <n v="1"/>
    <n v="1"/>
    <n v="0"/>
    <n v="0"/>
    <x v="0"/>
  </r>
  <r>
    <d v="2017-02-13T00:00:00"/>
    <n v="-5.3085919271402071E-3"/>
    <n v="7.0960720000000005E-2"/>
    <n v="2.8229181214086001E-2"/>
    <n v="9.8681249147273302"/>
    <n v="3"/>
    <n v="99999"/>
    <n v="0"/>
    <n v="99999"/>
    <n v="-10"/>
    <n v="0"/>
    <x v="2"/>
    <n v="4"/>
    <n v="20255.25"/>
    <n v="1.3966480446927498E-3"/>
    <n v="12765600"/>
    <n v="-1.6241517234723002E-3"/>
    <n v="1934.9291799246168"/>
    <n v="-3.0712921509522539E-3"/>
    <n v="520.85369000000026"/>
    <n v="-2.3246427745111653E-3"/>
    <n v="519.15365000000008"/>
    <n v="0"/>
    <n v="2455.782869924617"/>
    <n v="-2.913026640242844E-3"/>
    <n v="2974.9365199246172"/>
    <n v="-2.4058998696002698E-3"/>
    <x v="1"/>
    <x v="8"/>
    <n v="1"/>
    <n v="1"/>
    <n v="0"/>
    <n v="0"/>
    <x v="0"/>
  </r>
  <r>
    <d v="2017-02-14T00:00:00"/>
    <n v="2.3734788041394634E-3"/>
    <n v="3.4788689999999999E-3"/>
    <n v="6.1979995392615998E-2"/>
    <n v="10.097065123328701"/>
    <n v="1"/>
    <n v="99999"/>
    <n v="0"/>
    <n v="99999"/>
    <n v="-10"/>
    <n v="0"/>
    <x v="2"/>
    <n v="4"/>
    <n v="20256.800800000001"/>
    <n v="7.6562866417440034E-5"/>
    <n v="12804785"/>
    <n v="3.0695776148399467E-3"/>
    <n v="1936.3060960806761"/>
    <n v="7.1161062138358488E-4"/>
    <n v="520.84537000000023"/>
    <n v="-1.5973775668198797E-5"/>
    <n v="516.14322000000004"/>
    <n v="-5.7987264463998933E-3"/>
    <n v="2457.1514660806761"/>
    <n v="5.572952612464821E-4"/>
    <n v="2973.294686080676"/>
    <n v="-5.5188869844613464E-4"/>
    <x v="1"/>
    <x v="8"/>
    <n v="1"/>
    <n v="1"/>
    <n v="0"/>
    <n v="0"/>
    <x v="0"/>
  </r>
  <r>
    <d v="2017-02-15T00:00:00"/>
    <n v="-0.81277824850958946"/>
    <n v="0.56106683199999996"/>
    <n v="0.133168409451314"/>
    <n v="7.2189660692939004"/>
    <n v="7"/>
    <n v="-1"/>
    <n v="99999"/>
    <n v="99999"/>
    <n v="10"/>
    <n v="-1"/>
    <x v="0"/>
    <n v="1"/>
    <n v="20157.550800000001"/>
    <n v="-4.8995890802263631E-3"/>
    <n v="12847778"/>
    <n v="3.3575729697921108E-3"/>
    <n v="1943.1054087074972"/>
    <n v="3.5114864538121626E-3"/>
    <n v="521.45914000000027"/>
    <n v="1.1784111664465691E-3"/>
    <n v="515.85311999999999"/>
    <n v="-5.6205329985747898E-4"/>
    <n v="2464.5645487074976"/>
    <n v="3.0169416615761779E-3"/>
    <n v="2980.4176687074978"/>
    <n v="2.3956530982844892E-3"/>
    <x v="1"/>
    <x v="8"/>
    <n v="1"/>
    <n v="1"/>
    <n v="0"/>
    <n v="0"/>
    <x v="0"/>
  </r>
  <r>
    <d v="2017-02-16T00:00:00"/>
    <n v="0.39826978686588915"/>
    <n v="0.73666905400000005"/>
    <n v="0.12908654051611099"/>
    <n v="7.5680920716289197"/>
    <n v="5"/>
    <n v="99999"/>
    <n v="99999"/>
    <n v="1"/>
    <n v="10"/>
    <n v="1"/>
    <x v="1"/>
    <n v="5"/>
    <n v="20255.650399999999"/>
    <n v="4.8666428264687589E-3"/>
    <n v="12712877"/>
    <n v="-1.0499947928739095E-2"/>
    <n v="1952.1054212241161"/>
    <n v="4.6317675182663276E-3"/>
    <n v="521.62081000000035"/>
    <n v="3.1003387916461733E-4"/>
    <n v="513.74514999999997"/>
    <n v="-4.0863763700799138E-3"/>
    <n v="2473.7262312241164"/>
    <n v="3.7173635892082668E-3"/>
    <n v="2987.4713812241162"/>
    <n v="2.3666859147555286E-3"/>
    <x v="1"/>
    <x v="8"/>
    <n v="1"/>
    <n v="1"/>
    <n v="0"/>
    <n v="0"/>
    <x v="0"/>
  </r>
  <r>
    <d v="2017-02-17T00:00:00"/>
    <n v="-1.2876857403824173"/>
    <n v="0.407446739"/>
    <n v="0.25020295813608101"/>
    <n v="5.1644577984690896"/>
    <n v="10"/>
    <n v="-1"/>
    <n v="99999"/>
    <n v="99999"/>
    <n v="10"/>
    <n v="-1"/>
    <x v="0"/>
    <n v="1"/>
    <n v="20549.449199999999"/>
    <n v="1.4504535485071468E-2"/>
    <n v="12632325"/>
    <n v="-6.3362526043475587E-3"/>
    <n v="1945.8005093777299"/>
    <n v="-3.2298009000111261E-3"/>
    <n v="524.31672000000026"/>
    <n v="5.1683329121778865E-3"/>
    <n v="509.90368999999998"/>
    <n v="-7.4773649931293429E-3"/>
    <n v="2470.1172293777299"/>
    <n v="-1.4589334101861029E-3"/>
    <n v="2980.02091937773"/>
    <n v="-2.4939023326587817E-3"/>
    <x v="1"/>
    <x v="8"/>
    <n v="1"/>
    <n v="1"/>
    <n v="0"/>
    <n v="0"/>
    <x v="0"/>
  </r>
  <r>
    <d v="2017-02-20T00:00:00"/>
    <n v="0.65706016986950744"/>
    <n v="0.76041728399999997"/>
    <n v="0.24790337411400801"/>
    <n v="7.1235178692834502"/>
    <n v="2"/>
    <n v="99999"/>
    <n v="99999"/>
    <n v="1"/>
    <n v="10"/>
    <n v="1"/>
    <x v="1"/>
    <n v="5"/>
    <n v="20676.449199999999"/>
    <n v="6.1802143095883721E-3"/>
    <n v="12670605"/>
    <n v="3.0303210216646725E-3"/>
    <n v="1950.2369572675975"/>
    <n v="2.2800116807897286E-3"/>
    <n v="525.19687000000022"/>
    <n v="1.6786609437133837E-3"/>
    <n v="507.51958999999999"/>
    <n v="-4.675588835217126E-3"/>
    <n v="2475.4338272675977"/>
    <n v="2.1523666272338371E-3"/>
    <n v="2982.9534172675976"/>
    <n v="9.8405278660917972E-4"/>
    <x v="1"/>
    <x v="8"/>
    <n v="1"/>
    <n v="1"/>
    <n v="0"/>
    <n v="0"/>
    <x v="0"/>
  </r>
  <r>
    <d v="2017-02-21T00:00:00"/>
    <n v="0.86184617323677881"/>
    <n v="0.480314242"/>
    <n v="0.26370429110379201"/>
    <n v="4.6010004941937197"/>
    <n v="2"/>
    <n v="99999"/>
    <n v="99999"/>
    <n v="1"/>
    <n v="10"/>
    <n v="1"/>
    <x v="1"/>
    <n v="5"/>
    <n v="20850.900399999999"/>
    <n v="8.4371933649032282E-3"/>
    <n v="12579802"/>
    <n v="-7.166429700870669E-3"/>
    <n v="1951.3857095818526"/>
    <n v="5.8903217374384198E-4"/>
    <n v="525.61957000000029"/>
    <n v="8.0484104941458412E-4"/>
    <n v="507.03688999999997"/>
    <n v="-9.5109629167222653E-4"/>
    <n v="2477.0052795818528"/>
    <n v="6.3481895453842974E-4"/>
    <n v="2984.0421695818527"/>
    <n v="3.6499139006074266E-4"/>
    <x v="1"/>
    <x v="8"/>
    <n v="1"/>
    <n v="1"/>
    <n v="0"/>
    <n v="0"/>
    <x v="0"/>
  </r>
  <r>
    <d v="2017-02-22T00:00:00"/>
    <n v="3.6968481965474864E-2"/>
    <n v="0.242871318"/>
    <n v="4.8195351094107497E-2"/>
    <n v="11.969623544703801"/>
    <n v="2"/>
    <n v="99999"/>
    <n v="0"/>
    <n v="99999"/>
    <n v="-10"/>
    <n v="0"/>
    <x v="2"/>
    <n v="4"/>
    <n v="20879.849600000001"/>
    <n v="1.3883908821512581E-3"/>
    <n v="12581178"/>
    <n v="1.0938168979124363E-4"/>
    <n v="1950.820821365912"/>
    <n v="-2.8948055382738147E-4"/>
    <n v="525.48440000000016"/>
    <n v="-2.5716317982626968E-4"/>
    <n v="509.30491999999998"/>
    <n v="4.4731064834355738E-3"/>
    <n v="2476.3052213659121"/>
    <n v="-2.8262281946322965E-4"/>
    <n v="2985.6101413659121"/>
    <n v="5.254522875188794E-4"/>
    <x v="1"/>
    <x v="8"/>
    <n v="1"/>
    <n v="1"/>
    <n v="0"/>
    <n v="0"/>
    <x v="0"/>
  </r>
  <r>
    <d v="2017-02-23T00:00:00"/>
    <n v="-0.21184221880238882"/>
    <n v="0.17120997900000001"/>
    <n v="3.78078999208908E-2"/>
    <n v="9.8772844603918202"/>
    <n v="3"/>
    <n v="99999"/>
    <n v="0"/>
    <n v="99999"/>
    <n v="-10"/>
    <n v="0"/>
    <x v="2"/>
    <n v="4"/>
    <n v="20851.199199999999"/>
    <n v="-1.3721554775951716E-3"/>
    <n v="12637749"/>
    <n v="4.4964787875985124E-3"/>
    <n v="1955.2560865120013"/>
    <n v="2.273537937217629E-3"/>
    <n v="526.12924000000021"/>
    <n v="1.2271344306320486E-3"/>
    <n v="508.63628000000006"/>
    <n v="-1.3128481067882225E-3"/>
    <n v="2481.3853265120015"/>
    <n v="2.0514858597628916E-3"/>
    <n v="2990.0216065120017"/>
    <n v="1.4775757507545784E-3"/>
    <x v="1"/>
    <x v="8"/>
    <n v="1"/>
    <n v="1"/>
    <n v="0"/>
    <n v="0"/>
    <x v="0"/>
  </r>
  <r>
    <d v="2017-02-27T00:00:00"/>
    <n v="-0.92890844004924533"/>
    <n v="0.54347861799999997"/>
    <n v="0.18991690409545001"/>
    <n v="7.8470419230301403"/>
    <n v="2"/>
    <n v="-1"/>
    <n v="99999"/>
    <n v="99999"/>
    <n v="10"/>
    <n v="-1"/>
    <x v="0"/>
    <n v="1"/>
    <n v="20599.150399999999"/>
    <n v="-1.208797621577562E-2"/>
    <n v="12675679"/>
    <n v="3.0013256316452352E-3"/>
    <n v="1959.2665796924164"/>
    <n v="2.0511344821176891E-3"/>
    <n v="527.97982000000025"/>
    <n v="3.5173487031439077E-3"/>
    <n v="502.24010999999996"/>
    <n v="-1.2575135222363754E-2"/>
    <n v="2487.2463996924166"/>
    <n v="2.3620165388233971E-3"/>
    <n v="2989.4865096924168"/>
    <n v="-1.7896085380098015E-4"/>
    <x v="1"/>
    <x v="8"/>
    <n v="1"/>
    <n v="1"/>
    <n v="0"/>
    <n v="0"/>
    <x v="0"/>
  </r>
  <r>
    <d v="2017-02-28T00:00:00"/>
    <n v="-1.0577472848920001E-2"/>
    <n v="0.36475306899999999"/>
    <n v="5.7645507883472898E-2"/>
    <n v="10.8876001232832"/>
    <n v="4"/>
    <n v="99999"/>
    <n v="0"/>
    <n v="99999"/>
    <n v="-10"/>
    <n v="0"/>
    <x v="2"/>
    <n v="4"/>
    <n v="20609.150399999999"/>
    <n v="4.8545691476675756E-4"/>
    <n v="12734865"/>
    <n v="4.6692567711756894E-3"/>
    <n v="1961.972022459986"/>
    <n v="1.3808446464667057E-3"/>
    <n v="527.9952000000003"/>
    <n v="2.9129901214952625E-5"/>
    <n v="502.87110000000001"/>
    <n v="1.2563512699135249E-3"/>
    <n v="2489.9672224599863"/>
    <n v="1.0939096214617194E-3"/>
    <n v="2992.8383224599861"/>
    <n v="1.1212001648785996E-3"/>
    <x v="1"/>
    <x v="8"/>
    <n v="1"/>
    <n v="1"/>
    <n v="0"/>
    <n v="0"/>
    <x v="0"/>
  </r>
  <r>
    <d v="2017-03-01T00:00:00"/>
    <n v="0.37112796359294947"/>
    <n v="0.119533111"/>
    <n v="8.8366454217104498E-2"/>
    <n v="12.186248521326799"/>
    <n v="1"/>
    <n v="99999"/>
    <n v="99999"/>
    <n v="1"/>
    <n v="-10"/>
    <n v="1"/>
    <x v="5"/>
    <n v="6"/>
    <n v="20786.150399999999"/>
    <n v="8.5884180844253422E-3"/>
    <n v="12757543"/>
    <n v="1.780780557940842E-3"/>
    <n v="1969.9223367067416"/>
    <n v="4.0522057173819626E-3"/>
    <n v="528.59784000000025"/>
    <n v="1.1413740124910365E-3"/>
    <n v="502.85186999999996"/>
    <n v="-3.8240415883961099E-5"/>
    <n v="2498.5201767067419"/>
    <n v="3.4349666010085045E-3"/>
    <n v="3001.3720467067419"/>
    <n v="2.8513816408703985E-3"/>
    <x v="1"/>
    <x v="9"/>
    <n v="1"/>
    <n v="1"/>
    <n v="0"/>
    <n v="0"/>
    <x v="0"/>
  </r>
  <r>
    <d v="2017-03-02T00:00:00"/>
    <n v="-1.5558211592648166"/>
    <n v="0.77737721000000004"/>
    <n v="0.34253585566061401"/>
    <n v="4.5741658191246604"/>
    <n v="5"/>
    <n v="-1"/>
    <n v="99999"/>
    <n v="99999"/>
    <n v="10"/>
    <n v="-1"/>
    <x v="0"/>
    <n v="1"/>
    <n v="20542.75"/>
    <n v="-1.1709739192496071E-2"/>
    <n v="12632453"/>
    <n v="-9.8051795710192291E-3"/>
    <n v="1964.5544344352063"/>
    <n v="-2.7249309130171762E-3"/>
    <n v="530.25138000000027"/>
    <n v="3.1281626122423578E-3"/>
    <n v="501.62720000000002"/>
    <n v="-2.4354488330727841E-3"/>
    <n v="2494.8058144352067"/>
    <n v="-1.4866248854676911E-3"/>
    <n v="2996.4330144352066"/>
    <n v="-1.6455914810543648E-3"/>
    <x v="1"/>
    <x v="9"/>
    <n v="1"/>
    <n v="1"/>
    <n v="0"/>
    <n v="0"/>
    <x v="0"/>
  </r>
  <r>
    <d v="2017-03-03T00:00:00"/>
    <n v="0.1477961993833336"/>
    <n v="4.1446327999999998E-2"/>
    <n v="3.9265276485922797E-2"/>
    <n v="14.6767623215088"/>
    <n v="1"/>
    <n v="99999"/>
    <n v="0"/>
    <n v="99999"/>
    <n v="-10"/>
    <n v="0"/>
    <x v="2"/>
    <n v="4"/>
    <n v="20507.099600000001"/>
    <n v="-1.7354249065971716E-3"/>
    <n v="12660820"/>
    <n v="2.2455654495607824E-3"/>
    <n v="1966.5256202938681"/>
    <n v="1.0033755360046026E-3"/>
    <n v="529.98724000000027"/>
    <n v="-4.9814108923207367E-4"/>
    <n v="538.25490000000013"/>
    <n v="7.3017770966167905E-2"/>
    <n v="2496.5128602938685"/>
    <n v="6.8423997121724867E-4"/>
    <n v="3034.7677602938684"/>
    <n v="1.2793459981913724E-2"/>
    <x v="1"/>
    <x v="9"/>
    <n v="1"/>
    <n v="1"/>
    <n v="0"/>
    <n v="0"/>
    <x v="0"/>
  </r>
  <r>
    <d v="2017-03-06T00:00:00"/>
    <n v="0.2832658617478766"/>
    <n v="0.57144881700000005"/>
    <n v="8.6148145638564405E-2"/>
    <n v="8.6622739487015892"/>
    <n v="1"/>
    <n v="99999"/>
    <n v="99999"/>
    <n v="1"/>
    <n v="-10"/>
    <n v="1"/>
    <x v="5"/>
    <n v="6"/>
    <n v="20667.300800000001"/>
    <n v="7.8119872202697671E-3"/>
    <n v="12657935"/>
    <n v="-2.2786833712196142E-4"/>
    <n v="1962.0918391130681"/>
    <n v="-2.2546267056197111E-3"/>
    <n v="529.39121000000034"/>
    <n v="-1.1246119812241551E-3"/>
    <n v="538.25490000000013"/>
    <n v="0"/>
    <n v="2491.4830491130683"/>
    <n v="-2.0147347369194879E-3"/>
    <n v="3029.7379491130687"/>
    <n v="-1.6573957475786161E-3"/>
    <x v="1"/>
    <x v="9"/>
    <n v="1"/>
    <n v="1"/>
    <n v="0"/>
    <n v="0"/>
    <x v="0"/>
  </r>
  <r>
    <d v="2017-03-07T00:00:00"/>
    <n v="-0.11675608036811515"/>
    <n v="6.4822818000000004E-2"/>
    <n v="2.18522372528616E-2"/>
    <n v="15.2137615770094"/>
    <n v="0"/>
    <n v="99999"/>
    <n v="0"/>
    <n v="99999"/>
    <n v="-10"/>
    <n v="0"/>
    <x v="2"/>
    <n v="4"/>
    <n v="20631.199199999999"/>
    <n v="-1.7467980143783812E-3"/>
    <n v="12689344"/>
    <n v="2.4813684064581842E-3"/>
    <n v="1965.3836957947208"/>
    <n v="1.6777281348567818E-3"/>
    <n v="529.3395800000003"/>
    <n v="-9.7527119877982571E-5"/>
    <n v="537.83239000000003"/>
    <n v="-7.8496266360061906E-4"/>
    <n v="2494.7232757947213"/>
    <n v="1.3005212629508822E-3"/>
    <n v="3032.5556657947213"/>
    <n v="9.300199320794178E-4"/>
    <x v="1"/>
    <x v="9"/>
    <n v="1"/>
    <n v="1"/>
    <n v="0"/>
    <n v="0"/>
    <x v="0"/>
  </r>
  <r>
    <d v="2017-03-08T00:00:00"/>
    <n v="0.13539117396944897"/>
    <n v="8.1428900000000005E-4"/>
    <n v="7.7483850544400696E-3"/>
    <n v="9.2436513399116809"/>
    <n v="3"/>
    <n v="99999"/>
    <n v="0"/>
    <n v="99999"/>
    <n v="-10"/>
    <n v="0"/>
    <x v="2"/>
    <n v="4"/>
    <n v="20689.650399999999"/>
    <n v="2.8331460247836837E-3"/>
    <n v="12688889"/>
    <n v="-3.5856857533378417E-5"/>
    <n v="1965.7232219362561"/>
    <n v="1.7275310783415598E-4"/>
    <n v="528.40412000000026"/>
    <n v="-1.7672209586141463E-3"/>
    <n v="537.47151000000008"/>
    <n v="-6.7098971112533601E-4"/>
    <n v="2494.1273419362565"/>
    <n v="-2.3887774016739804E-4"/>
    <n v="3031.5988519362563"/>
    <n v="-3.1551402971996545E-4"/>
    <x v="1"/>
    <x v="9"/>
    <n v="1"/>
    <n v="1"/>
    <n v="0"/>
    <n v="0"/>
    <x v="0"/>
  </r>
  <r>
    <d v="2017-03-09T00:00:00"/>
    <n v="0.26747286938313958"/>
    <n v="0.17071007299999999"/>
    <n v="4.8401021204301502E-2"/>
    <n v="10.613453211886601"/>
    <n v="5"/>
    <n v="99999"/>
    <n v="99999"/>
    <n v="1"/>
    <n v="-10"/>
    <n v="1"/>
    <x v="5"/>
    <n v="6"/>
    <n v="20730.449199999999"/>
    <n v="1.9719424548614306E-3"/>
    <n v="12747728"/>
    <n v="4.6370489961728989E-3"/>
    <n v="1971.9064177351199"/>
    <n v="3.1455068189982782E-3"/>
    <n v="529.09848000000022"/>
    <n v="1.3140699962748137E-3"/>
    <n v="533.53093000000013"/>
    <n v="-7.3317002421207089E-3"/>
    <n v="2501.0048977351203"/>
    <n v="2.7574998610635504E-3"/>
    <n v="3034.5358277351206"/>
    <n v="9.6878773950859198E-4"/>
    <x v="1"/>
    <x v="9"/>
    <n v="1"/>
    <n v="1"/>
    <n v="0"/>
    <n v="0"/>
    <x v="0"/>
  </r>
  <r>
    <d v="2017-03-10T00:00:00"/>
    <n v="-0.33332770187863509"/>
    <n v="0.67056976199999996"/>
    <n v="0.13202099537054299"/>
    <n v="7.8622722200684301"/>
    <n v="1"/>
    <n v="-1"/>
    <n v="99999"/>
    <n v="99999"/>
    <n v="10"/>
    <n v="-1"/>
    <x v="0"/>
    <n v="1"/>
    <n v="20760.900399999999"/>
    <n v="1.4689117300941135E-3"/>
    <n v="12739350"/>
    <n v="-6.5721515237848749E-4"/>
    <n v="1966.123384101538"/>
    <n v="-2.9327120098447956E-3"/>
    <n v="527.40403000000026"/>
    <n v="-3.2025229027305979E-3"/>
    <n v="531.37172000000021"/>
    <n v="-4.0470193546228161E-3"/>
    <n v="2493.5274141015384"/>
    <n v="-2.9897916794778823E-3"/>
    <n v="3024.8991341015385"/>
    <n v="-3.1756730454471915E-3"/>
    <x v="1"/>
    <x v="9"/>
    <n v="1"/>
    <n v="1"/>
    <n v="0"/>
    <n v="0"/>
    <x v="0"/>
  </r>
  <r>
    <d v="2017-03-14T00:00:00"/>
    <n v="-0.36027324651121506"/>
    <n v="0.12550276599999999"/>
    <n v="5.2701858039248997E-2"/>
    <n v="10.813982555860701"/>
    <n v="3"/>
    <n v="-1"/>
    <n v="99999"/>
    <n v="99999"/>
    <n v="-10"/>
    <n v="-1"/>
    <x v="4"/>
    <n v="2"/>
    <n v="21062"/>
    <n v="1.4503205265606001E-2"/>
    <n v="12841687"/>
    <n v="8.0331414083136821E-3"/>
    <n v="1976.2798059751856"/>
    <n v="5.1657093119252817E-3"/>
    <n v="525.83004000000017"/>
    <n v="-2.9844102632284875E-3"/>
    <n v="531.10792000000015"/>
    <n v="-4.9645095903871894E-4"/>
    <n v="2502.1098459751856"/>
    <n v="3.4418839051504335E-3"/>
    <n v="3033.217765975186"/>
    <n v="2.7500526479928844E-3"/>
    <x v="1"/>
    <x v="9"/>
    <n v="1"/>
    <n v="1"/>
    <n v="0"/>
    <n v="0"/>
    <x v="0"/>
  </r>
  <r>
    <d v="2017-03-15T00:00:00"/>
    <n v="0.2818141294709593"/>
    <n v="7.4049999999999995E-4"/>
    <n v="0.105119719422332"/>
    <n v="8.2890524186509698"/>
    <n v="3"/>
    <n v="99999"/>
    <n v="99999"/>
    <n v="1"/>
    <n v="10"/>
    <n v="1"/>
    <x v="1"/>
    <n v="5"/>
    <n v="21157.900399999999"/>
    <n v="4.5532428069507969E-3"/>
    <n v="12850336"/>
    <n v="6.7350964090628906E-4"/>
    <n v="1976.2403750366479"/>
    <n v="-1.995210314775786E-5"/>
    <n v="525.32823000000019"/>
    <n v="-9.5431976461435308E-4"/>
    <n v="528.49422000000015"/>
    <n v="-4.9212220371331883E-3"/>
    <n v="2501.568605036648"/>
    <n v="-2.1631381987818887E-4"/>
    <n v="3030.0628250366481"/>
    <n v="-1.0401300473471542E-3"/>
    <x v="1"/>
    <x v="9"/>
    <n v="1"/>
    <n v="1"/>
    <n v="0"/>
    <n v="0"/>
    <x v="0"/>
  </r>
  <r>
    <d v="2017-03-16T00:00:00"/>
    <n v="7.098364161383007E-2"/>
    <n v="3.8444029999999997E-2"/>
    <n v="5.5871444221269103E-3"/>
    <n v="13.1941729442979"/>
    <n v="4"/>
    <n v="99999"/>
    <n v="0"/>
    <n v="99999"/>
    <n v="-10"/>
    <n v="0"/>
    <x v="2"/>
    <n v="4"/>
    <n v="21266.550800000001"/>
    <n v="5.1352165359470625E-3"/>
    <n v="12926225"/>
    <n v="5.9056043359488886E-3"/>
    <n v="2000.8597454913299"/>
    <n v="1.2457680131257032E-2"/>
    <n v="525.33784000000014"/>
    <n v="1.8293324917983966E-5"/>
    <n v="527.94940000000008"/>
    <n v="-1.030891123085631E-3"/>
    <n v="2526.1975854913298"/>
    <n v="9.8454147550037785E-3"/>
    <n v="3054.1469854913298"/>
    <n v="7.9484030019709717E-3"/>
    <x v="1"/>
    <x v="9"/>
    <n v="1"/>
    <n v="1"/>
    <n v="0"/>
    <n v="0"/>
    <x v="0"/>
  </r>
  <r>
    <d v="2017-03-17T00:00:00"/>
    <n v="-0.24390105089696754"/>
    <n v="0.144924152"/>
    <n v="0.133747264965346"/>
    <n v="10.512721437028301"/>
    <n v="4"/>
    <n v="99999"/>
    <n v="0"/>
    <n v="99999"/>
    <n v="10"/>
    <n v="0"/>
    <x v="3"/>
    <n v="3"/>
    <n v="21175.699199999999"/>
    <n v="-4.2720420840413054E-3"/>
    <n v="12943213"/>
    <n v="1.3142274716708702E-3"/>
    <n v="2001.2909086695927"/>
    <n v="2.1548895630196796E-4"/>
    <n v="525.89350000000024"/>
    <n v="1.0577193525600492E-3"/>
    <n v="528.94843000000014"/>
    <n v="1.8922836165740087E-3"/>
    <n v="2527.1844086695928"/>
    <n v="3.9063578555009748E-4"/>
    <n v="3056.1328386695932"/>
    <n v="6.5021532614406574E-4"/>
    <x v="1"/>
    <x v="9"/>
    <n v="1"/>
    <n v="1"/>
    <n v="0"/>
    <n v="0"/>
    <x v="0"/>
  </r>
  <r>
    <d v="2017-03-20T00:00:00"/>
    <n v="-2.9671127736034891E-2"/>
    <n v="2.4114829999999999E-3"/>
    <n v="8.0953699341203E-3"/>
    <n v="17.999772357724101"/>
    <n v="0"/>
    <n v="99999"/>
    <n v="0"/>
    <n v="99999"/>
    <n v="-10"/>
    <n v="0"/>
    <x v="2"/>
    <n v="4"/>
    <n v="21113.050800000001"/>
    <n v="-2.9585044351214673E-3"/>
    <n v="13000717"/>
    <n v="4.442791755030262E-3"/>
    <n v="2006.0534498922452"/>
    <n v="2.3797346013121334E-3"/>
    <n v="526.15968000000021"/>
    <n v="5.0614810793425669E-4"/>
    <n v="528.67392000000018"/>
    <n v="-5.189730877922516E-4"/>
    <n v="2532.2131298922454"/>
    <n v="1.9898513165090836E-3"/>
    <n v="3060.8870498922456"/>
    <n v="1.5556297692616017E-3"/>
    <x v="1"/>
    <x v="9"/>
    <n v="1"/>
    <n v="1"/>
    <n v="0"/>
    <n v="0"/>
    <x v="0"/>
  </r>
  <r>
    <d v="2017-03-21T00:00:00"/>
    <n v="-0.37232207631885156"/>
    <n v="0.72055950599999996"/>
    <n v="0.13758831355866699"/>
    <n v="7.4043362387039497"/>
    <n v="3"/>
    <n v="-1"/>
    <n v="99999"/>
    <n v="99999"/>
    <n v="10"/>
    <n v="-1"/>
    <x v="0"/>
    <n v="1"/>
    <n v="21052.400399999999"/>
    <n v="-2.8726497451520006E-3"/>
    <n v="12999315"/>
    <n v="-1.0784020604404088E-4"/>
    <n v="2005.967930646812"/>
    <n v="-4.2630591641446003E-5"/>
    <n v="527.27360000000022"/>
    <n v="2.1170759416608842E-3"/>
    <n v="528.84686000000011"/>
    <n v="3.2712035426274433E-4"/>
    <n v="2533.241530646812"/>
    <n v="4.0612724988520199E-4"/>
    <n v="3062.0883906468121"/>
    <n v="3.9248124317703414E-4"/>
    <x v="1"/>
    <x v="9"/>
    <n v="1"/>
    <n v="1"/>
    <n v="0"/>
    <n v="0"/>
    <x v="0"/>
  </r>
  <r>
    <d v="2017-03-22T00:00:00"/>
    <n v="-0.49064498210353341"/>
    <n v="3.5724462999999998E-2"/>
    <n v="0.18266247306438199"/>
    <n v="8.8250002067557496"/>
    <n v="4"/>
    <n v="-1"/>
    <n v="99999"/>
    <n v="99999"/>
    <n v="10"/>
    <n v="-1"/>
    <x v="0"/>
    <n v="1"/>
    <n v="20776.599600000001"/>
    <n v="-1.3100681858587371E-2"/>
    <n v="13008286"/>
    <n v="6.9011328673851402E-4"/>
    <n v="2007.109133921713"/>
    <n v="5.6890404750054024E-4"/>
    <n v="527.06277000000023"/>
    <n v="-3.9984933818038026E-4"/>
    <n v="527.5626900000002"/>
    <n v="-2.4282454849026136E-3"/>
    <n v="2534.1719039217132"/>
    <n v="3.6726591746027992E-4"/>
    <n v="3061.7345939217134"/>
    <n v="-1.1554099031862997E-4"/>
    <x v="1"/>
    <x v="9"/>
    <n v="1"/>
    <n v="1"/>
    <n v="0"/>
    <n v="0"/>
    <x v="0"/>
  </r>
  <r>
    <d v="2017-03-23T00:00:00"/>
    <n v="0.25023335696351096"/>
    <n v="0.15617346900000001"/>
    <n v="4.0903902266771201E-2"/>
    <n v="7.9262360696723597"/>
    <n v="6"/>
    <n v="99999"/>
    <n v="99999"/>
    <n v="1"/>
    <n v="-10"/>
    <n v="1"/>
    <x v="5"/>
    <n v="6"/>
    <n v="20888.5"/>
    <n v="5.3858861485687193E-3"/>
    <n v="12914238"/>
    <n v="-7.2298533411704335E-3"/>
    <n v="2005.3814328653052"/>
    <n v="-8.6079078970258127E-4"/>
    <n v="527.80637000000024"/>
    <n v="1.410837650323904E-3"/>
    <n v="537.41698000000008"/>
    <n v="1.867889861582106E-2"/>
    <n v="2533.1878028653055"/>
    <n v="-3.8833239958380172E-4"/>
    <n v="3070.6047828653054"/>
    <n v="2.8971122974543739E-3"/>
    <x v="1"/>
    <x v="9"/>
    <n v="1"/>
    <n v="1"/>
    <n v="0"/>
    <n v="0"/>
    <x v="0"/>
  </r>
  <r>
    <d v="2017-03-24T00:00:00"/>
    <n v="1.1201465635523358"/>
    <n v="0.40994665299999999"/>
    <n v="4.8935685188792301E-2"/>
    <n v="6.7393785123944197"/>
    <n v="3"/>
    <n v="99999"/>
    <n v="99999"/>
    <n v="1"/>
    <n v="-10"/>
    <n v="1"/>
    <x v="5"/>
    <n v="6"/>
    <n v="21122.75"/>
    <n v="1.1214304521626639E-2"/>
    <n v="12915684"/>
    <n v="1.119694402411664E-4"/>
    <n v="2006.4098687343362"/>
    <n v="5.1283803279345008E-4"/>
    <n v="529.10355000000027"/>
    <n v="2.4576815925885231E-3"/>
    <n v="534.60184000000004"/>
    <n v="-5.2382788500654476E-3"/>
    <n v="2535.5134187343365"/>
    <n v="9.1805900312658117E-4"/>
    <n v="3070.1152587343367"/>
    <n v="-1.5942270841895478E-4"/>
    <x v="1"/>
    <x v="9"/>
    <n v="1"/>
    <n v="1"/>
    <n v="0"/>
    <n v="0"/>
    <x v="0"/>
  </r>
  <r>
    <d v="2017-03-27T00:00:00"/>
    <n v="-0.35345809644750753"/>
    <n v="4.7818450999999998E-2"/>
    <n v="0.115994296111639"/>
    <n v="8.9819507222144495"/>
    <n v="8"/>
    <n v="-1"/>
    <n v="99999"/>
    <n v="99999"/>
    <n v="10"/>
    <n v="-1"/>
    <x v="0"/>
    <n v="1"/>
    <n v="21043.5"/>
    <n v="-3.7518788983441631E-3"/>
    <n v="12849699"/>
    <n v="-5.1089048013253091E-3"/>
    <n v="1999.7833192508874"/>
    <n v="-3.3026898375598801E-3"/>
    <n v="528.26301000000024"/>
    <n v="-1.5886115298224812E-3"/>
    <n v="533.70345000000009"/>
    <n v="-1.6804843021115401E-3"/>
    <n v="2528.0463292508875"/>
    <n v="-2.9450009722986614E-3"/>
    <n v="3061.7497792508875"/>
    <n v="-2.724809584803034E-3"/>
    <x v="1"/>
    <x v="9"/>
    <n v="1"/>
    <n v="1"/>
    <n v="0"/>
    <n v="0"/>
    <x v="0"/>
  </r>
  <r>
    <d v="2017-03-28T00:00:00"/>
    <n v="0.3185593191931525"/>
    <n v="0.23188403499999999"/>
    <n v="0.120438640741279"/>
    <n v="9.2075912136107494"/>
    <n v="2"/>
    <n v="99999"/>
    <n v="99999"/>
    <n v="1"/>
    <n v="10"/>
    <n v="1"/>
    <x v="1"/>
    <n v="5"/>
    <n v="21230.099600000001"/>
    <n v="8.8673272031745132E-3"/>
    <n v="12850881"/>
    <n v="9.1986590502912691E-5"/>
    <n v="2001.6541766627713"/>
    <n v="9.3553006161917196E-4"/>
    <n v="529.46074000000033"/>
    <n v="2.2672986321721211E-3"/>
    <n v="531.53132000000005"/>
    <n v="-4.0699193531539279E-3"/>
    <n v="2531.1149166627715"/>
    <n v="1.2138177122700267E-3"/>
    <n v="3062.6462366627716"/>
    <n v="2.927925129476705E-4"/>
    <x v="1"/>
    <x v="9"/>
    <n v="1"/>
    <n v="1"/>
    <n v="0"/>
    <n v="0"/>
    <x v="0"/>
  </r>
  <r>
    <d v="2017-03-29T00:00:00"/>
    <n v="0.57155258950973931"/>
    <n v="0.70102285900000005"/>
    <n v="0.23952202953981899"/>
    <n v="8.3565687524782408"/>
    <n v="2"/>
    <n v="99999"/>
    <n v="99999"/>
    <n v="1"/>
    <n v="10"/>
    <n v="1"/>
    <x v="1"/>
    <n v="5"/>
    <n v="21397.5"/>
    <n v="7.8850501483280766E-3"/>
    <n v="12876464"/>
    <n v="1.9907584546148271E-3"/>
    <n v="2007.2179214552039"/>
    <n v="2.7795734434550301E-3"/>
    <n v="530.4422900000003"/>
    <n v="1.8538673896764113E-3"/>
    <n v="529.90967000000001"/>
    <n v="-3.050902061613292E-3"/>
    <n v="2537.6602114552043"/>
    <n v="2.5859334751432428E-3"/>
    <n v="3067.5698814552043"/>
    <n v="1.6076439823482502E-3"/>
    <x v="1"/>
    <x v="9"/>
    <n v="1"/>
    <n v="1"/>
    <n v="0"/>
    <n v="0"/>
    <x v="0"/>
  </r>
  <r>
    <d v="2017-03-30T00:00:00"/>
    <n v="0.76933213594808181"/>
    <n v="0.23444034"/>
    <n v="0.225759583292404"/>
    <n v="6.0373148800061998"/>
    <n v="5"/>
    <n v="99999"/>
    <n v="99999"/>
    <n v="1"/>
    <n v="10"/>
    <n v="1"/>
    <x v="1"/>
    <n v="5"/>
    <n v="21559.050800000001"/>
    <n v="7.5499848113098622E-3"/>
    <n v="12947332"/>
    <n v="5.5036848625522605E-3"/>
    <n v="2012.9276641503327"/>
    <n v="2.8446052788275722E-3"/>
    <n v="529.2182700000003"/>
    <n v="-2.3075460291825944E-3"/>
    <n v="531.68121000000008"/>
    <n v="3.3430980793387466E-3"/>
    <n v="2542.1459341503332"/>
    <n v="1.7676608849679365E-3"/>
    <n v="3073.8271441503334"/>
    <n v="2.0398109699006906E-3"/>
    <x v="1"/>
    <x v="9"/>
    <n v="1"/>
    <n v="1"/>
    <n v="0"/>
    <n v="0"/>
    <x v="0"/>
  </r>
  <r>
    <d v="2017-03-31T00:00:00"/>
    <n v="-0.28495344326437266"/>
    <n v="0.311533318"/>
    <n v="0.107423661956869"/>
    <n v="9.1097438485811093"/>
    <n v="5"/>
    <n v="-1"/>
    <n v="99999"/>
    <n v="99999"/>
    <n v="10"/>
    <n v="-1"/>
    <x v="0"/>
    <n v="1"/>
    <n v="21430.949199999999"/>
    <n v="-5.9418942507432071E-3"/>
    <n v="12897693"/>
    <n v="-3.8339172889055861E-3"/>
    <n v="2009.5846274963487"/>
    <n v="-1.6607833026106578E-3"/>
    <n v="529.88032000000032"/>
    <n v="1.250996115459202E-3"/>
    <n v="536.84721000000002"/>
    <n v="9.7163486368079255E-3"/>
    <n v="2539.4649474963489"/>
    <n v="-1.0546155584416628E-3"/>
    <n v="3076.3121574963488"/>
    <n v="8.0844277491154415E-4"/>
    <x v="1"/>
    <x v="9"/>
    <n v="1"/>
    <n v="1"/>
    <n v="0"/>
    <n v="0"/>
    <x v="0"/>
  </r>
  <r>
    <d v="2017-04-03T00:00:00"/>
    <n v="0.20137609490875846"/>
    <n v="0.79738861400000005"/>
    <n v="0.11212850582499399"/>
    <n v="8.5693913149931191"/>
    <n v="4"/>
    <n v="99999"/>
    <n v="0"/>
    <n v="99999"/>
    <n v="10"/>
    <n v="0"/>
    <x v="3"/>
    <n v="3"/>
    <n v="21548.550800000001"/>
    <n v="5.4874657628325441E-3"/>
    <n v="12866480"/>
    <n v="-2.4200451972302695E-3"/>
    <n v="2016.4819355528045"/>
    <n v="3.4322058210849438E-3"/>
    <n v="530.09802000000025"/>
    <n v="4.1084749099562501E-4"/>
    <n v="536.84721000000002"/>
    <n v="0"/>
    <n v="2546.5799555528047"/>
    <n v="2.8017744696458013E-3"/>
    <n v="3083.4271655528046"/>
    <n v="2.3128368293567902E-3"/>
    <x v="1"/>
    <x v="10"/>
    <n v="2"/>
    <n v="1"/>
    <n v="0"/>
    <n v="0"/>
    <x v="0"/>
  </r>
  <r>
    <d v="2017-04-05T00:00:00"/>
    <n v="0.38885322268464262"/>
    <n v="0.80075780399999996"/>
    <n v="0.14359238104895899"/>
    <n v="7.2985240490108598"/>
    <n v="3"/>
    <n v="99999"/>
    <n v="99999"/>
    <n v="1"/>
    <n v="10"/>
    <n v="1"/>
    <x v="1"/>
    <n v="5"/>
    <n v="21613.150399999999"/>
    <n v="2.9978628539604202E-3"/>
    <n v="12928169"/>
    <n v="4.7945514235439024E-3"/>
    <n v="2022.5728851761128"/>
    <n v="3.0205822903335289E-3"/>
    <n v="530.97385000000031"/>
    <n v="1.652203869767499E-3"/>
    <n v="536.84721000000002"/>
    <n v="0"/>
    <n v="2553.5467351761131"/>
    <n v="2.7357395977760657E-3"/>
    <n v="3090.393945176113"/>
    <n v="2.2594273349925142E-3"/>
    <x v="1"/>
    <x v="10"/>
    <n v="2"/>
    <n v="1"/>
    <n v="0"/>
    <n v="0"/>
    <x v="0"/>
  </r>
  <r>
    <d v="2017-04-06T00:00:00"/>
    <n v="0.21934437163927595"/>
    <n v="1.2235360000000001E-2"/>
    <n v="5.21860985062194E-2"/>
    <n v="8.9182148421709293"/>
    <n v="8"/>
    <n v="99999"/>
    <n v="0"/>
    <n v="99999"/>
    <n v="-10"/>
    <n v="0"/>
    <x v="2"/>
    <n v="4"/>
    <n v="21621.400399999999"/>
    <n v="3.8171205249182272E-4"/>
    <n v="12832904"/>
    <n v="-7.3687929048575906E-3"/>
    <n v="2008.939705906545"/>
    <n v="-6.7405132193200101E-3"/>
    <n v="531.20894000000033"/>
    <n v="4.4275250090008988E-4"/>
    <n v="536.22715000000005"/>
    <n v="-1.1550027427729148E-3"/>
    <n v="2540.1486459065454"/>
    <n v="-5.246854927307032E-3"/>
    <n v="3076.3757959065456"/>
    <n v="-4.5360395853250024E-3"/>
    <x v="1"/>
    <x v="10"/>
    <n v="2"/>
    <n v="1"/>
    <n v="0"/>
    <n v="0"/>
    <x v="0"/>
  </r>
  <r>
    <d v="2017-04-07T00:00:00"/>
    <n v="-0.77368677552827103"/>
    <n v="0.43100978600000001"/>
    <n v="0.185887975614421"/>
    <n v="6.07848092514228"/>
    <n v="6"/>
    <n v="-1"/>
    <n v="99999"/>
    <n v="99999"/>
    <n v="10"/>
    <n v="-1"/>
    <x v="0"/>
    <n v="1"/>
    <n v="21436.75"/>
    <n v="-8.5401683787327265E-3"/>
    <n v="12859603"/>
    <n v="2.0805111609967231E-3"/>
    <n v="2013.0678382640247"/>
    <n v="2.0548811621088348E-3"/>
    <n v="532.2098500000003"/>
    <n v="1.8842115119523939E-3"/>
    <n v="531.71847000000014"/>
    <n v="-8.4081531492762318E-3"/>
    <n v="2545.2776882640251"/>
    <n v="2.0191898477064374E-3"/>
    <n v="3076.9961582640253"/>
    <n v="2.0165363357271815E-4"/>
    <x v="1"/>
    <x v="10"/>
    <n v="2"/>
    <n v="1"/>
    <n v="0"/>
    <n v="0"/>
    <x v="0"/>
  </r>
  <r>
    <d v="2017-04-10T00:00:00"/>
    <n v="0.41771136012062998"/>
    <n v="0.67433693900000002"/>
    <n v="0.119921337595412"/>
    <n v="9.3111513834145203"/>
    <n v="3"/>
    <n v="99999"/>
    <n v="99999"/>
    <n v="1"/>
    <n v="10"/>
    <n v="1"/>
    <x v="1"/>
    <n v="5"/>
    <n v="21534.650399999999"/>
    <n v="4.5669422836949192E-3"/>
    <n v="12881803"/>
    <n v="1.7263363417985289E-3"/>
    <n v="2012.7861868057348"/>
    <n v="-1.3991155833714686E-4"/>
    <n v="532.74562000000026"/>
    <n v="1.0066893726223825E-3"/>
    <n v="532.43144000000007"/>
    <n v="1.3408787548792045E-3"/>
    <n v="2545.531806805735"/>
    <n v="9.9839221033404257E-5"/>
    <n v="3077.9632468057353"/>
    <n v="3.1429631106716371E-4"/>
    <x v="1"/>
    <x v="10"/>
    <n v="2"/>
    <n v="1"/>
    <n v="0"/>
    <n v="0"/>
    <x v="0"/>
  </r>
  <r>
    <d v="2017-04-11T00:00:00"/>
    <n v="0.85385663511841225"/>
    <n v="0.784997536"/>
    <n v="0.33386876126694298"/>
    <n v="5.6981022835942703"/>
    <n v="4"/>
    <n v="99999"/>
    <n v="99999"/>
    <n v="1"/>
    <n v="10"/>
    <n v="1"/>
    <x v="1"/>
    <n v="5"/>
    <n v="21704.849600000001"/>
    <n v="7.9035042054829141E-3"/>
    <n v="12909220"/>
    <n v="2.1283511322134352E-3"/>
    <n v="2016.5131080302108"/>
    <n v="1.8516230133667211E-3"/>
    <n v="534.42053000000033"/>
    <n v="3.1439207327506047E-3"/>
    <n v="531.80076000000008"/>
    <n v="-1.1845280962371474E-3"/>
    <n v="2550.9336380302111"/>
    <n v="2.1220835701341034E-3"/>
    <n v="3082.7343980302112"/>
    <n v="1.5501001285274096E-3"/>
    <x v="1"/>
    <x v="10"/>
    <n v="2"/>
    <n v="1"/>
    <n v="0"/>
    <n v="0"/>
    <x v="0"/>
  </r>
  <r>
    <d v="2017-04-12T00:00:00"/>
    <n v="-0.64186764648833172"/>
    <n v="0.27795990999999998"/>
    <n v="9.0482883181803697E-2"/>
    <n v="8.4302195542319804"/>
    <n v="6"/>
    <n v="-1"/>
    <n v="99999"/>
    <n v="99999"/>
    <n v="10"/>
    <n v="-1"/>
    <x v="0"/>
    <n v="1"/>
    <n v="21651.900399999999"/>
    <n v="-2.4395101083770632E-3"/>
    <n v="12920234"/>
    <n v="8.5318865121197796E-4"/>
    <n v="2014.2859943081771"/>
    <n v="-1.1044380089396677E-3"/>
    <n v="533.06941000000029"/>
    <n v="-2.5281962876688713E-3"/>
    <n v="535.94216000000006"/>
    <n v="7.787502973858107E-3"/>
    <n v="2547.3554043081776"/>
    <n v="-1.4027153308451279E-3"/>
    <n v="3083.2975643081777"/>
    <n v="1.8268400882237579E-4"/>
    <x v="1"/>
    <x v="10"/>
    <n v="2"/>
    <n v="1"/>
    <n v="0"/>
    <n v="0"/>
    <x v="0"/>
  </r>
  <r>
    <d v="2017-04-13T00:00:00"/>
    <n v="7.7217179091531987E-2"/>
    <n v="0.39535805299999999"/>
    <n v="2.0331921050987498E-2"/>
    <n v="12.7944257125391"/>
    <n v="3"/>
    <n v="99999"/>
    <n v="0"/>
    <n v="99999"/>
    <n v="-10"/>
    <n v="0"/>
    <x v="2"/>
    <n v="4"/>
    <n v="21680.949199999999"/>
    <n v="1.3416281925997531E-3"/>
    <n v="12970005"/>
    <n v="3.8521748135520451E-3"/>
    <n v="2033.8644397651585"/>
    <n v="9.7197942657123448E-3"/>
    <n v="533.55586000000039"/>
    <n v="9.1254532875950645E-4"/>
    <n v="533.62794000000008"/>
    <n v="-4.3180405885590023E-3"/>
    <n v="2567.4202997651591"/>
    <n v="7.8767554079997026E-3"/>
    <n v="3101.0482397651595"/>
    <n v="5.7570426099839977E-3"/>
    <x v="1"/>
    <x v="10"/>
    <n v="2"/>
    <n v="1"/>
    <n v="0"/>
    <n v="0"/>
    <x v="0"/>
  </r>
  <r>
    <d v="2017-04-17T00:00:00"/>
    <n v="-0.34869323961017618"/>
    <n v="4.5296367999999997E-2"/>
    <n v="9.6996374224031498E-2"/>
    <n v="12.9419662751771"/>
    <n v="2"/>
    <n v="-1"/>
    <n v="99999"/>
    <n v="99999"/>
    <n v="10"/>
    <n v="-1"/>
    <x v="0"/>
    <n v="1"/>
    <n v="21654.75"/>
    <n v="-1.2083972781044006E-3"/>
    <n v="12947751"/>
    <n v="-1.7158050440226891E-3"/>
    <n v="2038.5450392227272"/>
    <n v="2.3013330515326835E-3"/>
    <n v="532.88613000000032"/>
    <n v="-1.2552200251348955E-3"/>
    <n v="527.87068000000011"/>
    <n v="-1.0788902844929726E-2"/>
    <n v="2571.4311692227275"/>
    <n v="1.5622177085439226E-3"/>
    <n v="3099.3018492227275"/>
    <n v="-5.6316135945189139E-4"/>
    <x v="1"/>
    <x v="10"/>
    <n v="2"/>
    <n v="1"/>
    <n v="0"/>
    <n v="0"/>
    <x v="0"/>
  </r>
  <r>
    <d v="2017-04-18T00:00:00"/>
    <n v="-0.55068954208182341"/>
    <n v="0.55271484199999998"/>
    <n v="0.20222658917646"/>
    <n v="5.7177979450838903"/>
    <n v="6"/>
    <n v="-1"/>
    <n v="99999"/>
    <n v="99999"/>
    <n v="10"/>
    <n v="-1"/>
    <x v="0"/>
    <n v="1"/>
    <n v="21651.5"/>
    <n v="-1.5008254539994326E-4"/>
    <n v="12837954"/>
    <n v="-8.4800055237391758E-3"/>
    <n v="2041.0122234113685"/>
    <n v="1.2102671960498856E-3"/>
    <n v="534.19114000000036"/>
    <n v="2.4489472075395202E-3"/>
    <n v="527.13565000000006"/>
    <n v="-1.3924433158516436E-3"/>
    <n v="2575.2033634113686"/>
    <n v="1.4669629246897298E-3"/>
    <n v="3102.3390134113688"/>
    <n v="9.7995107814452531E-4"/>
    <x v="1"/>
    <x v="10"/>
    <n v="2"/>
    <n v="1"/>
    <n v="0"/>
    <n v="0"/>
    <x v="0"/>
  </r>
  <r>
    <d v="2017-04-19T00:00:00"/>
    <n v="-0.53086923482768134"/>
    <n v="0.14384308100000001"/>
    <n v="2.4579461794995101E-2"/>
    <n v="12.8451059357223"/>
    <n v="9"/>
    <n v="-1"/>
    <n v="99999"/>
    <n v="99999"/>
    <n v="-10"/>
    <n v="-1"/>
    <x v="4"/>
    <n v="2"/>
    <n v="21586.449199999999"/>
    <n v="-3.0044477287948235E-3"/>
    <n v="12970491"/>
    <n v="1.0323841322378957E-2"/>
    <n v="2053.3383596208164"/>
    <n v="6.039227040417261E-3"/>
    <n v="534.74120000000028"/>
    <n v="1.0297063332047607E-3"/>
    <n v="520.60928000000013"/>
    <n v="-1.2380816968080133E-2"/>
    <n v="2588.0795596208168"/>
    <n v="5.0000696614465046E-3"/>
    <n v="3108.6888396208169"/>
    <n v="2.0467866928783884E-3"/>
    <x v="1"/>
    <x v="10"/>
    <n v="2"/>
    <n v="1"/>
    <n v="0"/>
    <n v="0"/>
    <x v="0"/>
  </r>
  <r>
    <d v="2017-04-20T00:00:00"/>
    <n v="-8.2572013493414545E-2"/>
    <n v="1.2603085999999999E-2"/>
    <n v="5.7577789100137798E-2"/>
    <n v="12.0154365881447"/>
    <n v="4"/>
    <n v="99999"/>
    <n v="0"/>
    <n v="99999"/>
    <n v="-10"/>
    <n v="0"/>
    <x v="2"/>
    <n v="4"/>
    <n v="21500.25"/>
    <n v="-3.993208850671004E-3"/>
    <n v="12974107"/>
    <n v="2.7878667045055927E-4"/>
    <n v="2063.8217394996791"/>
    <n v="5.1055296511377524E-3"/>
    <n v="535.06351000000041"/>
    <n v="6.0274016664529917E-4"/>
    <n v="516.48281000000009"/>
    <n v="-7.9262321255587631E-3"/>
    <n v="2598.8852494996795"/>
    <n v="4.1751768560183145E-3"/>
    <n v="3115.3680594996795"/>
    <n v="2.1485649492269943E-3"/>
    <x v="1"/>
    <x v="10"/>
    <n v="2"/>
    <n v="1"/>
    <n v="0"/>
    <n v="0"/>
    <x v="0"/>
  </r>
  <r>
    <d v="2017-04-21T00:00:00"/>
    <n v="-5.3020545823242927E-2"/>
    <n v="0.205845634"/>
    <n v="2.9816995210198202E-2"/>
    <n v="10.589603479964399"/>
    <n v="7"/>
    <n v="99999"/>
    <n v="0"/>
    <n v="99999"/>
    <n v="-10"/>
    <n v="0"/>
    <x v="2"/>
    <n v="4"/>
    <n v="21573.550800000001"/>
    <n v="3.4092998918617834E-3"/>
    <n v="12977579"/>
    <n v="2.6760994032182239E-4"/>
    <n v="2061.5936989613306"/>
    <n v="-1.0795702437405019E-3"/>
    <n v="534.91765000000032"/>
    <n v="-2.7260315322208406E-4"/>
    <n v="516.18969000000004"/>
    <n v="-5.6753098907602606E-4"/>
    <n v="2596.5113489613309"/>
    <n v="-9.1343030201340714E-4"/>
    <n v="3112.7010389613311"/>
    <n v="-8.5608521606805876E-4"/>
    <x v="1"/>
    <x v="10"/>
    <n v="2"/>
    <n v="1"/>
    <n v="0"/>
    <n v="0"/>
    <x v="0"/>
  </r>
  <r>
    <d v="2017-04-24T00:00:00"/>
    <n v="0.85052156080823094"/>
    <n v="0.84831332500000001"/>
    <n v="0.18284608374207401"/>
    <n v="7.1725416474469101"/>
    <n v="6"/>
    <n v="99999"/>
    <n v="99999"/>
    <n v="1"/>
    <n v="10"/>
    <n v="1"/>
    <x v="1"/>
    <n v="5"/>
    <n v="21879.050800000001"/>
    <n v="1.4160858489739248E-2"/>
    <n v="13004861"/>
    <n v="2.1022411036757394E-3"/>
    <n v="2062.5749881591501"/>
    <n v="4.7598573778806497E-4"/>
    <n v="536.99087000000031"/>
    <n v="3.875774149534994E-3"/>
    <n v="513.95613000000014"/>
    <n v="-4.3270139703872612E-3"/>
    <n v="2599.5658581591506"/>
    <n v="1.1763896965215626E-3"/>
    <n v="3113.5219881591506"/>
    <n v="2.6374174311749599E-4"/>
    <x v="1"/>
    <x v="10"/>
    <n v="2"/>
    <n v="1"/>
    <n v="0"/>
    <n v="0"/>
    <x v="0"/>
  </r>
  <r>
    <d v="2017-04-25T00:00:00"/>
    <n v="0.67210103047221559"/>
    <n v="0.77965624899999997"/>
    <n v="0.226544201858186"/>
    <n v="8.8137766498177896"/>
    <n v="2"/>
    <n v="99999"/>
    <n v="99999"/>
    <n v="1"/>
    <n v="10"/>
    <n v="1"/>
    <x v="1"/>
    <n v="5"/>
    <n v="22087"/>
    <n v="9.5044891069953064E-3"/>
    <n v="13032217"/>
    <n v="2.1035211372117946E-3"/>
    <n v="2060.8880974013605"/>
    <n v="-8.1785669247114168E-4"/>
    <n v="537.74161000000026"/>
    <n v="1.3980498402141883E-3"/>
    <n v="515.38143000000014"/>
    <n v="2.7731938910817711E-3"/>
    <n v="2598.629707401361"/>
    <n v="-3.6011811543501526E-4"/>
    <n v="3114.0111374013613"/>
    <n v="1.5710479774067032E-4"/>
    <x v="1"/>
    <x v="10"/>
    <n v="2"/>
    <n v="1"/>
    <n v="0"/>
    <n v="0"/>
    <x v="0"/>
  </r>
  <r>
    <d v="2017-04-26T00:00:00"/>
    <n v="0.53218114710756526"/>
    <n v="4.9395956999999997E-2"/>
    <n v="5.2727367767948799E-2"/>
    <n v="10.3486222902651"/>
    <n v="4"/>
    <n v="99999"/>
    <n v="99999"/>
    <n v="1"/>
    <n v="-10"/>
    <n v="1"/>
    <x v="5"/>
    <n v="6"/>
    <n v="22241.800800000001"/>
    <n v="7.0086838411735908E-3"/>
    <n v="13016938"/>
    <n v="-1.1724022090792152E-3"/>
    <n v="2054.6858565573516"/>
    <n v="-3.0094990852872483E-3"/>
    <n v="537.50844000000029"/>
    <n v="-4.3360974055917101E-4"/>
    <n v="517.80217000000016"/>
    <n v="4.696987239140471E-3"/>
    <n v="2592.1942965573517"/>
    <n v="-2.476463201232626E-3"/>
    <n v="3109.9964665573516"/>
    <n v="-1.2892281584323539E-3"/>
    <x v="1"/>
    <x v="10"/>
    <n v="2"/>
    <n v="1"/>
    <n v="0"/>
    <n v="0"/>
    <x v="0"/>
  </r>
  <r>
    <d v="2017-04-27T00:00:00"/>
    <n v="0.35723266029644724"/>
    <n v="0.73437174199999999"/>
    <n v="0.14306911197651301"/>
    <n v="8.4144241758295895"/>
    <n v="9"/>
    <n v="99999"/>
    <n v="99999"/>
    <n v="1"/>
    <n v="10"/>
    <n v="1"/>
    <x v="1"/>
    <n v="5"/>
    <n v="22264.050800000001"/>
    <n v="1.0003686392154876E-3"/>
    <n v="13026780"/>
    <n v="7.5609179363067547E-4"/>
    <n v="2058.7325012850956"/>
    <n v="1.9694712526634461E-3"/>
    <n v="538.5041200000004"/>
    <n v="1.8523988200076502E-3"/>
    <n v="518.03203000000019"/>
    <n v="4.4391470974325387E-4"/>
    <n v="2597.2366212850961"/>
    <n v="1.9451955181142289E-3"/>
    <n v="3115.2686512850964"/>
    <n v="1.6952381729169463E-3"/>
    <x v="1"/>
    <x v="10"/>
    <n v="2"/>
    <n v="1"/>
    <n v="0"/>
    <n v="0"/>
    <x v="0"/>
  </r>
  <r>
    <d v="2017-04-28T00:00:00"/>
    <n v="0.39495414568566461"/>
    <n v="0.42601119900000001"/>
    <n v="0.107501050319145"/>
    <n v="8.0269302282438293"/>
    <n v="7"/>
    <n v="99999"/>
    <n v="99999"/>
    <n v="1"/>
    <n v="10"/>
    <n v="1"/>
    <x v="1"/>
    <n v="5"/>
    <n v="22349.150399999999"/>
    <n v="3.8222873620104014E-3"/>
    <n v="13065338"/>
    <n v="2.9599026006426055E-3"/>
    <n v="2063.1492742783794"/>
    <n v="2.1453845949033212E-3"/>
    <n v="539.16114000000039"/>
    <n v="1.2200835157956114E-3"/>
    <n v="511.03239000000019"/>
    <n v="-1.3511983033172692E-2"/>
    <n v="2602.3104142783795"/>
    <n v="1.9535351348822783E-3"/>
    <n v="3113.3428042783798"/>
    <n v="-6.1819612440872085E-4"/>
    <x v="1"/>
    <x v="10"/>
    <n v="2"/>
    <n v="1"/>
    <n v="0"/>
    <n v="0"/>
    <x v="0"/>
  </r>
  <r>
    <d v="2017-05-02T00:00:00"/>
    <n v="-0.1810144950746557"/>
    <n v="0.21627195199999999"/>
    <n v="0.140135855763211"/>
    <n v="7.92788141592718"/>
    <n v="5"/>
    <n v="99999"/>
    <n v="0"/>
    <n v="99999"/>
    <n v="10"/>
    <n v="0"/>
    <x v="3"/>
    <n v="3"/>
    <n v="22359.300800000001"/>
    <n v="4.5417386425583572E-4"/>
    <n v="13048197"/>
    <n v="-1.3119446278389013E-3"/>
    <n v="2064.1014502903977"/>
    <n v="4.6151581172004796E-4"/>
    <n v="538.21078000000034"/>
    <n v="-1.762664126721103E-3"/>
    <n v="511.03239000000019"/>
    <n v="0"/>
    <n v="2602.312230290398"/>
    <n v="6.9784604028733099E-7"/>
    <n v="3113.3446202903983"/>
    <n v="5.8329973051662876E-7"/>
    <x v="1"/>
    <x v="11"/>
    <n v="2"/>
    <n v="1"/>
    <n v="0"/>
    <n v="0"/>
    <x v="0"/>
  </r>
  <r>
    <d v="2017-05-03T00:00:00"/>
    <n v="-0.55037127938287278"/>
    <n v="1.3157444000000001E-2"/>
    <n v="5.6532262853476199E-2"/>
    <n v="11.823298283279"/>
    <n v="5"/>
    <n v="-1"/>
    <n v="99999"/>
    <n v="99999"/>
    <n v="-10"/>
    <n v="-1"/>
    <x v="4"/>
    <n v="2"/>
    <n v="22285.449199999999"/>
    <n v="-3.3029476485240128E-3"/>
    <n v="13063152"/>
    <n v="1.1461353626098791E-3"/>
    <n v="2072.7905318354092"/>
    <n v="4.2096194175866852E-3"/>
    <n v="536.78182000000038"/>
    <n v="-2.6550192844519982E-3"/>
    <n v="509.53454000000022"/>
    <n v="-2.931027522541152E-3"/>
    <n v="2609.5723518354098"/>
    <n v="2.7898733520541619E-3"/>
    <n v="3119.1068918354099"/>
    <n v="1.8508299747665991E-3"/>
    <x v="1"/>
    <x v="11"/>
    <n v="2"/>
    <n v="1"/>
    <n v="0"/>
    <n v="0"/>
    <x v="0"/>
  </r>
  <r>
    <d v="2017-05-04T00:00:00"/>
    <n v="1.2481630584539214"/>
    <n v="0.89579677199999996"/>
    <n v="0.25654143919988798"/>
    <n v="7.6875006056195403"/>
    <n v="4"/>
    <n v="99999"/>
    <n v="99999"/>
    <n v="1"/>
    <n v="10"/>
    <n v="1"/>
    <x v="1"/>
    <n v="5"/>
    <n v="22729.75"/>
    <n v="1.9936811504791319E-2"/>
    <n v="13123772"/>
    <n v="4.6405339232062914E-3"/>
    <n v="2083.2660105242653"/>
    <n v="5.0538047757195947E-3"/>
    <n v="537.98078000000032"/>
    <n v="2.2336076881290801E-3"/>
    <n v="508.8364200000002"/>
    <n v="-1.3701132017468476E-3"/>
    <n v="2621.2467905242656"/>
    <n v="4.4736980297346296E-3"/>
    <n v="3130.0832105242657"/>
    <n v="3.519058201431724E-3"/>
    <x v="1"/>
    <x v="11"/>
    <n v="2"/>
    <n v="1"/>
    <n v="0"/>
    <n v="0"/>
    <x v="0"/>
  </r>
  <r>
    <d v="2017-05-05T00:00:00"/>
    <n v="-0.59507303853246829"/>
    <n v="0.65668604699999999"/>
    <n v="9.9808030002840595E-2"/>
    <n v="8.1788732615661992"/>
    <n v="11"/>
    <n v="-1"/>
    <n v="99999"/>
    <n v="99999"/>
    <n v="10"/>
    <n v="-1"/>
    <x v="0"/>
    <n v="1"/>
    <n v="22580.25"/>
    <n v="-6.577283076144691E-3"/>
    <n v="13038993"/>
    <n v="-6.4599567868139918E-3"/>
    <n v="2081.2260493809558"/>
    <n v="-9.7921299200576239E-4"/>
    <n v="537.85135000000037"/>
    <n v="-2.4058480304811614E-4"/>
    <n v="518.86173000000019"/>
    <n v="1.9702422244068041E-2"/>
    <n v="2619.0773993809562"/>
    <n v="-8.2761804464648314E-4"/>
    <n v="3137.9391293809563"/>
    <n v="2.5098115060573356E-3"/>
    <x v="1"/>
    <x v="11"/>
    <n v="2"/>
    <n v="1"/>
    <n v="0"/>
    <n v="0"/>
    <x v="0"/>
  </r>
  <r>
    <d v="2017-05-08T00:00:00"/>
    <n v="0.38629009891289584"/>
    <n v="0.145597686"/>
    <n v="0.169094157719446"/>
    <n v="7.91953559128038"/>
    <n v="5"/>
    <n v="99999"/>
    <n v="99999"/>
    <n v="1"/>
    <n v="10"/>
    <n v="1"/>
    <x v="1"/>
    <n v="5"/>
    <n v="22754.150399999999"/>
    <n v="7.7014382037399187E-3"/>
    <n v="13050032"/>
    <n v="8.4661445864719909E-4"/>
    <n v="2084.5060589235422"/>
    <n v="1.5759986972880835E-3"/>
    <n v="538.54326000000037"/>
    <n v="1.2864335099280755E-3"/>
    <n v="516.91979000000015"/>
    <n v="-3.7426926823067586E-3"/>
    <n v="2623.0493189235426"/>
    <n v="1.5165338540683582E-3"/>
    <n v="3139.969108923543"/>
    <n v="6.4691488868584557E-4"/>
    <x v="1"/>
    <x v="11"/>
    <n v="2"/>
    <n v="1"/>
    <n v="0"/>
    <n v="0"/>
    <x v="0"/>
  </r>
  <r>
    <d v="2017-05-09T00:00:00"/>
    <n v="-0.31979911449541487"/>
    <n v="0.26619116199999998"/>
    <n v="8.51638578629519E-2"/>
    <n v="11.767221810430801"/>
    <n v="4"/>
    <n v="-1"/>
    <n v="99999"/>
    <n v="99999"/>
    <n v="-10"/>
    <n v="-1"/>
    <x v="4"/>
    <n v="2"/>
    <n v="22714.75"/>
    <n v="-1.7315698150610626E-3"/>
    <n v="13050825"/>
    <n v="6.0766134519774084E-5"/>
    <n v="2086.568130075093"/>
    <n v="9.8923730287236999E-4"/>
    <n v="536.95788000000039"/>
    <n v="-2.9438303619285788E-3"/>
    <n v="515.80793000000017"/>
    <n v="-2.1509333198482805E-3"/>
    <n v="2623.5260100750934"/>
    <n v="1.8173167698831705E-4"/>
    <n v="3139.3339400750938"/>
    <n v="-2.0228506281927405E-4"/>
    <x v="1"/>
    <x v="11"/>
    <n v="2"/>
    <n v="1"/>
    <n v="0"/>
    <n v="0"/>
    <x v="0"/>
  </r>
  <r>
    <d v="2017-05-10T00:00:00"/>
    <n v="0.33032093178151628"/>
    <n v="2.7226858999999999E-2"/>
    <n v="0.123836995746961"/>
    <n v="13.4185852094719"/>
    <n v="6"/>
    <n v="99999"/>
    <n v="99999"/>
    <n v="1"/>
    <n v="10"/>
    <n v="1"/>
    <x v="1"/>
    <n v="5"/>
    <n v="22850.050800000001"/>
    <n v="5.9565172409998812E-3"/>
    <n v="13076123"/>
    <n v="1.9384215174136354E-3"/>
    <n v="2095.9588166981516"/>
    <n v="4.5005415771977031E-3"/>
    <n v="537.28402000000028"/>
    <n v="6.0738469840493359E-4"/>
    <n v="515.21892000000014"/>
    <n v="-1.1419173024347362E-3"/>
    <n v="2633.2428366981521"/>
    <n v="3.7037279545708568E-3"/>
    <n v="3148.4617566981524"/>
    <n v="2.9075647246499248E-3"/>
    <x v="1"/>
    <x v="11"/>
    <n v="2"/>
    <n v="1"/>
    <n v="0"/>
    <n v="0"/>
    <x v="0"/>
  </r>
  <r>
    <d v="2017-05-11T00:00:00"/>
    <n v="-0.68302206647492314"/>
    <n v="8.9015114000000006E-2"/>
    <n v="0.11241998346141201"/>
    <n v="10.044729201519599"/>
    <n v="4"/>
    <n v="-1"/>
    <n v="99999"/>
    <n v="99999"/>
    <n v="10"/>
    <n v="-1"/>
    <x v="0"/>
    <n v="1"/>
    <n v="22773.849600000001"/>
    <n v="-3.3348372249570879E-3"/>
    <n v="13083500"/>
    <n v="5.641580459283535E-4"/>
    <n v="2093.9906989306915"/>
    <n v="-9.3900593455387149E-4"/>
    <n v="538.71975000000032"/>
    <n v="2.6721993332317062E-3"/>
    <n v="514.70835000000011"/>
    <n v="-9.909768065194946E-4"/>
    <n v="2632.7104489306917"/>
    <n v="-2.0217951798473521E-4"/>
    <n v="3147.418798930692"/>
    <n v="-3.3125946829160036E-4"/>
    <x v="1"/>
    <x v="11"/>
    <n v="2"/>
    <n v="1"/>
    <n v="0"/>
    <n v="0"/>
    <x v="0"/>
  </r>
  <r>
    <d v="2017-05-12T00:00:00"/>
    <n v="-0.68954421075003447"/>
    <n v="0.83742934700000005"/>
    <n v="9.6555207792052899E-2"/>
    <n v="8.2084606518465293"/>
    <n v="9"/>
    <n v="-1"/>
    <n v="99999"/>
    <n v="99999"/>
    <n v="10"/>
    <n v="-1"/>
    <x v="0"/>
    <n v="1"/>
    <n v="22695.25"/>
    <n v="-3.4513093473665934E-3"/>
    <n v="13120229"/>
    <n v="2.8072763404287659E-3"/>
    <n v="2096.196618773628"/>
    <n v="1.0534525507028825E-3"/>
    <n v="540.13136000000043"/>
    <n v="2.6203048987902822E-3"/>
    <n v="514.70835000000011"/>
    <n v="0"/>
    <n v="2636.3279787736283"/>
    <n v="1.374070530394178E-3"/>
    <n v="3151.0363287736282"/>
    <n v="1.1493639944468725E-3"/>
    <x v="1"/>
    <x v="11"/>
    <n v="2"/>
    <n v="1"/>
    <n v="0"/>
    <n v="0"/>
    <x v="0"/>
  </r>
  <r>
    <d v="2017-05-15T00:00:00"/>
    <n v="8.6256097492219158E-2"/>
    <n v="1.018063E-3"/>
    <n v="7.4983437656717597E-2"/>
    <n v="9.7563358810665601"/>
    <n v="4"/>
    <n v="99999"/>
    <n v="0"/>
    <n v="99999"/>
    <n v="-10"/>
    <n v="0"/>
    <x v="2"/>
    <n v="4"/>
    <n v="22805.900399999999"/>
    <n v="4.8754871614102857E-3"/>
    <n v="13133006"/>
    <n v="9.7383970965747579E-4"/>
    <n v="2095.1797208223379"/>
    <n v="-4.8511572921294821E-4"/>
    <n v="540.20878000000039"/>
    <n v="1.4333550268208484E-4"/>
    <n v="514.02747000000011"/>
    <n v="-1.3228462293257692E-3"/>
    <n v="2635.3885008223383"/>
    <n v="-3.5635852551507696E-4"/>
    <n v="3149.4159708223383"/>
    <n v="-5.142301713546571E-4"/>
    <x v="1"/>
    <x v="11"/>
    <n v="2"/>
    <n v="1"/>
    <n v="0"/>
    <n v="0"/>
    <x v="0"/>
  </r>
  <r>
    <d v="2017-05-16T00:00:00"/>
    <n v="0.68833846002878518"/>
    <n v="0.677956118"/>
    <n v="7.6914331001987496E-2"/>
    <n v="6.8789960877638698"/>
    <n v="3"/>
    <n v="99999"/>
    <n v="99999"/>
    <n v="1"/>
    <n v="-10"/>
    <n v="1"/>
    <x v="5"/>
    <n v="6"/>
    <n v="22936.849600000001"/>
    <n v="5.7419000216278882E-3"/>
    <n v="13023286"/>
    <n v="-8.3545229477547389E-3"/>
    <n v="2093.9994355413496"/>
    <n v="-5.6333366978422728E-4"/>
    <n v="540.30389000000037"/>
    <n v="1.7606155901428444E-4"/>
    <n v="510.62684000000007"/>
    <n v="-6.6156581087000177E-3"/>
    <n v="2634.3033255413502"/>
    <n v="-4.117705152957285E-4"/>
    <n v="3144.9301655413501"/>
    <n v="-1.4243292478817171E-3"/>
    <x v="1"/>
    <x v="11"/>
    <n v="2"/>
    <n v="1"/>
    <n v="0"/>
    <n v="0"/>
    <x v="0"/>
  </r>
  <r>
    <d v="2017-05-17T00:00:00"/>
    <n v="0.20953797360095022"/>
    <n v="5.8109312000000003E-2"/>
    <n v="3.1612970824916001E-2"/>
    <n v="11.2302155746543"/>
    <n v="10"/>
    <n v="99999"/>
    <n v="0"/>
    <n v="99999"/>
    <n v="-10"/>
    <n v="0"/>
    <x v="2"/>
    <n v="4"/>
    <n v="22906.849600000001"/>
    <n v="-1.3079389943769781E-3"/>
    <n v="13037441"/>
    <n v="1.0868992664370136E-3"/>
    <n v="2098.7274678246067"/>
    <n v="2.2578956818271045E-3"/>
    <n v="539.68819000000042"/>
    <n v="-1.1395438963061055E-3"/>
    <n v="510.82170000000008"/>
    <n v="3.816093960122835E-4"/>
    <n v="2638.415657824607"/>
    <n v="1.5610701483708134E-3"/>
    <n v="3149.237357824607"/>
    <n v="1.3695669081781325E-3"/>
    <x v="1"/>
    <x v="11"/>
    <n v="2"/>
    <n v="1"/>
    <n v="0"/>
    <n v="0"/>
    <x v="0"/>
  </r>
  <r>
    <d v="2017-05-18T00:00:00"/>
    <n v="-0.62941809411377025"/>
    <n v="5.8222761999999997E-2"/>
    <n v="0.154074562850542"/>
    <n v="10.222559875300201"/>
    <n v="6"/>
    <n v="-1"/>
    <n v="99999"/>
    <n v="99999"/>
    <n v="10"/>
    <n v="-1"/>
    <x v="0"/>
    <n v="1"/>
    <n v="22672.449199999999"/>
    <n v="-1.0232764613777423E-2"/>
    <n v="13097939"/>
    <n v="4.6403278066609044E-3"/>
    <n v="2098.2865230851949"/>
    <n v="-2.1010099985441233E-4"/>
    <n v="538.91531000000043"/>
    <n v="-1.4320861829494325E-3"/>
    <n v="508.45152000000002"/>
    <n v="-4.6399360089832697E-3"/>
    <n v="2637.2018330851952"/>
    <n v="-4.6005819280681148E-4"/>
    <n v="3145.6533530851952"/>
    <n v="-1.1380548152418735E-3"/>
    <x v="1"/>
    <x v="11"/>
    <n v="2"/>
    <n v="1"/>
    <n v="0"/>
    <n v="0"/>
    <x v="0"/>
  </r>
  <r>
    <d v="2017-05-19T00:00:00"/>
    <n v="3.7940413993140673E-2"/>
    <n v="0.55986450099999996"/>
    <n v="6.3336660127154706E-2"/>
    <n v="8.6416825663056205"/>
    <n v="24"/>
    <n v="99999"/>
    <n v="0"/>
    <n v="99999"/>
    <n v="-10"/>
    <n v="0"/>
    <x v="2"/>
    <n v="4"/>
    <n v="22815.25"/>
    <n v="6.298428490910446E-3"/>
    <n v="13020396"/>
    <n v="-5.9202443987561582E-3"/>
    <n v="2096.8638790463401"/>
    <n v="-6.7800275281904021E-4"/>
    <n v="537.1513200000004"/>
    <n v="-3.2732230227418002E-3"/>
    <n v="505.09867000000003"/>
    <n v="-6.5942373424313638E-3"/>
    <n v="2634.0151990463405"/>
    <n v="-1.208339080792542E-3"/>
    <n v="3139.1138690463404"/>
    <n v="-2.078895321520724E-3"/>
    <x v="1"/>
    <x v="11"/>
    <n v="2"/>
    <n v="1"/>
    <n v="0"/>
    <n v="0"/>
    <x v="0"/>
  </r>
  <r>
    <d v="2017-05-22T00:00:00"/>
    <n v="-1.0341267957140139"/>
    <n v="0.82820757599999995"/>
    <n v="0.26634204361383301"/>
    <n v="7.1673168522008499"/>
    <n v="6"/>
    <n v="-1"/>
    <n v="99999"/>
    <n v="99999"/>
    <n v="10"/>
    <n v="-1"/>
    <x v="0"/>
    <n v="1"/>
    <n v="22671.050800000001"/>
    <n v="-6.3202989228695605E-3"/>
    <n v="13043940"/>
    <n v="1.8082399337162602E-3"/>
    <n v="2100.0812259066447"/>
    <n v="1.534361334779577E-3"/>
    <n v="536.99821000000031"/>
    <n v="-2.8504072185853158E-4"/>
    <n v="503.77954"/>
    <n v="-2.6116283378849747E-3"/>
    <n v="2637.0794359066449"/>
    <n v="1.1633330215459203E-3"/>
    <n v="3140.8589759066449"/>
    <n v="5.5592340166832344E-4"/>
    <x v="1"/>
    <x v="11"/>
    <n v="2"/>
    <n v="1"/>
    <n v="0"/>
    <n v="0"/>
    <x v="0"/>
  </r>
  <r>
    <d v="2017-05-23T00:00:00"/>
    <n v="-0.34008442095688063"/>
    <n v="0.53685830300000004"/>
    <n v="2.0013002875319801E-2"/>
    <n v="8.6035377749989799"/>
    <n v="9"/>
    <n v="-1"/>
    <n v="99999"/>
    <n v="99999"/>
    <n v="-10"/>
    <n v="-1"/>
    <x v="4"/>
    <n v="2"/>
    <n v="22571.699199999999"/>
    <n v="-4.3823112072071124E-3"/>
    <n v="12942382"/>
    <n v="-7.7858377146782232E-3"/>
    <n v="2083.6939588730825"/>
    <n v="-7.8031586737734582E-3"/>
    <n v="536.16503000000034"/>
    <n v="-1.5515507956720409E-3"/>
    <n v="505.5188"/>
    <n v="3.452422859411941E-3"/>
    <n v="2619.858988873083"/>
    <n v="-6.5301207081922552E-3"/>
    <n v="3125.3777888730829"/>
    <n v="-4.928965977879729E-3"/>
    <x v="1"/>
    <x v="11"/>
    <n v="2"/>
    <n v="1"/>
    <n v="0"/>
    <n v="0"/>
    <x v="0"/>
  </r>
  <r>
    <d v="2017-05-24T00:00:00"/>
    <n v="-0.13032365457578152"/>
    <n v="0.61770831800000003"/>
    <n v="6.2592253086532004E-2"/>
    <n v="9.8649800883698902"/>
    <n v="4"/>
    <n v="99999"/>
    <n v="0"/>
    <n v="99999"/>
    <n v="-10"/>
    <n v="0"/>
    <x v="2"/>
    <n v="4"/>
    <n v="22538.099600000001"/>
    <n v="-1.4885720256274659E-3"/>
    <n v="12981266"/>
    <n v="3.004392854422111E-3"/>
    <n v="2086.4931060905496"/>
    <n v="1.3433581287440877E-3"/>
    <n v="536.37191000000041"/>
    <n v="3.8585134879109972E-4"/>
    <n v="505.85819999999995"/>
    <n v="6.7138947156841766E-4"/>
    <n v="2622.8650160905499"/>
    <n v="1.147400386904085E-3"/>
    <n v="3128.7232160905501"/>
    <n v="1.0704073054392804E-3"/>
    <x v="1"/>
    <x v="11"/>
    <n v="2"/>
    <n v="1"/>
    <n v="0"/>
    <n v="0"/>
    <x v="0"/>
  </r>
  <r>
    <d v="2017-05-25T00:00:00"/>
    <n v="2.858516327987938"/>
    <n v="0.76997319600000003"/>
    <n v="0.44530288358825199"/>
    <n v="3.35358531548825"/>
    <n v="9"/>
    <n v="99999"/>
    <n v="99999"/>
    <n v="1"/>
    <n v="10"/>
    <n v="1"/>
    <x v="1"/>
    <n v="5"/>
    <n v="23149.800800000001"/>
    <n v="2.7140762125303475E-2"/>
    <n v="13041326"/>
    <n v="4.6266673835972938E-3"/>
    <n v="2095.2427060579334"/>
    <n v="4.1934478200975622E-3"/>
    <n v="537.49361000000033"/>
    <n v="2.0912728259760982E-3"/>
    <n v="503.24338999999992"/>
    <n v="-5.1690572575476823E-3"/>
    <n v="2632.7363160579339"/>
    <n v="3.7635562283329094E-3"/>
    <n v="3135.979706057934"/>
    <n v="2.3193134918630953E-3"/>
    <x v="1"/>
    <x v="11"/>
    <n v="2"/>
    <n v="1"/>
    <n v="0"/>
    <n v="0"/>
    <x v="0"/>
  </r>
  <r>
    <d v="2017-05-26T00:00:00"/>
    <n v="0.9192186728230004"/>
    <n v="0.84929740499999995"/>
    <n v="0.236314036857458"/>
    <n v="7.0404976257310903"/>
    <n v="11"/>
    <n v="99999"/>
    <n v="99999"/>
    <n v="1"/>
    <n v="10"/>
    <n v="1"/>
    <x v="1"/>
    <n v="5"/>
    <n v="23300.849600000001"/>
    <n v="6.5248423217534324E-3"/>
    <n v="13054699"/>
    <n v="1.0254325365379735E-3"/>
    <n v="2097.3315002019021"/>
    <n v="9.9692228395764637E-4"/>
    <n v="540.0061000000004"/>
    <n v="4.6744555716673464E-3"/>
    <n v="609.34728999999993"/>
    <n v="0.21084012648432404"/>
    <n v="2637.3376002019027"/>
    <n v="1.7477193275696745E-3"/>
    <n v="3246.6848902019028"/>
    <n v="3.5301626451891277E-2"/>
    <x v="1"/>
    <x v="11"/>
    <n v="2"/>
    <n v="1"/>
    <n v="0"/>
    <n v="0"/>
    <x v="0"/>
  </r>
  <r>
    <d v="2017-05-29T00:00:00"/>
    <n v="-1.2889680810491528"/>
    <n v="0.32273853600000002"/>
    <n v="0.20411434776611001"/>
    <n v="7.5480242604355103"/>
    <n v="17"/>
    <n v="-1"/>
    <n v="99999"/>
    <n v="99999"/>
    <n v="10"/>
    <n v="-1"/>
    <x v="0"/>
    <n v="1"/>
    <n v="23141.849600000001"/>
    <n v="-6.8237855155289795E-3"/>
    <n v="13101705"/>
    <n v="3.6006958107575038E-3"/>
    <n v="2102.8126340788826"/>
    <n v="2.6133846158573615E-3"/>
    <n v="538.69926000000044"/>
    <n v="-2.420046736508974E-3"/>
    <n v="610.1898799999999"/>
    <n v="1.3827746735362023E-3"/>
    <n v="2641.511894078883"/>
    <n v="1.5827681206459498E-3"/>
    <n v="3251.7017740788829"/>
    <n v="1.5452327671590105E-3"/>
    <x v="1"/>
    <x v="11"/>
    <n v="2"/>
    <n v="1"/>
    <n v="0"/>
    <n v="0"/>
    <x v="0"/>
  </r>
  <r>
    <d v="2017-05-30T00:00:00"/>
    <n v="0.99665697272426479"/>
    <n v="3.6405556999999998E-2"/>
    <n v="3.2873843018485102E-2"/>
    <n v="12.012211525382799"/>
    <n v="4"/>
    <n v="99999"/>
    <n v="99999"/>
    <n v="1"/>
    <n v="-10"/>
    <n v="1"/>
    <x v="5"/>
    <n v="6"/>
    <n v="23318.25"/>
    <n v="7.6225713609339163E-3"/>
    <n v="13097919"/>
    <n v="-2.8897002336714106E-4"/>
    <n v="2105.3232144545204"/>
    <n v="1.19391539452951E-3"/>
    <n v="537.50564000000031"/>
    <n v="-2.2157446438669792E-3"/>
    <n v="613.14790999999991"/>
    <n v="4.8477205161121528E-3"/>
    <n v="2642.8288544545208"/>
    <n v="4.9856310645046698E-4"/>
    <n v="3255.9767644545209"/>
    <n v="1.3146932506900022E-3"/>
    <x v="1"/>
    <x v="11"/>
    <n v="2"/>
    <n v="1"/>
    <n v="0"/>
    <n v="0"/>
    <x v="0"/>
  </r>
  <r>
    <d v="2017-05-31T00:00:00"/>
    <n v="0.73696856415741929"/>
    <n v="0.33852721000000002"/>
    <n v="0.117461643306024"/>
    <n v="8.40822428034895"/>
    <n v="7"/>
    <n v="99999"/>
    <n v="99999"/>
    <n v="1"/>
    <n v="10"/>
    <n v="1"/>
    <x v="1"/>
    <n v="5"/>
    <n v="23452.400399999999"/>
    <n v="5.7530217747900902E-3"/>
    <n v="13155542"/>
    <n v="4.3994011567791702E-3"/>
    <n v="2109.4859447110011"/>
    <n v="1.9772404673545907E-3"/>
    <n v="538.67831000000035"/>
    <n v="2.1816887353964809E-3"/>
    <n v="615.55259000000001"/>
    <n v="3.9218595721872695E-3"/>
    <n v="2648.1642547110014"/>
    <n v="2.0188217059489144E-3"/>
    <n v="3263.7168447110016"/>
    <n v="2.3771914901171698E-3"/>
    <x v="1"/>
    <x v="11"/>
    <n v="2"/>
    <n v="1"/>
    <n v="0"/>
    <n v="0"/>
    <x v="0"/>
  </r>
  <r>
    <d v="2017-06-01T00:00:00"/>
    <n v="-0.28874510311506185"/>
    <n v="2.8963912000000001E-2"/>
    <n v="5.9670349021132101E-2"/>
    <n v="12.2520108478819"/>
    <n v="6"/>
    <n v="-1"/>
    <n v="99999"/>
    <n v="99999"/>
    <n v="-10"/>
    <n v="-1"/>
    <x v="4"/>
    <n v="2"/>
    <n v="23314.449199999999"/>
    <n v="-5.8821782694788993E-3"/>
    <n v="13216262"/>
    <n v="4.6155452964233845E-3"/>
    <n v="2107.1306534376236"/>
    <n v="-1.1165238049027915E-3"/>
    <n v="539.32428000000039"/>
    <n v="1.1991758123695018E-3"/>
    <n v="615.46998999999983"/>
    <n v="-1.3418837210998902E-4"/>
    <n v="2646.4549334376238"/>
    <n v="-6.4547403747206022E-4"/>
    <n v="3261.9249234376239"/>
    <n v="-5.4904311821091234E-4"/>
    <x v="1"/>
    <x v="0"/>
    <n v="2"/>
    <n v="1"/>
    <n v="0"/>
    <n v="0"/>
    <x v="0"/>
  </r>
  <r>
    <d v="2017-06-02T00:00:00"/>
    <n v="-0.37798793803105191"/>
    <n v="0.61926089600000001"/>
    <n v="7.7179457109386503E-3"/>
    <n v="12.3866648260631"/>
    <n v="6"/>
    <n v="-1"/>
    <n v="99999"/>
    <n v="99999"/>
    <n v="-10"/>
    <n v="-1"/>
    <x v="4"/>
    <n v="2"/>
    <n v="23362.75"/>
    <n v="2.0717109628307639E-3"/>
    <n v="13254737"/>
    <n v="2.9111862340500672E-3"/>
    <n v="2111.7081875750932"/>
    <n v="2.1724016638464683E-3"/>
    <n v="538.58112000000028"/>
    <n v="-1.3779464926001461E-3"/>
    <n v="605.88861999999995"/>
    <n v="-1.5567566503120411E-2"/>
    <n v="2650.2893075750935"/>
    <n v="1.4488718810294898E-3"/>
    <n v="3256.1779275750932"/>
    <n v="-1.7618418563950522E-3"/>
    <x v="1"/>
    <x v="0"/>
    <n v="2"/>
    <n v="1"/>
    <n v="0"/>
    <n v="0"/>
    <x v="0"/>
  </r>
  <r>
    <d v="2017-06-05T00:00:00"/>
    <n v="0.35550770520398267"/>
    <n v="0.54040738799999999"/>
    <n v="0.1181305700082"/>
    <n v="10.434151286745699"/>
    <n v="3"/>
    <n v="99999"/>
    <n v="99999"/>
    <n v="1"/>
    <n v="10"/>
    <n v="1"/>
    <x v="1"/>
    <n v="5"/>
    <n v="23462.900399999999"/>
    <n v="4.2867556259429396E-3"/>
    <n v="13270731"/>
    <n v="1.2066629462357259E-3"/>
    <n v="2113.6313901218882"/>
    <n v="9.1073310133982233E-4"/>
    <n v="539.32809000000032"/>
    <n v="1.3869219923638987E-3"/>
    <n v="605.88861999999995"/>
    <n v="0"/>
    <n v="2652.9594801218886"/>
    <n v="1.0075022900946085E-3"/>
    <n v="3258.8481001218888"/>
    <n v="8.200327519523043E-4"/>
    <x v="1"/>
    <x v="0"/>
    <n v="2"/>
    <n v="1"/>
    <n v="0"/>
    <n v="0"/>
    <x v="0"/>
  </r>
  <r>
    <d v="2017-06-06T00:00:00"/>
    <n v="-0.29562415765063488"/>
    <n v="0.42028590799999999"/>
    <n v="5.5736731957496198E-2"/>
    <n v="14.6547501490274"/>
    <n v="2"/>
    <n v="-1"/>
    <n v="99999"/>
    <n v="99999"/>
    <n v="-10"/>
    <n v="-1"/>
    <x v="4"/>
    <n v="2"/>
    <n v="23415.599600000001"/>
    <n v="-2.0159826446689566E-3"/>
    <n v="13273255"/>
    <n v="1.9019298936884255E-4"/>
    <n v="2114.8546985774337"/>
    <n v="5.7877095375413745E-4"/>
    <n v="538.8891600000004"/>
    <n v="-8.1384598380540574E-4"/>
    <n v="605.81696999999986"/>
    <n v="-1.1825605834958619E-4"/>
    <n v="2653.7438585774344"/>
    <n v="2.9566167950290101E-4"/>
    <n v="3259.5608285774342"/>
    <n v="2.1870563881720706E-4"/>
    <x v="1"/>
    <x v="0"/>
    <n v="2"/>
    <n v="1"/>
    <n v="0"/>
    <n v="0"/>
    <x v="0"/>
  </r>
  <r>
    <d v="2017-06-07T00:00:00"/>
    <n v="0.68064138034919097"/>
    <n v="2.5802388999999998E-2"/>
    <n v="0.19350477646068701"/>
    <n v="8.3135953272028207"/>
    <n v="6"/>
    <n v="99999"/>
    <n v="99999"/>
    <n v="1"/>
    <n v="10"/>
    <n v="1"/>
    <x v="1"/>
    <n v="5"/>
    <n v="23586.199199999999"/>
    <n v="7.2857241716755006E-3"/>
    <n v="13334156"/>
    <n v="4.5882490768089923E-3"/>
    <n v="2128.0780207027756"/>
    <n v="6.2525913171418424E-3"/>
    <n v="540.39455000000044"/>
    <n v="2.7935058111023814E-3"/>
    <n v="605.72244999999998"/>
    <n v="-1.5602072025133751E-4"/>
    <n v="2668.472570702776"/>
    <n v="5.5501634333454675E-3"/>
    <n v="3274.1950207027758"/>
    <n v="4.4896208093556655E-3"/>
    <x v="1"/>
    <x v="0"/>
    <n v="2"/>
    <n v="1"/>
    <n v="0"/>
    <n v="0"/>
    <x v="0"/>
  </r>
  <r>
    <d v="2017-06-08T00:00:00"/>
    <n v="-0.53683308105544314"/>
    <n v="1.69247E-3"/>
    <n v="8.1198788207061307E-2"/>
    <n v="10.564725581392301"/>
    <n v="3"/>
    <n v="-1"/>
    <n v="99999"/>
    <n v="99999"/>
    <n v="-10"/>
    <n v="-1"/>
    <x v="4"/>
    <n v="2"/>
    <n v="23521.099600000001"/>
    <n v="-2.7600716608887632E-3"/>
    <n v="13357406"/>
    <n v="1.7436424172627696E-3"/>
    <n v="2134.4332968149479"/>
    <n v="2.9863924397253161E-3"/>
    <n v="540.96288000000038"/>
    <n v="1.0516945442915482E-3"/>
    <n v="605.65956000000006"/>
    <n v="-1.0382643073558739E-4"/>
    <n v="2675.3961768149484"/>
    <n v="2.5945951958386004E-3"/>
    <n v="3281.0557368149484"/>
    <n v="2.0953901856157753E-3"/>
    <x v="1"/>
    <x v="0"/>
    <n v="2"/>
    <n v="1"/>
    <n v="0"/>
    <n v="0"/>
    <x v="0"/>
  </r>
  <r>
    <d v="2017-06-09T00:00:00"/>
    <n v="0.93433133614305452"/>
    <n v="0.927182006"/>
    <n v="0.23789473684210199"/>
    <n v="6.2040117556427203"/>
    <n v="7"/>
    <n v="99999"/>
    <n v="99999"/>
    <n v="1"/>
    <n v="10"/>
    <n v="1"/>
    <x v="1"/>
    <n v="5"/>
    <n v="23698.300800000001"/>
    <n v="7.5337124119825294E-3"/>
    <n v="13388330"/>
    <n v="2.3151201662958698E-3"/>
    <n v="2139.4891887693302"/>
    <n v="2.3687280187798532E-3"/>
    <n v="542.06692000000044"/>
    <n v="2.0408794037773959E-3"/>
    <n v="605.01402000000007"/>
    <n v="-1.0658462982074957E-3"/>
    <n v="2681.5561087693304"/>
    <n v="2.3024373017215272E-3"/>
    <n v="3286.5701287693305"/>
    <n v="1.6806760983996138E-3"/>
    <x v="1"/>
    <x v="0"/>
    <n v="2"/>
    <n v="1"/>
    <n v="0"/>
    <n v="0"/>
    <x v="0"/>
  </r>
  <r>
    <d v="2017-06-12T00:00:00"/>
    <n v="-0.78912595783212469"/>
    <n v="0.75661906400000001"/>
    <n v="0.183032508971154"/>
    <n v="8.3796184911469496"/>
    <n v="4"/>
    <n v="-1"/>
    <n v="99999"/>
    <n v="99999"/>
    <n v="10"/>
    <n v="-1"/>
    <x v="0"/>
    <n v="1"/>
    <n v="23473.75"/>
    <n v="-9.4753966495353392E-3"/>
    <n v="13409103"/>
    <n v="1.5515751404395761E-3"/>
    <n v="2139.6892295992798"/>
    <n v="9.3499341337954789E-5"/>
    <n v="542.09496000000036"/>
    <n v="5.1727930566070057E-5"/>
    <n v="604.75954999999999"/>
    <n v="-4.2060182340908359E-4"/>
    <n v="2681.7841895992801"/>
    <n v="8.5055400930844627E-5"/>
    <n v="3286.5437395992803"/>
    <n v="-8.0293950885934606E-6"/>
    <x v="1"/>
    <x v="0"/>
    <n v="2"/>
    <n v="1"/>
    <n v="0"/>
    <n v="0"/>
    <x v="0"/>
  </r>
  <r>
    <d v="2017-06-13T00:00:00"/>
    <n v="-0.43268561122758137"/>
    <n v="0.130671437"/>
    <n v="0.13982435088084899"/>
    <n v="9.0785095781455993"/>
    <n v="3"/>
    <n v="-1"/>
    <n v="99999"/>
    <n v="99999"/>
    <n v="10"/>
    <n v="-1"/>
    <x v="0"/>
    <n v="1"/>
    <n v="23450.800800000001"/>
    <n v="-9.7765376218117428E-4"/>
    <n v="13394465"/>
    <n v="-1.0916464732950715E-3"/>
    <n v="2137.7894063019762"/>
    <n v="-8.8789683614909354E-4"/>
    <n v="541.4432400000004"/>
    <n v="-1.2022247910217221E-3"/>
    <n v="602.78854999999999"/>
    <n v="-3.2591465484091975E-3"/>
    <n v="2679.2326463019767"/>
    <n v="-9.5143498391814241E-4"/>
    <n v="3282.0211963019765"/>
    <n v="-1.3760788401542268E-3"/>
    <x v="1"/>
    <x v="0"/>
    <n v="2"/>
    <n v="1"/>
    <n v="0"/>
    <n v="0"/>
    <x v="0"/>
  </r>
  <r>
    <d v="2017-06-14T00:00:00"/>
    <n v="-5.8288996787584084E-2"/>
    <n v="0.55753836099999998"/>
    <n v="5.6601167795293696E-3"/>
    <n v="9.2889350235865091"/>
    <n v="2"/>
    <n v="99999"/>
    <n v="0"/>
    <n v="99999"/>
    <n v="-10"/>
    <n v="0"/>
    <x v="2"/>
    <n v="4"/>
    <n v="23494.699199999999"/>
    <n v="1.8719360747798675E-3"/>
    <n v="13340613"/>
    <n v="-4.0204666629088948E-3"/>
    <n v="2137.9719251467213"/>
    <n v="8.537737356495434E-5"/>
    <n v="541.67159000000038"/>
    <n v="4.2174319140086958E-4"/>
    <n v="600.26144999999997"/>
    <n v="-4.1923490417992149E-3"/>
    <n v="2679.6435151467217"/>
    <n v="1.5335317943065974E-4"/>
    <n v="3279.9049651467217"/>
    <n v="-6.4479509079318209E-4"/>
    <x v="1"/>
    <x v="0"/>
    <n v="2"/>
    <n v="1"/>
    <n v="0"/>
    <n v="0"/>
    <x v="0"/>
  </r>
  <r>
    <d v="2017-06-15T00:00:00"/>
    <n v="-0.25586118329412932"/>
    <n v="0.53783716599999998"/>
    <n v="1.01447710535701E-2"/>
    <n v="10.0690383539972"/>
    <n v="4"/>
    <n v="-1"/>
    <n v="99999"/>
    <n v="99999"/>
    <n v="-10"/>
    <n v="-1"/>
    <x v="4"/>
    <n v="2"/>
    <n v="23395.800800000001"/>
    <n v="-4.2093920487391578E-3"/>
    <n v="13405036"/>
    <n v="4.8290884384398769E-3"/>
    <n v="2144.5385437396021"/>
    <n v="3.0714241453053681E-3"/>
    <n v="543.1298900000005"/>
    <n v="2.6922216836222645E-3"/>
    <n v="598.35264999999993"/>
    <n v="-3.1799476711357189E-3"/>
    <n v="2687.6684337396027"/>
    <n v="2.9947709639435161E-3"/>
    <n v="3286.0210837396025"/>
    <n v="1.8647243313061335E-3"/>
    <x v="1"/>
    <x v="0"/>
    <n v="2"/>
    <n v="1"/>
    <n v="0"/>
    <n v="0"/>
    <x v="0"/>
  </r>
  <r>
    <d v="2017-06-16T00:00:00"/>
    <n v="0.26969011162887807"/>
    <n v="2.093648E-3"/>
    <n v="6.8995404755786499E-2"/>
    <n v="8.4222859141870394"/>
    <n v="3"/>
    <n v="99999"/>
    <n v="99999"/>
    <n v="1"/>
    <n v="-10"/>
    <n v="1"/>
    <x v="5"/>
    <n v="6"/>
    <n v="23495"/>
    <n v="4.2400429396713957E-3"/>
    <n v="13434785"/>
    <n v="2.2192405898797674E-3"/>
    <n v="2146.8354023677689"/>
    <n v="1.071026974484468E-3"/>
    <n v="542.4167200000004"/>
    <n v="-1.3130744838957265E-3"/>
    <n v="591.98921999999993"/>
    <n v="-1.0634915714002435E-2"/>
    <n v="2689.2521223677695"/>
    <n v="5.8924255994008412E-4"/>
    <n v="3281.2413423677694"/>
    <n v="-1.4545680779362025E-3"/>
    <x v="1"/>
    <x v="0"/>
    <n v="2"/>
    <n v="1"/>
    <n v="0"/>
    <n v="0"/>
    <x v="0"/>
  </r>
  <r>
    <d v="2017-06-19T00:00:00"/>
    <n v="0.82735539186947515"/>
    <n v="0.74996956699999995"/>
    <n v="0.28230122389402801"/>
    <n v="4.6558273224103202"/>
    <n v="1"/>
    <n v="99999"/>
    <n v="99999"/>
    <n v="1"/>
    <n v="10"/>
    <n v="1"/>
    <x v="1"/>
    <n v="5"/>
    <n v="23707.550800000001"/>
    <n v="9.0466397105768426E-3"/>
    <n v="13468070"/>
    <n v="2.4775238308614167E-3"/>
    <n v="2151.5548027953018"/>
    <n v="2.1983056653192001E-3"/>
    <n v="544.48924000000045"/>
    <n v="3.8208999162121504E-3"/>
    <n v="591.98921999999993"/>
    <n v="0"/>
    <n v="2696.0440427953022"/>
    <n v="2.5255796476058023E-3"/>
    <n v="3288.0332627953021"/>
    <n v="2.0699240680148723E-3"/>
    <x v="1"/>
    <x v="0"/>
    <n v="2"/>
    <n v="1"/>
    <n v="0"/>
    <n v="0"/>
    <x v="0"/>
  </r>
  <r>
    <d v="2017-06-20T00:00:00"/>
    <n v="-0.21872941392788051"/>
    <n v="0.158847039"/>
    <n v="6.0116469890238403E-2"/>
    <n v="14.462683229816999"/>
    <n v="4"/>
    <n v="99999"/>
    <n v="0"/>
    <n v="99999"/>
    <n v="-10"/>
    <n v="0"/>
    <x v="2"/>
    <n v="4"/>
    <n v="23669"/>
    <n v="-1.6260979603174297E-3"/>
    <n v="13517901"/>
    <n v="3.6999362195178076E-3"/>
    <n v="2157.9966631141742"/>
    <n v="2.9940489131408121E-3"/>
    <n v="544.51175000000046"/>
    <n v="4.1341496482161233E-5"/>
    <n v="595.35506999999984"/>
    <n v="5.6856609652451429E-3"/>
    <n v="2702.5084131141748"/>
    <n v="2.397724301332449E-3"/>
    <n v="3297.8634831141744"/>
    <n v="2.9896961293254254E-3"/>
    <x v="1"/>
    <x v="0"/>
    <n v="2"/>
    <n v="1"/>
    <n v="0"/>
    <n v="0"/>
    <x v="0"/>
  </r>
  <r>
    <d v="2017-06-21T00:00:00"/>
    <n v="0.37571422056742693"/>
    <n v="0.36388423800000003"/>
    <n v="0.162196956792311"/>
    <n v="7.8575152041715697"/>
    <n v="5"/>
    <n v="99999"/>
    <n v="99999"/>
    <n v="1"/>
    <n v="10"/>
    <n v="1"/>
    <x v="1"/>
    <n v="5"/>
    <n v="23691.349600000001"/>
    <n v="9.442562000929744E-4"/>
    <n v="13519267"/>
    <n v="1.0105119130554563E-4"/>
    <n v="2156.2313629706891"/>
    <n v="-8.1802728134783287E-4"/>
    <n v="544.59600000000046"/>
    <n v="1.5472577038044832E-4"/>
    <n v="596.17052999999987"/>
    <n v="1.3697036291302478E-3"/>
    <n v="2700.8273629706896"/>
    <n v="-6.2203326928711444E-4"/>
    <n v="3296.9978929706895"/>
    <n v="-2.6246997424761442E-4"/>
    <x v="1"/>
    <x v="0"/>
    <n v="2"/>
    <n v="1"/>
    <n v="0"/>
    <n v="0"/>
    <x v="0"/>
  </r>
  <r>
    <d v="2017-06-22T00:00:00"/>
    <n v="-0.31652992438100686"/>
    <n v="5.6334409000000002E-2"/>
    <n v="7.6993630678390795E-2"/>
    <n v="8.7526815379480691"/>
    <n v="8"/>
    <n v="-1"/>
    <n v="99999"/>
    <n v="99999"/>
    <n v="-10"/>
    <n v="-1"/>
    <x v="4"/>
    <n v="2"/>
    <n v="23710.449199999999"/>
    <n v="8.0618454931746797E-4"/>
    <n v="13506288"/>
    <n v="-9.6003725645776861E-4"/>
    <n v="2150.487394298902"/>
    <n v="-2.6638925536606184E-3"/>
    <n v="545.67708000000039"/>
    <n v="1.9851045545686841E-3"/>
    <n v="592.87128999999993"/>
    <n v="-5.5340541572894697E-3"/>
    <n v="2696.1644742989024"/>
    <n v="-1.7264667618956953E-3"/>
    <n v="3289.0357642989024"/>
    <n v="-2.4149632272324473E-3"/>
    <x v="1"/>
    <x v="0"/>
    <n v="2"/>
    <n v="1"/>
    <n v="0"/>
    <n v="0"/>
    <x v="0"/>
  </r>
  <r>
    <d v="2017-06-23T00:00:00"/>
    <n v="-1.1481669759388442"/>
    <n v="0.41865240300000001"/>
    <n v="0.207619533943907"/>
    <n v="8.3281014729034304"/>
    <n v="16"/>
    <n v="-1"/>
    <n v="99999"/>
    <n v="99999"/>
    <n v="10"/>
    <n v="-1"/>
    <x v="0"/>
    <n v="1"/>
    <n v="23549.849600000001"/>
    <n v="-6.7733680895424309E-3"/>
    <n v="13528802"/>
    <n v="1.6669272860168061E-3"/>
    <n v="2149.6167155637554"/>
    <n v="-4.0487507039321802E-4"/>
    <n v="547.0656300000004"/>
    <n v="2.5446368390624752E-3"/>
    <n v="584.60226"/>
    <n v="-1.3947428623167002E-2"/>
    <n v="2696.6823455637559"/>
    <n v="1.9207703008849997E-4"/>
    <n v="3281.284605563756"/>
    <n v="-2.356665992897411E-3"/>
    <x v="1"/>
    <x v="0"/>
    <n v="2"/>
    <n v="1"/>
    <n v="0"/>
    <n v="0"/>
    <x v="0"/>
  </r>
  <r>
    <d v="2017-06-27T00:00:00"/>
    <n v="-1.6229804409834783"/>
    <n v="0.75964256299999999"/>
    <n v="0.26145020983950201"/>
    <n v="4.6843951701433904"/>
    <n v="5"/>
    <n v="-1"/>
    <n v="99999"/>
    <n v="99999"/>
    <n v="10"/>
    <n v="-1"/>
    <x v="0"/>
    <n v="1"/>
    <n v="23210.650399999999"/>
    <n v="-1.4403455043721536E-2"/>
    <n v="13574157"/>
    <n v="3.3524771816455523E-3"/>
    <n v="2151.5456239483665"/>
    <n v="8.9732665858299754E-4"/>
    <n v="547.82977000000051"/>
    <n v="1.3967976748971989E-3"/>
    <n v="584.88328999999999"/>
    <n v="4.807200026903935E-4"/>
    <n v="2699.3753939483668"/>
    <n v="9.9865243269792181E-4"/>
    <n v="3284.2586839483665"/>
    <n v="9.0637623434663972E-4"/>
    <x v="1"/>
    <x v="0"/>
    <n v="2"/>
    <n v="1"/>
    <n v="0"/>
    <n v="0"/>
    <x v="0"/>
  </r>
  <r>
    <d v="2017-06-28T00:00:00"/>
    <n v="0.46923136305075575"/>
    <n v="2.2987685000000001E-2"/>
    <n v="3.4838137912653798E-2"/>
    <n v="10.684835491991899"/>
    <n v="5"/>
    <n v="99999"/>
    <n v="99999"/>
    <n v="1"/>
    <n v="-10"/>
    <n v="1"/>
    <x v="5"/>
    <n v="6"/>
    <n v="23259.949199999999"/>
    <n v="2.1239732256705945E-3"/>
    <n v="13601297"/>
    <n v="1.9993875126094185E-3"/>
    <n v="2151.6901653865698"/>
    <n v="6.7180280350243038E-5"/>
    <n v="546.95011000000045"/>
    <n v="-1.6057177761625852E-3"/>
    <n v="587.92190999999991"/>
    <n v="5.1952586985344329E-3"/>
    <n v="2698.6402753865705"/>
    <n v="-2.723291334152389E-4"/>
    <n v="3286.5621853865705"/>
    <n v="7.0137637131395536E-4"/>
    <x v="1"/>
    <x v="0"/>
    <n v="2"/>
    <n v="1"/>
    <n v="0"/>
    <n v="0"/>
    <x v="0"/>
  </r>
  <r>
    <d v="2017-06-29T00:00:00"/>
    <n v="-0.81230066142173651"/>
    <n v="0.72706678400000002"/>
    <n v="0.16490944454267401"/>
    <n v="6.2474161838006896"/>
    <n v="11"/>
    <n v="-1"/>
    <n v="99999"/>
    <n v="99999"/>
    <n v="10"/>
    <n v="-1"/>
    <x v="0"/>
    <n v="1"/>
    <n v="23183.699199999999"/>
    <n v="-3.2781670907519045E-3"/>
    <n v="13500119"/>
    <n v="-7.4388493979654635E-3"/>
    <n v="2155.3382328479142"/>
    <n v="1.6954427361473012E-3"/>
    <n v="547.3309000000005"/>
    <n v="6.9620609455589566E-4"/>
    <n v="592.26785999999993"/>
    <n v="7.3920531384856769E-3"/>
    <n v="2702.6691328479146"/>
    <n v="1.4929212678289616E-3"/>
    <n v="3294.9369928479146"/>
    <n v="2.5481968661911214E-3"/>
    <x v="1"/>
    <x v="0"/>
    <n v="2"/>
    <n v="1"/>
    <n v="0"/>
    <n v="0"/>
    <x v="0"/>
  </r>
  <r>
    <d v="2017-06-30T00:00:00"/>
    <n v="0.967928967681421"/>
    <n v="0.63078916299999999"/>
    <n v="0.18277698501574699"/>
    <n v="8.3092108998530705"/>
    <n v="8"/>
    <n v="99999"/>
    <n v="99999"/>
    <n v="1"/>
    <n v="10"/>
    <n v="1"/>
    <x v="1"/>
    <n v="5"/>
    <n v="23241.949199999999"/>
    <n v="2.5125412255175839E-3"/>
    <n v="13525124"/>
    <n v="1.8522058953702736E-3"/>
    <n v="2157.1144876061021"/>
    <n v="8.2411880006461047E-4"/>
    <n v="546.22434000000044"/>
    <n v="-2.0217385862922876E-3"/>
    <n v="589.26713999999993"/>
    <n v="-5.0664913676051748E-3"/>
    <n v="2703.3388276061023"/>
    <n v="2.477901382926806E-4"/>
    <n v="3292.6059676061022"/>
    <n v="-7.0745669700877922E-4"/>
    <x v="1"/>
    <x v="0"/>
    <n v="2"/>
    <n v="1"/>
    <n v="0"/>
    <n v="0"/>
    <x v="0"/>
  </r>
  <r>
    <d v="2017-07-03T00:00:00"/>
    <n v="0.45157854598036096"/>
    <n v="6.4903576000000004E-2"/>
    <n v="0.115943465275907"/>
    <n v="8.5018126582281397"/>
    <n v="2"/>
    <n v="99999"/>
    <n v="99999"/>
    <n v="1"/>
    <n v="10"/>
    <n v="1"/>
    <x v="1"/>
    <n v="5"/>
    <n v="23289.699199999999"/>
    <n v="2.0544748458533046E-3"/>
    <n v="13555391"/>
    <n v="2.2378353056133893E-3"/>
    <n v="2155.4331863244875"/>
    <n v="-7.7942144066744934E-4"/>
    <n v="546.01522000000045"/>
    <n v="-3.8284635942809064E-4"/>
    <n v="590.30253999999991"/>
    <n v="1.757097807965291E-3"/>
    <n v="2701.4484063244881"/>
    <n v="-6.9929128465495705E-4"/>
    <n v="3291.7509463244878"/>
    <n v="-2.5967919940206308E-4"/>
    <x v="1"/>
    <x v="1"/>
    <n v="3"/>
    <n v="1"/>
    <n v="0"/>
    <n v="0"/>
    <x v="0"/>
  </r>
  <r>
    <d v="2017-07-04T00:00:00"/>
    <n v="-0.61278476982921748"/>
    <n v="0.10377579300000001"/>
    <n v="0.138825440699712"/>
    <n v="9.3803470781537008"/>
    <n v="6"/>
    <n v="-1"/>
    <n v="99999"/>
    <n v="99999"/>
    <n v="10"/>
    <n v="-1"/>
    <x v="0"/>
    <n v="1"/>
    <n v="23206.699199999999"/>
    <n v="-3.5638072989796488E-3"/>
    <n v="13559866"/>
    <n v="3.301269583444455E-4"/>
    <n v="2156.0099277324252"/>
    <n v="2.6757563704449261E-4"/>
    <n v="545.24123000000043"/>
    <n v="-1.4175245884171517E-3"/>
    <n v="589.63169999999991"/>
    <n v="-1.1364342088041601E-3"/>
    <n v="2701.2511577324258"/>
    <n v="-7.3015864970993327E-5"/>
    <n v="3290.8828577324257"/>
    <n v="-2.6371636439614932E-4"/>
    <x v="1"/>
    <x v="1"/>
    <n v="3"/>
    <n v="1"/>
    <n v="0"/>
    <n v="0"/>
    <x v="0"/>
  </r>
  <r>
    <d v="2017-07-05T00:00:00"/>
    <n v="0.52028049293806877"/>
    <n v="6.7082198999999995E-2"/>
    <n v="0.17021876646109399"/>
    <n v="7.60957397876932"/>
    <n v="5"/>
    <n v="99999"/>
    <n v="99999"/>
    <n v="1"/>
    <n v="10"/>
    <n v="1"/>
    <x v="1"/>
    <n v="5"/>
    <n v="23363"/>
    <n v="6.735158613164538E-3"/>
    <n v="13620931"/>
    <n v="4.5033630863313689E-3"/>
    <n v="2160.1942296504249"/>
    <n v="1.9407618973259488E-3"/>
    <n v="546.11955000000046"/>
    <n v="1.6108833148953394E-3"/>
    <n v="588.34551999999996"/>
    <n v="-2.181327767825092E-3"/>
    <n v="2706.3137796504252"/>
    <n v="1.874176676799344E-3"/>
    <n v="3294.6592996504251"/>
    <n v="1.1475467469546086E-3"/>
    <x v="1"/>
    <x v="1"/>
    <n v="3"/>
    <n v="1"/>
    <n v="0"/>
    <n v="0"/>
    <x v="0"/>
  </r>
  <r>
    <d v="2017-07-06T00:00:00"/>
    <n v="0.30618061371239014"/>
    <n v="0.558894746"/>
    <n v="9.17356838089564E-2"/>
    <n v="9.0600478955092907"/>
    <n v="7"/>
    <n v="99999"/>
    <n v="99999"/>
    <n v="1"/>
    <n v="10"/>
    <n v="1"/>
    <x v="1"/>
    <n v="5"/>
    <n v="23460.650399999999"/>
    <n v="4.1797029491075222E-3"/>
    <n v="13709724"/>
    <n v="6.5188642391624807E-3"/>
    <n v="2167.5721203695202"/>
    <n v="3.4153830326124623E-3"/>
    <n v="547.23118000000045"/>
    <n v="2.0355066944590661E-3"/>
    <n v="587.67076999999995"/>
    <n v="-1.1468600967676768E-3"/>
    <n v="2714.8033003695209"/>
    <n v="3.1369314167968287E-3"/>
    <n v="3302.4740703695206"/>
    <n v="2.3719510906408114E-3"/>
    <x v="1"/>
    <x v="1"/>
    <n v="3"/>
    <n v="1"/>
    <n v="0"/>
    <n v="0"/>
    <x v="0"/>
  </r>
  <r>
    <d v="2017-07-07T00:00:00"/>
    <n v="-3.540035938881914E-3"/>
    <n v="0.27059641699999998"/>
    <n v="1.3428827215756599E-2"/>
    <n v="13.4490086956471"/>
    <n v="4"/>
    <n v="99999"/>
    <n v="0"/>
    <n v="99999"/>
    <n v="-10"/>
    <n v="0"/>
    <x v="2"/>
    <n v="4"/>
    <n v="23444.800800000001"/>
    <n v="-6.755822933194322E-4"/>
    <n v="13743674"/>
    <n v="2.4763445274318396E-3"/>
    <n v="2167.2663834303348"/>
    <n v="-1.4105041133916085E-4"/>
    <n v="546.90864000000045"/>
    <n v="-5.8940354970271613E-4"/>
    <n v="583.48381999999992"/>
    <n v="-7.1246524648487242E-3"/>
    <n v="2714.1750234303354"/>
    <n v="-2.3142632068406943E-4"/>
    <n v="3297.6588434303353"/>
    <n v="-1.4580665393828518E-3"/>
    <x v="1"/>
    <x v="1"/>
    <n v="3"/>
    <n v="1"/>
    <n v="0"/>
    <n v="0"/>
    <x v="0"/>
  </r>
  <r>
    <d v="2017-07-11T00:00:00"/>
    <n v="-0.80406135830160186"/>
    <n v="7.3133280999999994E-2"/>
    <n v="0.111941068764045"/>
    <n v="9.3976803448897801"/>
    <n v="5"/>
    <n v="-1"/>
    <n v="99999"/>
    <n v="99999"/>
    <n v="10"/>
    <n v="-1"/>
    <x v="0"/>
    <n v="1"/>
    <n v="23560.199199999999"/>
    <n v="4.9221318186674079E-3"/>
    <n v="13762290"/>
    <n v="1.3545140840796055E-3"/>
    <n v="2170.2150353712395"/>
    <n v="1.3605396934353031E-3"/>
    <n v="548.92970000000048"/>
    <n v="3.6954252542069632E-3"/>
    <n v="582.87994999999989"/>
    <n v="-1.0349387237508223E-3"/>
    <n v="2719.1447353712401"/>
    <n v="1.8310211751280114E-3"/>
    <n v="3302.0246853712401"/>
    <n v="1.3239216511442553E-3"/>
    <x v="1"/>
    <x v="1"/>
    <n v="3"/>
    <n v="1"/>
    <n v="0"/>
    <n v="0"/>
    <x v="0"/>
  </r>
  <r>
    <d v="2017-07-12T00:00:00"/>
    <n v="0.39881863585697858"/>
    <n v="0.47090336199999999"/>
    <n v="0.12752623507133101"/>
    <n v="7.5203929440077397"/>
    <n v="5"/>
    <n v="99999"/>
    <n v="99999"/>
    <n v="1"/>
    <n v="10"/>
    <n v="1"/>
    <x v="1"/>
    <n v="5"/>
    <n v="23719.349600000001"/>
    <n v="6.7550532425040277E-3"/>
    <n v="13688467"/>
    <n v="-5.3641508789598058E-3"/>
    <n v="2172.3160339720012"/>
    <n v="9.6810618603160314E-4"/>
    <n v="549.28910000000053"/>
    <n v="6.5472864740256931E-4"/>
    <n v="584.87594000000001"/>
    <n v="3.4243586522406666E-3"/>
    <n v="2721.6051339720016"/>
    <n v="9.0484282383207493E-4"/>
    <n v="3306.4810739720015"/>
    <n v="1.3495927575901678E-3"/>
    <x v="1"/>
    <x v="1"/>
    <n v="3"/>
    <n v="1"/>
    <n v="0"/>
    <n v="0"/>
    <x v="0"/>
  </r>
  <r>
    <d v="2017-07-13T00:00:00"/>
    <n v="0.17245286888845235"/>
    <n v="2.5049057E-2"/>
    <n v="7.3737721002635703E-2"/>
    <n v="13.211750853727001"/>
    <n v="6"/>
    <n v="99999"/>
    <n v="0"/>
    <n v="99999"/>
    <n v="-10"/>
    <n v="0"/>
    <x v="2"/>
    <n v="4"/>
    <n v="23866.400399999999"/>
    <n v="6.1996135003632435E-3"/>
    <n v="13730385"/>
    <n v="3.0622859374975775E-3"/>
    <n v="2185.8655273544932"/>
    <n v="6.2373490645912799E-3"/>
    <n v="549.48049000000049"/>
    <n v="3.4843218261548792E-4"/>
    <n v="579.95103999999992"/>
    <n v="-8.4204181830425107E-3"/>
    <n v="2735.3460173544936"/>
    <n v="5.0488159398929255E-3"/>
    <n v="3315.2970573544935"/>
    <n v="2.6662736562714784E-3"/>
    <x v="1"/>
    <x v="1"/>
    <n v="3"/>
    <n v="1"/>
    <n v="0"/>
    <n v="0"/>
    <x v="0"/>
  </r>
  <r>
    <d v="2017-07-14T00:00:00"/>
    <n v="0.60714603973047265"/>
    <n v="0.670482193"/>
    <n v="0.1462673003977"/>
    <n v="7.7368315638060103"/>
    <n v="9"/>
    <n v="99999"/>
    <n v="99999"/>
    <n v="1"/>
    <n v="10"/>
    <n v="1"/>
    <x v="1"/>
    <n v="5"/>
    <n v="23943.199199999999"/>
    <n v="3.2178627154850759E-3"/>
    <n v="13741643"/>
    <n v="8.1993330849794432E-4"/>
    <n v="2185.5038280921194"/>
    <n v="-1.6547187274207342E-4"/>
    <n v="548.76814000000047"/>
    <n v="-1.2964063564840922E-3"/>
    <n v="577.93784999999991"/>
    <n v="-3.4713102678460839E-3"/>
    <n v="2734.27196809212"/>
    <n v="-3.9265572090674272E-4"/>
    <n v="3312.2098180921198"/>
    <n v="-9.3121044930954966E-4"/>
    <x v="1"/>
    <x v="1"/>
    <n v="3"/>
    <n v="1"/>
    <n v="0"/>
    <n v="0"/>
    <x v="0"/>
  </r>
  <r>
    <d v="2017-07-17T00:00:00"/>
    <n v="0.12233040623496176"/>
    <n v="0.33142223799999998"/>
    <n v="0.106213027295374"/>
    <n v="8.6831810202985"/>
    <n v="3"/>
    <n v="99999"/>
    <n v="0"/>
    <n v="99999"/>
    <n v="10"/>
    <n v="0"/>
    <x v="3"/>
    <n v="3"/>
    <n v="24015.699199999999"/>
    <n v="3.0279997002238268E-3"/>
    <n v="13757604"/>
    <n v="1.1615059421934415E-3"/>
    <n v="2185.6512372175466"/>
    <n v="6.7448578004114523E-5"/>
    <n v="549.00154000000055"/>
    <n v="4.2531623647112937E-4"/>
    <n v="577.54561999999999"/>
    <n v="-6.7867159072543259E-4"/>
    <n v="2734.6527772175473"/>
    <n v="1.3927258512369534E-4"/>
    <n v="3312.1983972175472"/>
    <n v="-3.4481132537012016E-6"/>
    <x v="1"/>
    <x v="1"/>
    <n v="3"/>
    <n v="1"/>
    <n v="0"/>
    <n v="0"/>
    <x v="0"/>
  </r>
  <r>
    <d v="2017-07-18T00:00:00"/>
    <n v="7.2166992184699075E-2"/>
    <n v="1.1694481E-2"/>
    <n v="5.0830602482042901E-2"/>
    <n v="10.3517663076864"/>
    <n v="5"/>
    <n v="99999"/>
    <n v="0"/>
    <n v="99999"/>
    <n v="-10"/>
    <n v="0"/>
    <x v="2"/>
    <n v="4"/>
    <n v="24012.050800000001"/>
    <n v="-1.5191729250163544E-4"/>
    <n v="13819162"/>
    <n v="4.4744709907336144E-3"/>
    <n v="2188.3819728050989"/>
    <n v="1.2493921907819061E-3"/>
    <n v="548.55800000000045"/>
    <n v="-8.0790301608280046E-4"/>
    <n v="578.12246000000005"/>
    <n v="9.9877824369976054E-4"/>
    <n v="2736.9399728050994"/>
    <n v="8.3637513566858779E-4"/>
    <n v="3315.0624328050994"/>
    <n v="8.6469324722759922E-4"/>
    <x v="1"/>
    <x v="1"/>
    <n v="3"/>
    <n v="1"/>
    <n v="0"/>
    <n v="0"/>
    <x v="0"/>
  </r>
  <r>
    <d v="2017-07-19T00:00:00"/>
    <n v="0.40862582264099451"/>
    <n v="0.40255326400000002"/>
    <n v="5.4707491665929003E-2"/>
    <n v="11.397886240525001"/>
    <n v="2"/>
    <n v="99999"/>
    <n v="99999"/>
    <n v="1"/>
    <n v="-10"/>
    <n v="1"/>
    <x v="5"/>
    <n v="6"/>
    <n v="24160.599600000001"/>
    <n v="6.1864270252167675E-3"/>
    <n v="13857559"/>
    <n v="2.7785331701011273E-3"/>
    <n v="2193.3943594939492"/>
    <n v="2.2904532897543017E-3"/>
    <n v="549.05708000000038"/>
    <n v="9.0980352123182229E-4"/>
    <n v="576.69371000000001"/>
    <n v="-2.4713622093146537E-3"/>
    <n v="2742.4514394939497"/>
    <n v="2.0137331266354419E-3"/>
    <n v="3319.1451494939497"/>
    <n v="1.2315655501533573E-3"/>
    <x v="1"/>
    <x v="1"/>
    <n v="3"/>
    <n v="1"/>
    <n v="0"/>
    <n v="0"/>
    <x v="0"/>
  </r>
  <r>
    <d v="2017-07-20T00:00:00"/>
    <n v="-2.3787006662271491E-2"/>
    <n v="6.0630113999999999E-2"/>
    <n v="2.7915300054711299E-2"/>
    <n v="12.2813080468687"/>
    <n v="8"/>
    <n v="99999"/>
    <n v="0"/>
    <n v="99999"/>
    <n v="-10"/>
    <n v="0"/>
    <x v="2"/>
    <n v="4"/>
    <n v="24222.449199999999"/>
    <n v="2.5599364678017267E-3"/>
    <n v="14030397"/>
    <n v="1.2472470800954261E-2"/>
    <n v="2202.2094510521479"/>
    <n v="4.0189268838242143E-3"/>
    <n v="549.75034000000051"/>
    <n v="1.262637392819288E-3"/>
    <n v="578.74830999999995"/>
    <n v="3.5627230961128298E-3"/>
    <n v="2751.9597910521484"/>
    <n v="3.4670993335630396E-3"/>
    <n v="3330.7081010521483"/>
    <n v="3.4837137387504491E-3"/>
    <x v="1"/>
    <x v="1"/>
    <n v="3"/>
    <n v="1"/>
    <n v="0"/>
    <n v="0"/>
    <x v="0"/>
  </r>
  <r>
    <d v="2017-07-21T00:00:00"/>
    <n v="0.59111228285944328"/>
    <n v="6.6688189999999994E-2"/>
    <n v="0.10365257937053"/>
    <n v="8.5323738760633407"/>
    <n v="12"/>
    <n v="99999"/>
    <n v="99999"/>
    <n v="1"/>
    <n v="10"/>
    <n v="1"/>
    <x v="1"/>
    <n v="5"/>
    <n v="24280.650399999999"/>
    <n v="2.4027793192771263E-3"/>
    <n v="13986898"/>
    <n v="-3.1003399262330422E-3"/>
    <n v="2195.9032030040466"/>
    <n v="-2.8636004831821271E-3"/>
    <n v="549.11785000000043"/>
    <n v="-1.1505040633537078E-3"/>
    <n v="579.30053999999996"/>
    <n v="9.541798921193223E-4"/>
    <n v="2745.0210530040472"/>
    <n v="-2.5213806068904443E-3"/>
    <n v="3324.3215930040469"/>
    <n v="-1.9174625498055153E-3"/>
    <x v="1"/>
    <x v="1"/>
    <n v="3"/>
    <n v="1"/>
    <n v="0"/>
    <n v="0"/>
    <x v="0"/>
  </r>
  <r>
    <d v="2017-07-24T00:00:00"/>
    <n v="0.77562309385255734"/>
    <n v="0.48287919600000001"/>
    <n v="9.6882781887080202E-2"/>
    <n v="12.0382352228972"/>
    <n v="5"/>
    <n v="99999"/>
    <n v="99999"/>
    <n v="1"/>
    <n v="10"/>
    <n v="1"/>
    <x v="1"/>
    <n v="5"/>
    <n v="24422.699199999999"/>
    <n v="5.8502880960717984E-3"/>
    <n v="13980915"/>
    <n v="-4.2775746273404636E-4"/>
    <n v="2191.7862580036781"/>
    <n v="-1.8748299081382536E-3"/>
    <n v="550.06035000000043"/>
    <n v="1.716389296031906E-3"/>
    <n v="578.77891999999997"/>
    <n v="-9.0043071598033819E-4"/>
    <n v="2741.8466080036787"/>
    <n v="-1.1564373966802544E-3"/>
    <n v="3320.6255280036785"/>
    <n v="-1.1118253444993842E-3"/>
    <x v="1"/>
    <x v="1"/>
    <n v="3"/>
    <n v="1"/>
    <n v="0"/>
    <n v="0"/>
    <x v="0"/>
  </r>
  <r>
    <d v="2017-07-25T00:00:00"/>
    <n v="-8.9366723040337187E-2"/>
    <n v="0.105091858"/>
    <n v="3.9822078034200799E-2"/>
    <n v="12.169121165942"/>
    <n v="4"/>
    <n v="99999"/>
    <n v="0"/>
    <n v="99999"/>
    <n v="-10"/>
    <n v="0"/>
    <x v="2"/>
    <n v="4"/>
    <n v="24515.800800000001"/>
    <n v="3.8120929729177355E-3"/>
    <n v="14006378"/>
    <n v="1.821268493514161E-3"/>
    <n v="2195.09480110613"/>
    <n v="1.509519046563268E-3"/>
    <n v="550.30528000000049"/>
    <n v="4.4527841354158326E-4"/>
    <n v="579.01117999999997"/>
    <n v="4.0129312242398463E-4"/>
    <n v="2745.4000811061305"/>
    <n v="1.2960145516816013E-3"/>
    <n v="3324.4112611061305"/>
    <n v="1.140066252736327E-3"/>
    <x v="1"/>
    <x v="1"/>
    <n v="3"/>
    <n v="1"/>
    <n v="0"/>
    <n v="0"/>
    <x v="0"/>
  </r>
  <r>
    <d v="2017-07-26T00:00:00"/>
    <n v="0.70614516183797871"/>
    <n v="0.35656713000000001"/>
    <n v="0.25294941438605001"/>
    <n v="6.5699034318878002"/>
    <n v="2"/>
    <n v="99999"/>
    <n v="99999"/>
    <n v="1"/>
    <n v="10"/>
    <n v="1"/>
    <x v="1"/>
    <n v="5"/>
    <n v="24678.300800000001"/>
    <n v="6.6283782172027461E-3"/>
    <n v="14055057"/>
    <n v="3.4754880954948053E-3"/>
    <n v="2202.2396306475666"/>
    <n v="3.2549070490424103E-3"/>
    <n v="550.75268000000051"/>
    <n v="8.13003284286129E-4"/>
    <n v="581.17488000000003"/>
    <n v="3.7368881201915727E-3"/>
    <n v="2752.9923106475671"/>
    <n v="2.7654364818032739E-3"/>
    <n v="3334.1671906475672"/>
    <n v="2.934633766759287E-3"/>
    <x v="1"/>
    <x v="1"/>
    <n v="3"/>
    <n v="1"/>
    <n v="0"/>
    <n v="0"/>
    <x v="0"/>
  </r>
  <r>
    <d v="2017-07-27T00:00:00"/>
    <n v="0.37138819709527104"/>
    <n v="0.37746247900000002"/>
    <n v="3.5863204103827297E-2"/>
    <n v="11.544401606947099"/>
    <n v="12"/>
    <n v="99999"/>
    <n v="99999"/>
    <n v="1"/>
    <n v="-10"/>
    <n v="1"/>
    <x v="5"/>
    <n v="6"/>
    <n v="24913.75"/>
    <n v="9.5407379101237755E-3"/>
    <n v="14087813"/>
    <n v="2.3305490685665564E-3"/>
    <n v="2205.8523859112579"/>
    <n v="1.6404914403564952E-3"/>
    <n v="551.38159000000041"/>
    <n v="1.1419100130387605E-3"/>
    <n v="587.3133499999999"/>
    <n v="1.0562173643843487E-2"/>
    <n v="2757.2339759112583"/>
    <n v="1.5407472252233489E-3"/>
    <n v="3344.5473259112582"/>
    <n v="3.1132617742768431E-3"/>
    <x v="1"/>
    <x v="1"/>
    <n v="3"/>
    <n v="1"/>
    <n v="0"/>
    <n v="0"/>
    <x v="0"/>
  </r>
  <r>
    <d v="2017-07-28T00:00:00"/>
    <n v="0.31351803144405221"/>
    <n v="0.54034143899999998"/>
    <n v="1.3114754098360901E-3"/>
    <n v="9.06393699640312"/>
    <n v="7"/>
    <n v="99999"/>
    <n v="99999"/>
    <n v="1"/>
    <n v="-10"/>
    <n v="1"/>
    <x v="5"/>
    <n v="6"/>
    <n v="24806.900399999999"/>
    <n v="-4.2887802920075213E-3"/>
    <n v="14113146"/>
    <n v="1.7982209161919727E-3"/>
    <n v="2201.3159593487944"/>
    <n v="-2.0565413132073163E-3"/>
    <n v="550.69901000000038"/>
    <n v="-1.2379448504982182E-3"/>
    <n v="590.32128"/>
    <n v="5.1215079650412942E-3"/>
    <n v="2752.0149693487947"/>
    <n v="-1.8928413794621068E-3"/>
    <n v="3342.3362493487948"/>
    <n v="-6.6109890128729365E-4"/>
    <x v="1"/>
    <x v="1"/>
    <n v="3"/>
    <n v="1"/>
    <n v="0"/>
    <n v="0"/>
    <x v="0"/>
  </r>
  <r>
    <d v="2017-07-31T00:00:00"/>
    <n v="0.92317397264259671"/>
    <n v="0.83842032200000005"/>
    <n v="0.27132523703410699"/>
    <n v="5.5705205470066197"/>
    <n v="6"/>
    <n v="99999"/>
    <n v="99999"/>
    <n v="1"/>
    <n v="10"/>
    <n v="1"/>
    <x v="1"/>
    <n v="5"/>
    <n v="25091.550800000001"/>
    <n v="1.1474645981970566E-2"/>
    <n v="14100340"/>
    <n v="-9.073809624019491E-4"/>
    <n v="2197.7260569949622"/>
    <n v="-1.6307983134298265E-3"/>
    <n v="551.0356400000004"/>
    <n v="6.112776560103228E-4"/>
    <n v="590.16465999999991"/>
    <n v="-2.6531315286493218E-4"/>
    <n v="2748.7616969949627"/>
    <n v="-1.1821419541921951E-3"/>
    <n v="3338.9263569949626"/>
    <n v="-1.0202122406136604E-3"/>
    <x v="1"/>
    <x v="1"/>
    <n v="3"/>
    <n v="1"/>
    <n v="0"/>
    <n v="0"/>
    <x v="0"/>
  </r>
  <r>
    <d v="2017-08-01T00:00:00"/>
    <n v="6.4696821554672074E-2"/>
    <n v="0.16799861499999999"/>
    <n v="4.6588274629448201E-2"/>
    <n v="9.3660894815528408"/>
    <n v="5"/>
    <n v="99999"/>
    <n v="0"/>
    <n v="99999"/>
    <n v="-10"/>
    <n v="0"/>
    <x v="2"/>
    <n v="4"/>
    <n v="25151.849600000001"/>
    <n v="2.4031515820057692E-3"/>
    <n v="14058201"/>
    <n v="-2.9885094969340775E-3"/>
    <n v="2201.8979847947539"/>
    <n v="1.8982929134927495E-3"/>
    <n v="551.0694600000005"/>
    <n v="6.1375340441038873E-5"/>
    <n v="592.20004999999992"/>
    <n v="3.4488510376069481E-3"/>
    <n v="2752.9674447947546"/>
    <n v="1.5300518063787738E-3"/>
    <n v="3345.1674947947545"/>
    <n v="1.869204987620332E-3"/>
    <x v="1"/>
    <x v="2"/>
    <n v="3"/>
    <n v="1"/>
    <n v="0"/>
    <n v="0"/>
    <x v="0"/>
  </r>
  <r>
    <d v="2017-08-02T00:00:00"/>
    <n v="-1.0748208011181131"/>
    <n v="0.46071280199999998"/>
    <n v="8.0431719640886898E-2"/>
    <n v="9.2843480106116996"/>
    <n v="10"/>
    <n v="-1"/>
    <n v="99999"/>
    <n v="99999"/>
    <n v="-10"/>
    <n v="-1"/>
    <x v="4"/>
    <n v="2"/>
    <n v="24956.449199999999"/>
    <n v="-7.7688282614413184E-3"/>
    <n v="14089047"/>
    <n v="2.1941641039275872E-3"/>
    <n v="2212.6025794332936"/>
    <n v="4.8615306941830472E-3"/>
    <n v="551.87123000000042"/>
    <n v="1.4549345557997029E-3"/>
    <n v="593.49200999999994"/>
    <n v="2.1816276442394589E-3"/>
    <n v="2764.4738094332943"/>
    <n v="4.1796224871077925E-3"/>
    <n v="3357.9658194332942"/>
    <n v="3.8259144447787552E-3"/>
    <x v="1"/>
    <x v="2"/>
    <n v="3"/>
    <n v="1"/>
    <n v="0"/>
    <n v="0"/>
    <x v="0"/>
  </r>
  <r>
    <d v="2017-08-03T00:00:00"/>
    <n v="-1.6176005000214548"/>
    <n v="0.71339502600000004"/>
    <n v="0.19530866625231899"/>
    <n v="6.3216285714277696"/>
    <n v="8"/>
    <n v="-1"/>
    <n v="99999"/>
    <n v="99999"/>
    <n v="10"/>
    <n v="-1"/>
    <x v="0"/>
    <n v="1"/>
    <n v="24642.349600000001"/>
    <n v="-1.2585909056325173E-2"/>
    <n v="14133191"/>
    <n v="3.1332140491830973E-3"/>
    <n v="2225.5092575907452"/>
    <n v="5.8332564001426501E-3"/>
    <n v="553.10533000000044"/>
    <n v="2.2362100666128981E-3"/>
    <n v="593.38341999999989"/>
    <n v="-1.829679223483982E-4"/>
    <n v="2778.6145875907455"/>
    <n v="5.1151789209209486E-3"/>
    <n v="3371.9980075907451"/>
    <n v="4.178776352112834E-3"/>
    <x v="1"/>
    <x v="2"/>
    <n v="3"/>
    <n v="1"/>
    <n v="0"/>
    <n v="0"/>
    <x v="0"/>
  </r>
  <r>
    <d v="2017-08-04T00:00:00"/>
    <n v="1.0082374402777798"/>
    <n v="0.54479511300000005"/>
    <n v="0.117687425347881"/>
    <n v="6.53928052396288"/>
    <n v="7"/>
    <n v="99999"/>
    <n v="99999"/>
    <n v="1"/>
    <n v="10"/>
    <n v="1"/>
    <x v="1"/>
    <n v="5"/>
    <n v="24823.949199999999"/>
    <n v="7.3694109103945582E-3"/>
    <n v="14172353"/>
    <n v="2.7709241317124267E-3"/>
    <n v="2225.7985203799039"/>
    <n v="1.2997599905384405E-4"/>
    <n v="552.11211000000048"/>
    <n v="-1.7957158358968828E-3"/>
    <n v="613.47190999999998"/>
    <n v="3.3854147795366663E-2"/>
    <n v="2777.9106303799044"/>
    <n v="-2.5334827434686513E-4"/>
    <n v="3391.3825403799046"/>
    <n v="5.7486786010914059E-3"/>
    <x v="1"/>
    <x v="2"/>
    <n v="3"/>
    <n v="1"/>
    <n v="0"/>
    <n v="0"/>
    <x v="0"/>
  </r>
  <r>
    <d v="2017-08-07T00:00:00"/>
    <n v="-0.14262848400596753"/>
    <n v="4.4249399999999996E-3"/>
    <n v="6.3308689765548598E-2"/>
    <n v="13.5471891613672"/>
    <n v="4"/>
    <n v="99999"/>
    <n v="0"/>
    <n v="99999"/>
    <n v="-10"/>
    <n v="0"/>
    <x v="2"/>
    <n v="4"/>
    <n v="24897.400399999999"/>
    <n v="2.9588845597541269E-3"/>
    <n v="14197163"/>
    <n v="1.7505914508337828E-3"/>
    <n v="2228.3872051128383"/>
    <n v="1.163036415574803E-3"/>
    <n v="552.16410000000042"/>
    <n v="9.4165657768208177E-5"/>
    <n v="615.79312999999991"/>
    <n v="3.7837429263873901E-3"/>
    <n v="2780.5513051128387"/>
    <n v="9.5059743969261312E-4"/>
    <n v="3396.3444351128387"/>
    <n v="1.4630890717441947E-3"/>
    <x v="1"/>
    <x v="2"/>
    <n v="3"/>
    <n v="1"/>
    <n v="0"/>
    <n v="0"/>
    <x v="0"/>
  </r>
  <r>
    <d v="2017-08-08T00:00:00"/>
    <n v="-1.8724088560507433"/>
    <n v="0.44001687699999997"/>
    <n v="0.16063453060114799"/>
    <n v="6.7497235127479298"/>
    <n v="11"/>
    <n v="-1"/>
    <n v="99999"/>
    <n v="99999"/>
    <n v="10"/>
    <n v="-1"/>
    <x v="0"/>
    <n v="1"/>
    <n v="24598.550800000001"/>
    <n v="-1.2003245125944861E-2"/>
    <n v="14268116"/>
    <n v="4.9976886227198758E-3"/>
    <n v="2225.7617319517044"/>
    <n v="-1.178194325972548E-3"/>
    <n v="552.3719200000005"/>
    <n v="3.763736179156485E-4"/>
    <n v="618.67332999999996"/>
    <n v="4.6772200917539752E-3"/>
    <n v="2778.1336519517049"/>
    <n v="-8.6948698148037185E-4"/>
    <n v="3396.806981951705"/>
    <n v="1.3618961436434596E-4"/>
    <x v="1"/>
    <x v="2"/>
    <n v="3"/>
    <n v="1"/>
    <n v="0"/>
    <n v="0"/>
    <x v="0"/>
  </r>
  <r>
    <d v="2017-08-09T00:00:00"/>
    <n v="-0.50146269917524688"/>
    <n v="0.290234251"/>
    <n v="9.03693071748113E-2"/>
    <n v="9.7715204455013804"/>
    <n v="7"/>
    <n v="-1"/>
    <n v="99999"/>
    <n v="99999"/>
    <n v="10"/>
    <n v="-1"/>
    <x v="0"/>
    <n v="1"/>
    <n v="24356.849600000001"/>
    <n v="-9.8258308778093051E-3"/>
    <n v="14402285"/>
    <n v="9.4034138774874432E-3"/>
    <n v="2236.449554612981"/>
    <n v="4.801871875074859E-3"/>
    <n v="552.06719000000044"/>
    <n v="-5.5167540015443883E-4"/>
    <n v="619.62699000000009"/>
    <n v="1.541459690851843E-3"/>
    <n v="2788.5167446129817"/>
    <n v="3.7374345377452212E-3"/>
    <n v="3408.1437346129819"/>
    <n v="3.3374733158264558E-3"/>
    <x v="1"/>
    <x v="2"/>
    <n v="3"/>
    <n v="1"/>
    <n v="0"/>
    <n v="0"/>
    <x v="0"/>
  </r>
  <r>
    <d v="2017-08-10T00:00:00"/>
    <n v="-0.13292250288993063"/>
    <n v="0.235244166"/>
    <n v="1.50495517240195E-2"/>
    <n v="8.5488649905591991"/>
    <n v="4"/>
    <n v="99999"/>
    <n v="0"/>
    <n v="99999"/>
    <n v="-10"/>
    <n v="0"/>
    <x v="2"/>
    <n v="4"/>
    <n v="24276.699199999999"/>
    <n v="-3.2906718773679788E-3"/>
    <n v="14475873"/>
    <n v="5.1094670047149293E-3"/>
    <n v="2235.3772508927059"/>
    <n v="-4.7946698286283063E-4"/>
    <n v="552.86686000000043"/>
    <n v="1.4485012231935102E-3"/>
    <n v="630.41272000000004"/>
    <n v="1.7406811152625767E-2"/>
    <n v="2788.2441108927064"/>
    <n v="-9.7770157128196367E-5"/>
    <n v="3418.6568308927062"/>
    <n v="3.0846986214090322E-3"/>
    <x v="1"/>
    <x v="2"/>
    <n v="3"/>
    <n v="1"/>
    <n v="0"/>
    <n v="0"/>
    <x v="0"/>
  </r>
  <r>
    <d v="2017-08-11T00:00:00"/>
    <n v="-1.6669172421633297E-2"/>
    <n v="0.16174644599999999"/>
    <n v="1.58919699434372E-3"/>
    <n v="8.4444989507535198"/>
    <n v="12"/>
    <n v="99999"/>
    <n v="0"/>
    <n v="99999"/>
    <n v="-10"/>
    <n v="0"/>
    <x v="2"/>
    <n v="4"/>
    <n v="23977.699199999999"/>
    <n v="-1.2316336645963766E-2"/>
    <n v="14463542"/>
    <n v="-8.5183118144238623E-4"/>
    <n v="2226.7136636616769"/>
    <n v="-3.875671199377706E-3"/>
    <n v="553.67366000000038"/>
    <n v="1.4593025163416318E-3"/>
    <n v="628.6309"/>
    <n v="-2.8264340859113224E-3"/>
    <n v="2780.3873236616773"/>
    <n v="-2.8178261725131382E-3"/>
    <n v="3409.0182236616774"/>
    <n v="-2.8194135029668832E-3"/>
    <x v="1"/>
    <x v="2"/>
    <n v="3"/>
    <n v="1"/>
    <n v="0"/>
    <n v="0"/>
    <x v="0"/>
  </r>
  <r>
    <d v="2017-08-14T00:00:00"/>
    <n v="0.20076519980744373"/>
    <n v="0.307115466"/>
    <n v="2.8117971535432801E-3"/>
    <n v="15.107561290322201"/>
    <n v="7"/>
    <n v="99999"/>
    <n v="0"/>
    <n v="99999"/>
    <n v="-10"/>
    <n v="0"/>
    <x v="2"/>
    <n v="4"/>
    <n v="24100.800800000001"/>
    <n v="5.1340038497105223E-3"/>
    <n v="14546127"/>
    <n v="5.7098738331178289E-3"/>
    <n v="2233.5231451009108"/>
    <n v="3.0580858016724388E-3"/>
    <n v="553.89581000000044"/>
    <n v="4.0122912836437763E-4"/>
    <n v="626.71605"/>
    <n v="-3.0460640735286981E-3"/>
    <n v="2787.4189551009113"/>
    <n v="2.5290114723921508E-3"/>
    <n v="3414.1350051009113"/>
    <n v="1.5009545574495853E-3"/>
    <x v="1"/>
    <x v="2"/>
    <n v="3"/>
    <n v="1"/>
    <n v="0"/>
    <n v="0"/>
    <x v="0"/>
  </r>
  <r>
    <d v="2017-08-16T00:00:00"/>
    <n v="1.6030898115409455"/>
    <n v="0.88032927599999999"/>
    <n v="0.39230351361334398"/>
    <n v="4.4429212652060697"/>
    <n v="2"/>
    <n v="99999"/>
    <n v="99999"/>
    <n v="1"/>
    <n v="10"/>
    <n v="1"/>
    <x v="1"/>
    <n v="5"/>
    <n v="24447.849600000001"/>
    <n v="1.43998866626871E-2"/>
    <n v="14431919"/>
    <n v="-7.8514370182523052E-3"/>
    <n v="2240.5902210789795"/>
    <n v="3.1640934608490046E-3"/>
    <n v="556.93995000000041"/>
    <n v="5.4958711458747977E-3"/>
    <n v="626.15228999999999"/>
    <n v="-8.9954613417031482E-4"/>
    <n v="2797.5301710789799"/>
    <n v="3.627447520784477E-3"/>
    <n v="3423.6824610789799"/>
    <n v="2.7964494561005804E-3"/>
    <x v="1"/>
    <x v="2"/>
    <n v="3"/>
    <n v="1"/>
    <n v="0"/>
    <n v="0"/>
    <x v="0"/>
  </r>
  <r>
    <d v="2017-08-17T00:00:00"/>
    <n v="-0.44273631633510224"/>
    <n v="0.228228087"/>
    <n v="0.13351474621694601"/>
    <n v="6.7728516939085699"/>
    <n v="10"/>
    <n v="-1"/>
    <n v="99999"/>
    <n v="99999"/>
    <n v="10"/>
    <n v="-1"/>
    <x v="0"/>
    <n v="1"/>
    <n v="24258"/>
    <n v="-7.7654927981887223E-3"/>
    <n v="14484379"/>
    <n v="3.634998228579267E-3"/>
    <n v="2248.289960353472"/>
    <n v="3.4364781217266493E-3"/>
    <n v="556.78703000000041"/>
    <n v="-2.7457179180623292E-4"/>
    <n v="632.58761000000004"/>
    <n v="1.0277563625935127E-2"/>
    <n v="2805.0769903534724"/>
    <n v="2.6976721654379254E-3"/>
    <n v="3437.6646003534725"/>
    <n v="4.0839474552456512E-3"/>
    <x v="1"/>
    <x v="2"/>
    <n v="3"/>
    <n v="1"/>
    <n v="0"/>
    <n v="0"/>
    <x v="0"/>
  </r>
  <r>
    <d v="2017-08-18T00:00:00"/>
    <n v="8.541834411452548E-2"/>
    <n v="0.267371566"/>
    <n v="0.12525583640878499"/>
    <n v="10.8201156846212"/>
    <n v="4"/>
    <n v="99999"/>
    <n v="0"/>
    <n v="99999"/>
    <n v="10"/>
    <n v="0"/>
    <x v="3"/>
    <n v="3"/>
    <n v="24072.699199999999"/>
    <n v="-7.6387501030588112E-3"/>
    <n v="14433449"/>
    <n v="-3.5162018337133727E-3"/>
    <n v="2250.0995860288722"/>
    <n v="8.0488980839277247E-4"/>
    <n v="556.34934000000032"/>
    <n v="-7.860994894225426E-4"/>
    <n v="626.06983000000014"/>
    <n v="-1.0303363355472439E-2"/>
    <n v="2806.4489260288724"/>
    <n v="4.8909020326992625E-4"/>
    <n v="3432.5187560288723"/>
    <n v="-1.496901217201696E-3"/>
    <x v="1"/>
    <x v="2"/>
    <n v="3"/>
    <n v="1"/>
    <n v="0"/>
    <n v="0"/>
    <x v="0"/>
  </r>
  <r>
    <d v="2017-08-21T00:00:00"/>
    <n v="-1.1525116734851164"/>
    <n v="0.83222828999999998"/>
    <n v="0.36060740437276001"/>
    <n v="5.296765318037"/>
    <n v="6"/>
    <n v="-1"/>
    <n v="99999"/>
    <n v="99999"/>
    <n v="10"/>
    <n v="-1"/>
    <x v="0"/>
    <n v="1"/>
    <n v="23926.25"/>
    <n v="-6.08362189812095E-3"/>
    <n v="14498519"/>
    <n v="4.5082779590657207E-3"/>
    <n v="2257.5586282241379"/>
    <n v="3.3149831418928244E-3"/>
    <n v="558.24359000000038"/>
    <n v="3.4047852020460123E-3"/>
    <n v="625.79887000000008"/>
    <n v="-4.3279517238525855E-4"/>
    <n v="2815.8022182241384"/>
    <n v="3.3327854672562385E-3"/>
    <n v="3441.6010882241385"/>
    <n v="2.645967244698566E-3"/>
    <x v="1"/>
    <x v="2"/>
    <n v="3"/>
    <n v="1"/>
    <n v="0"/>
    <n v="0"/>
    <x v="0"/>
  </r>
  <r>
    <d v="2017-08-22T00:00:00"/>
    <n v="-0.27716939372388871"/>
    <n v="0.135890122"/>
    <n v="3.4251871395434001E-2"/>
    <n v="11.668775132655"/>
    <n v="11"/>
    <n v="-1"/>
    <n v="99999"/>
    <n v="99999"/>
    <n v="-10"/>
    <n v="-1"/>
    <x v="4"/>
    <n v="2"/>
    <n v="24006.800800000001"/>
    <n v="3.3666287027847019E-3"/>
    <n v="14511579"/>
    <n v="9.0078165914730945E-4"/>
    <n v="2256.4726422876797"/>
    <n v="-4.8104440030094509E-4"/>
    <n v="554.41371000000038"/>
    <n v="-6.8605892993773843E-3"/>
    <n v="628.19125000000008"/>
    <n v="3.8229215722298537E-3"/>
    <n v="2810.88635228768"/>
    <n v="-1.7458136458031737E-3"/>
    <n v="3439.0776022876798"/>
    <n v="-7.3323022389004677E-4"/>
    <x v="1"/>
    <x v="2"/>
    <n v="3"/>
    <n v="1"/>
    <n v="0"/>
    <n v="0"/>
    <x v="0"/>
  </r>
  <r>
    <d v="2017-08-23T00:00:00"/>
    <n v="0.90076998087583782"/>
    <n v="0.47977509299999999"/>
    <n v="0.256286700854643"/>
    <n v="6.6121407097812996"/>
    <n v="6"/>
    <n v="99999"/>
    <n v="99999"/>
    <n v="1"/>
    <n v="10"/>
    <n v="1"/>
    <x v="1"/>
    <n v="5"/>
    <n v="24285.900399999999"/>
    <n v="1.16258556200457E-2"/>
    <n v="14566801"/>
    <n v="3.8053750043327561E-3"/>
    <n v="2255.8684454955783"/>
    <n v="-2.6776162971287043E-4"/>
    <n v="556.56071000000031"/>
    <n v="3.8725593564414851E-3"/>
    <n v="620.12838000000011"/>
    <n v="-1.2835056203027273E-2"/>
    <n v="2812.4291554955785"/>
    <n v="5.4886715951463216E-4"/>
    <n v="3432.5575354955786"/>
    <n v="-1.895876611729852E-3"/>
    <x v="1"/>
    <x v="2"/>
    <n v="3"/>
    <n v="1"/>
    <n v="0"/>
    <n v="0"/>
    <x v="0"/>
  </r>
  <r>
    <d v="2017-08-24T00:00:00"/>
    <n v="0.2755549890530743"/>
    <n v="0.31594276100000002"/>
    <n v="3.8541135438302898E-2"/>
    <n v="8.8205468063577008"/>
    <n v="6"/>
    <n v="99999"/>
    <n v="99999"/>
    <n v="1"/>
    <n v="-10"/>
    <n v="1"/>
    <x v="5"/>
    <n v="6"/>
    <n v="24320.5"/>
    <n v="1.4246784936993162E-3"/>
    <n v="14615214"/>
    <n v="3.32351626139471E-3"/>
    <n v="2261.4604859706883"/>
    <n v="2.478885897037042E-3"/>
    <n v="556.04215000000033"/>
    <n v="-9.3172225542115239E-4"/>
    <n v="623.7636100000002"/>
    <n v="5.8620603688548378E-3"/>
    <n v="2817.5026359706885"/>
    <n v="1.803949608898181E-3"/>
    <n v="3441.2662459706889"/>
    <n v="2.5370908965267613E-3"/>
    <x v="1"/>
    <x v="2"/>
    <n v="3"/>
    <n v="1"/>
    <n v="0"/>
    <n v="0"/>
    <x v="0"/>
  </r>
  <r>
    <d v="2017-08-28T00:00:00"/>
    <n v="0.1014760838719508"/>
    <n v="3.8010177999999999E-2"/>
    <n v="0.103129105957774"/>
    <n v="10.402191254141499"/>
    <n v="1"/>
    <n v="99999"/>
    <n v="0"/>
    <n v="99999"/>
    <n v="10"/>
    <n v="0"/>
    <x v="3"/>
    <n v="3"/>
    <n v="24367.25"/>
    <n v="1.9222466643367131E-3"/>
    <n v="14597363"/>
    <n v="-1.2213984687463597E-3"/>
    <n v="2259.361584077179"/>
    <n v="-9.2811787184876593E-4"/>
    <n v="555.45984000000044"/>
    <n v="-1.047240753241252E-3"/>
    <n v="616.45258000000013"/>
    <n v="-1.1720834435981375E-2"/>
    <n v="2814.8214240771795"/>
    <n v="-9.5162711093088603E-4"/>
    <n v="3431.2740040771796"/>
    <n v="-2.9036526613449576E-3"/>
    <x v="1"/>
    <x v="2"/>
    <n v="3"/>
    <n v="1"/>
    <n v="0"/>
    <n v="0"/>
    <x v="0"/>
  </r>
  <r>
    <d v="2017-08-29T00:00:00"/>
    <n v="-0.51536956686036228"/>
    <n v="0.62410741999999997"/>
    <n v="8.7523491694632097E-2"/>
    <n v="11.819146841761899"/>
    <n v="0"/>
    <n v="-1"/>
    <n v="99999"/>
    <n v="99999"/>
    <n v="-10"/>
    <n v="-1"/>
    <x v="4"/>
    <n v="2"/>
    <n v="24119.599600000001"/>
    <n v="-1.0163247801865172E-2"/>
    <n v="14626488"/>
    <n v="1.9952233838398392E-3"/>
    <n v="2262.4867007401899"/>
    <n v="1.3831857127406533E-3"/>
    <n v="555.68648000000042"/>
    <n v="4.0802229734548945E-4"/>
    <n v="616.45258000000013"/>
    <n v="0"/>
    <n v="2818.1731807401902"/>
    <n v="1.1907528606756035E-3"/>
    <n v="3434.6257607401903"/>
    <n v="9.7682570935120339E-4"/>
    <x v="1"/>
    <x v="2"/>
    <n v="3"/>
    <n v="1"/>
    <n v="0"/>
    <n v="0"/>
    <x v="0"/>
  </r>
  <r>
    <d v="2017-08-30T00:00:00"/>
    <n v="0.13131840405896925"/>
    <n v="1.6126960000000001E-3"/>
    <n v="2.545833943738E-2"/>
    <n v="12.297856292902599"/>
    <n v="0"/>
    <n v="99999"/>
    <n v="0"/>
    <n v="99999"/>
    <n v="-10"/>
    <n v="0"/>
    <x v="2"/>
    <n v="4"/>
    <n v="24321.599600000001"/>
    <n v="8.3749317297954207E-3"/>
    <n v="14610375"/>
    <n v="-1.1016315057995607E-3"/>
    <n v="2263.1086456758212"/>
    <n v="2.7489440509320673E-4"/>
    <n v="555.30578000000037"/>
    <n v="-6.8509854693610261E-4"/>
    <n v="616.91582000000017"/>
    <n v="7.5146088284694379E-4"/>
    <n v="2818.4144256758218"/>
    <n v="8.5603304041281802E-5"/>
    <n v="3435.330245675822"/>
    <n v="2.0511257549049589E-4"/>
    <x v="1"/>
    <x v="2"/>
    <n v="3"/>
    <n v="1"/>
    <n v="0"/>
    <n v="0"/>
    <x v="0"/>
  </r>
  <r>
    <d v="2017-08-31T00:00:00"/>
    <n v="0.15660078619276552"/>
    <n v="0.63303521100000004"/>
    <n v="0.152511089352694"/>
    <n v="11.477988800634099"/>
    <n v="4"/>
    <n v="99999"/>
    <n v="0"/>
    <n v="99999"/>
    <n v="10"/>
    <n v="0"/>
    <x v="3"/>
    <n v="3"/>
    <n v="24301.349600000001"/>
    <n v="-8.3259326413709367E-4"/>
    <n v="14829504"/>
    <n v="1.4998177664844237E-2"/>
    <n v="2280.1418968113007"/>
    <n v="7.5264840545881118E-3"/>
    <n v="556.21487000000036"/>
    <n v="1.6370980327271578E-3"/>
    <n v="610.53498000000013"/>
    <n v="-1.0343129148479346E-2"/>
    <n v="2836.356766811301"/>
    <n v="6.3661117300650716E-3"/>
    <n v="3446.8917468113013"/>
    <n v="3.3654700738108279E-3"/>
    <x v="1"/>
    <x v="2"/>
    <n v="3"/>
    <n v="1"/>
    <n v="0"/>
    <n v="0"/>
    <x v="0"/>
  </r>
  <r>
    <d v="2017-09-01T00:00:00"/>
    <n v="0.33487708301190122"/>
    <n v="0.37869837499999998"/>
    <n v="0.19244846738398"/>
    <n v="7.0556093505919497"/>
    <n v="1"/>
    <n v="99999"/>
    <n v="99999"/>
    <n v="1"/>
    <n v="10"/>
    <n v="1"/>
    <x v="1"/>
    <n v="5"/>
    <n v="24406.300800000001"/>
    <n v="4.3187395649828542E-3"/>
    <n v="14842675"/>
    <n v="8.8816186974294276E-4"/>
    <n v="2283.4789807136995"/>
    <n v="1.463542206327384E-3"/>
    <n v="557.07092000000034"/>
    <n v="1.539063491776016E-3"/>
    <n v="607.02364000000011"/>
    <n v="-5.7512511404342881E-3"/>
    <n v="2840.5499007136996"/>
    <n v="1.4783520717362997E-3"/>
    <n v="3447.5735407136999"/>
    <n v="1.9779962716537369E-4"/>
    <x v="1"/>
    <x v="3"/>
    <n v="3"/>
    <n v="1"/>
    <n v="0"/>
    <n v="0"/>
    <x v="0"/>
  </r>
  <r>
    <d v="2017-09-04T00:00:00"/>
    <n v="-0.75713037661373817"/>
    <n v="0.608578654"/>
    <n v="0.142657364436097"/>
    <n v="7.14927120250338"/>
    <n v="5"/>
    <n v="-1"/>
    <n v="99999"/>
    <n v="99999"/>
    <n v="10"/>
    <n v="-1"/>
    <x v="0"/>
    <n v="1"/>
    <n v="24214.849600000001"/>
    <n v="-7.8443350169641324E-3"/>
    <n v="14853591"/>
    <n v="7.3544694605254257E-4"/>
    <n v="2284.3531615890984"/>
    <n v="3.8282851858162381E-4"/>
    <n v="558.14540000000034"/>
    <n v="1.9288028892263664E-3"/>
    <n v="605.68946000000017"/>
    <n v="-2.1979045165356759E-3"/>
    <n v="2842.4985615890987"/>
    <n v="6.8601536445789257E-4"/>
    <n v="3448.1880215890988"/>
    <n v="1.7823575571118688E-4"/>
    <x v="1"/>
    <x v="3"/>
    <n v="3"/>
    <n v="1"/>
    <n v="0"/>
    <n v="0"/>
    <x v="0"/>
  </r>
  <r>
    <d v="2017-09-05T00:00:00"/>
    <n v="0.21591498328082623"/>
    <n v="7.1866747999999994E-2"/>
    <n v="3.6555032313011999E-2"/>
    <n v="10.4673356208492"/>
    <n v="2"/>
    <n v="99999"/>
    <n v="0"/>
    <n v="99999"/>
    <n v="-10"/>
    <n v="0"/>
    <x v="2"/>
    <n v="4"/>
    <n v="24308.349600000001"/>
    <n v="3.8612670136097815E-3"/>
    <n v="14938218"/>
    <n v="5.69741014142644E-3"/>
    <n v="2288.2988160751902"/>
    <n v="1.7272524023155267E-3"/>
    <n v="558.41918000000032"/>
    <n v="4.9051734548011261E-4"/>
    <n v="604.21942000000013"/>
    <n v="-2.4270523049881865E-3"/>
    <n v="2846.7179960751905"/>
    <n v="1.4844104208562303E-3"/>
    <n v="3450.9374160751904"/>
    <n v="7.9734471231773796E-4"/>
    <x v="1"/>
    <x v="3"/>
    <n v="3"/>
    <n v="1"/>
    <n v="0"/>
    <n v="0"/>
    <x v="0"/>
  </r>
  <r>
    <d v="2017-09-06T00:00:00"/>
    <n v="0.45292638593248991"/>
    <n v="0.85413051100000004"/>
    <n v="0.189114589686428"/>
    <n v="7.6246690029839002"/>
    <n v="1"/>
    <n v="99999"/>
    <n v="99999"/>
    <n v="1"/>
    <n v="10"/>
    <n v="1"/>
    <x v="1"/>
    <n v="5"/>
    <n v="24290.150399999999"/>
    <n v="-7.4868102110903223E-4"/>
    <n v="14971528"/>
    <n v="2.229850976870118E-3"/>
    <n v="2289.2109861731165"/>
    <n v="3.9862368127718817E-4"/>
    <n v="556.3930800000004"/>
    <n v="-3.6282779542062826E-3"/>
    <n v="601.99729000000013"/>
    <n v="-3.6776871554377033E-3"/>
    <n v="2845.6040661731167"/>
    <n v="-3.9130321430136394E-4"/>
    <n v="3447.601356173117"/>
    <n v="-9.6671121491032075E-4"/>
    <x v="1"/>
    <x v="3"/>
    <n v="3"/>
    <n v="1"/>
    <n v="0"/>
    <n v="0"/>
    <x v="0"/>
  </r>
  <r>
    <d v="2017-09-07T00:00:00"/>
    <n v="-0.54072498756782983"/>
    <n v="0.182238438"/>
    <n v="0.116318344944055"/>
    <n v="13.244301890863699"/>
    <n v="4"/>
    <n v="-1"/>
    <n v="99999"/>
    <n v="99999"/>
    <n v="10"/>
    <n v="-1"/>
    <x v="0"/>
    <n v="1"/>
    <n v="24290"/>
    <n v="-6.1918101584845786E-6"/>
    <n v="15025627"/>
    <n v="3.613458826647431E-3"/>
    <n v="2295.9261720739614"/>
    <n v="2.9334062877579559E-3"/>
    <n v="556.86740000000032"/>
    <n v="8.5249083256022651E-4"/>
    <n v="598.87297000000012"/>
    <n v="-5.1899236955037509E-3"/>
    <n v="2852.7935720739615"/>
    <n v="2.526530653476966E-3"/>
    <n v="3451.6665420739619"/>
    <n v="1.1791345578762158E-3"/>
    <x v="1"/>
    <x v="3"/>
    <n v="3"/>
    <n v="1"/>
    <n v="0"/>
    <n v="0"/>
    <x v="0"/>
  </r>
  <r>
    <d v="2017-09-08T00:00:00"/>
    <n v="-0.11726473487432489"/>
    <n v="0.13514110300000001"/>
    <n v="5.0107679737788298E-2"/>
    <n v="11.1002731174421"/>
    <n v="8"/>
    <n v="99999"/>
    <n v="0"/>
    <n v="99999"/>
    <n v="-10"/>
    <n v="0"/>
    <x v="2"/>
    <n v="4"/>
    <n v="24355.5"/>
    <n v="2.6965829559488785E-3"/>
    <n v="15012294"/>
    <n v="-8.8735065764644627E-4"/>
    <n v="2290.4245472181333"/>
    <n v="-2.3962551247275199E-3"/>
    <n v="555.4091500000003"/>
    <n v="-2.6186664904428447E-3"/>
    <n v="600.69915000000015"/>
    <n v="3.0493612025936923E-3"/>
    <n v="2845.8336972181337"/>
    <n v="-2.4396699866258142E-3"/>
    <n v="3446.5328472181336"/>
    <n v="-1.4873090413721757E-3"/>
    <x v="1"/>
    <x v="3"/>
    <n v="3"/>
    <n v="1"/>
    <n v="0"/>
    <n v="0"/>
    <x v="0"/>
  </r>
  <r>
    <d v="2017-09-11T00:00:00"/>
    <n v="0.93917783515294284"/>
    <n v="0.83758809999999995"/>
    <n v="0.250775532942001"/>
    <n v="5.4651595967361599"/>
    <n v="3"/>
    <n v="99999"/>
    <n v="99999"/>
    <n v="1"/>
    <n v="10"/>
    <n v="1"/>
    <x v="1"/>
    <n v="5"/>
    <n v="24671.599600000001"/>
    <n v="1.2978571575208875E-2"/>
    <n v="15056510"/>
    <n v="2.9453193495942998E-3"/>
    <n v="2293.2392842701602"/>
    <n v="1.2289149867197313E-3"/>
    <n v="557.77651000000037"/>
    <n v="4.2623712626990162E-3"/>
    <n v="600.14800000000014"/>
    <n v="-9.1751419991192851E-4"/>
    <n v="2851.0157942701608"/>
    <n v="1.8209416302479298E-3"/>
    <n v="3451.1637942701609"/>
    <n v="1.3436538275748422E-3"/>
    <x v="1"/>
    <x v="3"/>
    <n v="3"/>
    <n v="1"/>
    <n v="0"/>
    <n v="0"/>
    <x v="0"/>
  </r>
  <r>
    <d v="2017-09-12T00:00:00"/>
    <n v="0.41878954958273645"/>
    <n v="0.39311409899999999"/>
    <n v="0.16511639164625799"/>
    <n v="7.5133090909090203"/>
    <n v="2"/>
    <n v="99999"/>
    <n v="99999"/>
    <n v="1"/>
    <n v="10"/>
    <n v="1"/>
    <x v="1"/>
    <n v="5"/>
    <n v="24794.199199999999"/>
    <n v="4.9692602825799348E-3"/>
    <n v="15058753"/>
    <n v="1.4897210575348652E-4"/>
    <n v="2296.7755388900755"/>
    <n v="1.5420347297254722E-3"/>
    <n v="558.44836000000032"/>
    <n v="1.2045146899426484E-3"/>
    <n v="598.54129000000012"/>
    <n v="-2.6771896265588291E-3"/>
    <n v="2855.2238988900758"/>
    <n v="1.4760018616426507E-3"/>
    <n v="3453.7651888900759"/>
    <n v="7.5377315450353422E-4"/>
    <x v="1"/>
    <x v="3"/>
    <n v="3"/>
    <n v="1"/>
    <n v="0"/>
    <n v="0"/>
    <x v="0"/>
  </r>
  <r>
    <d v="2017-09-13T00:00:00"/>
    <n v="0.38592594899903115"/>
    <n v="0.35127596"/>
    <n v="7.1120644686853404E-2"/>
    <n v="7.8776724918857601"/>
    <n v="3"/>
    <n v="99999"/>
    <n v="99999"/>
    <n v="1"/>
    <n v="-10"/>
    <n v="1"/>
    <x v="5"/>
    <n v="6"/>
    <n v="24831.550800000001"/>
    <n v="1.5064652703120629E-3"/>
    <n v="15066070"/>
    <n v="4.8589680699318016E-4"/>
    <n v="2287.8176441025157"/>
    <n v="-3.9002047156461161E-3"/>
    <n v="558.70942000000036"/>
    <n v="4.6747384126977209E-4"/>
    <n v="600.19027000000017"/>
    <n v="2.7549979049901197E-3"/>
    <n v="2846.5270641025163"/>
    <n v="-3.0459379353543481E-3"/>
    <n v="3446.7173341025164"/>
    <n v="-2.0406294006989345E-3"/>
    <x v="1"/>
    <x v="3"/>
    <n v="3"/>
    <n v="1"/>
    <n v="0"/>
    <n v="0"/>
    <x v="0"/>
  </r>
  <r>
    <d v="2017-09-14T00:00:00"/>
    <n v="0.11389300071932323"/>
    <n v="0.117053503"/>
    <n v="6.4650028324730099E-3"/>
    <n v="12.026394148968199"/>
    <n v="8"/>
    <n v="99999"/>
    <n v="0"/>
    <n v="99999"/>
    <n v="-10"/>
    <n v="0"/>
    <x v="2"/>
    <n v="4"/>
    <n v="24921.650399999999"/>
    <n v="3.6284322604611674E-3"/>
    <n v="15122428"/>
    <n v="3.740723360504683E-3"/>
    <n v="2299.4376372786255"/>
    <n v="5.0790731534322564E-3"/>
    <n v="558.35733000000027"/>
    <n v="-6.3018447048934778E-4"/>
    <n v="595.75468000000001"/>
    <n v="-7.3903064106656258E-3"/>
    <n v="2857.7949672786258"/>
    <n v="3.9584739306395278E-3"/>
    <n v="3453.5496472786258"/>
    <n v="1.9822667523412552E-3"/>
    <x v="1"/>
    <x v="3"/>
    <n v="3"/>
    <n v="1"/>
    <n v="0"/>
    <n v="0"/>
    <x v="0"/>
  </r>
  <r>
    <d v="2017-09-15T00:00:00"/>
    <n v="-0.23038256550576669"/>
    <n v="0.30345587299999999"/>
    <n v="3.8630603302036402E-2"/>
    <n v="11.157655141149201"/>
    <n v="6"/>
    <n v="99999"/>
    <n v="0"/>
    <n v="99999"/>
    <n v="-10"/>
    <n v="0"/>
    <x v="2"/>
    <n v="4"/>
    <n v="24844.449199999999"/>
    <n v="-3.0977563187387647E-3"/>
    <n v="15114523"/>
    <n v="-5.2273351871801044E-4"/>
    <n v="2302.5490085381007"/>
    <n v="1.3531009534824001E-3"/>
    <n v="558.28381000000036"/>
    <n v="-1.3167195279750743E-4"/>
    <n v="592.88765000000012"/>
    <n v="-4.8124338695918478E-3"/>
    <n v="2860.832818538101"/>
    <n v="1.0630053220255231E-3"/>
    <n v="3453.7204685381012"/>
    <n v="4.9462517387022231E-5"/>
    <x v="1"/>
    <x v="3"/>
    <n v="3"/>
    <n v="1"/>
    <n v="0"/>
    <n v="0"/>
    <x v="0"/>
  </r>
  <r>
    <d v="2017-09-18T00:00:00"/>
    <n v="-2.9040357611292814E-2"/>
    <n v="6.9268202000000001E-2"/>
    <n v="8.6386946672549793E-3"/>
    <n v="14.491348479082999"/>
    <n v="1"/>
    <n v="99999"/>
    <n v="0"/>
    <n v="99999"/>
    <n v="-10"/>
    <n v="0"/>
    <x v="2"/>
    <n v="4"/>
    <n v="25039.199199999999"/>
    <n v="7.8387730970506109E-3"/>
    <n v="15162657"/>
    <n v="3.1846191904303378E-3"/>
    <n v="2307.0436281697894"/>
    <n v="1.9520190949344762E-3"/>
    <n v="559.71323000000029"/>
    <n v="2.5603823259712222E-3"/>
    <n v="592.88765000000012"/>
    <n v="0"/>
    <n v="2866.7568581697897"/>
    <n v="2.070739538955646E-3"/>
    <n v="3459.6445081697898"/>
    <n v="1.7152632025823067E-3"/>
    <x v="1"/>
    <x v="3"/>
    <n v="3"/>
    <n v="1"/>
    <n v="0"/>
    <n v="0"/>
    <x v="0"/>
  </r>
  <r>
    <d v="2017-09-19T00:00:00"/>
    <n v="-4.7243057796024952E-2"/>
    <n v="0.34693794100000003"/>
    <n v="1.47430257843501E-2"/>
    <n v="10.9186051143855"/>
    <n v="4"/>
    <n v="99999"/>
    <n v="0"/>
    <n v="99999"/>
    <n v="-10"/>
    <n v="0"/>
    <x v="2"/>
    <n v="4"/>
    <n v="25024.050800000001"/>
    <n v="-6.0498739911774013E-4"/>
    <n v="15192474"/>
    <n v="1.9664759283284372E-3"/>
    <n v="2308.5843028577897"/>
    <n v="6.6781341678501249E-4"/>
    <n v="559.44317000000035"/>
    <n v="-4.8249708158576432E-4"/>
    <n v="592.61871000000019"/>
    <n v="-4.5361039313251972E-4"/>
    <n v="2868.0274728577901"/>
    <n v="4.4322373708793883E-4"/>
    <n v="3460.6461828577903"/>
    <n v="2.8953110229545942E-4"/>
    <x v="1"/>
    <x v="3"/>
    <n v="3"/>
    <n v="1"/>
    <n v="0"/>
    <n v="0"/>
    <x v="0"/>
  </r>
  <r>
    <d v="2017-09-20T00:00:00"/>
    <n v="-0.3700283306992031"/>
    <n v="0.433572228"/>
    <n v="0.12752467538336101"/>
    <n v="11.513696364310601"/>
    <n v="2"/>
    <n v="-1"/>
    <n v="99999"/>
    <n v="99999"/>
    <n v="10"/>
    <n v="-1"/>
    <x v="0"/>
    <n v="1"/>
    <n v="24946.949199999999"/>
    <n v="-3.0810998833171732E-3"/>
    <n v="15224322"/>
    <n v="2.0963011027697043E-3"/>
    <n v="2310.7059119909168"/>
    <n v="9.1900873210515321E-4"/>
    <n v="560.13687000000027"/>
    <n v="1.2399829637743665E-3"/>
    <n v="592.2877000000002"/>
    <n v="-5.5855475774635455E-4"/>
    <n v="2870.842781990917"/>
    <n v="9.8161860713341653E-4"/>
    <n v="3463.1304819909174"/>
    <n v="7.1787146153012849E-4"/>
    <x v="1"/>
    <x v="3"/>
    <n v="3"/>
    <n v="1"/>
    <n v="0"/>
    <n v="0"/>
    <x v="0"/>
  </r>
  <r>
    <d v="2017-09-21T00:00:00"/>
    <n v="-0.86144490777759075"/>
    <n v="4.8622091999999999E-2"/>
    <n v="0.20327044798191801"/>
    <n v="6.3639106326255996"/>
    <n v="10"/>
    <n v="-1"/>
    <n v="99999"/>
    <n v="99999"/>
    <n v="10"/>
    <n v="-1"/>
    <x v="0"/>
    <n v="1"/>
    <n v="24815.949199999999"/>
    <n v="-5.2511430936813541E-3"/>
    <n v="15270577"/>
    <n v="3.0382305366374318E-3"/>
    <n v="2332.8175992214069"/>
    <n v="9.5692347155673652E-3"/>
    <n v="561.87404000000038"/>
    <n v="3.1013312871193133E-3"/>
    <n v="592.2877000000002"/>
    <n v="0"/>
    <n v="2894.6916392214071"/>
    <n v="8.3072669043726677E-3"/>
    <n v="3486.9793392214074"/>
    <n v="6.8865026468132307E-3"/>
    <x v="1"/>
    <x v="3"/>
    <n v="3"/>
    <n v="1"/>
    <n v="0"/>
    <n v="0"/>
    <x v="0"/>
  </r>
  <r>
    <d v="2017-09-22T00:00:00"/>
    <n v="-1.0044011126899239"/>
    <n v="0.80942652900000001"/>
    <n v="0.19781623008650001"/>
    <n v="7.30828863756971"/>
    <n v="5"/>
    <n v="-1"/>
    <n v="99999"/>
    <n v="99999"/>
    <n v="10"/>
    <n v="-1"/>
    <x v="0"/>
    <n v="1"/>
    <n v="24366.349600000001"/>
    <n v="-1.8117364618073784E-2"/>
    <n v="15311891"/>
    <n v="2.7054642401527218E-3"/>
    <n v="2334.9692357195504"/>
    <n v="9.2233379020356665E-4"/>
    <n v="563.65759000000025"/>
    <n v="3.1742879596285967E-3"/>
    <n v="583.6938600000002"/>
    <n v="-1.4509570264585991E-2"/>
    <n v="2898.6268257195507"/>
    <n v="1.3594492915320888E-3"/>
    <n v="3482.320685719551"/>
    <n v="-1.3360140822906708E-3"/>
    <x v="1"/>
    <x v="3"/>
    <n v="3"/>
    <n v="1"/>
    <n v="0"/>
    <n v="0"/>
    <x v="0"/>
  </r>
  <r>
    <d v="2017-09-25T00:00:00"/>
    <n v="-0.16200623829599181"/>
    <n v="6.5789367000000001E-2"/>
    <n v="0.117197823528966"/>
    <n v="13.854430125151699"/>
    <n v="10"/>
    <n v="99999"/>
    <n v="0"/>
    <n v="99999"/>
    <n v="10"/>
    <n v="0"/>
    <x v="3"/>
    <n v="3"/>
    <n v="24173.400399999999"/>
    <n v="-7.9186748596926648E-3"/>
    <n v="15289238"/>
    <n v="-1.4794384312166731E-3"/>
    <n v="2338.0137579518014"/>
    <n v="1.3038810900276587E-3"/>
    <n v="565.21245000000022"/>
    <n v="2.7585186957208574E-3"/>
    <n v="584.79570000000012"/>
    <n v="1.8877018853682426E-3"/>
    <n v="2903.2262079518014"/>
    <n v="1.5867452103321966E-3"/>
    <n v="3488.0219079518015"/>
    <n v="1.6371904677332516E-3"/>
    <x v="1"/>
    <x v="3"/>
    <n v="3"/>
    <n v="1"/>
    <n v="0"/>
    <n v="0"/>
    <x v="0"/>
  </r>
  <r>
    <d v="2017-09-26T00:00:00"/>
    <n v="0.12572496154374299"/>
    <n v="0.539158311"/>
    <n v="0.119103625288995"/>
    <n v="8.2571783585234506"/>
    <n v="8"/>
    <n v="99999"/>
    <n v="0"/>
    <n v="99999"/>
    <n v="10"/>
    <n v="0"/>
    <x v="3"/>
    <n v="3"/>
    <n v="24178.400399999999"/>
    <n v="2.0683891869843762E-4"/>
    <n v="15318474"/>
    <n v="1.9121947084610458E-3"/>
    <n v="2336.0972146807221"/>
    <n v="-8.1973139146884755E-4"/>
    <n v="565.76443000000029"/>
    <n v="9.7658853763760156E-4"/>
    <n v="586.58875000000012"/>
    <n v="3.0661135162244335E-3"/>
    <n v="2901.8616446807223"/>
    <n v="-4.7001617281550168E-4"/>
    <n v="3488.4503946807226"/>
    <n v="1.2284519427585572E-4"/>
    <x v="1"/>
    <x v="3"/>
    <n v="3"/>
    <n v="1"/>
    <n v="0"/>
    <n v="0"/>
    <x v="0"/>
  </r>
  <r>
    <d v="2017-09-27T00:00:00"/>
    <n v="-2.1291131967850219"/>
    <n v="0.88674759299999995"/>
    <n v="0.35670601785984102"/>
    <n v="4.5935526654074703"/>
    <n v="4"/>
    <n v="-1"/>
    <n v="99999"/>
    <n v="99999"/>
    <n v="10"/>
    <n v="-1"/>
    <x v="0"/>
    <n v="1"/>
    <n v="23815.5"/>
    <n v="-1.500928076284147E-2"/>
    <n v="15396010"/>
    <n v="5.0616007834722865E-3"/>
    <n v="2345.4457609724577"/>
    <n v="4.0017796489746349E-3"/>
    <n v="567.42001000000027"/>
    <n v="2.9262709216271166E-3"/>
    <n v="584.28973000000019"/>
    <n v="-3.9193046235542761E-3"/>
    <n v="2912.865770972458"/>
    <n v="3.7920919875373826E-3"/>
    <n v="3497.155500972458"/>
    <n v="2.4954077905219307E-3"/>
    <x v="1"/>
    <x v="3"/>
    <n v="3"/>
    <n v="1"/>
    <n v="0"/>
    <n v="0"/>
    <x v="0"/>
  </r>
  <r>
    <d v="2017-09-28T00:00:00"/>
    <n v="0.96892305499232545"/>
    <n v="4.0500320000000003E-3"/>
    <n v="0.22191387760825801"/>
    <n v="5.4921052467981299"/>
    <n v="12"/>
    <n v="99999"/>
    <n v="99999"/>
    <n v="1"/>
    <n v="10"/>
    <n v="1"/>
    <x v="1"/>
    <n v="5"/>
    <n v="24016.75"/>
    <n v="8.4503789548824315E-3"/>
    <n v="15265830"/>
    <n v="-8.4554374802302545E-3"/>
    <n v="2324.9191049220385"/>
    <n v="-8.7517078382185476E-3"/>
    <n v="568.44151000000033"/>
    <n v="1.800253748541758E-3"/>
    <n v="600.3713200000002"/>
    <n v="2.7523314503576923E-2"/>
    <n v="2893.3606149220386"/>
    <n v="-6.6962083336602474E-3"/>
    <n v="3493.7319349220388"/>
    <n v="-9.7895734103536913E-4"/>
    <x v="1"/>
    <x v="3"/>
    <n v="3"/>
    <n v="1"/>
    <n v="0"/>
    <n v="0"/>
    <x v="0"/>
  </r>
  <r>
    <d v="2017-09-29T00:00:00"/>
    <n v="-0.46289930418047659"/>
    <n v="0.14517228700000001"/>
    <n v="0.138744962579159"/>
    <n v="7.9070678253248401"/>
    <n v="7"/>
    <n v="-1"/>
    <n v="99999"/>
    <n v="99999"/>
    <n v="10"/>
    <n v="-1"/>
    <x v="0"/>
    <n v="1"/>
    <n v="24026.400399999999"/>
    <n v="4.0181956342966174E-4"/>
    <n v="15313054"/>
    <n v="3.093444640743348E-3"/>
    <n v="2331.3229814868159"/>
    <n v="2.7544513489607958E-3"/>
    <n v="567.58587000000034"/>
    <n v="-1.5052384193405821E-3"/>
    <n v="593.03670000000022"/>
    <n v="-1.2216806092602783E-2"/>
    <n v="2898.9088514868163"/>
    <n v="1.9175752017095427E-3"/>
    <n v="3491.9455514868164"/>
    <n v="-5.1131096160139666E-4"/>
    <x v="1"/>
    <x v="3"/>
    <n v="3"/>
    <n v="1"/>
    <n v="0"/>
    <n v="0"/>
    <x v="0"/>
  </r>
  <r>
    <d v="2017-10-03T00:00:00"/>
    <n v="-0.14251341279077881"/>
    <n v="1.5602054000000001E-2"/>
    <n v="4.1500328871978298E-2"/>
    <n v="13.946832023956199"/>
    <n v="7"/>
    <n v="99999"/>
    <n v="0"/>
    <n v="99999"/>
    <n v="-10"/>
    <n v="0"/>
    <x v="2"/>
    <n v="4"/>
    <n v="24099.25"/>
    <n v="3.0320646783195127E-3"/>
    <n v="15271330"/>
    <n v="-2.7247340732945435E-3"/>
    <n v="2332.9553869653259"/>
    <n v="7.0020563065398278E-4"/>
    <n v="564.97797000000037"/>
    <n v="-4.5947232618739342E-3"/>
    <n v="592.28220000000022"/>
    <n v="-1.2722652746448571E-3"/>
    <n v="2897.9333569653263"/>
    <n v="-3.3650403357443626E-4"/>
    <n v="3490.2155569653264"/>
    <n v="-4.9542425446846838E-4"/>
    <x v="1"/>
    <x v="4"/>
    <n v="4"/>
    <n v="1"/>
    <n v="0"/>
    <n v="0"/>
    <x v="0"/>
  </r>
  <r>
    <d v="2017-10-04T00:00:00"/>
    <n v="8.0822678117171601E-2"/>
    <n v="0.13164921099999999"/>
    <n v="2.5601794395171702E-2"/>
    <n v="9.4068379996199702"/>
    <n v="5"/>
    <n v="99999"/>
    <n v="0"/>
    <n v="99999"/>
    <n v="-10"/>
    <n v="0"/>
    <x v="2"/>
    <n v="4"/>
    <n v="24098.449199999999"/>
    <n v="-3.3229249872923639E-5"/>
    <n v="15486040"/>
    <n v="1.4059679150407955E-2"/>
    <n v="2360.1536301158499"/>
    <n v="1.165827829476962E-2"/>
    <n v="564.70956000000035"/>
    <n v="-4.7508047083677507E-4"/>
    <n v="589.65915000000018"/>
    <n v="-4.4287165813864382E-3"/>
    <n v="2924.8631901158501"/>
    <n v="9.2927717215429695E-3"/>
    <n v="3514.5223401158501"/>
    <n v="6.9642641704508179E-3"/>
    <x v="1"/>
    <x v="4"/>
    <n v="4"/>
    <n v="1"/>
    <n v="0"/>
    <n v="0"/>
    <x v="0"/>
  </r>
  <r>
    <d v="2017-10-05T00:00:00"/>
    <n v="-0.18769702146906642"/>
    <n v="0.45933186599999998"/>
    <n v="0.1062381852552"/>
    <n v="9.7862965888619602"/>
    <n v="3"/>
    <n v="99999"/>
    <n v="0"/>
    <n v="99999"/>
    <n v="10"/>
    <n v="0"/>
    <x v="3"/>
    <n v="3"/>
    <n v="24065.699199999999"/>
    <n v="-1.3590086120562894E-3"/>
    <n v="15363133"/>
    <n v="-7.9366319601396063E-3"/>
    <n v="2369.8260237345507"/>
    <n v="4.0982050893976218E-3"/>
    <n v="565.40953000000036"/>
    <n v="1.239522135945359E-3"/>
    <n v="590.09387000000027"/>
    <n v="7.3723947131165701E-4"/>
    <n v="2935.2355537345511"/>
    <n v="3.5462730885167382E-3"/>
    <n v="3525.3294237345513"/>
    <n v="3.074979349354523E-3"/>
    <x v="1"/>
    <x v="4"/>
    <n v="4"/>
    <n v="1"/>
    <n v="0"/>
    <n v="0"/>
    <x v="0"/>
  </r>
  <r>
    <d v="2017-10-06T00:00:00"/>
    <n v="0.17287557727008512"/>
    <n v="0.27788127600000001"/>
    <n v="4.4233698769735999E-2"/>
    <n v="11.3257991111092"/>
    <n v="6"/>
    <n v="99999"/>
    <n v="0"/>
    <n v="99999"/>
    <n v="-10"/>
    <n v="0"/>
    <x v="2"/>
    <n v="4"/>
    <n v="24200.5"/>
    <n v="5.601366446066125E-3"/>
    <n v="15352932"/>
    <n v="-6.639921687848771E-4"/>
    <n v="2366.833953718422"/>
    <n v="-1.262569482384901E-3"/>
    <n v="565.52908000000036"/>
    <n v="2.1143966215064758E-4"/>
    <n v="587.35565000000031"/>
    <n v="-4.6403125658633915E-3"/>
    <n v="2932.3630337184222"/>
    <n v="-9.7863355888905268E-4"/>
    <n v="3519.7186837184227"/>
    <n v="-1.5915505593190327E-3"/>
    <x v="1"/>
    <x v="4"/>
    <n v="4"/>
    <n v="1"/>
    <n v="0"/>
    <n v="0"/>
    <x v="0"/>
  </r>
  <r>
    <d v="2017-10-09T00:00:00"/>
    <n v="0.35562550861859843"/>
    <n v="0.27342335099999998"/>
    <n v="3.2623031796794398E-2"/>
    <n v="10.6138081097978"/>
    <n v="3"/>
    <n v="99999"/>
    <n v="99999"/>
    <n v="1"/>
    <n v="-10"/>
    <n v="1"/>
    <x v="5"/>
    <n v="6"/>
    <n v="24254.25"/>
    <n v="2.2210284911468037E-3"/>
    <n v="15357723"/>
    <n v="3.1205765778152816E-4"/>
    <n v="2368.5574120523288"/>
    <n v="7.2817036074668273E-4"/>
    <n v="566.13016000000027"/>
    <n v="1.0628631157214574E-3"/>
    <n v="586.88500000000022"/>
    <n v="-8.0130326489591397E-4"/>
    <n v="2934.687572052329"/>
    <n v="7.9271846874950924E-4"/>
    <n v="3521.5725720523292"/>
    <n v="5.2671491687172889E-4"/>
    <x v="1"/>
    <x v="4"/>
    <n v="4"/>
    <n v="1"/>
    <n v="0"/>
    <n v="0"/>
    <x v="0"/>
  </r>
  <r>
    <d v="2017-10-10T00:00:00"/>
    <n v="8.4412189226930695E-2"/>
    <n v="0.455047117"/>
    <n v="7.6084003826425203E-2"/>
    <n v="12.383830931292801"/>
    <n v="5"/>
    <n v="99999"/>
    <n v="0"/>
    <n v="99999"/>
    <n v="-10"/>
    <n v="0"/>
    <x v="2"/>
    <n v="4"/>
    <n v="24326.349600000001"/>
    <n v="2.9726584000742129E-3"/>
    <n v="15411656"/>
    <n v="3.5117836153184534E-3"/>
    <n v="2373.2200152154796"/>
    <n v="1.9685413321313128E-3"/>
    <n v="566.70847000000026"/>
    <n v="1.0215142044367465E-3"/>
    <n v="586.08100000000024"/>
    <n v="-1.3699447080773863E-3"/>
    <n v="2939.9284852154797"/>
    <n v="1.7858504643086803E-3"/>
    <n v="3526.0094852154798"/>
    <n v="1.2599238187969153E-3"/>
    <x v="1"/>
    <x v="4"/>
    <n v="4"/>
    <n v="1"/>
    <n v="0"/>
    <n v="0"/>
    <x v="0"/>
  </r>
  <r>
    <d v="2017-10-11T00:00:00"/>
    <n v="-2.0736452047729039"/>
    <n v="0.713212544"/>
    <n v="0.33752567395848199"/>
    <n v="4.5835532533176604"/>
    <n v="10"/>
    <n v="-1"/>
    <n v="99999"/>
    <n v="99999"/>
    <n v="10"/>
    <n v="-1"/>
    <x v="0"/>
    <n v="1"/>
    <n v="24055.550800000001"/>
    <n v="-1.1131912697661783E-2"/>
    <n v="15510143"/>
    <n v="6.3904229370288501E-3"/>
    <n v="2385.0949498656269"/>
    <n v="5.0037226106358634E-3"/>
    <n v="568.68667000000028"/>
    <n v="3.4906836666832586E-3"/>
    <n v="586.39344000000028"/>
    <n v="5.3310037349785233E-4"/>
    <n v="2953.7816198656274"/>
    <n v="4.7120651811134451E-3"/>
    <n v="3540.1750598656276"/>
    <n v="4.0174522245455258E-3"/>
    <x v="1"/>
    <x v="4"/>
    <n v="4"/>
    <n v="1"/>
    <n v="0"/>
    <n v="0"/>
    <x v="0"/>
  </r>
  <r>
    <d v="2017-10-12T00:00:00"/>
    <n v="1.1391302251512809"/>
    <n v="0.56488640000000001"/>
    <n v="0.35054056408169099"/>
    <n v="5.2613732426308299"/>
    <n v="8"/>
    <n v="99999"/>
    <n v="99999"/>
    <n v="1"/>
    <n v="10"/>
    <n v="1"/>
    <x v="1"/>
    <n v="5"/>
    <n v="24363.300800000001"/>
    <n v="1.2793305069531025E-2"/>
    <n v="15606349"/>
    <n v="6.202779690683613E-3"/>
    <n v="2383.2464828923412"/>
    <n v="-7.7500770918570439E-4"/>
    <n v="569.40463000000034"/>
    <n v="1.2624878300735443E-3"/>
    <n v="603.03672000000029"/>
    <n v="2.8382445751780505E-2"/>
    <n v="2952.6511128923416"/>
    <n v="-3.8273207663097608E-4"/>
    <n v="3555.6878328923422"/>
    <n v="4.3819225785131088E-3"/>
    <x v="1"/>
    <x v="4"/>
    <n v="4"/>
    <n v="1"/>
    <n v="0"/>
    <n v="0"/>
    <x v="0"/>
  </r>
  <r>
    <d v="2017-10-13T00:00:00"/>
    <n v="1.4173968045457548"/>
    <n v="0.78099522300000002"/>
    <n v="0.21318711565212201"/>
    <n v="5.4064025019548101"/>
    <n v="8"/>
    <n v="99999"/>
    <n v="99999"/>
    <n v="1"/>
    <n v="10"/>
    <n v="1"/>
    <x v="1"/>
    <n v="5"/>
    <n v="24662.849600000001"/>
    <n v="1.2295082774662403E-2"/>
    <n v="15614048"/>
    <n v="4.9332486413056209E-4"/>
    <n v="2382.2257542087291"/>
    <n v="-4.2829337667726897E-4"/>
    <n v="570.90137000000038"/>
    <n v="2.6286052503647905E-3"/>
    <n v="607.86351000000025"/>
    <n v="8.0041394494185791E-3"/>
    <n v="2953.1271242087296"/>
    <n v="1.6121488729559097E-4"/>
    <n v="3560.9906342087297"/>
    <n v="1.491357387263692E-3"/>
    <x v="1"/>
    <x v="4"/>
    <n v="4"/>
    <n v="1"/>
    <n v="0"/>
    <n v="0"/>
    <x v="0"/>
  </r>
  <r>
    <d v="2017-10-16T00:00:00"/>
    <n v="-0.66735426446652635"/>
    <n v="2.1874989999999999E-3"/>
    <n v="5.5646126858607099E-2"/>
    <n v="7.9748451037234496"/>
    <n v="12"/>
    <n v="-1"/>
    <n v="99999"/>
    <n v="99999"/>
    <n v="-10"/>
    <n v="-1"/>
    <x v="4"/>
    <n v="2"/>
    <n v="24709.050800000001"/>
    <n v="1.8733115089830665E-3"/>
    <n v="15627578"/>
    <n v="8.6652737329862006E-4"/>
    <n v="2379.8694696319681"/>
    <n v="-9.8911052934347321E-4"/>
    <n v="570.80148000000031"/>
    <n v="-1.7496892676938103E-4"/>
    <n v="609.89570000000026"/>
    <n v="3.3431682714430977E-3"/>
    <n v="2950.6709496319681"/>
    <n v="-8.3171989333830076E-4"/>
    <n v="3560.5666496319682"/>
    <n v="-1.1906365961444898E-4"/>
    <x v="1"/>
    <x v="4"/>
    <n v="4"/>
    <n v="1"/>
    <n v="0"/>
    <n v="0"/>
    <x v="0"/>
  </r>
  <r>
    <d v="2017-10-17T00:00:00"/>
    <n v="-0.43233499661215347"/>
    <n v="0.35128896500000001"/>
    <n v="4.8581317500068201E-2"/>
    <n v="7.7743336727063097"/>
    <n v="3"/>
    <n v="-1"/>
    <n v="99999"/>
    <n v="99999"/>
    <n v="-10"/>
    <n v="-1"/>
    <x v="4"/>
    <n v="2"/>
    <n v="24636.300800000001"/>
    <n v="-2.9442652649368517E-3"/>
    <n v="15496174"/>
    <n v="-8.4084686699371636E-3"/>
    <n v="2375.8024969829567"/>
    <n v="-1.7089057618107084E-3"/>
    <n v="571.25905000000034"/>
    <n v="8.0162721372056822E-4"/>
    <n v="612.11862000000031"/>
    <n v="3.6447543407831517E-3"/>
    <n v="2947.0615469829572"/>
    <n v="-1.2232481054728073E-3"/>
    <n v="3559.1801669829574"/>
    <n v="-3.8939943706828295E-4"/>
    <x v="1"/>
    <x v="4"/>
    <n v="4"/>
    <n v="1"/>
    <n v="0"/>
    <n v="0"/>
    <x v="0"/>
  </r>
  <r>
    <d v="2017-10-18T00:00:00"/>
    <n v="-0.45187780185330245"/>
    <n v="2.7912375999999999E-2"/>
    <n v="0.113917320343531"/>
    <n v="9.9014697655042205"/>
    <n v="6"/>
    <n v="-1"/>
    <n v="99999"/>
    <n v="99999"/>
    <n v="10"/>
    <n v="-1"/>
    <x v="0"/>
    <n v="1"/>
    <n v="24328.349600000001"/>
    <n v="-1.2499896088295825E-2"/>
    <n v="15410863"/>
    <n v="-5.5052944036380058E-3"/>
    <n v="2385.818159490414"/>
    <n v="4.2156965994337714E-3"/>
    <n v="572.26091000000031"/>
    <n v="1.7537752793588268E-3"/>
    <n v="608.78452000000027"/>
    <n v="-5.44682009509867E-3"/>
    <n v="2958.0790694904144"/>
    <n v="3.7384772363293628E-3"/>
    <n v="3566.8635894904146"/>
    <n v="2.1587618909357786E-3"/>
    <x v="1"/>
    <x v="4"/>
    <n v="4"/>
    <n v="1"/>
    <n v="0"/>
    <n v="0"/>
    <x v="0"/>
  </r>
  <r>
    <d v="2017-10-23T00:00:00"/>
    <n v="0.41297042086025237"/>
    <n v="7.0117861000000004E-2"/>
    <n v="1.44240297504448E-2"/>
    <n v="9.7290982716038403"/>
    <n v="3"/>
    <n v="99999"/>
    <n v="99999"/>
    <n v="1"/>
    <n v="-10"/>
    <n v="1"/>
    <x v="5"/>
    <n v="6"/>
    <n v="24125.75"/>
    <n v="-8.3277165665196495E-3"/>
    <n v="15370777"/>
    <n v="-2.6011521872590926E-3"/>
    <n v="2382.1964131434283"/>
    <n v="-1.5180311762565957E-3"/>
    <n v="571.73154000000045"/>
    <n v="-9.2505007899257308E-4"/>
    <n v="611.20869000000016"/>
    <n v="3.9819836417651633E-3"/>
    <n v="2953.9279531434286"/>
    <n v="-1.4033148707215393E-3"/>
    <n v="3565.136643143429"/>
    <n v="-4.8416383291860488E-4"/>
    <x v="1"/>
    <x v="4"/>
    <n v="4"/>
    <n v="1"/>
    <n v="0"/>
    <n v="0"/>
    <x v="0"/>
  </r>
  <r>
    <d v="2017-10-24T00:00:00"/>
    <n v="0.25596413141926871"/>
    <n v="1.2180559999999999E-3"/>
    <n v="6.5134997549092105E-2"/>
    <n v="12.812378947367799"/>
    <n v="5"/>
    <n v="99999"/>
    <n v="99999"/>
    <n v="1"/>
    <n v="-10"/>
    <n v="1"/>
    <x v="5"/>
    <n v="6"/>
    <n v="24212.75"/>
    <n v="3.6061055096732186E-3"/>
    <n v="15392792"/>
    <n v="1.432263313689397E-3"/>
    <n v="2382.0745321339446"/>
    <n v="-5.1163291494904506E-5"/>
    <n v="571.70406000000037"/>
    <n v="-4.8064516433798943E-5"/>
    <n v="611.52692000000025"/>
    <n v="5.2065686435187608E-4"/>
    <n v="2953.778592133945"/>
    <n v="-5.0563524856661601E-5"/>
    <n v="3565.3055121339453"/>
    <n v="4.7366765265843824E-5"/>
    <x v="1"/>
    <x v="4"/>
    <n v="4"/>
    <n v="1"/>
    <n v="0"/>
    <n v="0"/>
    <x v="0"/>
  </r>
  <r>
    <d v="2017-10-25T00:00:00"/>
    <n v="0.58750527956610943"/>
    <n v="0.90617004099999998"/>
    <n v="0.23915793458339499"/>
    <n v="5.4924741271272897"/>
    <n v="7"/>
    <n v="99999"/>
    <n v="99999"/>
    <n v="1"/>
    <n v="10"/>
    <n v="1"/>
    <x v="1"/>
    <n v="5"/>
    <n v="25056"/>
    <n v="3.482669254834736E-2"/>
    <n v="15428371"/>
    <n v="2.31140653365558E-3"/>
    <n v="2385.8019610420783"/>
    <n v="1.5647826538804921E-3"/>
    <n v="571.88314000000037"/>
    <n v="3.1323898591861798E-4"/>
    <n v="610.10564000000022"/>
    <n v="-2.3241495239489929E-3"/>
    <n v="2957.6851010420787"/>
    <n v="1.3225462864876469E-3"/>
    <n v="3567.7907410420789"/>
    <n v="6.9705917197704359E-4"/>
    <x v="1"/>
    <x v="4"/>
    <n v="4"/>
    <n v="1"/>
    <n v="0"/>
    <n v="0"/>
    <x v="0"/>
  </r>
  <r>
    <d v="2017-10-26T00:00:00"/>
    <n v="-0.1739966146167492"/>
    <n v="0.39722834299999998"/>
    <n v="3.0456907011500101E-2"/>
    <n v="10.865815360661999"/>
    <n v="16"/>
    <n v="99999"/>
    <n v="0"/>
    <n v="99999"/>
    <n v="-10"/>
    <n v="0"/>
    <x v="2"/>
    <n v="4"/>
    <n v="24968.400399999999"/>
    <n v="-3.4961526181354063E-3"/>
    <n v="15481615"/>
    <n v="3.4510448316287246E-3"/>
    <n v="2388.9956701092392"/>
    <n v="1.3386312524303889E-3"/>
    <n v="570.18575000000033"/>
    <n v="-2.9680714140305486E-3"/>
    <n v="637.25361000000021"/>
    <n v="4.4497162819212788E-2"/>
    <n v="2959.1814201092393"/>
    <n v="5.0590884967216532E-4"/>
    <n v="3596.4350301092395"/>
    <n v="8.0285787890110871E-3"/>
    <x v="1"/>
    <x v="4"/>
    <n v="4"/>
    <n v="1"/>
    <n v="0"/>
    <n v="0"/>
    <x v="0"/>
  </r>
  <r>
    <d v="2017-10-27T00:00:00"/>
    <n v="-0.17627307629833708"/>
    <n v="0.19499444199999999"/>
    <n v="1.71490265874636E-2"/>
    <n v="12.3941521327232"/>
    <n v="9"/>
    <n v="99999"/>
    <n v="0"/>
    <n v="99999"/>
    <n v="-10"/>
    <n v="0"/>
    <x v="2"/>
    <n v="4"/>
    <n v="24845.900399999999"/>
    <n v="-4.9062013600198462E-3"/>
    <n v="15565153"/>
    <n v="5.3959486784809219E-3"/>
    <n v="2392.5387606658473"/>
    <n v="1.483087893770163E-3"/>
    <n v="570.48788000000036"/>
    <n v="5.2987995578646085E-4"/>
    <n v="634.20585000000017"/>
    <n v="-4.7826484654986956E-3"/>
    <n v="2963.0266406658475"/>
    <n v="1.2994203499920864E-3"/>
    <n v="3597.2324906658478"/>
    <n v="2.2173640005496154E-4"/>
    <x v="1"/>
    <x v="4"/>
    <n v="4"/>
    <n v="1"/>
    <n v="0"/>
    <n v="0"/>
    <x v="0"/>
  </r>
  <r>
    <d v="2017-10-30T00:00:00"/>
    <n v="0.31244457639603435"/>
    <n v="1.0547359999999999E-3"/>
    <n v="7.1178361558016906E-2"/>
    <n v="11.0188869192763"/>
    <n v="7"/>
    <n v="99999"/>
    <n v="99999"/>
    <n v="1"/>
    <n v="-10"/>
    <n v="1"/>
    <x v="5"/>
    <n v="6"/>
    <n v="25005.349600000001"/>
    <n v="6.4175255246536889E-3"/>
    <n v="15545406"/>
    <n v="-1.2686672594866E-3"/>
    <n v="2394.0604060674709"/>
    <n v="6.3599613374720754E-4"/>
    <n v="570.41340000000025"/>
    <n v="-1.3055492081637254E-4"/>
    <n v="634.20585000000017"/>
    <n v="0"/>
    <n v="2964.4738060674713"/>
    <n v="4.8840782656567328E-4"/>
    <n v="3598.6796560674716"/>
    <n v="4.0229965824534197E-4"/>
    <x v="1"/>
    <x v="4"/>
    <n v="4"/>
    <n v="1"/>
    <n v="0"/>
    <n v="0"/>
    <x v="0"/>
  </r>
  <r>
    <d v="2017-10-31T00:00:00"/>
    <n v="0.20779108697929394"/>
    <n v="0.12225884200000001"/>
    <n v="6.1623527729098702E-2"/>
    <n v="12.6547362816102"/>
    <n v="4"/>
    <n v="99999"/>
    <n v="0"/>
    <n v="99999"/>
    <n v="-10"/>
    <n v="0"/>
    <x v="2"/>
    <n v="4"/>
    <n v="25047.849600000001"/>
    <n v="1.6996363050250096E-3"/>
    <n v="15596962"/>
    <n v="3.3164781929786447E-3"/>
    <n v="2397.6586360445431"/>
    <n v="1.5029821168892621E-3"/>
    <n v="569.09155000000032"/>
    <n v="-2.3173543959520426E-3"/>
    <n v="634.20585000000017"/>
    <n v="0"/>
    <n v="2966.7501860445436"/>
    <n v="7.6788668950733552E-4"/>
    <n v="3600.9560360445439"/>
    <n v="6.3255977042420142E-4"/>
    <x v="1"/>
    <x v="4"/>
    <n v="4"/>
    <n v="1"/>
    <n v="0"/>
    <n v="0"/>
    <x v="0"/>
  </r>
  <r>
    <d v="2017-11-01T00:00:00"/>
    <n v="1.136028828654841"/>
    <n v="0.32632701800000002"/>
    <n v="0.171431493007003"/>
    <n v="8.2307497581723492"/>
    <n v="5"/>
    <n v="99999"/>
    <n v="99999"/>
    <n v="1"/>
    <n v="10"/>
    <n v="1"/>
    <x v="1"/>
    <n v="5"/>
    <n v="25503.099600000001"/>
    <n v="1.8175212933249085E-2"/>
    <n v="15631232"/>
    <n v="2.1972227668438649E-3"/>
    <n v="2404.4594642943734"/>
    <n v="2.8364455838674196E-3"/>
    <n v="570.35213000000033"/>
    <n v="2.2150741827040576E-3"/>
    <n v="634.01420000000019"/>
    <n v="-3.0218895016498326E-4"/>
    <n v="2974.8115942943737"/>
    <n v="2.7172521258278515E-3"/>
    <n v="3608.8257942943737"/>
    <n v="2.1854635744107398E-3"/>
    <x v="1"/>
    <x v="5"/>
    <n v="4"/>
    <n v="1"/>
    <n v="0"/>
    <n v="0"/>
    <x v="0"/>
  </r>
  <r>
    <d v="2017-11-02T00:00:00"/>
    <n v="-0.1823784808446314"/>
    <n v="0.51140616999999999"/>
    <n v="0.103166743700357"/>
    <n v="8.7367460797404295"/>
    <n v="5"/>
    <n v="99999"/>
    <n v="0"/>
    <n v="99999"/>
    <n v="10"/>
    <n v="0"/>
    <x v="3"/>
    <n v="3"/>
    <n v="25426.300800000001"/>
    <n v="-3.0113516084139258E-3"/>
    <n v="15494411"/>
    <n v="-8.753052862371935E-3"/>
    <n v="2395.3889942487854"/>
    <n v="-3.7723530715665365E-3"/>
    <n v="571.11925000000031"/>
    <n v="1.3449936620733016E-3"/>
    <n v="634.75756000000024"/>
    <n v="1.1724658532885623E-3"/>
    <n v="2966.5082442487856"/>
    <n v="-2.7912187990370985E-3"/>
    <n v="3601.2658042487856"/>
    <n v="-2.0948614525923004E-3"/>
    <x v="1"/>
    <x v="5"/>
    <n v="4"/>
    <n v="1"/>
    <n v="0"/>
    <n v="0"/>
    <x v="0"/>
  </r>
  <r>
    <d v="2017-11-03T00:00:00"/>
    <n v="0.68917719070584371"/>
    <n v="0.84627090299999996"/>
    <n v="0.18511273630788999"/>
    <n v="6.3372296775013597"/>
    <n v="7"/>
    <n v="99999"/>
    <n v="99999"/>
    <n v="1"/>
    <n v="10"/>
    <n v="1"/>
    <x v="1"/>
    <n v="5"/>
    <n v="25643.25"/>
    <n v="8.5324720141750632E-3"/>
    <n v="15401410"/>
    <n v="-6.0022288036634119E-3"/>
    <n v="2395.2132267131569"/>
    <n v="-7.3377449779754578E-5"/>
    <n v="571.47355000000027"/>
    <n v="6.2036080906047175E-4"/>
    <n v="628.53732000000025"/>
    <n v="-9.7993949059858032E-3"/>
    <n v="2966.6867767131571"/>
    <n v="6.0182696177468742E-5"/>
    <n v="3595.2240967131575"/>
    <n v="-1.6776622065775015E-3"/>
    <x v="1"/>
    <x v="5"/>
    <n v="4"/>
    <n v="1"/>
    <n v="0"/>
    <n v="0"/>
    <x v="0"/>
  </r>
  <r>
    <d v="2017-11-06T00:00:00"/>
    <n v="-0.18076707329367636"/>
    <n v="3.4515047E-2"/>
    <n v="8.5752347035725804E-2"/>
    <n v="11.9527471381338"/>
    <n v="6"/>
    <n v="99999"/>
    <n v="0"/>
    <n v="99999"/>
    <n v="-10"/>
    <n v="0"/>
    <x v="2"/>
    <n v="4"/>
    <n v="25558.199199999999"/>
    <n v="-3.3166934768409373E-3"/>
    <n v="15379699"/>
    <n v="-1.4096761270558922E-3"/>
    <n v="2391.6219645853739"/>
    <n v="-1.4993496561102049E-3"/>
    <n v="571.43569000000025"/>
    <n v="-6.6249785313776677E-5"/>
    <n v="628.66397000000029"/>
    <n v="2.0149957046311506E-4"/>
    <n v="2963.0576545853742"/>
    <n v="-1.2232913013499047E-3"/>
    <n v="3591.7216245853742"/>
    <n v="-9.7420133865511183E-4"/>
    <x v="1"/>
    <x v="5"/>
    <n v="4"/>
    <n v="1"/>
    <n v="0"/>
    <n v="0"/>
    <x v="0"/>
  </r>
  <r>
    <d v="2017-11-07T00:00:00"/>
    <n v="-1.6050449834909049"/>
    <n v="0.73699265000000003"/>
    <n v="0.281012176207737"/>
    <n v="5.76937751899725"/>
    <n v="8"/>
    <n v="-1"/>
    <n v="99999"/>
    <n v="99999"/>
    <n v="10"/>
    <n v="-1"/>
    <x v="0"/>
    <n v="1"/>
    <n v="25291.75"/>
    <n v="-1.0425194588826847E-2"/>
    <n v="15435677"/>
    <n v="3.6397331313180459E-3"/>
    <n v="2396.4849995244472"/>
    <n v="2.0333627183075631E-3"/>
    <n v="572.17883000000018"/>
    <n v="1.3004787992851874E-3"/>
    <n v="625.70631000000026"/>
    <n v="-4.7046755359624326E-3"/>
    <n v="2968.6638295244475"/>
    <n v="1.8920235758483894E-3"/>
    <n v="3594.3701395244479"/>
    <n v="7.3739426823737908E-4"/>
    <x v="1"/>
    <x v="5"/>
    <n v="4"/>
    <n v="1"/>
    <n v="0"/>
    <n v="0"/>
    <x v="0"/>
  </r>
  <r>
    <d v="2017-11-08T00:00:00"/>
    <n v="-0.29987142833650571"/>
    <n v="0.133773745"/>
    <n v="0.116046440709644"/>
    <n v="7.4973280573613703"/>
    <n v="9"/>
    <n v="-1"/>
    <n v="99999"/>
    <n v="99999"/>
    <n v="10"/>
    <n v="-1"/>
    <x v="0"/>
    <n v="1"/>
    <n v="25223.849600000001"/>
    <n v="-2.6846857176746619E-3"/>
    <n v="15414824"/>
    <n v="-1.3509611531777876E-3"/>
    <n v="2390.4062674374027"/>
    <n v="-2.5365199816609341E-3"/>
    <n v="573.09331000000032"/>
    <n v="1.5982415847159981E-3"/>
    <n v="629.78970000000027"/>
    <n v="6.5260489381990805E-3"/>
    <n v="2963.4995774374029"/>
    <n v="-1.7395880381214646E-3"/>
    <n v="3593.2892774374031"/>
    <n v="-3.0070973358009567E-4"/>
    <x v="1"/>
    <x v="5"/>
    <n v="4"/>
    <n v="1"/>
    <n v="0"/>
    <n v="0"/>
    <x v="0"/>
  </r>
  <r>
    <d v="2017-11-09T00:00:00"/>
    <n v="0.13455385826077243"/>
    <n v="0.40743298100000003"/>
    <n v="4.0493777366820097E-2"/>
    <n v="9.3602137971093597"/>
    <n v="7"/>
    <n v="99999"/>
    <n v="0"/>
    <n v="99999"/>
    <n v="-10"/>
    <n v="0"/>
    <x v="2"/>
    <n v="4"/>
    <n v="25345.400399999999"/>
    <n v="4.8188837916318672E-3"/>
    <n v="15452624"/>
    <n v="2.4521849876457669E-3"/>
    <n v="2400.3980502327013"/>
    <n v="4.1799517226039917E-3"/>
    <n v="571.60226000000023"/>
    <n v="-2.601757818460837E-3"/>
    <n v="628.44218000000023"/>
    <n v="-2.13963486541624E-3"/>
    <n v="2972.0003102327014"/>
    <n v="2.8684778158967195E-3"/>
    <n v="3600.4424902327019"/>
    <n v="1.9907144243060948E-3"/>
    <x v="1"/>
    <x v="5"/>
    <n v="4"/>
    <n v="1"/>
    <n v="0"/>
    <n v="0"/>
    <x v="0"/>
  </r>
  <r>
    <d v="2017-11-10T00:00:00"/>
    <n v="0.90916287621825809"/>
    <n v="0.461285683"/>
    <n v="0.16745217103082699"/>
    <n v="8.0857230755969791"/>
    <n v="8"/>
    <n v="99999"/>
    <n v="99999"/>
    <n v="1"/>
    <n v="10"/>
    <n v="1"/>
    <x v="1"/>
    <n v="5"/>
    <n v="25515.150399999999"/>
    <n v="6.6974676793820631E-3"/>
    <n v="15477478"/>
    <n v="1.6083999714222585E-3"/>
    <n v="2391.4981757022169"/>
    <n v="-3.7076661221340235E-3"/>
    <n v="570.0549000000002"/>
    <n v="-2.7070571764359341E-3"/>
    <n v="621.34306000000026"/>
    <n v="-1.1296377337370878E-2"/>
    <n v="2961.553075702217"/>
    <n v="-3.5152198653930489E-3"/>
    <n v="3582.8961357022172"/>
    <n v="-4.8733883621484564E-3"/>
    <x v="1"/>
    <x v="5"/>
    <n v="4"/>
    <n v="1"/>
    <n v="0"/>
    <n v="0"/>
    <x v="0"/>
  </r>
  <r>
    <d v="2017-11-13T00:00:00"/>
    <n v="-0.8351540478052295"/>
    <n v="0.57032532499999999"/>
    <n v="0.18712391405353901"/>
    <n v="8.3822427061337095"/>
    <n v="5"/>
    <n v="-1"/>
    <n v="99999"/>
    <n v="99999"/>
    <n v="10"/>
    <n v="-1"/>
    <x v="0"/>
    <n v="1"/>
    <n v="25366.800800000001"/>
    <n v="-5.8141769762014572E-3"/>
    <n v="15506535"/>
    <n v="1.8773730448848891E-3"/>
    <n v="2392.9403393821904"/>
    <n v="6.0303775040515539E-4"/>
    <n v="570.6179000000003"/>
    <n v="9.876241744437575E-4"/>
    <n v="619.75615000000028"/>
    <n v="-2.5539997179657714E-3"/>
    <n v="2963.5582393821905"/>
    <n v="6.7706491449537332E-4"/>
    <n v="3583.3143893821907"/>
    <n v="1.1673620002716767E-4"/>
    <x v="1"/>
    <x v="5"/>
    <n v="4"/>
    <n v="1"/>
    <n v="0"/>
    <n v="0"/>
    <x v="0"/>
  </r>
  <r>
    <d v="2017-11-14T00:00:00"/>
    <n v="-0.38682602903935742"/>
    <n v="1.6311730999999999E-2"/>
    <n v="8.8605268726701394E-2"/>
    <n v="11.2840610071949"/>
    <n v="6"/>
    <n v="-1"/>
    <n v="99999"/>
    <n v="99999"/>
    <n v="-10"/>
    <n v="-1"/>
    <x v="4"/>
    <n v="2"/>
    <n v="25273.550800000001"/>
    <n v="-3.676064661650158E-3"/>
    <n v="15532703"/>
    <n v="1.6875465731061023E-3"/>
    <n v="2390.0226308097558"/>
    <n v="-1.2192985025225589E-3"/>
    <n v="570.58639000000028"/>
    <n v="-5.5220840425862505E-5"/>
    <n v="620.08567000000028"/>
    <n v="5.316929892507094E-4"/>
    <n v="2960.6090208097562"/>
    <n v="-9.9516133452104416E-4"/>
    <n v="3580.6946908097566"/>
    <n v="-7.3108253637932386E-4"/>
    <x v="1"/>
    <x v="5"/>
    <n v="4"/>
    <n v="1"/>
    <n v="0"/>
    <n v="0"/>
    <x v="0"/>
  </r>
  <r>
    <d v="2017-11-15T00:00:00"/>
    <n v="-8.3106651888649546E-2"/>
    <n v="0.29664959000000002"/>
    <n v="7.3706673983692905E-2"/>
    <n v="11.7425676263629"/>
    <n v="5"/>
    <n v="99999"/>
    <n v="0"/>
    <n v="99999"/>
    <n v="-10"/>
    <n v="0"/>
    <x v="2"/>
    <n v="4"/>
    <n v="25236.150399999999"/>
    <n v="-1.4798237214852517E-3"/>
    <n v="15648720"/>
    <n v="7.4692086753993525E-3"/>
    <n v="2396.2184806801943"/>
    <n v="2.592381256381282E-3"/>
    <n v="571.0545400000002"/>
    <n v="8.2047172558730175E-4"/>
    <n v="620.26887000000033"/>
    <n v="2.9544304741002669E-4"/>
    <n v="2967.2730206801943"/>
    <n v="2.2508881867202568E-3"/>
    <n v="3587.5418906801947"/>
    <n v="1.9122545935044144E-3"/>
    <x v="1"/>
    <x v="5"/>
    <n v="4"/>
    <n v="1"/>
    <n v="0"/>
    <n v="0"/>
    <x v="0"/>
  </r>
  <r>
    <d v="2017-11-16T00:00:00"/>
    <n v="0.85117114453865772"/>
    <n v="0.69348378899999996"/>
    <n v="0.194665719600807"/>
    <n v="8.8411181159311596"/>
    <n v="6"/>
    <n v="99999"/>
    <n v="99999"/>
    <n v="1"/>
    <n v="10"/>
    <n v="1"/>
    <x v="1"/>
    <n v="5"/>
    <n v="25490.599600000001"/>
    <n v="1.0082726405054254E-2"/>
    <n v="15708662"/>
    <n v="3.8304730354943306E-3"/>
    <n v="2407.5034678490538"/>
    <n v="4.7094984283970742E-3"/>
    <n v="571.56483000000014"/>
    <n v="8.935924053767863E-4"/>
    <n v="620.26887000000033"/>
    <n v="0"/>
    <n v="2979.068297849054"/>
    <n v="3.9751236528129397E-3"/>
    <n v="3599.3371678490544"/>
    <n v="3.2878437460206467E-3"/>
    <x v="1"/>
    <x v="5"/>
    <n v="4"/>
    <n v="1"/>
    <n v="0"/>
    <n v="0"/>
    <x v="0"/>
  </r>
  <r>
    <d v="2017-11-17T00:00:00"/>
    <n v="-0.75953717405158716"/>
    <n v="0.332541109"/>
    <n v="0.127613389594113"/>
    <n v="7.8039058613071797"/>
    <n v="5"/>
    <n v="-1"/>
    <n v="99999"/>
    <n v="99999"/>
    <n v="10"/>
    <n v="-1"/>
    <x v="0"/>
    <n v="1"/>
    <n v="25700.25"/>
    <n v="8.2246162620669416E-3"/>
    <n v="15633351"/>
    <n v="-4.7942339073817619E-3"/>
    <n v="2417.1168182434212"/>
    <n v="3.9930785241844013E-3"/>
    <n v="571.66681000000017"/>
    <n v="1.7842245471966223E-4"/>
    <n v="618.10677000000032"/>
    <n v="-3.4857464312210151E-3"/>
    <n v="2988.7836282434214"/>
    <n v="3.2611976037548729E-3"/>
    <n v="3606.8903982434217"/>
    <n v="2.0985059309910348E-3"/>
    <x v="1"/>
    <x v="5"/>
    <n v="4"/>
    <n v="1"/>
    <n v="0"/>
    <n v="0"/>
    <x v="0"/>
  </r>
  <r>
    <d v="2017-11-20T00:00:00"/>
    <n v="0.27305391798945799"/>
    <n v="0.15177432199999999"/>
    <n v="3.1441048592451698E-2"/>
    <n v="13.300321947729101"/>
    <n v="4"/>
    <n v="99999"/>
    <n v="99999"/>
    <n v="1"/>
    <n v="-10"/>
    <n v="1"/>
    <x v="5"/>
    <n v="6"/>
    <n v="25762.599600000001"/>
    <n v="2.4260308751860027E-3"/>
    <n v="15683781"/>
    <n v="3.2257959282049331E-3"/>
    <n v="2420.5944400342205"/>
    <n v="1.4387479184090335E-3"/>
    <n v="572.05850000000021"/>
    <n v="6.8517183986949171E-4"/>
    <n v="617.25154000000032"/>
    <n v="-1.3836282686242596E-3"/>
    <n v="2992.6529400342206"/>
    <n v="1.2946108758877806E-3"/>
    <n v="3609.9044800342208"/>
    <n v="8.356455167772836E-4"/>
    <x v="1"/>
    <x v="5"/>
    <n v="4"/>
    <n v="1"/>
    <n v="0"/>
    <n v="0"/>
    <x v="0"/>
  </r>
  <r>
    <d v="2017-11-21T00:00:00"/>
    <n v="-0.49541400057261931"/>
    <n v="0.54881927699999999"/>
    <n v="0.13086698359027399"/>
    <n v="9.2642552261585802"/>
    <n v="3"/>
    <n v="-1"/>
    <n v="99999"/>
    <n v="99999"/>
    <n v="10"/>
    <n v="-1"/>
    <x v="0"/>
    <n v="1"/>
    <n v="25740.75"/>
    <n v="-8.4811316944899406E-4"/>
    <n v="15701211"/>
    <n v="1.111339159862057E-3"/>
    <n v="2420.4795252923432"/>
    <n v="-4.7473769243078223E-5"/>
    <n v="572.84990000000028"/>
    <n v="1.3834249469242277E-3"/>
    <n v="617.05458000000033"/>
    <n v="-3.1909195398682755E-4"/>
    <n v="2993.3294252923433"/>
    <n v="2.26048683785951E-4"/>
    <n v="3610.3840052923438"/>
    <n v="1.3283599629154708E-4"/>
    <x v="1"/>
    <x v="5"/>
    <n v="4"/>
    <n v="1"/>
    <n v="0"/>
    <n v="0"/>
    <x v="0"/>
  </r>
  <r>
    <d v="2017-11-22T00:00:00"/>
    <n v="-0.25930552495072245"/>
    <n v="0.30116584699999999"/>
    <n v="3.6929406266573699E-2"/>
    <n v="11.0111903714548"/>
    <n v="7"/>
    <n v="-1"/>
    <n v="99999"/>
    <n v="99999"/>
    <n v="-10"/>
    <n v="-1"/>
    <x v="4"/>
    <n v="2"/>
    <n v="25761.949199999999"/>
    <n v="8.2356574691866413E-4"/>
    <n v="15702096"/>
    <n v="5.6365079101228233E-5"/>
    <n v="2424.9539028161362"/>
    <n v="1.8485500402043442E-3"/>
    <n v="571.68854000000022"/>
    <n v="-2.0273373531182193E-3"/>
    <n v="617.53881000000024"/>
    <n v="7.847441955619594E-4"/>
    <n v="2996.6424428161363"/>
    <n v="1.1068001723431031E-3"/>
    <n v="3614.1812528161363"/>
    <n v="1.0517572419517229E-3"/>
    <x v="1"/>
    <x v="5"/>
    <n v="4"/>
    <n v="1"/>
    <n v="0"/>
    <n v="0"/>
    <x v="0"/>
  </r>
  <r>
    <d v="2017-11-23T00:00:00"/>
    <n v="7.4752030913214265E-2"/>
    <n v="0.42634395800000002"/>
    <n v="1.9246325683450201E-2"/>
    <n v="9.7228599835005198"/>
    <n v="6"/>
    <n v="99999"/>
    <n v="0"/>
    <n v="99999"/>
    <n v="-10"/>
    <n v="0"/>
    <x v="2"/>
    <n v="4"/>
    <n v="25743.75"/>
    <n v="-7.0643722874819126E-4"/>
    <n v="15736663"/>
    <n v="2.2014258478613158E-3"/>
    <n v="2428.4478906952368"/>
    <n v="1.4408471332354456E-3"/>
    <n v="573.12340000000029"/>
    <n v="2.5098631503090996E-3"/>
    <n v="613.3385500000004"/>
    <n v="-6.8016130030755795E-3"/>
    <n v="3001.5712906952372"/>
    <n v="1.6447901186598113E-3"/>
    <n v="3614.9098406952376"/>
    <n v="2.0159140566988754E-4"/>
    <x v="1"/>
    <x v="5"/>
    <n v="4"/>
    <n v="1"/>
    <n v="0"/>
    <n v="0"/>
    <x v="0"/>
  </r>
  <r>
    <d v="2017-11-24T00:00:00"/>
    <n v="0.16788719930263671"/>
    <n v="0.13127924999999999"/>
    <n v="9.7551344513324603E-2"/>
    <n v="14.6729904623277"/>
    <n v="4"/>
    <n v="99999"/>
    <n v="0"/>
    <n v="99999"/>
    <n v="10"/>
    <n v="0"/>
    <x v="3"/>
    <n v="3"/>
    <n v="25793.449199999999"/>
    <n v="1.9305345957756348E-3"/>
    <n v="15754153"/>
    <n v="1.1114173316160159E-3"/>
    <n v="2428.0215818402171"/>
    <n v="-1.7554787016560436E-4"/>
    <n v="573.15391000000022"/>
    <n v="5.3234608811791873E-5"/>
    <n v="603.76380000000029"/>
    <n v="-1.5610872657523478E-2"/>
    <n v="3001.1754918402175"/>
    <n v="-1.3186388617403288E-4"/>
    <n v="3604.9392918402177"/>
    <n v="-2.7581735906039295E-3"/>
    <x v="1"/>
    <x v="5"/>
    <n v="4"/>
    <n v="1"/>
    <n v="0"/>
    <n v="0"/>
    <x v="0"/>
  </r>
  <r>
    <d v="2017-11-27T00:00:00"/>
    <n v="1.0421544240794787"/>
    <n v="0.50039449000000003"/>
    <n v="0.35914811363279803"/>
    <n v="5.6248270657772199"/>
    <n v="2"/>
    <n v="99999"/>
    <n v="99999"/>
    <n v="1"/>
    <n v="10"/>
    <n v="1"/>
    <x v="1"/>
    <n v="5"/>
    <n v="25926.349600000001"/>
    <n v="5.152486546855517E-3"/>
    <n v="15784586"/>
    <n v="1.9317446009314843E-3"/>
    <n v="2432.2696051651478"/>
    <n v="1.7495821934627731E-3"/>
    <n v="574.56647000000021"/>
    <n v="2.4645387135193708E-3"/>
    <n v="603.76380000000029"/>
    <n v="0"/>
    <n v="3006.836075165148"/>
    <n v="1.8861220679433632E-3"/>
    <n v="3610.5998751651482"/>
    <n v="1.5702298614967969E-3"/>
    <x v="1"/>
    <x v="5"/>
    <n v="4"/>
    <n v="1"/>
    <n v="0"/>
    <n v="0"/>
    <x v="0"/>
  </r>
  <r>
    <d v="2017-11-28T00:00:00"/>
    <n v="-0.2785418942225516"/>
    <n v="0.30605713099999998"/>
    <n v="8.0496408824270796E-2"/>
    <n v="9.2141873417716802"/>
    <n v="4"/>
    <n v="-1"/>
    <n v="99999"/>
    <n v="99999"/>
    <n v="-10"/>
    <n v="-1"/>
    <x v="4"/>
    <n v="2"/>
    <n v="25837.199199999999"/>
    <n v="-3.4386020930614603E-3"/>
    <n v="15801575"/>
    <n v="1.0763031732350381E-3"/>
    <n v="2431.390723926309"/>
    <n v="-3.6134203090498751E-4"/>
    <n v="574.22834000000023"/>
    <n v="-5.8849587933662573E-4"/>
    <n v="605.79385000000025"/>
    <n v="3.3623248031762198E-3"/>
    <n v="3005.6190639263091"/>
    <n v="-4.0474811676327604E-4"/>
    <n v="3611.4129139263096"/>
    <n v="2.2518107496583006E-4"/>
    <x v="1"/>
    <x v="5"/>
    <n v="4"/>
    <n v="1"/>
    <n v="0"/>
    <n v="0"/>
    <x v="0"/>
  </r>
  <r>
    <d v="2017-11-29T00:00:00"/>
    <n v="-0.39115902445037215"/>
    <n v="8.1400999000000002E-2"/>
    <n v="1.95547055851263E-2"/>
    <n v="12.166478798269701"/>
    <n v="2"/>
    <n v="-1"/>
    <n v="99999"/>
    <n v="99999"/>
    <n v="-10"/>
    <n v="-1"/>
    <x v="4"/>
    <n v="2"/>
    <n v="25768.550800000001"/>
    <n v="-2.6569598147464513E-3"/>
    <n v="15910939"/>
    <n v="6.921082233891207E-3"/>
    <n v="2440.5978224819928"/>
    <n v="3.7867622283331848E-3"/>
    <n v="574.9693500000003"/>
    <n v="1.2904448429000848E-3"/>
    <n v="604.74709000000018"/>
    <n v="-1.7279145372638416E-3"/>
    <n v="3015.5671724819931"/>
    <n v="3.3098367903909853E-3"/>
    <n v="3620.3142624819934"/>
    <n v="2.4647828337098776E-3"/>
    <x v="1"/>
    <x v="5"/>
    <n v="4"/>
    <n v="1"/>
    <n v="0"/>
    <n v="0"/>
    <x v="0"/>
  </r>
  <r>
    <d v="2017-11-30T00:00:00"/>
    <n v="-1.3010467968430246"/>
    <n v="0.45683648599999999"/>
    <n v="0.28164378990660699"/>
    <n v="4.5582947042423996"/>
    <n v="5"/>
    <n v="-1"/>
    <n v="99999"/>
    <n v="99999"/>
    <n v="10"/>
    <n v="-1"/>
    <x v="0"/>
    <n v="1"/>
    <n v="25349.900399999999"/>
    <n v="-1.6246563621265087E-2"/>
    <n v="15927217"/>
    <n v="1.0230697258031274E-3"/>
    <n v="2448.3375969376561"/>
    <n v="3.1712617229955331E-3"/>
    <n v="576.35761000000025"/>
    <n v="2.4144939204149285E-3"/>
    <n v="604.56394000000023"/>
    <n v="-3.0285387565887056E-4"/>
    <n v="3024.6952069376566"/>
    <n v="3.0269710252053272E-3"/>
    <n v="3629.2591469376566"/>
    <n v="2.4707480641559254E-3"/>
    <x v="1"/>
    <x v="5"/>
    <n v="4"/>
    <n v="1"/>
    <n v="0"/>
    <n v="0"/>
    <x v="0"/>
  </r>
  <r>
    <d v="2017-12-01T00:00:00"/>
    <n v="-0.9602736740233252"/>
    <n v="0.42811936299999998"/>
    <n v="0.205685052081754"/>
    <n v="7.0460873963745403"/>
    <n v="4"/>
    <n v="-1"/>
    <n v="99999"/>
    <n v="99999"/>
    <n v="10"/>
    <n v="-1"/>
    <x v="0"/>
    <n v="1"/>
    <n v="25192.849600000001"/>
    <n v="-6.195322171758777E-3"/>
    <n v="15972326"/>
    <n v="2.8321959825121645E-3"/>
    <n v="2449.7995446146601"/>
    <n v="5.9711850148147505E-4"/>
    <n v="578.00227000000018"/>
    <n v="2.8535408771646065E-3"/>
    <n v="638.82576000000017"/>
    <n v="5.6671954334557073E-2"/>
    <n v="3027.8018146146605"/>
    <n v="1.0270812311530264E-3"/>
    <n v="3666.6275746146607"/>
    <n v="1.0296434110673935E-2"/>
    <x v="1"/>
    <x v="6"/>
    <n v="4"/>
    <n v="1"/>
    <n v="0"/>
    <n v="0"/>
    <x v="0"/>
  </r>
  <r>
    <d v="2017-12-04T00:00:00"/>
    <n v="-0.24782509026853017"/>
    <n v="0.59260740499999998"/>
    <n v="6.2313573652466703E-2"/>
    <n v="8.1548714285693507"/>
    <n v="6"/>
    <n v="99999"/>
    <n v="0"/>
    <n v="99999"/>
    <n v="-10"/>
    <n v="0"/>
    <x v="2"/>
    <n v="4"/>
    <n v="25137"/>
    <n v="-2.2168830000081075E-3"/>
    <n v="15969922"/>
    <n v="-1.505103264233254E-4"/>
    <n v="2450.1393471000342"/>
    <n v="1.3870624072942483E-4"/>
    <n v="578.04950000000008"/>
    <n v="8.1712481855733543E-5"/>
    <n v="640.92281000000014"/>
    <n v="3.2826634918416975E-3"/>
    <n v="3028.1888471000343"/>
    <n v="1.2782622809237587E-4"/>
    <n v="3669.1116571000343"/>
    <n v="6.7748426444280696E-4"/>
    <x v="1"/>
    <x v="6"/>
    <n v="4"/>
    <n v="1"/>
    <n v="0"/>
    <n v="0"/>
    <x v="0"/>
  </r>
  <r>
    <d v="2017-12-05T00:00:00"/>
    <n v="0.51089491174594825"/>
    <n v="0.55398891900000002"/>
    <n v="0.171832317665011"/>
    <n v="6.4811348509300801"/>
    <n v="5"/>
    <n v="99999"/>
    <n v="99999"/>
    <n v="1"/>
    <n v="10"/>
    <n v="1"/>
    <x v="1"/>
    <n v="5"/>
    <n v="25180.900399999999"/>
    <n v="1.7464454787763373E-3"/>
    <n v="15998596"/>
    <n v="1.7955003161569394E-3"/>
    <n v="2437.0307186685563"/>
    <n v="-5.3501562868222274E-3"/>
    <n v="579.23269000000016"/>
    <n v="2.0468662285844097E-3"/>
    <n v="636.74547000000018"/>
    <n v="-6.5176959453198124E-3"/>
    <n v="3016.2634086685566"/>
    <n v="-3.9381422472704042E-3"/>
    <n v="3653.0088786685569"/>
    <n v="-4.3887403645286316E-3"/>
    <x v="1"/>
    <x v="6"/>
    <n v="4"/>
    <n v="1"/>
    <n v="0"/>
    <n v="0"/>
    <x v="0"/>
  </r>
  <r>
    <d v="2017-12-06T00:00:00"/>
    <n v="-0.78374686711657726"/>
    <n v="0.49825789700000001"/>
    <n v="0.22658191884842899"/>
    <n v="7.63979176015365"/>
    <n v="6"/>
    <n v="-1"/>
    <n v="99999"/>
    <n v="99999"/>
    <n v="10"/>
    <n v="-1"/>
    <x v="0"/>
    <n v="1"/>
    <n v="24845.650399999999"/>
    <n v="-1.3313662127824477E-2"/>
    <n v="16039024"/>
    <n v="2.5269717417704118E-3"/>
    <n v="2445.8412193998015"/>
    <n v="3.6152604330152993E-3"/>
    <n v="580.18768000000023"/>
    <n v="1.6487156482829501E-3"/>
    <n v="634.47086000000013"/>
    <n v="-3.5722437098768545E-3"/>
    <n v="3026.028899399802"/>
    <n v="3.2376120411699016E-3"/>
    <n v="3660.4997593998023"/>
    <n v="2.0506056733089473E-3"/>
    <x v="1"/>
    <x v="6"/>
    <n v="4"/>
    <n v="1"/>
    <n v="0"/>
    <n v="0"/>
    <x v="0"/>
  </r>
  <r>
    <d v="2017-12-07T00:00:00"/>
    <n v="0.73358838350456446"/>
    <n v="0.32821709199999999"/>
    <n v="0.16443853501771699"/>
    <n v="8.2271947520537001"/>
    <n v="4"/>
    <n v="99999"/>
    <n v="99999"/>
    <n v="1"/>
    <n v="10"/>
    <n v="1"/>
    <x v="1"/>
    <n v="5"/>
    <n v="25071.800800000001"/>
    <n v="9.102212916913599E-3"/>
    <n v="16113461"/>
    <n v="4.6409931177857633E-3"/>
    <n v="2448.2390641372131"/>
    <n v="9.8037628869462878E-4"/>
    <n v="579.88452000000018"/>
    <n v="-5.2252057472168545E-4"/>
    <n v="635.9923100000002"/>
    <n v="2.3979824699909003E-3"/>
    <n v="3028.1235841372131"/>
    <n v="6.9222231744925367E-4"/>
    <n v="3664.1158941372132"/>
    <n v="9.8788006422489971E-4"/>
    <x v="1"/>
    <x v="6"/>
    <n v="4"/>
    <n v="1"/>
    <n v="0"/>
    <n v="0"/>
    <x v="0"/>
  </r>
  <r>
    <d v="2017-12-08T00:00:00"/>
    <n v="0.42984981569001685"/>
    <n v="0.76835791799999997"/>
    <n v="8.2941279253007899E-2"/>
    <n v="10.8412164130851"/>
    <n v="3"/>
    <n v="99999"/>
    <n v="99999"/>
    <n v="1"/>
    <n v="-10"/>
    <n v="1"/>
    <x v="5"/>
    <n v="6"/>
    <n v="25340.650399999999"/>
    <n v="1.0723186664756801E-2"/>
    <n v="16146509"/>
    <n v="2.0509560298684892E-3"/>
    <n v="2451.7098266516573"/>
    <n v="1.4176567008039598E-3"/>
    <n v="580.66300000000024"/>
    <n v="1.3424741877918756E-3"/>
    <n v="632.26533000000018"/>
    <n v="-5.86010230218037E-3"/>
    <n v="3032.3728266516573"/>
    <n v="1.4032592780242048E-3"/>
    <n v="3664.6381566516575"/>
    <n v="1.4253438743017099E-4"/>
    <x v="1"/>
    <x v="6"/>
    <n v="4"/>
    <n v="1"/>
    <n v="0"/>
    <n v="0"/>
    <x v="0"/>
  </r>
  <r>
    <d v="2017-12-11T00:00:00"/>
    <n v="-6.8533843212013057E-2"/>
    <n v="0.116033961"/>
    <n v="4.9061551153883803E-2"/>
    <n v="11.574303624755"/>
    <n v="1"/>
    <n v="99999"/>
    <n v="0"/>
    <n v="99999"/>
    <n v="-10"/>
    <n v="0"/>
    <x v="2"/>
    <n v="4"/>
    <n v="25396.400399999999"/>
    <n v="2.2000224587763739E-3"/>
    <n v="16127390"/>
    <n v="-1.1840949644285059E-3"/>
    <n v="2450.6924929260767"/>
    <n v="-4.1494866746527581E-4"/>
    <n v="580.91644000000019"/>
    <n v="4.3646659077634098E-4"/>
    <n v="632.14968000000022"/>
    <n v="-1.8291371440526394E-4"/>
    <n v="3031.6089329260767"/>
    <n v="-2.5191286469350427E-4"/>
    <n v="3663.7586129260771"/>
    <n v="-2.4000834133752758E-4"/>
    <x v="1"/>
    <x v="6"/>
    <n v="4"/>
    <n v="1"/>
    <n v="0"/>
    <n v="0"/>
    <x v="0"/>
  </r>
  <r>
    <d v="2017-12-12T00:00:00"/>
    <n v="-0.51318239415570199"/>
    <n v="0.19368827"/>
    <n v="0.16102837100165701"/>
    <n v="12.7463240369422"/>
    <n v="2"/>
    <n v="-1"/>
    <n v="99999"/>
    <n v="99999"/>
    <n v="10"/>
    <n v="-1"/>
    <x v="0"/>
    <n v="1"/>
    <n v="25120.300800000001"/>
    <n v="-1.0871603678133779E-2"/>
    <n v="16149768"/>
    <n v="1.3875772831188904E-3"/>
    <n v="2450.5332291983168"/>
    <n v="-6.4987234514202186E-5"/>
    <n v="580.28197000000023"/>
    <n v="-1.0921880606442613E-3"/>
    <n v="632.31716000000017"/>
    <n v="2.6493725346821151E-4"/>
    <n v="3030.8151991983168"/>
    <n v="-2.6181929969237849E-4"/>
    <n v="3663.1323591983169"/>
    <n v="-1.7093203835827353E-4"/>
    <x v="1"/>
    <x v="6"/>
    <n v="4"/>
    <n v="1"/>
    <n v="0"/>
    <n v="0"/>
    <x v="0"/>
  </r>
  <r>
    <d v="2017-12-13T00:00:00"/>
    <n v="-0.1449764999405341"/>
    <n v="1.3984333E-2"/>
    <n v="3.5921648502962103E-2"/>
    <n v="6.2930639206840002"/>
    <n v="4"/>
    <n v="99999"/>
    <n v="0"/>
    <n v="99999"/>
    <n v="-10"/>
    <n v="0"/>
    <x v="2"/>
    <n v="4"/>
    <n v="25029.949199999999"/>
    <n v="-3.5967562936189967E-3"/>
    <n v="16013222"/>
    <n v="-8.4549821396815439E-3"/>
    <n v="2446.0349683382956"/>
    <n v="-1.8356253269387057E-3"/>
    <n v="578.47804000000008"/>
    <n v="-3.1087128211138015E-3"/>
    <n v="633.55447000000015"/>
    <n v="1.9567870022694223E-3"/>
    <n v="3024.5130083382955"/>
    <n v="-2.0793715372974253E-3"/>
    <n v="3658.0674783382956"/>
    <n v="-1.3826638961879079E-3"/>
    <x v="1"/>
    <x v="6"/>
    <n v="4"/>
    <n v="1"/>
    <n v="0"/>
    <n v="0"/>
    <x v="0"/>
  </r>
  <r>
    <d v="2017-12-14T00:00:00"/>
    <n v="0.50881987415484009"/>
    <n v="0.33802065199999998"/>
    <n v="0.14252476835111699"/>
    <n v="7.1320268399457696"/>
    <n v="7"/>
    <n v="99999"/>
    <n v="99999"/>
    <n v="1"/>
    <n v="10"/>
    <n v="1"/>
    <x v="1"/>
    <n v="5"/>
    <n v="25162.949199999999"/>
    <n v="5.3136344359820953E-3"/>
    <n v="15890589"/>
    <n v="-7.6582339269386512E-3"/>
    <n v="2442.7437665406937"/>
    <n v="-1.3455252439983356E-3"/>
    <n v="579.82516000000021"/>
    <n v="2.3287314415603166E-3"/>
    <n v="628.8908600000002"/>
    <n v="-7.3610245382689232E-3"/>
    <n v="3022.5689265406941"/>
    <n v="-6.4277514834354399E-4"/>
    <n v="3651.459786540694"/>
    <n v="-1.8063340375019665E-3"/>
    <x v="1"/>
    <x v="6"/>
    <n v="4"/>
    <n v="1"/>
    <n v="0"/>
    <n v="0"/>
    <x v="0"/>
  </r>
  <r>
    <d v="2017-12-15T00:00:00"/>
    <n v="-2.0963589855606025E-2"/>
    <n v="0.14889775799999999"/>
    <n v="8.2511424239309905E-2"/>
    <n v="10.832414642347899"/>
    <n v="4"/>
    <n v="99999"/>
    <n v="0"/>
    <n v="99999"/>
    <n v="-10"/>
    <n v="0"/>
    <x v="2"/>
    <n v="4"/>
    <n v="25452.699199999999"/>
    <n v="1.1514945950771072E-2"/>
    <n v="15852615"/>
    <n v="-2.3897163283248535E-3"/>
    <n v="2435.6977790002188"/>
    <n v="-2.8844562565205623E-3"/>
    <n v="579.80257000000017"/>
    <n v="-3.8960020293021813E-5"/>
    <n v="622.39494000000013"/>
    <n v="-1.0329169038964969E-2"/>
    <n v="3015.5003490002191"/>
    <n v="-2.3385992883097062E-3"/>
    <n v="3637.8952890002192"/>
    <n v="-3.7148149872754388E-3"/>
    <x v="1"/>
    <x v="6"/>
    <n v="4"/>
    <n v="1"/>
    <n v="0"/>
    <n v="0"/>
    <x v="0"/>
  </r>
  <r>
    <d v="2017-12-18T00:00:00"/>
    <n v="2.3611453900545594"/>
    <n v="0.107543526"/>
    <n v="8.5779279386017093E-2"/>
    <n v="5.8351585237257702"/>
    <n v="17"/>
    <n v="99999"/>
    <n v="99999"/>
    <n v="1"/>
    <n v="-10"/>
    <n v="1"/>
    <x v="5"/>
    <n v="6"/>
    <n v="25608"/>
    <n v="6.1015454109480949E-3"/>
    <n v="15923903"/>
    <n v="4.4969236936618362E-3"/>
    <n v="2443.3321809880181"/>
    <n v="3.1343798289018565E-3"/>
    <n v="570.22750000000019"/>
    <n v="-1.6514362811465233E-2"/>
    <n v="622.39494000000013"/>
    <n v="0"/>
    <n v="3013.559680988018"/>
    <n v="-6.4356418093081125E-4"/>
    <n v="3635.9546209880182"/>
    <n v="-5.3345900803380975E-4"/>
    <x v="1"/>
    <x v="6"/>
    <n v="4"/>
    <n v="1"/>
    <n v="0"/>
    <n v="0"/>
    <x v="0"/>
  </r>
  <r>
    <d v="2017-12-19T00:00:00"/>
    <n v="0.12028766078440575"/>
    <n v="0.49067855100000002"/>
    <n v="0.101173050840551"/>
    <n v="10.9248830498994"/>
    <n v="1"/>
    <n v="99999"/>
    <n v="0"/>
    <n v="99999"/>
    <n v="10"/>
    <n v="0"/>
    <x v="3"/>
    <n v="3"/>
    <n v="25731.400399999999"/>
    <n v="4.8188222430489702E-3"/>
    <n v="15993369"/>
    <n v="4.3623727172916738E-3"/>
    <n v="2449.0963169569377"/>
    <n v="2.3591290671696186E-3"/>
    <n v="570.74755000000016"/>
    <n v="9.1200441928873666E-4"/>
    <n v="620.73866000000021"/>
    <n v="-2.6611398865162839E-3"/>
    <n v="3019.8438669569377"/>
    <n v="2.0853033071039917E-3"/>
    <n v="3640.5825269569377"/>
    <n v="1.2728173069613824E-3"/>
    <x v="1"/>
    <x v="6"/>
    <n v="4"/>
    <n v="1"/>
    <n v="0"/>
    <n v="0"/>
    <x v="0"/>
  </r>
  <r>
    <d v="2017-12-20T00:00:00"/>
    <n v="-0.39676985924359404"/>
    <n v="2.8645199999999997E-4"/>
    <n v="0.12876570711688001"/>
    <n v="9.4114943820253192"/>
    <n v="6"/>
    <n v="-1"/>
    <n v="99999"/>
    <n v="99999"/>
    <n v="10"/>
    <n v="-1"/>
    <x v="0"/>
    <n v="1"/>
    <n v="25587.400399999999"/>
    <n v="-5.596275280843277E-3"/>
    <n v="15938512"/>
    <n v="-3.4299840139998539E-3"/>
    <n v="2448.1643640655902"/>
    <n v="-3.8052929355814058E-4"/>
    <n v="569.81063000000017"/>
    <n v="-1.6415663983139206E-3"/>
    <n v="621.75549000000012"/>
    <n v="1.6380967797300361E-3"/>
    <n v="3017.9749940655902"/>
    <n v="-6.1886407830447077E-4"/>
    <n v="3639.7304840655902"/>
    <n v="-2.3404026279816303E-4"/>
    <x v="1"/>
    <x v="6"/>
    <n v="4"/>
    <n v="1"/>
    <n v="0"/>
    <n v="0"/>
    <x v="0"/>
  </r>
  <r>
    <d v="2017-12-21T00:00:00"/>
    <n v="-0.43500826978689411"/>
    <n v="1.0768656999999999E-2"/>
    <n v="2.8697754982532499E-2"/>
    <n v="17.210260645704299"/>
    <n v="5"/>
    <n v="-1"/>
    <n v="99999"/>
    <n v="99999"/>
    <n v="-10"/>
    <n v="-1"/>
    <x v="4"/>
    <n v="2"/>
    <n v="25516.5"/>
    <n v="-2.7709106392846961E-3"/>
    <n v="16011430"/>
    <n v="4.574956558052623E-3"/>
    <n v="2472.047964481324"/>
    <n v="9.755717698656019E-3"/>
    <n v="570.53701000000012"/>
    <n v="1.2747743930294764E-3"/>
    <n v="619.96748000000014"/>
    <n v="-2.8757446114388019E-3"/>
    <n v="3042.584974481324"/>
    <n v="8.1544679674701026E-3"/>
    <n v="3662.5524544813243"/>
    <n v="6.2702363583366783E-3"/>
    <x v="1"/>
    <x v="6"/>
    <n v="4"/>
    <n v="1"/>
    <n v="0"/>
    <n v="0"/>
    <x v="0"/>
  </r>
  <r>
    <d v="2017-12-22T00:00:00"/>
    <n v="0.19922683476136158"/>
    <n v="6.2252707999999997E-2"/>
    <n v="0.10896310401107701"/>
    <n v="10.674585074627601"/>
    <n v="4"/>
    <n v="99999"/>
    <n v="0"/>
    <n v="99999"/>
    <n v="10"/>
    <n v="0"/>
    <x v="3"/>
    <n v="3"/>
    <n v="25633.449199999999"/>
    <n v="4.5832774871161774E-3"/>
    <n v="16030185"/>
    <n v="1.1713507163320092E-3"/>
    <n v="2475.600937924381"/>
    <n v="1.4372591042353111E-3"/>
    <n v="570.28300000000013"/>
    <n v="-4.4521213444148611E-4"/>
    <n v="617.60361000000012"/>
    <n v="-3.8128935408031639E-3"/>
    <n v="3045.8839379243809"/>
    <n v="1.0842633716809935E-3"/>
    <n v="3663.487547924381"/>
    <n v="2.5531195926298267E-4"/>
    <x v="1"/>
    <x v="6"/>
    <n v="4"/>
    <n v="1"/>
    <n v="0"/>
    <n v="0"/>
    <x v="0"/>
  </r>
  <r>
    <d v="2017-12-26T00:00:00"/>
    <n v="0.3967802571707455"/>
    <n v="1.5242746E-2"/>
    <n v="0.181676178766389"/>
    <n v="8.5643650556227904"/>
    <n v="0"/>
    <n v="99999"/>
    <n v="99999"/>
    <n v="1"/>
    <n v="10"/>
    <n v="1"/>
    <x v="1"/>
    <n v="5"/>
    <n v="25679.849600000001"/>
    <n v="1.8101504654317591E-3"/>
    <n v="16098462"/>
    <n v="4.2592771075318225E-3"/>
    <n v="2481.4184592541487"/>
    <n v="2.3499430948856759E-3"/>
    <n v="570.39423000000011"/>
    <n v="1.9504351348365034E-4"/>
    <n v="617.60361000000012"/>
    <n v="0"/>
    <n v="3051.8126892541486"/>
    <n v="1.946479724965533E-3"/>
    <n v="3669.4162992541487"/>
    <n v="1.6183353299854542E-3"/>
    <x v="1"/>
    <x v="6"/>
    <n v="4"/>
    <n v="1"/>
    <n v="0"/>
    <n v="0"/>
    <x v="0"/>
  </r>
  <r>
    <d v="2017-12-27T00:00:00"/>
    <n v="-0.76161493630861421"/>
    <n v="0.49290124899999999"/>
    <n v="0.21969629448387601"/>
    <n v="5.7153393592491497"/>
    <n v="5"/>
    <n v="-1"/>
    <n v="99999"/>
    <n v="99999"/>
    <n v="10"/>
    <n v="-1"/>
    <x v="0"/>
    <n v="1"/>
    <n v="25434.5"/>
    <n v="-9.5541681054083227E-3"/>
    <n v="15971862"/>
    <n v="-7.8641052791253996E-3"/>
    <n v="2485.0960340281149"/>
    <n v="1.48204538426433E-3"/>
    <n v="572.03843000000006"/>
    <n v="2.8825677286390405E-3"/>
    <n v="617.31888000000015"/>
    <n v="-4.6102385962409898E-4"/>
    <n v="3057.134464028115"/>
    <n v="1.7438078007556701E-3"/>
    <n v="3674.4533440281152"/>
    <n v="1.3727100887925836E-3"/>
    <x v="1"/>
    <x v="6"/>
    <n v="4"/>
    <n v="1"/>
    <n v="0"/>
    <n v="0"/>
    <x v="0"/>
  </r>
  <r>
    <d v="2017-12-28T00:00:00"/>
    <n v="-0.47424533460202462"/>
    <n v="4.7862573999999998E-2"/>
    <n v="4.4453046751241301E-2"/>
    <n v="12.635079472690499"/>
    <n v="10"/>
    <n v="-1"/>
    <n v="99999"/>
    <n v="99999"/>
    <n v="-10"/>
    <n v="-1"/>
    <x v="4"/>
    <n v="2"/>
    <n v="25421.75"/>
    <n v="-5.0128762114454162E-4"/>
    <n v="16055207"/>
    <n v="5.2182394263111664E-3"/>
    <n v="2503.1447018379481"/>
    <n v="7.2627647232521575E-3"/>
    <n v="572.24435000000005"/>
    <n v="3.5997581491153952E-4"/>
    <n v="612.13769000000013"/>
    <n v="-8.3930528740673305E-3"/>
    <n v="3075.389051837948"/>
    <n v="5.9711432469282677E-3"/>
    <n v="3687.5267418379481"/>
    <n v="3.5579163989332141E-3"/>
    <x v="1"/>
    <x v="6"/>
    <n v="4"/>
    <n v="1"/>
    <n v="0"/>
    <n v="0"/>
    <x v="0"/>
  </r>
  <r>
    <d v="2017-12-29T00:00:00"/>
    <n v="0.32471010300689684"/>
    <n v="0.108009812"/>
    <n v="6.7005672082761494E-2"/>
    <n v="15.5829463282241"/>
    <n v="2"/>
    <n v="99999"/>
    <n v="99999"/>
    <n v="1"/>
    <n v="-10"/>
    <n v="1"/>
    <x v="5"/>
    <n v="6"/>
    <n v="25530.550800000001"/>
    <n v="4.2798312468654842E-3"/>
    <n v="16094005"/>
    <n v="2.4165368904929263E-3"/>
    <n v="2507.0083421432851"/>
    <n v="1.5435145648992066E-3"/>
    <n v="571.90838000000008"/>
    <n v="-5.8710933537386989E-4"/>
    <n v="606.41952000000015"/>
    <n v="-9.3413133898028189E-3"/>
    <n v="3078.9167221432854"/>
    <n v="1.1470647277063151E-3"/>
    <n v="3685.3362421432857"/>
    <n v="-5.9402950758546957E-4"/>
    <x v="1"/>
    <x v="6"/>
    <n v="4"/>
    <n v="1"/>
    <n v="0"/>
    <n v="0"/>
    <x v="0"/>
  </r>
  <r>
    <d v="2018-01-01T00:00:00"/>
    <n v="-1.3170091679611122"/>
    <n v="0.42631540099999998"/>
    <n v="0.37022688893953398"/>
    <n v="4.5627659377985097"/>
    <n v="0"/>
    <n v="-1"/>
    <n v="99999"/>
    <n v="99999"/>
    <n v="10"/>
    <n v="-1"/>
    <x v="0"/>
    <n v="1"/>
    <n v="25271.550800000001"/>
    <n v="-1.0144708668016644E-2"/>
    <n v="16121149"/>
    <n v="1.6865907522707335E-3"/>
    <n v="2510.6945544257555"/>
    <n v="1.4703629902239612E-3"/>
    <n v="572.61460000000011"/>
    <n v="1.2348481412356449E-3"/>
    <n v="606.41952000000015"/>
    <n v="0"/>
    <n v="3083.3091544257559"/>
    <n v="1.4266161377085584E-3"/>
    <n v="3689.7286744257563"/>
    <n v="1.1918674427155995E-3"/>
    <x v="2"/>
    <x v="7"/>
    <n v="1"/>
    <n v="1"/>
    <n v="0"/>
    <n v="0"/>
    <x v="0"/>
  </r>
  <r>
    <d v="2018-01-02T00:00:00"/>
    <n v="-0.29916138738600978"/>
    <n v="1.0321301999999999E-2"/>
    <n v="3.2808656974432499E-2"/>
    <n v="12.9339915186473"/>
    <n v="6"/>
    <n v="-1"/>
    <n v="99999"/>
    <n v="99999"/>
    <n v="-10"/>
    <n v="-1"/>
    <x v="4"/>
    <n v="2"/>
    <n v="25319.5"/>
    <n v="1.8973588276980369E-3"/>
    <n v="16128246"/>
    <n v="4.4022916728825301E-4"/>
    <n v="2507.7543570057924"/>
    <n v="-1.1710693420592388E-3"/>
    <n v="572.81257000000005"/>
    <n v="3.4572992026382643E-4"/>
    <n v="607.88246000000026"/>
    <n v="2.4124223441885917E-3"/>
    <n v="3080.5669270057924"/>
    <n v="-8.893780294548792E-4"/>
    <n v="3688.4493870057927"/>
    <n v="-3.4671585171841546E-4"/>
    <x v="2"/>
    <x v="7"/>
    <n v="1"/>
    <n v="1"/>
    <n v="0"/>
    <n v="0"/>
    <x v="0"/>
  </r>
  <r>
    <d v="2018-01-03T00:00:00"/>
    <n v="-0.57830348736151249"/>
    <n v="0.74510474100000001"/>
    <n v="0.17115253876032799"/>
    <n v="9.6512028469730602"/>
    <n v="4"/>
    <n v="-1"/>
    <n v="99999"/>
    <n v="99999"/>
    <n v="10"/>
    <n v="-1"/>
    <x v="0"/>
    <n v="1"/>
    <n v="25326.150399999999"/>
    <n v="2.6265921522927727E-4"/>
    <n v="16179363"/>
    <n v="3.1694085023257212E-3"/>
    <n v="2515.296982195679"/>
    <n v="3.0077208993037896E-3"/>
    <n v="573.82277000000011"/>
    <n v="1.7635786169987178E-3"/>
    <n v="604.58175000000017"/>
    <n v="-5.4298490533846167E-3"/>
    <n v="3089.1197521956792"/>
    <n v="2.7763802548512739E-3"/>
    <n v="3693.7015021956795"/>
    <n v="1.4239358166034943E-3"/>
    <x v="2"/>
    <x v="7"/>
    <n v="1"/>
    <n v="1"/>
    <n v="0"/>
    <n v="0"/>
    <x v="0"/>
  </r>
  <r>
    <d v="2018-01-04T00:00:00"/>
    <n v="0.63757414425622116"/>
    <n v="0.77129936399999999"/>
    <n v="0.13921760180526499"/>
    <n v="7.9442151818662001"/>
    <n v="2"/>
    <n v="99999"/>
    <n v="99999"/>
    <n v="1"/>
    <n v="10"/>
    <n v="1"/>
    <x v="1"/>
    <n v="5"/>
    <n v="25478.400399999999"/>
    <n v="6.0115729234553328E-3"/>
    <n v="16239931"/>
    <n v="3.7435342788216808E-3"/>
    <n v="2522.1956983562327"/>
    <n v="2.742704423925213E-3"/>
    <n v="574.98664000000008"/>
    <n v="2.0282743398278846E-3"/>
    <n v="601.7315000000001"/>
    <n v="-4.7144162059143957E-3"/>
    <n v="3097.1823383562328"/>
    <n v="2.6099946934148299E-3"/>
    <n v="3698.9138383562331"/>
    <n v="1.4111416846909197E-3"/>
    <x v="2"/>
    <x v="7"/>
    <n v="1"/>
    <n v="1"/>
    <n v="0"/>
    <n v="0"/>
    <x v="0"/>
  </r>
  <r>
    <d v="2018-01-05T00:00:00"/>
    <n v="0.34530517495282775"/>
    <n v="0.19371675199999999"/>
    <n v="0.109769125456359"/>
    <n v="11.5106408988722"/>
    <n v="0"/>
    <n v="99999"/>
    <n v="99999"/>
    <n v="1"/>
    <n v="10"/>
    <n v="1"/>
    <x v="1"/>
    <n v="5"/>
    <n v="25619.900399999999"/>
    <n v="5.5537238515177556E-3"/>
    <n v="16273653"/>
    <n v="2.0764866550233574E-3"/>
    <n v="2525.5274949361287"/>
    <n v="1.3209905092088636E-3"/>
    <n v="576.08951000000013"/>
    <n v="1.9180793487654224E-3"/>
    <n v="597.95943000000011"/>
    <n v="-6.268692930318509E-3"/>
    <n v="3101.617004936129"/>
    <n v="1.431839038010807E-3"/>
    <n v="3699.5764349361289"/>
    <n v="1.7913274243497312E-4"/>
    <x v="2"/>
    <x v="7"/>
    <n v="1"/>
    <n v="1"/>
    <n v="0"/>
    <n v="0"/>
    <x v="0"/>
  </r>
  <r>
    <d v="2018-01-08T00:00:00"/>
    <n v="-0.31647698402455338"/>
    <n v="0.71081734799999996"/>
    <n v="6.7302011588083396E-2"/>
    <n v="11.326557207080301"/>
    <n v="4"/>
    <n v="-1"/>
    <n v="99999"/>
    <n v="99999"/>
    <n v="-10"/>
    <n v="-1"/>
    <x v="4"/>
    <n v="2"/>
    <n v="25670"/>
    <n v="1.9554955022387244E-3"/>
    <n v="16248296"/>
    <n v="-1.5581627554673849E-3"/>
    <n v="2533.2585195816073"/>
    <n v="3.0611524368591159E-3"/>
    <n v="577.07761000000005"/>
    <n v="1.7151848503540457E-3"/>
    <n v="597.95943000000011"/>
    <n v="0"/>
    <n v="3110.3361295816076"/>
    <n v="2.8111545144362537E-3"/>
    <n v="3708.2955595816074"/>
    <n v="2.3567899728038633E-3"/>
    <x v="2"/>
    <x v="7"/>
    <n v="1"/>
    <n v="1"/>
    <n v="0"/>
    <n v="0"/>
    <x v="0"/>
  </r>
  <r>
    <d v="2018-01-09T00:00:00"/>
    <n v="0.11484737677597502"/>
    <n v="0.22632482000000001"/>
    <n v="9.0785435950253998E-2"/>
    <n v="12.3801016400663"/>
    <n v="3"/>
    <n v="99999"/>
    <n v="0"/>
    <n v="99999"/>
    <n v="10"/>
    <n v="0"/>
    <x v="3"/>
    <n v="3"/>
    <n v="25688"/>
    <n v="7.0120763537206976E-4"/>
    <n v="16295170"/>
    <n v="2.884856356629717E-3"/>
    <n v="2535.1248293356139"/>
    <n v="7.3672297540117171E-4"/>
    <n v="577.05565999999999"/>
    <n v="-3.8036478317127198E-5"/>
    <n v="597.95943000000011"/>
    <n v="0"/>
    <n v="3112.1804893356139"/>
    <n v="5.9297763237387002E-4"/>
    <n v="3710.1399193356137"/>
    <n v="4.9736050548632171E-4"/>
    <x v="2"/>
    <x v="7"/>
    <n v="1"/>
    <n v="1"/>
    <n v="0"/>
    <n v="0"/>
    <x v="0"/>
  </r>
  <r>
    <d v="2018-01-10T00:00:00"/>
    <n v="-0.36549528495598299"/>
    <n v="0.18012125100000001"/>
    <n v="3.4325367319563503E-2"/>
    <n v="8.7406947368397496"/>
    <n v="1"/>
    <n v="-1"/>
    <n v="99999"/>
    <n v="99999"/>
    <n v="-10"/>
    <n v="-1"/>
    <x v="4"/>
    <n v="2"/>
    <n v="25590.150399999999"/>
    <n v="-3.8091560261601654E-3"/>
    <n v="16336542"/>
    <n v="2.5389118370657826E-3"/>
    <n v="2542.2178686690941"/>
    <n v="2.7979053541671295E-3"/>
    <n v="577.58662000000004"/>
    <n v="9.2011921345691583E-4"/>
    <n v="597.60888000000011"/>
    <n v="-5.8624378580329761E-4"/>
    <n v="3119.8044886690941"/>
    <n v="2.4497291720724235E-3"/>
    <n v="3717.4133686690943"/>
    <n v="1.9604245369762019E-3"/>
    <x v="2"/>
    <x v="7"/>
    <n v="1"/>
    <n v="1"/>
    <n v="0"/>
    <n v="0"/>
    <x v="0"/>
  </r>
  <r>
    <d v="2018-01-11T00:00:00"/>
    <n v="0.40453223718501791"/>
    <n v="0.67995973499999995"/>
    <n v="0.151833244788011"/>
    <n v="8.1339282415538996"/>
    <n v="4"/>
    <n v="99999"/>
    <n v="99999"/>
    <n v="1"/>
    <n v="10"/>
    <n v="1"/>
    <x v="1"/>
    <n v="5"/>
    <n v="25658.400399999999"/>
    <n v="2.6670417693206439E-3"/>
    <n v="16371099"/>
    <n v="2.115319141590577E-3"/>
    <n v="2549.09154212351"/>
    <n v="2.7038097478302436E-3"/>
    <n v="577.70211000000018"/>
    <n v="1.9995269281025685E-4"/>
    <n v="595.00036000000011"/>
    <n v="-4.3649284461770854E-3"/>
    <n v="3126.7936521235101"/>
    <n v="2.2402568750061747E-3"/>
    <n v="3721.7940121235101"/>
    <n v="1.1784117126538707E-3"/>
    <x v="2"/>
    <x v="7"/>
    <n v="1"/>
    <n v="1"/>
    <n v="0"/>
    <n v="0"/>
    <x v="0"/>
  </r>
  <r>
    <d v="2018-01-12T00:00:00"/>
    <n v="-0.12086547403871956"/>
    <n v="7.3668553999999997E-2"/>
    <n v="2.4310566233373501E-3"/>
    <n v="7.1284536761041801"/>
    <n v="7"/>
    <n v="99999"/>
    <n v="0"/>
    <n v="99999"/>
    <n v="-10"/>
    <n v="0"/>
    <x v="2"/>
    <n v="4"/>
    <n v="25721.900399999999"/>
    <n v="2.4748230213134104E-3"/>
    <n v="16317238"/>
    <n v="-3.2900051487074755E-3"/>
    <n v="2541.0193992442287"/>
    <n v="-3.1666743802213349E-3"/>
    <n v="576.9298500000001"/>
    <n v="-1.3367789153480025E-3"/>
    <n v="591.20727000000011"/>
    <n v="-6.37493731936567E-3"/>
    <n v="3117.9492492442287"/>
    <n v="-2.8285854019419743E-3"/>
    <n v="3709.1565192442285"/>
    <n v="-3.3955379685484122E-3"/>
    <x v="2"/>
    <x v="7"/>
    <n v="1"/>
    <n v="1"/>
    <n v="0"/>
    <n v="0"/>
    <x v="0"/>
  </r>
  <r>
    <d v="2018-01-15T00:00:00"/>
    <n v="0.96797392599079013"/>
    <n v="0.61936641199999998"/>
    <n v="0.186292099303558"/>
    <n v="8.3368718472996992"/>
    <n v="4"/>
    <n v="99999"/>
    <n v="99999"/>
    <n v="1"/>
    <n v="10"/>
    <n v="1"/>
    <x v="1"/>
    <n v="5"/>
    <n v="26053.449199999999"/>
    <n v="1.2889747446499067E-2"/>
    <n v="16317595"/>
    <n v="2.1878702755939727E-5"/>
    <n v="2541.1241737541959"/>
    <n v="4.1233258588402322E-5"/>
    <n v="578.67191000000014"/>
    <n v="3.0195352173232326E-3"/>
    <n v="588.4723200000002"/>
    <n v="-4.6260425721759146E-3"/>
    <n v="3119.7960837541959"/>
    <n v="5.9232346723248064E-4"/>
    <n v="3708.2684037541962"/>
    <n v="-2.3943866629094757E-4"/>
    <x v="2"/>
    <x v="7"/>
    <n v="1"/>
    <n v="1"/>
    <n v="0"/>
    <n v="0"/>
    <x v="0"/>
  </r>
  <r>
    <d v="2018-01-16T00:00:00"/>
    <n v="-0.35547522561829259"/>
    <n v="0.40536013300000001"/>
    <n v="0.122200138360731"/>
    <n v="12.3908288938386"/>
    <n v="7"/>
    <n v="-1"/>
    <n v="99999"/>
    <n v="99999"/>
    <n v="10"/>
    <n v="-1"/>
    <x v="0"/>
    <n v="1"/>
    <n v="25969.400399999999"/>
    <n v="-3.2260143121471963E-3"/>
    <n v="16386626"/>
    <n v="4.230464109447496E-3"/>
    <n v="2547.2220869493408"/>
    <n v="2.3996911517063513E-3"/>
    <n v="578.37013000000013"/>
    <n v="-5.2150449120647036E-4"/>
    <n v="588.83224000000018"/>
    <n v="6.1161755237693072E-4"/>
    <n v="3125.592216949341"/>
    <n v="1.8578564237987649E-3"/>
    <n v="3714.4244569493412"/>
    <n v="1.6600883552313483E-3"/>
    <x v="2"/>
    <x v="7"/>
    <n v="1"/>
    <n v="1"/>
    <n v="0"/>
    <n v="0"/>
    <x v="0"/>
  </r>
  <r>
    <d v="2018-01-17T00:00:00"/>
    <n v="1.808047350313396"/>
    <n v="0.61265853199999998"/>
    <n v="0.33404254924956001"/>
    <n v="4.9122979068610801"/>
    <n v="8"/>
    <n v="99999"/>
    <n v="99999"/>
    <n v="1"/>
    <n v="10"/>
    <n v="1"/>
    <x v="1"/>
    <n v="5"/>
    <n v="26330.349600000001"/>
    <n v="1.3899019401310664E-2"/>
    <n v="16433882"/>
    <n v="2.8838151307046811E-3"/>
    <n v="2554.8550057117523"/>
    <n v="2.996565867388945E-3"/>
    <n v="579.18357000000015"/>
    <n v="1.4064350107430013E-3"/>
    <n v="586.58925000000022"/>
    <n v="-3.8092173757332537E-3"/>
    <n v="3134.0385757117524"/>
    <n v="2.7023226883560181E-3"/>
    <n v="3720.6278257117528"/>
    <n v="1.6700753600751295E-3"/>
    <x v="2"/>
    <x v="7"/>
    <n v="1"/>
    <n v="1"/>
    <n v="0"/>
    <n v="0"/>
    <x v="0"/>
  </r>
  <r>
    <d v="2018-01-18T00:00:00"/>
    <n v="-0.69787839617366654"/>
    <n v="0.54595808199999996"/>
    <n v="0.20662268017913901"/>
    <n v="5.9976528648209797"/>
    <n v="9"/>
    <n v="-1"/>
    <n v="99999"/>
    <n v="99999"/>
    <n v="10"/>
    <n v="-1"/>
    <x v="0"/>
    <n v="1"/>
    <n v="26561.400399999999"/>
    <n v="8.7750752842263857E-3"/>
    <n v="16509961"/>
    <n v="4.6293991888222141E-3"/>
    <n v="2554.1998771142357"/>
    <n v="-2.5642496190658726E-4"/>
    <n v="579.88009000000011"/>
    <n v="1.2025893621256944E-3"/>
    <n v="611.3424100000002"/>
    <n v="4.2198454881333003E-2"/>
    <n v="3134.0799671142358"/>
    <n v="1.3207049461394504E-5"/>
    <n v="3745.422377114236"/>
    <n v="6.6640772912405222E-3"/>
    <x v="2"/>
    <x v="7"/>
    <n v="1"/>
    <n v="1"/>
    <n v="0"/>
    <n v="0"/>
    <x v="0"/>
  </r>
  <r>
    <d v="2018-01-19T00:00:00"/>
    <n v="1.7435765047390752"/>
    <n v="0.50695768900000004"/>
    <n v="0.235441735320227"/>
    <n v="5.55781397935763"/>
    <n v="17"/>
    <n v="99999"/>
    <n v="99999"/>
    <n v="1"/>
    <n v="10"/>
    <n v="1"/>
    <x v="1"/>
    <n v="5"/>
    <n v="26893.599600000001"/>
    <n v="1.2506840565529975E-2"/>
    <n v="16403304"/>
    <n v="-6.4601606266665446E-3"/>
    <n v="2556.2207981551742"/>
    <n v="7.912149158904036E-4"/>
    <n v="580.10309000000007"/>
    <n v="3.8456226355343404E-4"/>
    <n v="650.1099300000003"/>
    <n v="6.3413758584162538E-2"/>
    <n v="3136.3238881551742"/>
    <n v="7.1597440540238644E-4"/>
    <n v="3786.4338181551748"/>
    <n v="1.094975063200665E-2"/>
    <x v="2"/>
    <x v="7"/>
    <n v="1"/>
    <n v="1"/>
    <n v="0"/>
    <n v="0"/>
    <x v="0"/>
  </r>
  <r>
    <d v="2018-01-22T00:00:00"/>
    <n v="0.5844093516537201"/>
    <n v="0.46770157899999998"/>
    <n v="0.12885703077427299"/>
    <n v="11.615905928274101"/>
    <n v="4"/>
    <n v="99999"/>
    <n v="99999"/>
    <n v="1"/>
    <n v="10"/>
    <n v="1"/>
    <x v="1"/>
    <n v="5"/>
    <n v="27034.5"/>
    <n v="5.2391796596837903E-3"/>
    <n v="16304897"/>
    <n v="-5.9992182062833521E-3"/>
    <n v="2556.0726275136994"/>
    <n v="-5.7964727296466734E-5"/>
    <n v="580.24821000000009"/>
    <n v="2.5016243233588753E-4"/>
    <n v="658.63116000000036"/>
    <n v="1.3107367857002394E-2"/>
    <n v="3136.3208375136996"/>
    <n v="-9.7268062337896311E-7"/>
    <n v="3794.9519975137"/>
    <n v="2.2496575320245515E-3"/>
    <x v="2"/>
    <x v="7"/>
    <n v="1"/>
    <n v="1"/>
    <n v="0"/>
    <n v="0"/>
    <x v="0"/>
  </r>
  <r>
    <d v="2018-01-23T00:00:00"/>
    <n v="0.75330664838070516"/>
    <n v="0.85158036800000003"/>
    <n v="0.23135731248632199"/>
    <n v="6.8845056897908998"/>
    <n v="2"/>
    <n v="99999"/>
    <n v="99999"/>
    <n v="1"/>
    <n v="10"/>
    <n v="1"/>
    <x v="1"/>
    <n v="5"/>
    <n v="27382.599600000001"/>
    <n v="1.2876124951451073E-2"/>
    <n v="16322541"/>
    <n v="1.082128884346778E-3"/>
    <n v="2557.4284457101144"/>
    <n v="5.3043023184118354E-4"/>
    <n v="581.72053000000017"/>
    <n v="2.5373968839992322E-3"/>
    <n v="655.63001000000031"/>
    <n v="-4.5566474565218451E-3"/>
    <n v="3139.1489757101144"/>
    <n v="9.0173752716471434E-4"/>
    <n v="3794.7789857101147"/>
    <n v="-4.5589984721483567E-5"/>
    <x v="2"/>
    <x v="7"/>
    <n v="1"/>
    <n v="1"/>
    <n v="0"/>
    <n v="0"/>
    <x v="0"/>
  </r>
  <r>
    <d v="2018-01-24T00:00:00"/>
    <n v="0.17766852956065859"/>
    <n v="0.37175923599999999"/>
    <n v="3.4663651553746497E-2"/>
    <n v="9.2474234105510291"/>
    <n v="3"/>
    <n v="99999"/>
    <n v="0"/>
    <n v="99999"/>
    <n v="-10"/>
    <n v="0"/>
    <x v="2"/>
    <n v="4"/>
    <n v="27418.199199999999"/>
    <n v="1.3000810923735617E-3"/>
    <n v="16191519"/>
    <n v="-8.0270590222440985E-3"/>
    <n v="2558.218623435012"/>
    <n v="3.0897354184955539E-4"/>
    <n v="580.60554000000002"/>
    <n v="-1.9167107614375123E-3"/>
    <n v="662.28570000000036"/>
    <n v="1.0151594494584026E-2"/>
    <n v="3138.824163435012"/>
    <n v="-1.0347144325284496E-4"/>
    <n v="3801.1098634350124"/>
    <n v="1.6683126339471777E-3"/>
    <x v="2"/>
    <x v="7"/>
    <n v="1"/>
    <n v="1"/>
    <n v="0"/>
    <n v="0"/>
    <x v="0"/>
  </r>
  <r>
    <d v="2018-01-25T00:00:00"/>
    <n v="-7.7492371809833429E-3"/>
    <n v="7.656085E-2"/>
    <n v="7.9727347432961199E-2"/>
    <n v="7.1190709987287901"/>
    <n v="7"/>
    <n v="99999"/>
    <n v="0"/>
    <n v="99999"/>
    <n v="-10"/>
    <n v="0"/>
    <x v="2"/>
    <n v="4"/>
    <n v="27381.400399999999"/>
    <n v="-1.3421304488880903E-3"/>
    <n v="16258479"/>
    <n v="4.1354983432992931E-3"/>
    <n v="2537.5755431814282"/>
    <n v="-8.0693182609489211E-3"/>
    <n v="580.94130000000007"/>
    <n v="5.7829279410603895E-4"/>
    <n v="659.7795100000003"/>
    <n v="-3.7841523680792744E-3"/>
    <n v="3118.5168431814282"/>
    <n v="-6.469722162250835E-3"/>
    <n v="3778.2963531814285"/>
    <n v="-6.0018023875183513E-3"/>
    <x v="2"/>
    <x v="7"/>
    <n v="1"/>
    <n v="1"/>
    <n v="0"/>
    <n v="0"/>
    <x v="0"/>
  </r>
  <r>
    <d v="2018-01-29T00:00:00"/>
    <n v="-5.4041716990315583E-2"/>
    <n v="0.331446931"/>
    <n v="9.8185968091380804E-2"/>
    <n v="11.3406225341213"/>
    <n v="1"/>
    <n v="99999"/>
    <n v="0"/>
    <n v="99999"/>
    <n v="10"/>
    <n v="0"/>
    <x v="3"/>
    <n v="3"/>
    <n v="27475.199199999999"/>
    <n v="3.4256392525489066E-3"/>
    <n v="16184843"/>
    <n v="-4.5290829480421069E-3"/>
    <n v="2540.8106104284384"/>
    <n v="1.274865394925051E-3"/>
    <n v="582.1971400000001"/>
    <n v="2.1617330356784592E-3"/>
    <n v="647.70900000000029"/>
    <n v="-1.8294763352078025E-2"/>
    <n v="3123.0077504284386"/>
    <n v="1.4400779193577407E-3"/>
    <n v="3770.7167504284389"/>
    <n v="-2.0060900587132169E-3"/>
    <x v="2"/>
    <x v="7"/>
    <n v="1"/>
    <n v="1"/>
    <n v="0"/>
    <n v="0"/>
    <x v="0"/>
  </r>
  <r>
    <d v="2018-01-30T00:00:00"/>
    <n v="-0.32394171727938226"/>
    <n v="0.60955421099999996"/>
    <n v="0.115910240746694"/>
    <n v="12.972686998392099"/>
    <n v="2"/>
    <n v="-1"/>
    <n v="99999"/>
    <n v="99999"/>
    <n v="10"/>
    <n v="-1"/>
    <x v="0"/>
    <n v="1"/>
    <n v="27268.5"/>
    <n v="-7.5231192500325728E-3"/>
    <n v="16362121"/>
    <n v="1.0953334548873928E-2"/>
    <n v="2559.8971464164174"/>
    <n v="7.5119868870354711E-3"/>
    <n v="583.67388000000005"/>
    <n v="2.5364947687649408E-3"/>
    <n v="646.98762000000022"/>
    <n v="-1.1137408929010606E-3"/>
    <n v="3143.5710264164172"/>
    <n v="6.5844460312842745E-3"/>
    <n v="3790.5586464164176"/>
    <n v="5.2621019560072924E-3"/>
    <x v="2"/>
    <x v="7"/>
    <n v="1"/>
    <n v="1"/>
    <n v="0"/>
    <n v="0"/>
    <x v="0"/>
  </r>
  <r>
    <d v="2018-01-31T00:00:00"/>
    <n v="0.6454349216677141"/>
    <n v="1.6959439E-2"/>
    <n v="7.4700338594249294E-2"/>
    <n v="7.5607762636156899"/>
    <n v="4"/>
    <n v="99999"/>
    <n v="99999"/>
    <n v="1"/>
    <n v="-10"/>
    <n v="1"/>
    <x v="5"/>
    <n v="6"/>
    <n v="27392.650399999999"/>
    <n v="4.5528870308231273E-3"/>
    <n v="16224177"/>
    <n v="-8.4306918400126607E-3"/>
    <n v="2546.4127786643794"/>
    <n v="-5.2675427881603287E-3"/>
    <n v="582.75312000000008"/>
    <n v="-1.5775247643426971E-3"/>
    <n v="646.66950000000031"/>
    <n v="-4.9169410691340953E-4"/>
    <n v="3129.1658986643797"/>
    <n v="-4.5824088690812337E-3"/>
    <n v="3775.8353986643801"/>
    <n v="-3.8841894099057583E-3"/>
    <x v="2"/>
    <x v="7"/>
    <n v="1"/>
    <n v="1"/>
    <n v="0"/>
    <n v="0"/>
    <x v="0"/>
  </r>
  <r>
    <d v="2018-02-01T00:00:00"/>
    <n v="-1.0014790114257184"/>
    <n v="0.29982966599999999"/>
    <n v="0.13117305225909801"/>
    <n v="7.7738659798181402"/>
    <n v="17"/>
    <n v="-1"/>
    <n v="99999"/>
    <n v="99999"/>
    <n v="10"/>
    <n v="-1"/>
    <x v="0"/>
    <n v="1"/>
    <n v="27189.349600000001"/>
    <n v="-7.4217279829189575E-3"/>
    <n v="16064192"/>
    <n v="-9.8609008025491995E-3"/>
    <n v="2553.1117117761391"/>
    <n v="2.6307333861532722E-3"/>
    <n v="577.88025000000005"/>
    <n v="-8.3618085133547737E-3"/>
    <n v="645.96148000000028"/>
    <n v="-1.0948714915425262E-3"/>
    <n v="3130.9919617761393"/>
    <n v="5.8356225617162139E-4"/>
    <n v="3776.9534417761397"/>
    <n v="2.9610483342445981E-4"/>
    <x v="2"/>
    <x v="8"/>
    <n v="1"/>
    <n v="1"/>
    <n v="0"/>
    <n v="0"/>
    <x v="0"/>
  </r>
  <r>
    <d v="2018-02-02T00:00:00"/>
    <n v="-1.8861393102390895"/>
    <n v="0.50397837199999995"/>
    <n v="0.29403165345714399"/>
    <n v="6.2005843656068498"/>
    <n v="8"/>
    <n v="-1"/>
    <n v="99999"/>
    <n v="99999"/>
    <n v="10"/>
    <n v="-1"/>
    <x v="0"/>
    <n v="1"/>
    <n v="26368.099600000001"/>
    <n v="-3.0204841678154737E-2"/>
    <n v="16136068"/>
    <n v="4.4742991119628428E-3"/>
    <n v="2562.3347793823564"/>
    <n v="3.612481022148728E-3"/>
    <n v="581.02648999999997"/>
    <n v="5.4444497800365532E-3"/>
    <n v="641.23726000000033"/>
    <n v="-7.3134701468575702E-3"/>
    <n v="3143.3612693823561"/>
    <n v="3.9506034372569498E-3"/>
    <n v="3784.5985293823564"/>
    <n v="2.0241413414463505E-3"/>
    <x v="2"/>
    <x v="8"/>
    <n v="1"/>
    <n v="1"/>
    <n v="0"/>
    <n v="0"/>
    <x v="0"/>
  </r>
  <r>
    <d v="2018-02-05T00:00:00"/>
    <n v="0.45766263914166988"/>
    <n v="2.6778910999999999E-2"/>
    <n v="5.6242019981087903E-2"/>
    <n v="13.4349443401582"/>
    <n v="10"/>
    <n v="99999"/>
    <n v="99999"/>
    <n v="1"/>
    <n v="-10"/>
    <n v="1"/>
    <x v="5"/>
    <n v="6"/>
    <n v="26147.300800000001"/>
    <n v="-8.37370926799752E-3"/>
    <n v="16157985"/>
    <n v="1.3582615045995006E-3"/>
    <n v="2568.3713791343384"/>
    <n v="2.3558981443623228E-3"/>
    <n v="581.08450000000005"/>
    <n v="9.9840542554296974E-5"/>
    <n v="647.34221000000025"/>
    <n v="9.5205790131407397E-3"/>
    <n v="3149.4558791343384"/>
    <n v="1.9388830076092489E-3"/>
    <n v="3796.7980891343386"/>
    <n v="3.2234752662056998E-3"/>
    <x v="2"/>
    <x v="8"/>
    <n v="1"/>
    <n v="1"/>
    <n v="0"/>
    <n v="0"/>
    <x v="0"/>
  </r>
  <r>
    <d v="2018-02-06T00:00:00"/>
    <n v="1.8209805709076294"/>
    <n v="0.70348055300000001"/>
    <n v="0.183808485984014"/>
    <n v="4.2037616297289899"/>
    <n v="9"/>
    <n v="99999"/>
    <n v="99999"/>
    <n v="1"/>
    <n v="10"/>
    <n v="1"/>
    <x v="1"/>
    <n v="5"/>
    <n v="25905.900399999999"/>
    <n v="-9.2323258085592608E-3"/>
    <n v="16089475"/>
    <n v="-4.2400088872467379E-3"/>
    <n v="2568.097514047362"/>
    <n v="-1.0662986248843875E-4"/>
    <n v="579.08310000000006"/>
    <n v="-3.4442495024389341E-3"/>
    <n v="656.34808000000021"/>
    <n v="1.3912069784542513E-2"/>
    <n v="3147.1806140473618"/>
    <n v="-7.2243116725356771E-4"/>
    <n v="3803.528694047362"/>
    <n v="1.7727055152827464E-3"/>
    <x v="2"/>
    <x v="8"/>
    <n v="1"/>
    <n v="1"/>
    <n v="0"/>
    <n v="0"/>
    <x v="0"/>
  </r>
  <r>
    <d v="2018-02-07T00:00:00"/>
    <n v="-0.93014741440974846"/>
    <n v="0.45225322400000001"/>
    <n v="0.215150035804512"/>
    <n v="9.1992536556730808"/>
    <n v="6"/>
    <n v="-1"/>
    <n v="99999"/>
    <n v="99999"/>
    <n v="10"/>
    <n v="-1"/>
    <x v="0"/>
    <n v="1"/>
    <n v="25619.300800000001"/>
    <n v="-1.1063101284833121E-2"/>
    <n v="16153612"/>
    <n v="3.9862705277828869E-3"/>
    <n v="2576.5186311843881"/>
    <n v="3.2791267040923611E-3"/>
    <n v="579.04476999999997"/>
    <n v="-6.6190845493641071E-5"/>
    <n v="656.97859000000017"/>
    <n v="9.606335711380698E-4"/>
    <n v="3155.5634011843881"/>
    <n v="2.6635862904118568E-3"/>
    <n v="3812.5419911843883"/>
    <n v="2.3697197686800564E-3"/>
    <x v="2"/>
    <x v="8"/>
    <n v="1"/>
    <n v="1"/>
    <n v="0"/>
    <n v="0"/>
    <x v="0"/>
  </r>
  <r>
    <d v="2018-02-08T00:00:00"/>
    <n v="0.61468664309879995"/>
    <n v="0.18864403099999999"/>
    <n v="6.35399013088076E-2"/>
    <n v="8.2573678905949794"/>
    <n v="5"/>
    <n v="99999"/>
    <n v="99999"/>
    <n v="1"/>
    <n v="-10"/>
    <n v="1"/>
    <x v="5"/>
    <n v="6"/>
    <n v="25929.050800000001"/>
    <n v="1.2090493898256671E-2"/>
    <n v="16223879"/>
    <n v="4.3499249579599386E-3"/>
    <n v="2578.9505966805964"/>
    <n v="9.438959481113951E-4"/>
    <n v="579.45959000000005"/>
    <n v="7.163867484720754E-4"/>
    <n v="658.49454000000026"/>
    <n v="2.3074572338803723E-3"/>
    <n v="3158.4101866805963"/>
    <n v="9.021480903028678E-4"/>
    <n v="3816.9047266805965"/>
    <n v="1.1443114610398819E-3"/>
    <x v="2"/>
    <x v="8"/>
    <n v="1"/>
    <n v="1"/>
    <n v="0"/>
    <n v="0"/>
    <x v="0"/>
  </r>
  <r>
    <d v="2018-02-09T00:00:00"/>
    <n v="-1.8863365751455613E-3"/>
    <n v="3.3511079999999999E-2"/>
    <n v="5.7333896310909599E-2"/>
    <n v="12.941895497066501"/>
    <n v="7"/>
    <n v="99999"/>
    <n v="0"/>
    <n v="99999"/>
    <n v="-10"/>
    <n v="0"/>
    <x v="2"/>
    <n v="4"/>
    <n v="25494.699199999999"/>
    <n v="-1.6751542636493366E-2"/>
    <n v="16124558"/>
    <n v="-6.1219021665533946E-3"/>
    <n v="2574.527145551152"/>
    <n v="-1.7152135970103233E-3"/>
    <n v="578.67147999999997"/>
    <n v="-1.3600775853931379E-3"/>
    <n v="647.86814000000027"/>
    <n v="-1.6137415505373842E-2"/>
    <n v="3153.198625551152"/>
    <n v="-1.6500583589244E-3"/>
    <n v="3801.0667655511525"/>
    <n v="-4.1494253232822187E-3"/>
    <x v="2"/>
    <x v="8"/>
    <n v="1"/>
    <n v="1"/>
    <n v="0"/>
    <n v="0"/>
    <x v="0"/>
  </r>
  <r>
    <d v="2018-02-12T00:00:00"/>
    <n v="0.22099259407680186"/>
    <n v="0.64595088499999997"/>
    <n v="7.9859545469580698E-2"/>
    <n v="8.3848862741174095"/>
    <n v="3"/>
    <n v="99999"/>
    <n v="0"/>
    <n v="99999"/>
    <n v="-10"/>
    <n v="0"/>
    <x v="2"/>
    <n v="4"/>
    <n v="25723.550800000001"/>
    <n v="8.976438521777208E-3"/>
    <n v="16150171"/>
    <n v="1.5884466414521903E-3"/>
    <n v="2582.5496946615963"/>
    <n v="3.1161252753957314E-3"/>
    <n v="578.67535999999996"/>
    <n v="6.7050133523149924E-6"/>
    <n v="647.86814000000027"/>
    <n v="0"/>
    <n v="3161.225054661596"/>
    <n v="2.5454879516322304E-3"/>
    <n v="3809.0931946615965"/>
    <n v="2.1116253950568264E-3"/>
    <x v="2"/>
    <x v="8"/>
    <n v="1"/>
    <n v="1"/>
    <n v="0"/>
    <n v="0"/>
    <x v="0"/>
  </r>
  <r>
    <d v="2018-02-14T00:00:00"/>
    <n v="-1.2213012226509639"/>
    <n v="0.38675785499999998"/>
    <n v="0.25304433932785297"/>
    <n v="6.1788782185104196"/>
    <n v="4"/>
    <n v="-1"/>
    <n v="99999"/>
    <n v="99999"/>
    <n v="10"/>
    <n v="-1"/>
    <x v="0"/>
    <n v="1"/>
    <n v="25253.199199999999"/>
    <n v="-1.8284862912471667E-2"/>
    <n v="16226448"/>
    <n v="4.7229840476612495E-3"/>
    <n v="2592.2284519408413"/>
    <n v="3.7477525792637412E-3"/>
    <n v="581.12063000000001"/>
    <n v="4.225633522740635E-3"/>
    <n v="647.22334000000023"/>
    <n v="-9.9526425238327665E-4"/>
    <n v="3173.3490819408412"/>
    <n v="3.8352306683659965E-3"/>
    <n v="3820.5724219408412"/>
    <n v="3.0136378115748208E-3"/>
    <x v="2"/>
    <x v="8"/>
    <n v="1"/>
    <n v="1"/>
    <n v="0"/>
    <n v="0"/>
    <x v="0"/>
  </r>
  <r>
    <d v="2018-02-15T00:00:00"/>
    <n v="6.6783857634474433E-2"/>
    <n v="0.37083809400000001"/>
    <n v="8.67323878279202E-4"/>
    <n v="8.1490725000003295"/>
    <n v="6"/>
    <n v="99999"/>
    <n v="0"/>
    <n v="99999"/>
    <n v="-10"/>
    <n v="0"/>
    <x v="2"/>
    <n v="4"/>
    <n v="25442.199199999999"/>
    <n v="7.4842002592685475E-3"/>
    <n v="16303918"/>
    <n v="4.7743042716434925E-3"/>
    <n v="2587.3380520915025"/>
    <n v="-1.8865620604068267E-3"/>
    <n v="580.39512000000002"/>
    <n v="-1.2484671211896448E-3"/>
    <n v="655.86751000000027"/>
    <n v="1.3355776075689718E-2"/>
    <n v="3167.7331720915026"/>
    <n v="-1.7697107076236618E-3"/>
    <n v="3823.6006820915027"/>
    <n v="7.9261948635522828E-4"/>
    <x v="2"/>
    <x v="8"/>
    <n v="1"/>
    <n v="1"/>
    <n v="0"/>
    <n v="0"/>
    <x v="0"/>
  </r>
  <r>
    <d v="2018-02-16T00:00:00"/>
    <n v="-1.3883357058156793"/>
    <n v="0.87073083200000001"/>
    <n v="0.239297063485825"/>
    <n v="6.0650770854146598"/>
    <n v="7"/>
    <n v="-1"/>
    <n v="99999"/>
    <n v="99999"/>
    <n v="10"/>
    <n v="-1"/>
    <x v="0"/>
    <n v="1"/>
    <n v="25183.949199999999"/>
    <n v="-1.0150459005918044E-2"/>
    <n v="16369758"/>
    <n v="4.0382931268423405E-3"/>
    <n v="2593.6972616451953"/>
    <n v="2.4578193593807196E-3"/>
    <n v="580.87819000000002"/>
    <n v="8.3231230476221718E-4"/>
    <n v="638.18360000000018"/>
    <n v="-2.6962625424150177E-2"/>
    <n v="3174.5754516451952"/>
    <n v="2.1599923926594045E-3"/>
    <n v="3812.7590516451955"/>
    <n v="-2.8354504948923109E-3"/>
    <x v="2"/>
    <x v="8"/>
    <n v="1"/>
    <n v="1"/>
    <n v="0"/>
    <n v="0"/>
    <x v="0"/>
  </r>
  <r>
    <d v="2018-02-19T00:00:00"/>
    <n v="-0.16349021836735625"/>
    <n v="0.18448861599999999"/>
    <n v="2.8067529778381201E-2"/>
    <n v="7.5599052746571296"/>
    <n v="7"/>
    <n v="99999"/>
    <n v="0"/>
    <n v="99999"/>
    <n v="-10"/>
    <n v="0"/>
    <x v="2"/>
    <n v="4"/>
    <n v="25096.900399999999"/>
    <n v="-3.45651904348665E-3"/>
    <n v="16405107"/>
    <n v="2.1594088318226401E-3"/>
    <n v="2601.9961349167734"/>
    <n v="3.1996306563217836E-3"/>
    <n v="583.12471999999991"/>
    <n v="3.8674717671873804E-3"/>
    <n v="639.83023000000014"/>
    <n v="2.5801822547617537E-3"/>
    <n v="3185.1208549167732"/>
    <n v="3.3218310392064687E-3"/>
    <n v="3824.9510849167732"/>
    <n v="3.1976930895531996E-3"/>
    <x v="2"/>
    <x v="8"/>
    <n v="1"/>
    <n v="1"/>
    <n v="0"/>
    <n v="0"/>
    <x v="0"/>
  </r>
  <r>
    <d v="2018-02-20T00:00:00"/>
    <n v="-0.41983901902530207"/>
    <n v="0.159611383"/>
    <n v="0.108378310332121"/>
    <n v="8.4267741437543293"/>
    <n v="3"/>
    <n v="-1"/>
    <n v="99999"/>
    <n v="99999"/>
    <n v="10"/>
    <n v="-1"/>
    <x v="0"/>
    <n v="1"/>
    <n v="24837.699199999999"/>
    <n v="-1.0328016443018617E-2"/>
    <n v="16296653"/>
    <n v="-6.6109901020456885E-3"/>
    <n v="2595.4990652533238"/>
    <n v="-2.4969559240552996E-3"/>
    <n v="583.05136999999991"/>
    <n v="-1.257878417502134E-4"/>
    <n v="635.61952000000008"/>
    <n v="-6.5809800827948406E-3"/>
    <n v="3178.5504352533235"/>
    <n v="-2.0628478361526259E-3"/>
    <n v="3814.1699552533237"/>
    <n v="-2.8186320358353223E-3"/>
    <x v="2"/>
    <x v="8"/>
    <n v="1"/>
    <n v="1"/>
    <n v="0"/>
    <n v="0"/>
    <x v="0"/>
  </r>
  <r>
    <d v="2018-02-21T00:00:00"/>
    <n v="-4.3826071665207168E-2"/>
    <n v="0.227603944"/>
    <n v="5.7250488060412698E-2"/>
    <n v="12.363041829255"/>
    <n v="1"/>
    <n v="99999"/>
    <n v="0"/>
    <n v="99999"/>
    <n v="-10"/>
    <n v="0"/>
    <x v="2"/>
    <n v="4"/>
    <n v="24924.449199999999"/>
    <n v="3.4926745549765936E-3"/>
    <n v="16308010"/>
    <n v="6.9689156417584996E-4"/>
    <n v="2606.4701894756358"/>
    <n v="4.2269806100820873E-3"/>
    <n v="583.36888999999996"/>
    <n v="5.4458323286343813E-4"/>
    <n v="635.81303000000014"/>
    <n v="3.0444313604482964E-4"/>
    <n v="3189.839079475636"/>
    <n v="3.5515070319822595E-3"/>
    <n v="3825.6521094756363"/>
    <n v="3.0103939669752222E-3"/>
    <x v="2"/>
    <x v="8"/>
    <n v="1"/>
    <n v="1"/>
    <n v="0"/>
    <n v="0"/>
    <x v="0"/>
  </r>
  <r>
    <d v="2018-02-22T00:00:00"/>
    <n v="0.34027525621773769"/>
    <n v="7.5463327999999996E-2"/>
    <n v="0.132093246647597"/>
    <n v="8.41387551886924"/>
    <n v="2"/>
    <n v="99999"/>
    <n v="99999"/>
    <n v="1"/>
    <n v="10"/>
    <n v="1"/>
    <x v="1"/>
    <n v="5"/>
    <n v="24948.400399999999"/>
    <n v="9.6095202777846112E-4"/>
    <n v="16531194"/>
    <n v="1.3685544710850595E-2"/>
    <n v="2621.2304595143478"/>
    <n v="5.662934530504371E-3"/>
    <n v="582.11684999999989"/>
    <n v="-2.1462234641961286E-3"/>
    <n v="634.46413000000018"/>
    <n v="-2.1215356344614911E-3"/>
    <n v="3203.3473095143477"/>
    <n v="4.234768495259722E-3"/>
    <n v="3837.811439514348"/>
    <n v="3.1783679463677217E-3"/>
    <x v="2"/>
    <x v="8"/>
    <n v="1"/>
    <n v="1"/>
    <n v="0"/>
    <n v="0"/>
    <x v="0"/>
  </r>
  <r>
    <d v="2018-02-23T00:00:00"/>
    <n v="1.0053217016748075"/>
    <n v="0.77469649200000001"/>
    <n v="0.30462115209040203"/>
    <n v="6.8434459369879299"/>
    <n v="4"/>
    <n v="99999"/>
    <n v="99999"/>
    <n v="1"/>
    <n v="10"/>
    <n v="1"/>
    <x v="1"/>
    <n v="5"/>
    <n v="25318.599600000001"/>
    <n v="1.4838594621882084E-2"/>
    <n v="16555999"/>
    <n v="1.5004965763514289E-3"/>
    <n v="2623.6361347374441"/>
    <n v="9.1776562963574726E-4"/>
    <n v="585.1929899999999"/>
    <n v="5.2844029510570323E-3"/>
    <n v="634.64493000000016"/>
    <n v="2.849648884011291E-4"/>
    <n v="3208.8291247374441"/>
    <n v="1.7112772026981471E-3"/>
    <n v="3843.474054737444"/>
    <n v="1.4754803127619009E-3"/>
    <x v="2"/>
    <x v="8"/>
    <n v="1"/>
    <n v="1"/>
    <n v="0"/>
    <n v="0"/>
    <x v="0"/>
  </r>
  <r>
    <d v="2018-02-26T00:00:00"/>
    <n v="0.88027018096230913"/>
    <n v="0.86010651199999999"/>
    <n v="0.33120618239830801"/>
    <n v="5.2758600057710003"/>
    <n v="3"/>
    <n v="99999"/>
    <n v="99999"/>
    <n v="1"/>
    <n v="10"/>
    <n v="1"/>
    <x v="1"/>
    <n v="5"/>
    <n v="25652.150399999999"/>
    <n v="1.3174140958412073E-2"/>
    <n v="16585107"/>
    <n v="1.7581542497073777E-3"/>
    <n v="2625.2500093948247"/>
    <n v="6.1512899445648195E-4"/>
    <n v="586.39073999999994"/>
    <n v="2.0467606763370227E-3"/>
    <n v="637.00219000000016"/>
    <n v="3.7142973788508726E-3"/>
    <n v="3211.6407493948245"/>
    <n v="8.7621513894431402E-4"/>
    <n v="3848.6429393948247"/>
    <n v="1.3448470273942359E-3"/>
    <x v="2"/>
    <x v="8"/>
    <n v="1"/>
    <n v="1"/>
    <n v="0"/>
    <n v="0"/>
    <x v="0"/>
  </r>
  <r>
    <d v="2018-02-27T00:00:00"/>
    <n v="-1.1197241298862444"/>
    <n v="0.55903827100000003"/>
    <n v="0.19044697529246599"/>
    <n v="6.5210449562202104"/>
    <n v="8"/>
    <n v="-1"/>
    <n v="99999"/>
    <n v="99999"/>
    <n v="10"/>
    <n v="-1"/>
    <x v="0"/>
    <n v="1"/>
    <n v="25383.849600000001"/>
    <n v="-1.0459193315816462E-2"/>
    <n v="16627923"/>
    <n v="2.581593233013102E-3"/>
    <n v="2634.0413753519356"/>
    <n v="3.3487728504522085E-3"/>
    <n v="587.4916199999999"/>
    <n v="1.8773829886875593E-3"/>
    <n v="642.09387000000027"/>
    <n v="7.993190729846722E-3"/>
    <n v="3221.5329953519354"/>
    <n v="3.0801221957887925E-3"/>
    <n v="3863.6268653519355"/>
    <n v="3.8933011435628995E-3"/>
    <x v="2"/>
    <x v="8"/>
    <n v="1"/>
    <n v="1"/>
    <n v="0"/>
    <n v="0"/>
    <x v="0"/>
  </r>
  <r>
    <d v="2018-02-28T00:00:00"/>
    <n v="0.18307585251680444"/>
    <n v="7.8939209999999999E-3"/>
    <n v="3.84373496825079E-2"/>
    <n v="8.5501384343910996"/>
    <n v="3"/>
    <n v="99999"/>
    <n v="0"/>
    <n v="99999"/>
    <n v="-10"/>
    <n v="0"/>
    <x v="2"/>
    <n v="4"/>
    <n v="25111.5"/>
    <n v="-1.072924730849345E-2"/>
    <n v="16667897"/>
    <n v="2.4040284526214428E-3"/>
    <n v="2620.8683062840601"/>
    <n v="-5.0010866158529677E-3"/>
    <n v="587.77443999999991"/>
    <n v="4.8140261132578743E-4"/>
    <n v="643.88533000000029"/>
    <n v="2.790028193229821E-3"/>
    <n v="3208.6427462840602"/>
    <n v="-4.0012779898493944E-3"/>
    <n v="3852.5280762840603"/>
    <n v="-2.8726348207707142E-3"/>
    <x v="2"/>
    <x v="8"/>
    <n v="1"/>
    <n v="1"/>
    <n v="0"/>
    <n v="0"/>
    <x v="0"/>
  </r>
  <r>
    <d v="2018-03-01T00:00:00"/>
    <n v="-1.0385573557587573"/>
    <n v="0.29610619900000001"/>
    <n v="0.27322947670946401"/>
    <n v="6.2513596010401704"/>
    <n v="4"/>
    <n v="-1"/>
    <n v="99999"/>
    <n v="99999"/>
    <n v="10"/>
    <n v="-1"/>
    <x v="0"/>
    <n v="1"/>
    <n v="24866"/>
    <n v="-9.7763972681839117E-3"/>
    <n v="16690403"/>
    <n v="1.3502603237829369E-3"/>
    <n v="2613.5715388861549"/>
    <n v="-2.7841030319645244E-3"/>
    <n v="587.73335999999995"/>
    <n v="-6.9890756052570779E-5"/>
    <n v="656.3916300000003"/>
    <n v="1.942317896883905E-2"/>
    <n v="3201.3048988861547"/>
    <n v="-2.2869007172592326E-3"/>
    <n v="3857.6965288861547"/>
    <n v="1.341574285703695E-3"/>
    <x v="2"/>
    <x v="9"/>
    <n v="1"/>
    <n v="1"/>
    <n v="0"/>
    <n v="0"/>
    <x v="0"/>
  </r>
  <r>
    <d v="2018-03-05T00:00:00"/>
    <n v="4.900620305284855E-2"/>
    <n v="0.307800407"/>
    <n v="5.0044493623174098E-2"/>
    <n v="12.359510344826401"/>
    <n v="6"/>
    <n v="99999"/>
    <n v="0"/>
    <n v="99999"/>
    <n v="-10"/>
    <n v="0"/>
    <x v="2"/>
    <n v="4"/>
    <n v="24800.599600000001"/>
    <n v="-2.6301134078661192E-3"/>
    <n v="16716091"/>
    <n v="1.539088061564442E-3"/>
    <n v="2613.4833681347473"/>
    <n v="-3.3735732921758022E-5"/>
    <n v="587.40545999999995"/>
    <n v="-5.5790605454142383E-4"/>
    <n v="656.35319000000027"/>
    <n v="-5.8562599282385719E-5"/>
    <n v="3200.8888281347472"/>
    <n v="-1.2996911089357965E-4"/>
    <n v="3857.2420181347475"/>
    <n v="-1.1781920843279003E-4"/>
    <x v="2"/>
    <x v="9"/>
    <n v="1"/>
    <n v="1"/>
    <n v="0"/>
    <n v="0"/>
    <x v="0"/>
  </r>
  <r>
    <d v="2018-03-06T00:00:00"/>
    <n v="-2.2303731678258525"/>
    <n v="0.71154145400000002"/>
    <n v="0.47543306054837597"/>
    <n v="3.8874053748312898"/>
    <n v="4"/>
    <n v="-1"/>
    <n v="99999"/>
    <n v="99999"/>
    <n v="10"/>
    <n v="-1"/>
    <x v="0"/>
    <n v="1"/>
    <n v="24382"/>
    <n v="-1.6878608047847465E-2"/>
    <n v="16803282"/>
    <n v="5.2159921838186296E-3"/>
    <n v="2624.7791550242891"/>
    <n v="4.3221192938387443E-3"/>
    <n v="590.52708999999982"/>
    <n v="5.3142679334303722E-3"/>
    <n v="656.35319000000027"/>
    <n v="0"/>
    <n v="3215.3062450242887"/>
    <n v="4.5041916991359621E-3"/>
    <n v="3871.659435024289"/>
    <n v="3.7377527315523018E-3"/>
    <x v="2"/>
    <x v="9"/>
    <n v="1"/>
    <n v="1"/>
    <n v="0"/>
    <n v="0"/>
    <x v="0"/>
  </r>
  <r>
    <d v="2018-03-07T00:00:00"/>
    <n v="-0.45703002303103302"/>
    <n v="0.53470404199999999"/>
    <n v="0.104188204554166"/>
    <n v="9.2450052485009095"/>
    <n v="7"/>
    <n v="-1"/>
    <n v="99999"/>
    <n v="99999"/>
    <n v="10"/>
    <n v="-1"/>
    <x v="0"/>
    <n v="1"/>
    <n v="24161.099600000001"/>
    <n v="-9.0599786727914022E-3"/>
    <n v="16672665"/>
    <n v="-7.773302858334441E-3"/>
    <n v="2630.0479268021145"/>
    <n v="2.0073200321406581E-3"/>
    <n v="591.14662999999996"/>
    <n v="1.0491305318443001E-3"/>
    <n v="676.61549000000014"/>
    <n v="3.087103149449133E-2"/>
    <n v="3221.1945568021147"/>
    <n v="1.8313377728600422E-3"/>
    <n v="3897.8100468021148"/>
    <n v="6.7543677889791987E-3"/>
    <x v="2"/>
    <x v="9"/>
    <n v="1"/>
    <n v="1"/>
    <n v="0"/>
    <n v="0"/>
    <x v="0"/>
  </r>
  <r>
    <d v="2018-03-08T00:00:00"/>
    <n v="0.70054253534835986"/>
    <n v="0.71836607200000002"/>
    <n v="9.1924885472407E-2"/>
    <n v="6.1328179982601698"/>
    <n v="10"/>
    <n v="99999"/>
    <n v="99999"/>
    <n v="1"/>
    <n v="10"/>
    <n v="1"/>
    <x v="1"/>
    <n v="5"/>
    <n v="24479.300800000001"/>
    <n v="1.3169980061668918E-2"/>
    <n v="16528371"/>
    <n v="-8.6545252363674496E-3"/>
    <n v="2626.2233947862646"/>
    <n v="-1.4541681833533104E-3"/>
    <n v="590.88954999999987"/>
    <n v="-4.3488364299748561E-4"/>
    <n v="677.67393000000027"/>
    <n v="1.5643153543529742E-3"/>
    <n v="3217.1129447862645"/>
    <n v="-1.2671112979596444E-3"/>
    <n v="3894.7868747862649"/>
    <n v="-7.7560783607966144E-4"/>
    <x v="2"/>
    <x v="9"/>
    <n v="1"/>
    <n v="1"/>
    <n v="0"/>
    <n v="0"/>
    <x v="0"/>
  </r>
  <r>
    <d v="2018-03-09T00:00:00"/>
    <n v="-0.46630736469453504"/>
    <n v="0.17400753799999999"/>
    <n v="7.5385909329486397E-2"/>
    <n v="10.307783662496201"/>
    <n v="5"/>
    <n v="-1"/>
    <n v="99999"/>
    <n v="99999"/>
    <n v="-10"/>
    <n v="-1"/>
    <x v="4"/>
    <n v="2"/>
    <n v="24290.25"/>
    <n v="-7.7228839804117655E-3"/>
    <n v="16556146"/>
    <n v="1.6804438864543858E-3"/>
    <n v="2627.1355661685561"/>
    <n v="3.4733198405834109E-4"/>
    <n v="589.23531999999989"/>
    <n v="-2.7995587330998939E-3"/>
    <n v="668.97867000000019"/>
    <n v="-1.2831038077560475E-2"/>
    <n v="3216.3708861685559"/>
    <n v="-2.3065979666991865E-4"/>
    <n v="3885.3495561685559"/>
    <n v="-2.4230641935258923E-3"/>
    <x v="2"/>
    <x v="9"/>
    <n v="1"/>
    <n v="1"/>
    <n v="0"/>
    <n v="0"/>
    <x v="0"/>
  </r>
  <r>
    <d v="2018-03-12T00:00:00"/>
    <n v="1.0311194502002141"/>
    <n v="0.49734926400000001"/>
    <n v="0.27725655718498299"/>
    <n v="5.9676834732308199"/>
    <n v="2"/>
    <n v="99999"/>
    <n v="99999"/>
    <n v="1"/>
    <n v="10"/>
    <n v="1"/>
    <x v="1"/>
    <n v="5"/>
    <n v="24679.599600000001"/>
    <n v="1.6029048692376646E-2"/>
    <n v="16605629"/>
    <n v="2.9887994464412593E-3"/>
    <n v="2635.1455958673014"/>
    <n v="3.0489594073088711E-3"/>
    <n v="590.08402999999987"/>
    <n v="1.4403583274675835E-3"/>
    <n v="668.72834000000012"/>
    <n v="-3.7419728195531299E-4"/>
    <n v="3225.2296258673014"/>
    <n v="2.7542656031493973E-3"/>
    <n v="3893.9579658673015"/>
    <n v="2.2156075210990611E-3"/>
    <x v="2"/>
    <x v="9"/>
    <n v="1"/>
    <n v="1"/>
    <n v="0"/>
    <n v="0"/>
    <x v="0"/>
  </r>
  <r>
    <d v="2018-03-13T00:00:00"/>
    <n v="7.5603129439571218E-2"/>
    <n v="0.34880991"/>
    <n v="6.4136553829776302E-2"/>
    <n v="8.0429488405237297"/>
    <n v="11"/>
    <n v="99999"/>
    <n v="0"/>
    <n v="99999"/>
    <n v="-10"/>
    <n v="0"/>
    <x v="2"/>
    <n v="4"/>
    <n v="24732.75"/>
    <n v="2.1536167872024947E-3"/>
    <n v="16472044"/>
    <n v="-8.0445612749748818E-3"/>
    <n v="2638.6750930009703"/>
    <n v="1.339393595255034E-3"/>
    <n v="589.93281999999988"/>
    <n v="-2.5625163927922578E-4"/>
    <n v="671.26869000000011"/>
    <n v="3.7987772433869527E-3"/>
    <n v="3228.6079130009703"/>
    <n v="1.0474563133657799E-3"/>
    <n v="3899.8766030009701"/>
    <n v="1.5199540379091658E-3"/>
    <x v="2"/>
    <x v="9"/>
    <n v="1"/>
    <n v="1"/>
    <n v="0"/>
    <n v="0"/>
    <x v="0"/>
  </r>
  <r>
    <d v="2018-03-14T00:00:00"/>
    <n v="0.84346901666152807"/>
    <n v="0.70660730000000005"/>
    <n v="0.23517279231917201"/>
    <n v="6.2979409812108704"/>
    <n v="7"/>
    <n v="99999"/>
    <n v="99999"/>
    <n v="1"/>
    <n v="10"/>
    <n v="1"/>
    <x v="1"/>
    <n v="5"/>
    <n v="24862.099600000001"/>
    <n v="5.2298915405686319E-3"/>
    <n v="16542653"/>
    <n v="4.2865961261395746E-3"/>
    <n v="2645.7906501726193"/>
    <n v="2.6966401397894302E-3"/>
    <n v="590.46100999999987"/>
    <n v="8.953392354065226E-4"/>
    <n v="665.62914000000023"/>
    <n v="-8.4013303227353786E-3"/>
    <n v="3236.2516601726193"/>
    <n v="2.3675055558369795E-3"/>
    <n v="3901.8808001726193"/>
    <n v="5.1391297101721634E-4"/>
    <x v="2"/>
    <x v="9"/>
    <n v="1"/>
    <n v="1"/>
    <n v="0"/>
    <n v="0"/>
    <x v="0"/>
  </r>
  <r>
    <d v="2018-03-15T00:00:00"/>
    <n v="-0.32072218446332662"/>
    <n v="4.2132154999999998E-2"/>
    <n v="3.2673665999449299E-2"/>
    <n v="12.198828014717799"/>
    <n v="5"/>
    <n v="-1"/>
    <n v="99999"/>
    <n v="99999"/>
    <n v="-10"/>
    <n v="-1"/>
    <x v="4"/>
    <n v="2"/>
    <n v="24745.800800000001"/>
    <n v="-4.6777545690469546E-3"/>
    <n v="16843666"/>
    <n v="1.8196174458836811E-2"/>
    <n v="2662.3877400922793"/>
    <n v="6.2730170728273471E-3"/>
    <n v="591.16905999999983"/>
    <n v="1.1991477642190329E-3"/>
    <n v="664.82028000000025"/>
    <n v="-1.2151811743097429E-3"/>
    <n v="3253.556800092279"/>
    <n v="5.3472788079578226E-3"/>
    <n v="3918.3770800922794"/>
    <n v="4.2277764915141791E-3"/>
    <x v="2"/>
    <x v="9"/>
    <n v="1"/>
    <n v="1"/>
    <n v="0"/>
    <n v="0"/>
    <x v="0"/>
  </r>
  <r>
    <d v="2018-03-16T00:00:00"/>
    <n v="-0.44991717793841723"/>
    <n v="0.42839413399999998"/>
    <n v="0.17381026871067501"/>
    <n v="7.0865316846490396"/>
    <n v="3"/>
    <n v="-1"/>
    <n v="99999"/>
    <n v="99999"/>
    <n v="10"/>
    <n v="-1"/>
    <x v="0"/>
    <n v="1"/>
    <n v="24544.949199999999"/>
    <n v="-8.1165932605422597E-3"/>
    <n v="16741644"/>
    <n v="-6.0569949558486602E-3"/>
    <n v="2666.4518073709273"/>
    <n v="1.5264746067780166E-3"/>
    <n v="590.95201999999995"/>
    <n v="-3.6713694048851053E-4"/>
    <n v="664.82028000000025"/>
    <n v="0"/>
    <n v="3257.4038273709275"/>
    <n v="1.182406675223735E-3"/>
    <n v="3922.2241073709279"/>
    <n v="9.8179098132078479E-4"/>
    <x v="2"/>
    <x v="9"/>
    <n v="1"/>
    <n v="1"/>
    <n v="0"/>
    <n v="0"/>
    <x v="0"/>
  </r>
  <r>
    <d v="2018-03-19T00:00:00"/>
    <n v="-0.96634670896917296"/>
    <n v="0.83302185100000004"/>
    <n v="0.22407967538569101"/>
    <n v="7.0999256871558201"/>
    <n v="4"/>
    <n v="-1"/>
    <n v="99999"/>
    <n v="99999"/>
    <n v="10"/>
    <n v="-1"/>
    <x v="0"/>
    <n v="1"/>
    <n v="24239.050800000001"/>
    <n v="-1.2462783993050564E-2"/>
    <n v="16788442"/>
    <n v="2.7953049294322518E-3"/>
    <n v="2673.1197401440058"/>
    <n v="2.5006762749832934E-3"/>
    <n v="593.91778999999985"/>
    <n v="5.0186307849491296E-3"/>
    <n v="664.67268000000024"/>
    <n v="-2.2201488799356017E-4"/>
    <n v="3267.0375301440058"/>
    <n v="2.9574788032511456E-3"/>
    <n v="3931.7102101440059"/>
    <n v="2.4185519525137256E-3"/>
    <x v="2"/>
    <x v="9"/>
    <n v="1"/>
    <n v="1"/>
    <n v="0"/>
    <n v="0"/>
    <x v="0"/>
  </r>
  <r>
    <d v="2018-03-20T00:00:00"/>
    <n v="0.12830982948120306"/>
    <n v="0.31106003100000001"/>
    <n v="2.3960037693066E-2"/>
    <n v="9.1307232971469396"/>
    <n v="4"/>
    <n v="99999"/>
    <n v="0"/>
    <n v="99999"/>
    <n v="-10"/>
    <n v="0"/>
    <x v="2"/>
    <n v="4"/>
    <n v="24227.300800000001"/>
    <n v="-4.847549558335551E-4"/>
    <n v="16781484"/>
    <n v="-4.1445179963695011E-4"/>
    <n v="2675.5102625378918"/>
    <n v="8.9428182284012614E-4"/>
    <n v="594.10658999999987"/>
    <n v="3.178891139126172E-4"/>
    <n v="665.1152400000002"/>
    <n v="6.6583148866583564E-4"/>
    <n v="3269.6168525378916"/>
    <n v="7.8949885640655637E-4"/>
    <n v="3934.7320925378917"/>
    <n v="7.6859235100523726E-4"/>
    <x v="2"/>
    <x v="9"/>
    <n v="1"/>
    <n v="1"/>
    <n v="0"/>
    <n v="0"/>
    <x v="0"/>
  </r>
  <r>
    <d v="2018-03-21T00:00:00"/>
    <n v="-0.38698504466868155"/>
    <n v="0.75273800499999999"/>
    <n v="0.123408417388048"/>
    <n v="7.7604918526361599"/>
    <n v="3"/>
    <n v="-1"/>
    <n v="99999"/>
    <n v="99999"/>
    <n v="10"/>
    <n v="-1"/>
    <x v="0"/>
    <n v="1"/>
    <n v="24259.550800000001"/>
    <n v="1.3311429228632932E-3"/>
    <n v="16826628"/>
    <n v="2.6901077401735307E-3"/>
    <n v="2680.3355729835021"/>
    <n v="1.8035103483524662E-3"/>
    <n v="591.9858099999999"/>
    <n v="-3.5696961381962433E-3"/>
    <n v="664.61647000000016"/>
    <n v="-7.4990012257125649E-4"/>
    <n v="3272.3213829835022"/>
    <n v="8.2717045072455697E-4"/>
    <n v="3936.9378529835021"/>
    <n v="5.6058719977247762E-4"/>
    <x v="2"/>
    <x v="9"/>
    <n v="1"/>
    <n v="1"/>
    <n v="0"/>
    <n v="0"/>
    <x v="0"/>
  </r>
  <r>
    <d v="2018-03-22T00:00:00"/>
    <n v="-0.33517779643721729"/>
    <n v="0.58850554700000002"/>
    <n v="0.115712698942131"/>
    <n v="10.333736641702901"/>
    <n v="4"/>
    <n v="-1"/>
    <n v="99999"/>
    <n v="99999"/>
    <n v="10"/>
    <n v="-1"/>
    <x v="0"/>
    <n v="1"/>
    <n v="24097"/>
    <n v="-6.700486803737582E-3"/>
    <n v="16851658"/>
    <n v="1.4875232280644468E-3"/>
    <n v="2683.2549767402888"/>
    <n v="1.0891933779535456E-3"/>
    <n v="592.70493999999985"/>
    <n v="1.2147757393035086E-3"/>
    <n v="664.90381000000025"/>
    <n v="4.3233957172339466E-4"/>
    <n v="3275.9599167402885"/>
    <n v="1.1119121048768221E-3"/>
    <n v="3940.8637267402887"/>
    <n v="9.9718966958328714E-4"/>
    <x v="2"/>
    <x v="9"/>
    <n v="1"/>
    <n v="1"/>
    <n v="0"/>
    <n v="0"/>
    <x v="0"/>
  </r>
  <r>
    <d v="2018-03-23T00:00:00"/>
    <n v="-0.43073757319461126"/>
    <n v="4.3090790000000004E-3"/>
    <n v="1.7169569886627399E-2"/>
    <n v="12.683551459292801"/>
    <n v="4"/>
    <n v="-1"/>
    <n v="99999"/>
    <n v="99999"/>
    <n v="-10"/>
    <n v="-1"/>
    <x v="4"/>
    <n v="2"/>
    <n v="23652.800800000001"/>
    <n v="-1.8433796738183128E-2"/>
    <n v="16910080"/>
    <n v="3.4668398800876687E-3"/>
    <n v="2676.1197470183706"/>
    <n v="-2.659169472811862E-3"/>
    <n v="594.79197999999985"/>
    <n v="3.5212124265406874E-3"/>
    <n v="664.15283000000022"/>
    <n v="-1.1294566051591737E-3"/>
    <n v="3270.9117270183706"/>
    <n v="-1.540980308129325E-3"/>
    <n v="3935.0645570183706"/>
    <n v="-1.4715478950891869E-3"/>
    <x v="2"/>
    <x v="9"/>
    <n v="1"/>
    <n v="1"/>
    <n v="0"/>
    <n v="0"/>
    <x v="0"/>
  </r>
  <r>
    <d v="2018-03-26T00:00:00"/>
    <n v="1.5625340538570083"/>
    <n v="0.87531313899999996"/>
    <n v="0.400312797944744"/>
    <n v="3.98504937522674"/>
    <n v="0"/>
    <n v="99999"/>
    <n v="99999"/>
    <n v="1"/>
    <n v="10"/>
    <n v="1"/>
    <x v="1"/>
    <n v="5"/>
    <n v="24270.599600000001"/>
    <n v="2.611947757155253E-2"/>
    <n v="16981704"/>
    <n v="4.2355801983195995E-3"/>
    <n v="2686.9491563765773"/>
    <n v="4.0466834005736807E-3"/>
    <n v="597.10133999999994"/>
    <n v="3.8826347322304944E-3"/>
    <n v="663.69340000000034"/>
    <n v="-6.9175343271499212E-4"/>
    <n v="3284.050496376577"/>
    <n v="4.0168523196997263E-3"/>
    <n v="3947.7438963765771"/>
    <n v="3.2221426547101029E-3"/>
    <x v="2"/>
    <x v="9"/>
    <n v="1"/>
    <n v="1"/>
    <n v="0"/>
    <n v="0"/>
    <x v="0"/>
  </r>
  <r>
    <d v="2018-03-27T00:00:00"/>
    <n v="0.1772586176012792"/>
    <n v="2.2223752999999999E-2"/>
    <n v="1.4614977039912999E-2"/>
    <n v="11.4270991651243"/>
    <n v="5"/>
    <n v="99999"/>
    <n v="0"/>
    <n v="99999"/>
    <n v="-10"/>
    <n v="0"/>
    <x v="2"/>
    <n v="4"/>
    <n v="24435"/>
    <n v="6.773643944091079E-3"/>
    <n v="17009532"/>
    <n v="1.6387048084220979E-3"/>
    <n v="2687.8403884515305"/>
    <n v="3.3168922189630301E-4"/>
    <n v="597.43366999999989"/>
    <n v="5.565721892366593E-4"/>
    <n v="679.33535000000029"/>
    <n v="2.3568036084131494E-2"/>
    <n v="3285.2740584515304"/>
    <n v="3.7257711971960816E-4"/>
    <n v="3964.6094084515307"/>
    <n v="4.272190019832145E-3"/>
    <x v="2"/>
    <x v="9"/>
    <n v="1"/>
    <n v="1"/>
    <n v="0"/>
    <n v="0"/>
    <x v="0"/>
  </r>
  <r>
    <d v="2018-03-28T00:00:00"/>
    <n v="0.1332726884042304"/>
    <n v="2.3955416E-2"/>
    <n v="9.0955332678303996E-3"/>
    <n v="13.3667826568091"/>
    <n v="5"/>
    <n v="99999"/>
    <n v="0"/>
    <n v="99999"/>
    <n v="-10"/>
    <n v="0"/>
    <x v="2"/>
    <n v="4"/>
    <n v="24306.099600000001"/>
    <n v="-5.2752363413136605E-3"/>
    <n v="17080470"/>
    <n v="4.1704851138761878E-3"/>
    <n v="2698.0851066486161"/>
    <n v="3.8115054156870887E-3"/>
    <n v="596.30071999999984"/>
    <n v="-1.8963611475062425E-3"/>
    <n v="680.84157000000027"/>
    <n v="2.2171965583712705E-3"/>
    <n v="3294.3858266486159"/>
    <n v="2.7735184447230665E-3"/>
    <n v="3975.2273966486164"/>
    <n v="2.6781927557482099E-3"/>
    <x v="2"/>
    <x v="9"/>
    <n v="1"/>
    <n v="1"/>
    <n v="0"/>
    <n v="0"/>
    <x v="0"/>
  </r>
  <r>
    <d v="2018-04-02T00:00:00"/>
    <n v="0.38783012113289927"/>
    <n v="0.81157101700000001"/>
    <n v="0.16171783264248399"/>
    <n v="7.16071575822453"/>
    <n v="5"/>
    <n v="99999"/>
    <n v="99999"/>
    <n v="1"/>
    <n v="10"/>
    <n v="1"/>
    <x v="1"/>
    <n v="5"/>
    <n v="24334.900399999999"/>
    <n v="1.184920677277157E-3"/>
    <n v="17178836"/>
    <n v="5.7589750164954712E-3"/>
    <n v="2703.8750552320821"/>
    <n v="2.1459473495473169E-3"/>
    <n v="597.39683999999988"/>
    <n v="1.8382000276639943E-3"/>
    <n v="679.01422000000025"/>
    <n v="-2.6839577377745227E-3"/>
    <n v="3301.271895232082"/>
    <n v="2.0902435069274361E-3"/>
    <n v="3980.286115232082"/>
    <n v="1.2725608068937522E-3"/>
    <x v="2"/>
    <x v="10"/>
    <n v="2"/>
    <n v="1"/>
    <n v="0"/>
    <n v="0"/>
    <x v="0"/>
  </r>
  <r>
    <d v="2018-04-03T00:00:00"/>
    <n v="0.27017583023798564"/>
    <n v="0.1169685"/>
    <n v="0.111709376971574"/>
    <n v="9.9156836071583001"/>
    <n v="1"/>
    <n v="99999"/>
    <n v="99999"/>
    <n v="1"/>
    <n v="10"/>
    <n v="1"/>
    <x v="1"/>
    <n v="5"/>
    <n v="24500.699199999999"/>
    <n v="6.8132105443095003E-3"/>
    <n v="17253774"/>
    <n v="4.3622280345421149E-3"/>
    <n v="2711.5757787189782"/>
    <n v="2.8480322979402839E-3"/>
    <n v="598.70764999999983"/>
    <n v="2.1942031029156261E-3"/>
    <n v="679.01422000000025"/>
    <n v="0"/>
    <n v="3310.283428718978"/>
    <n v="2.7297156286676394E-3"/>
    <n v="3989.2976487189781"/>
    <n v="2.2640416357029292E-3"/>
    <x v="2"/>
    <x v="10"/>
    <n v="2"/>
    <n v="1"/>
    <n v="0"/>
    <n v="0"/>
    <x v="0"/>
  </r>
  <r>
    <d v="2018-04-04T00:00:00"/>
    <n v="-1.3606045531873847"/>
    <n v="0.790036395"/>
    <n v="0.29183311461700101"/>
    <n v="4.3371280659602602"/>
    <n v="3"/>
    <n v="-1"/>
    <n v="99999"/>
    <n v="99999"/>
    <n v="10"/>
    <n v="-1"/>
    <x v="0"/>
    <n v="1"/>
    <n v="24106.050800000001"/>
    <n v="-1.6107638266911084E-2"/>
    <n v="17140990"/>
    <n v="-6.53677276635245E-3"/>
    <n v="2714.5674160546519"/>
    <n v="1.1032836917752586E-3"/>
    <n v="601.24148999999989"/>
    <n v="4.2321824349498272E-3"/>
    <n v="679.2176800000002"/>
    <n v="2.9964026379292186E-4"/>
    <n v="3315.8089060546517"/>
    <n v="1.669185571161691E-3"/>
    <n v="3995.0265860546519"/>
    <n v="1.4360766832008931E-3"/>
    <x v="2"/>
    <x v="10"/>
    <n v="2"/>
    <n v="1"/>
    <n v="0"/>
    <n v="0"/>
    <x v="0"/>
  </r>
  <r>
    <d v="2018-04-05T00:00:00"/>
    <n v="1.2566401713990369"/>
    <n v="0.56839402999999999"/>
    <n v="0.38270042945249699"/>
    <n v="4.68637251882891"/>
    <n v="2"/>
    <n v="99999"/>
    <n v="99999"/>
    <n v="1"/>
    <n v="10"/>
    <n v="1"/>
    <x v="1"/>
    <n v="5"/>
    <n v="24790.25"/>
    <n v="2.8382882193212611E-2"/>
    <n v="17220380"/>
    <n v="4.6315877904368197E-3"/>
    <n v="2724.0692630700369"/>
    <n v="3.5003171994141269E-3"/>
    <n v="600.60120999999992"/>
    <n v="-1.0649298337677138E-3"/>
    <n v="687.90614000000028"/>
    <n v="1.2791863721804297E-2"/>
    <n v="3324.6704730700367"/>
    <n v="2.672520421548974E-3"/>
    <n v="4012.5766130700367"/>
    <n v="4.3929687668777806E-3"/>
    <x v="2"/>
    <x v="10"/>
    <n v="2"/>
    <n v="1"/>
    <n v="0"/>
    <n v="0"/>
    <x v="0"/>
  </r>
  <r>
    <d v="2018-04-06T00:00:00"/>
    <n v="0.15609211682895885"/>
    <n v="0.81911379100000004"/>
    <n v="0.14064554580344399"/>
    <n v="7.0435404779707502"/>
    <n v="7"/>
    <n v="99999"/>
    <n v="0"/>
    <n v="99999"/>
    <n v="10"/>
    <n v="0"/>
    <x v="3"/>
    <n v="3"/>
    <n v="24811.349600000001"/>
    <n v="8.5112493823191748E-4"/>
    <n v="17202988"/>
    <n v="-1.0099660983090564E-3"/>
    <n v="2721.7170024952916"/>
    <n v="-8.6350982577232394E-4"/>
    <n v="601.02263999999991"/>
    <n v="7.0168023804018098E-4"/>
    <n v="677.12641000000031"/>
    <n v="-1.5670350027694124E-2"/>
    <n v="3322.7396424952913"/>
    <n v="-5.8075848129468532E-4"/>
    <n v="3999.8660524952916"/>
    <n v="-3.1676804707836403E-3"/>
    <x v="2"/>
    <x v="10"/>
    <n v="2"/>
    <n v="1"/>
    <n v="0"/>
    <n v="0"/>
    <x v="0"/>
  </r>
  <r>
    <d v="2018-04-09T00:00:00"/>
    <n v="0.52951675269050502"/>
    <n v="0.83128412299999999"/>
    <n v="0.13399573829011499"/>
    <n v="9.4730401484847295"/>
    <n v="5"/>
    <n v="99999"/>
    <n v="99999"/>
    <n v="1"/>
    <n v="10"/>
    <n v="1"/>
    <x v="1"/>
    <n v="5"/>
    <n v="25074.099600000001"/>
    <n v="1.0589911642694405E-2"/>
    <n v="17248458"/>
    <n v="2.6431454814710431E-3"/>
    <n v="2724.4740105697147"/>
    <n v="1.0129664736986399E-3"/>
    <n v="603.16214999999988"/>
    <n v="3.5597827063551524E-3"/>
    <n v="675.35324000000026"/>
    <n v="-2.6186690901630616E-3"/>
    <n v="3327.6361605697148"/>
    <n v="1.473638804497579E-3"/>
    <n v="4002.9894005697151"/>
    <n v="7.8086316727410399E-4"/>
    <x v="2"/>
    <x v="10"/>
    <n v="2"/>
    <n v="1"/>
    <n v="0"/>
    <n v="0"/>
    <x v="0"/>
  </r>
  <r>
    <d v="2018-04-10T00:00:00"/>
    <n v="0.28749359521550288"/>
    <n v="0.14696952499999999"/>
    <n v="3.3551457951476099E-2"/>
    <n v="11.738842287973201"/>
    <n v="4"/>
    <n v="99999"/>
    <n v="99999"/>
    <n v="1"/>
    <n v="-10"/>
    <n v="1"/>
    <x v="5"/>
    <n v="6"/>
    <n v="25227.800800000001"/>
    <n v="6.1298791363180172E-3"/>
    <n v="17212296"/>
    <n v="-2.0965352381064895E-3"/>
    <n v="2727.7572382057142"/>
    <n v="1.2050867885919914E-3"/>
    <n v="603.69597999999985"/>
    <n v="8.8505222020307528E-4"/>
    <n v="675.36658000000034"/>
    <n v="1.9752626048141764E-5"/>
    <n v="3331.4532182057142"/>
    <n v="1.1470778209556887E-3"/>
    <n v="4006.8197982057145"/>
    <n v="9.5688428139584225E-4"/>
    <x v="2"/>
    <x v="10"/>
    <n v="2"/>
    <n v="1"/>
    <n v="0"/>
    <n v="0"/>
    <x v="0"/>
  </r>
  <r>
    <d v="2018-04-11T00:00:00"/>
    <n v="4.3773892044451186E-3"/>
    <n v="0.61994239299999998"/>
    <n v="2.66815138901467E-2"/>
    <n v="8.8594495870585792"/>
    <n v="4"/>
    <n v="99999"/>
    <n v="0"/>
    <n v="99999"/>
    <n v="-10"/>
    <n v="0"/>
    <x v="2"/>
    <n v="4"/>
    <n v="25095.400399999999"/>
    <n v="-5.2481942857263153E-3"/>
    <n v="17206156"/>
    <n v="-3.5672172962863957E-4"/>
    <n v="2730.7149536940865"/>
    <n v="1.0843030482865501E-3"/>
    <n v="604.07799999999986"/>
    <n v="6.3280196101356267E-4"/>
    <n v="676.02965000000029"/>
    <n v="9.8179273247422927E-4"/>
    <n v="3334.7929536940865"/>
    <n v="1.002486083286902E-3"/>
    <n v="4010.8226036940869"/>
    <n v="9.9899813067838572E-4"/>
    <x v="2"/>
    <x v="10"/>
    <n v="2"/>
    <n v="1"/>
    <n v="0"/>
    <n v="0"/>
    <x v="0"/>
  </r>
  <r>
    <d v="2018-04-12T00:00:00"/>
    <n v="0.65317397954500411"/>
    <n v="0.84564517900000002"/>
    <n v="0.17831187417901501"/>
    <n v="7.55963209393268"/>
    <n v="2"/>
    <n v="99999"/>
    <n v="99999"/>
    <n v="1"/>
    <n v="10"/>
    <n v="1"/>
    <x v="1"/>
    <n v="5"/>
    <n v="25165.199199999999"/>
    <n v="2.7813383682853132E-3"/>
    <n v="17283288"/>
    <n v="4.4828141741828365E-3"/>
    <n v="2743.3131508066931"/>
    <n v="4.6135159935181136E-3"/>
    <n v="604.30173999999988"/>
    <n v="3.7038263270638971E-4"/>
    <n v="674.42376000000036"/>
    <n v="-2.375472732593753E-3"/>
    <n v="3347.614890806693"/>
    <n v="3.8448975065763502E-3"/>
    <n v="4022.0386508066931"/>
    <n v="2.7964455726054993E-3"/>
    <x v="2"/>
    <x v="10"/>
    <n v="2"/>
    <n v="1"/>
    <n v="0"/>
    <n v="0"/>
    <x v="0"/>
  </r>
  <r>
    <d v="2018-04-13T00:00:00"/>
    <n v="-0.21360053358794748"/>
    <n v="0.53953232900000003"/>
    <n v="7.4514287037135002E-2"/>
    <n v="6.4206748249065599"/>
    <n v="6"/>
    <n v="99999"/>
    <n v="0"/>
    <n v="99999"/>
    <n v="-10"/>
    <n v="0"/>
    <x v="2"/>
    <n v="4"/>
    <n v="25231.400399999999"/>
    <n v="2.6306646521598864E-3"/>
    <n v="17187600"/>
    <n v="-5.5364465372561567E-3"/>
    <n v="2744.5880457224403"/>
    <n v="4.6472817562670521E-4"/>
    <n v="603.33217999999977"/>
    <n v="-1.6044302635966901E-3"/>
    <n v="674.59009000000026"/>
    <n v="2.4662535614083936E-4"/>
    <n v="3347.9202257224401"/>
    <n v="9.120968979603461E-5"/>
    <n v="4022.5103157224403"/>
    <n v="1.1727011018458633E-4"/>
    <x v="2"/>
    <x v="10"/>
    <n v="2"/>
    <n v="1"/>
    <n v="0"/>
    <n v="0"/>
    <x v="0"/>
  </r>
  <r>
    <d v="2018-04-16T00:00:00"/>
    <n v="0.66238464361119942"/>
    <n v="0.56757885799999996"/>
    <n v="0.15690950470706999"/>
    <n v="7.68241731631674"/>
    <n v="1"/>
    <n v="99999"/>
    <n v="99999"/>
    <n v="1"/>
    <n v="10"/>
    <n v="1"/>
    <x v="1"/>
    <n v="5"/>
    <n v="25338.050800000001"/>
    <n v="4.2268918216683549E-3"/>
    <n v="17152678"/>
    <n v="-2.0318136330843561E-3"/>
    <n v="2748.5162953782137"/>
    <n v="1.4312711380841669E-3"/>
    <n v="604.32641999999976"/>
    <n v="1.6479147523673632E-3"/>
    <n v="671.70432000000028"/>
    <n v="-4.2778126195123223E-3"/>
    <n v="3352.8427153782136"/>
    <n v="1.4703127087538626E-3"/>
    <n v="4024.5470353782139"/>
    <n v="5.0633049909487582E-4"/>
    <x v="2"/>
    <x v="10"/>
    <n v="2"/>
    <n v="1"/>
    <n v="0"/>
    <n v="0"/>
    <x v="0"/>
  </r>
  <r>
    <d v="2018-04-17T00:00:00"/>
    <n v="6.4343783271848712E-2"/>
    <n v="2.6080855999999999E-2"/>
    <n v="2.87641650366465E-2"/>
    <n v="9.6939112006212493"/>
    <n v="3"/>
    <n v="99999"/>
    <n v="0"/>
    <n v="99999"/>
    <n v="-10"/>
    <n v="0"/>
    <x v="2"/>
    <n v="4"/>
    <n v="25347.400399999999"/>
    <n v="3.6899444530269498E-4"/>
    <n v="17158562"/>
    <n v="3.4303681326020019E-4"/>
    <n v="2751.4855844609092"/>
    <n v="1.0803243508827887E-3"/>
    <n v="604.20571999999981"/>
    <n v="-1.997264988016223E-4"/>
    <n v="672.66525000000024"/>
    <n v="1.4305848144611222E-3"/>
    <n v="3355.6913044609091"/>
    <n v="8.4960414922830019E-4"/>
    <n v="4028.3565544609091"/>
    <n v="9.4657089337202294E-4"/>
    <x v="2"/>
    <x v="10"/>
    <n v="2"/>
    <n v="1"/>
    <n v="0"/>
    <n v="0"/>
    <x v="0"/>
  </r>
  <r>
    <d v="2018-04-18T00:00:00"/>
    <n v="-0.92694459350772995"/>
    <n v="0.35138275400000002"/>
    <n v="0.22103906063030901"/>
    <n v="5.7232941608788801"/>
    <n v="1"/>
    <n v="-1"/>
    <n v="99999"/>
    <n v="99999"/>
    <n v="10"/>
    <n v="-1"/>
    <x v="0"/>
    <n v="1"/>
    <n v="25118.050800000001"/>
    <n v="-9.0482493818181409E-3"/>
    <n v="17231464"/>
    <n v="4.2487243394870866E-3"/>
    <n v="2763.5480376912615"/>
    <n v="4.3839783491781414E-3"/>
    <n v="604.85175999999979"/>
    <n v="1.0692384706321167E-3"/>
    <n v="672.08019000000036"/>
    <n v="-8.6976397249582948E-4"/>
    <n v="3368.3997976912615"/>
    <n v="3.7871460981699911E-3"/>
    <n v="4040.4799876912621"/>
    <n v="3.0095233791873621E-3"/>
    <x v="2"/>
    <x v="10"/>
    <n v="2"/>
    <n v="1"/>
    <n v="0"/>
    <n v="0"/>
    <x v="0"/>
  </r>
  <r>
    <d v="2018-04-19T00:00:00"/>
    <n v="0.11533879044519971"/>
    <n v="0.13193432299999999"/>
    <n v="5.7711788711896301E-3"/>
    <n v="14.237446857018"/>
    <n v="7"/>
    <n v="99999"/>
    <n v="0"/>
    <n v="99999"/>
    <n v="-10"/>
    <n v="0"/>
    <x v="2"/>
    <n v="4"/>
    <n v="25152.650399999999"/>
    <n v="1.3774794977323701E-3"/>
    <n v="17288384"/>
    <n v="3.3032596649942292E-3"/>
    <n v="2779.8142783599378"/>
    <n v="5.8859988850656908E-3"/>
    <n v="605.48937999999976"/>
    <n v="1.0541756545439096E-3"/>
    <n v="672.88248000000021"/>
    <n v="1.1937414789742196E-3"/>
    <n v="3385.3036583599378"/>
    <n v="5.0183653022015662E-3"/>
    <n v="4058.186138359938"/>
    <n v="4.3821899186768931E-3"/>
    <x v="2"/>
    <x v="10"/>
    <n v="2"/>
    <n v="1"/>
    <n v="0"/>
    <n v="0"/>
    <x v="0"/>
  </r>
  <r>
    <d v="2018-04-20T00:00:00"/>
    <n v="-7.5070863064536988E-2"/>
    <n v="0.64085794500000004"/>
    <n v="9.0752573101254994E-2"/>
    <n v="9.2404043715882302"/>
    <n v="7"/>
    <n v="99999"/>
    <n v="0"/>
    <n v="99999"/>
    <n v="10"/>
    <n v="0"/>
    <x v="3"/>
    <n v="3"/>
    <n v="25009.699199999999"/>
    <n v="-5.6833454020416285E-3"/>
    <n v="17273102"/>
    <n v="-8.8394612243691828E-4"/>
    <n v="2786.5287729797778"/>
    <n v="2.4154472016748585E-3"/>
    <n v="605.98361999999986"/>
    <n v="8.1626534886547475E-4"/>
    <n v="671.1065100000003"/>
    <n v="-2.6393464725071869E-3"/>
    <n v="3392.5123929797778"/>
    <n v="2.1294203850925619E-3"/>
    <n v="4063.6189029797779"/>
    <n v="1.3387174551917624E-3"/>
    <x v="2"/>
    <x v="10"/>
    <n v="2"/>
    <n v="1"/>
    <n v="0"/>
    <n v="0"/>
    <x v="0"/>
  </r>
  <r>
    <d v="2018-04-23T00:00:00"/>
    <n v="0.50931976063460838"/>
    <n v="0.22184793999999999"/>
    <n v="0.11623165143311399"/>
    <n v="8.1581341341357891"/>
    <n v="7"/>
    <n v="99999"/>
    <n v="99999"/>
    <n v="1"/>
    <n v="10"/>
    <n v="1"/>
    <x v="1"/>
    <n v="5"/>
    <n v="24986.199199999999"/>
    <n v="-9.3963545151309891E-4"/>
    <n v="17301282"/>
    <n v="1.6314382905862068E-3"/>
    <n v="2787.9302630355346"/>
    <n v="5.0295194126359632E-4"/>
    <n v="604.2541699999997"/>
    <n v="-2.8539550293458227E-3"/>
    <n v="669.1867500000003"/>
    <n v="-2.8605891485093959E-3"/>
    <n v="3392.1844330355343"/>
    <n v="-9.6671701162343027E-5"/>
    <n v="4061.3711830355346"/>
    <n v="-5.531325643246543E-4"/>
    <x v="2"/>
    <x v="10"/>
    <n v="2"/>
    <n v="1"/>
    <n v="0"/>
    <n v="0"/>
    <x v="0"/>
  </r>
  <r>
    <d v="2018-04-24T00:00:00"/>
    <n v="-4.0750179647312437E-2"/>
    <n v="6.6256880000000002E-3"/>
    <n v="5.9258673988403801E-2"/>
    <n v="10.142777763267301"/>
    <n v="3"/>
    <n v="99999"/>
    <n v="0"/>
    <n v="99999"/>
    <n v="-10"/>
    <n v="0"/>
    <x v="2"/>
    <n v="4"/>
    <n v="25055.300800000001"/>
    <n v="2.765590694562281E-3"/>
    <n v="17310416"/>
    <n v="5.279377562887877E-4"/>
    <n v="2788.2052033734108"/>
    <n v="9.8618082927437456E-5"/>
    <n v="604.50019999999984"/>
    <n v="4.0716309827071306E-4"/>
    <n v="669.73264000000017"/>
    <n v="8.1575135789813125E-4"/>
    <n v="3392.7054033734107"/>
    <n v="1.5357960280781846E-4"/>
    <n v="4062.4380433734109"/>
    <n v="2.6268476575896926E-4"/>
    <x v="2"/>
    <x v="10"/>
    <n v="2"/>
    <n v="1"/>
    <n v="0"/>
    <n v="0"/>
    <x v="0"/>
  </r>
  <r>
    <d v="2018-04-25T00:00:00"/>
    <n v="-0.54374228449550066"/>
    <n v="0.46794037799999999"/>
    <n v="0.13951159752960399"/>
    <n v="7.5203592515591202"/>
    <n v="1"/>
    <n v="-1"/>
    <n v="99999"/>
    <n v="99999"/>
    <n v="10"/>
    <n v="-1"/>
    <x v="0"/>
    <n v="1"/>
    <n v="24805.599600000001"/>
    <n v="-9.9660028827113223E-3"/>
    <n v="17381096"/>
    <n v="4.0830907818738549E-3"/>
    <n v="2789.3485359387637"/>
    <n v="4.1006040874247418E-4"/>
    <n v="603.37340999999981"/>
    <n v="-1.864002691810529E-3"/>
    <n v="669.7346600000003"/>
    <n v="3.0161289439334382E-6"/>
    <n v="3392.7219459387634"/>
    <n v="4.875921539193584E-6"/>
    <n v="4062.4566059387635"/>
    <n v="4.5693165420246373E-6"/>
    <x v="2"/>
    <x v="10"/>
    <n v="2"/>
    <n v="1"/>
    <n v="0"/>
    <n v="0"/>
    <x v="0"/>
  </r>
  <r>
    <d v="2018-04-26T00:00:00"/>
    <n v="0.90200602589556744"/>
    <n v="0.49116483700000002"/>
    <n v="0.21817019996993101"/>
    <n v="6.6988177038996604"/>
    <n v="4"/>
    <n v="99999"/>
    <n v="99999"/>
    <n v="1"/>
    <n v="10"/>
    <n v="1"/>
    <x v="1"/>
    <n v="5"/>
    <n v="25017.599600000001"/>
    <n v="8.5464573894034057E-3"/>
    <n v="17397236"/>
    <n v="9.2859506673237391E-4"/>
    <n v="2797.4925041876891"/>
    <n v="2.9196667766671069E-3"/>
    <n v="604.51818999999978"/>
    <n v="1.8972993854666775E-3"/>
    <n v="670.18374000000017"/>
    <n v="6.7053420827867249E-4"/>
    <n v="3402.0106941876888"/>
    <n v="2.7378454223294657E-3"/>
    <n v="4072.1944341876888"/>
    <n v="2.3970294808046688E-3"/>
    <x v="2"/>
    <x v="10"/>
    <n v="2"/>
    <n v="1"/>
    <n v="0"/>
    <n v="0"/>
    <x v="0"/>
  </r>
  <r>
    <d v="2018-04-27T00:00:00"/>
    <n v="1.049354779342613"/>
    <n v="0.566141546"/>
    <n v="0.17677975946593599"/>
    <n v="9.3022957654704204"/>
    <n v="8"/>
    <n v="99999"/>
    <n v="99999"/>
    <n v="1"/>
    <n v="10"/>
    <n v="1"/>
    <x v="1"/>
    <n v="5"/>
    <n v="25418.099600000001"/>
    <n v="1.6008730110142144E-2"/>
    <n v="17431582"/>
    <n v="1.9742216522211642E-3"/>
    <n v="2807.7017559371716"/>
    <n v="3.6494295281219724E-3"/>
    <n v="607.46867999999984"/>
    <n v="4.8807298916846431E-3"/>
    <n v="673.14309000000026"/>
    <n v="4.4157293341675619E-3"/>
    <n v="3415.1704359371715"/>
    <n v="3.8682246860557434E-3"/>
    <n v="4088.313525937172"/>
    <n v="3.9583305782644462E-3"/>
    <x v="2"/>
    <x v="10"/>
    <n v="2"/>
    <n v="1"/>
    <n v="0"/>
    <n v="0"/>
    <x v="0"/>
  </r>
  <r>
    <d v="2018-04-30T00:00:00"/>
    <n v="-7.3546153482273932E-2"/>
    <n v="1.8922502000000001E-2"/>
    <n v="2.2436880975103098E-2"/>
    <n v="11.4212938956365"/>
    <n v="2"/>
    <n v="99999"/>
    <n v="0"/>
    <n v="99999"/>
    <n v="-10"/>
    <n v="0"/>
    <x v="2"/>
    <n v="4"/>
    <n v="25546.449199999999"/>
    <n v="5.0495356466380148E-3"/>
    <n v="17515122"/>
    <n v="4.7924508515635456E-3"/>
    <n v="2812.3611745532967"/>
    <n v="1.6595133746923896E-3"/>
    <n v="608.10959999999989"/>
    <n v="1.0550667402311475E-3"/>
    <n v="675.29117000000019"/>
    <n v="3.1911194394047548E-3"/>
    <n v="3420.4707745532965"/>
    <n v="1.5519982722824732E-3"/>
    <n v="4095.7619445532964"/>
    <n v="1.821880481736482E-3"/>
    <x v="2"/>
    <x v="10"/>
    <n v="2"/>
    <n v="1"/>
    <n v="0"/>
    <n v="0"/>
    <x v="0"/>
  </r>
  <r>
    <d v="2018-05-02T00:00:00"/>
    <n v="-0.15062431971240192"/>
    <n v="8.4876995999999996E-2"/>
    <n v="2.19943826234648E-2"/>
    <n v="9.7591559169159101"/>
    <n v="7"/>
    <n v="99999"/>
    <n v="0"/>
    <n v="99999"/>
    <n v="-10"/>
    <n v="0"/>
    <x v="2"/>
    <n v="4"/>
    <n v="25579.25"/>
    <n v="1.2839670884672305E-3"/>
    <n v="17366594"/>
    <n v="-8.4799866081435304E-3"/>
    <n v="2807.9591414449756"/>
    <n v="-1.5652445881245702E-3"/>
    <n v="607.73318999999981"/>
    <n v="-6.1898381475988806E-4"/>
    <n v="680.35497000000021"/>
    <n v="7.498691268242208E-3"/>
    <n v="3415.6923314449755"/>
    <n v="-1.3970132836305105E-3"/>
    <n v="4096.0473014449753"/>
    <n v="6.9671259106840466E-5"/>
    <x v="2"/>
    <x v="11"/>
    <n v="2"/>
    <n v="1"/>
    <n v="0"/>
    <n v="0"/>
    <x v="0"/>
  </r>
  <r>
    <d v="2018-05-03T00:00:00"/>
    <n v="0.50054831831835167"/>
    <n v="0.511196392"/>
    <n v="0.110675768807751"/>
    <n v="12.508203661804099"/>
    <n v="6"/>
    <n v="99999"/>
    <n v="99999"/>
    <n v="1"/>
    <n v="10"/>
    <n v="1"/>
    <x v="1"/>
    <n v="5"/>
    <n v="25603.25"/>
    <n v="9.3826050411949247E-4"/>
    <n v="17446980"/>
    <n v="4.62877176722154E-3"/>
    <n v="2818.4524078990366"/>
    <n v="3.7369726286904381E-3"/>
    <n v="609.28102999999976"/>
    <n v="2.5469071386408082E-3"/>
    <n v="678.1142500000002"/>
    <n v="-3.2934572374770932E-3"/>
    <n v="3427.7334378990363"/>
    <n v="3.5252315740530449E-3"/>
    <n v="4105.8476878990368"/>
    <n v="2.3926448433846392E-3"/>
    <x v="2"/>
    <x v="11"/>
    <n v="2"/>
    <n v="1"/>
    <n v="0"/>
    <n v="0"/>
    <x v="0"/>
  </r>
  <r>
    <d v="2018-05-04T00:00:00"/>
    <n v="0.32456270711983742"/>
    <n v="4.5339141999999999E-2"/>
    <n v="4.44998642457477E-2"/>
    <n v="13.4722202756536"/>
    <n v="5"/>
    <n v="99999"/>
    <n v="99999"/>
    <n v="1"/>
    <n v="-10"/>
    <n v="1"/>
    <x v="5"/>
    <n v="6"/>
    <n v="25644.800800000001"/>
    <n v="1.6228720963158416E-3"/>
    <n v="17483782"/>
    <n v="2.1093621933423456E-3"/>
    <n v="2817.2009374584186"/>
    <n v="-4.4402752273220436E-4"/>
    <n v="607.71389999999985"/>
    <n v="-2.5720971486670186E-3"/>
    <n v="675.47115000000031"/>
    <n v="-3.8977207749282261E-3"/>
    <n v="3424.9148374584183"/>
    <n v="-8.222927750022313E-4"/>
    <n v="4100.3859874584186"/>
    <n v="-1.3302248051517696E-3"/>
    <x v="2"/>
    <x v="11"/>
    <n v="2"/>
    <n v="1"/>
    <n v="0"/>
    <n v="0"/>
    <x v="0"/>
  </r>
  <r>
    <d v="2018-05-07T00:00:00"/>
    <n v="0.60760326584818347"/>
    <n v="0.894720246"/>
    <n v="0.19631178582929601"/>
    <n v="8.9873403781834096"/>
    <n v="0"/>
    <n v="99999"/>
    <n v="99999"/>
    <n v="1"/>
    <n v="10"/>
    <n v="1"/>
    <x v="1"/>
    <n v="5"/>
    <n v="25895"/>
    <n v="9.7563323634783927E-3"/>
    <n v="17498310"/>
    <n v="8.3094149766904657E-4"/>
    <n v="2818.5912016806833"/>
    <n v="4.9349132459086675E-4"/>
    <n v="608.2956499999998"/>
    <n v="9.5727611298657145E-4"/>
    <n v="675.47115000000031"/>
    <n v="0"/>
    <n v="3426.8868516806833"/>
    <n v="5.7578489272103184E-4"/>
    <n v="4102.3580016806836"/>
    <n v="4.8093380191449597E-4"/>
    <x v="2"/>
    <x v="11"/>
    <n v="2"/>
    <n v="1"/>
    <n v="0"/>
    <n v="0"/>
    <x v="0"/>
  </r>
  <r>
    <d v="2018-05-08T00:00:00"/>
    <n v="0.44835972834869625"/>
    <n v="0.31199305500000002"/>
    <n v="9.2425502195899095E-2"/>
    <n v="12.154127732041299"/>
    <n v="5"/>
    <n v="99999"/>
    <n v="99999"/>
    <n v="1"/>
    <n v="10"/>
    <n v="1"/>
    <x v="1"/>
    <n v="5"/>
    <n v="26090.599600000001"/>
    <n v="7.553566325545491E-3"/>
    <n v="17483436"/>
    <n v="-8.500249452660924E-4"/>
    <n v="2814.7045986128473"/>
    <n v="-1.3789169090993036E-3"/>
    <n v="609.21959999999979"/>
    <n v="1.5189160073723063E-3"/>
    <n v="675.7004800000002"/>
    <n v="3.395111693518249E-4"/>
    <n v="3423.9241986128472"/>
    <n v="-8.6453191951263442E-4"/>
    <n v="4099.6246786128477"/>
    <n v="-6.6628096980225759E-4"/>
    <x v="2"/>
    <x v="11"/>
    <n v="2"/>
    <n v="1"/>
    <n v="0"/>
    <n v="0"/>
    <x v="0"/>
  </r>
  <r>
    <d v="2018-05-09T00:00:00"/>
    <n v="0.61192487034137"/>
    <n v="0.69559050499999997"/>
    <n v="0.135963163047021"/>
    <n v="8.4694017411007394"/>
    <n v="1"/>
    <n v="99999"/>
    <n v="99999"/>
    <n v="1"/>
    <n v="10"/>
    <n v="1"/>
    <x v="1"/>
    <n v="5"/>
    <n v="26155.5"/>
    <n v="2.4875012837957122E-3"/>
    <n v="17546614"/>
    <n v="3.6135917447805976E-3"/>
    <n v="2820.6713507692029"/>
    <n v="2.1198502177799394E-3"/>
    <n v="609.95170999999982"/>
    <n v="1.201717738562591E-3"/>
    <n v="675.9688500000002"/>
    <n v="3.9717301961950113E-4"/>
    <n v="3430.6230607692028"/>
    <n v="1.9564866999886021E-3"/>
    <n v="4106.5919107692025"/>
    <n v="1.6994804896901528E-3"/>
    <x v="2"/>
    <x v="11"/>
    <n v="2"/>
    <n v="1"/>
    <n v="0"/>
    <n v="0"/>
    <x v="0"/>
  </r>
  <r>
    <d v="2018-05-10T00:00:00"/>
    <n v="-0.58339161270221518"/>
    <n v="0.17027635499999999"/>
    <n v="9.5866627055013198E-2"/>
    <n v="11.0904342563346"/>
    <n v="2"/>
    <n v="-1"/>
    <n v="99999"/>
    <n v="99999"/>
    <n v="10"/>
    <n v="-1"/>
    <x v="0"/>
    <n v="1"/>
    <n v="26062.699199999999"/>
    <n v="-3.5480415209038219E-3"/>
    <n v="17627638"/>
    <n v="4.6176430392781409E-3"/>
    <n v="2826.1229113273675"/>
    <n v="1.9327173854117863E-3"/>
    <n v="609.70583999999985"/>
    <n v="-4.0309748455324979E-4"/>
    <n v="675.84059000000013"/>
    <n v="-1.8974247112135689E-4"/>
    <n v="3435.8287513273672"/>
    <n v="1.5174184006672142E-3"/>
    <n v="4111.669341327367"/>
    <n v="1.2364098182848782E-3"/>
    <x v="2"/>
    <x v="11"/>
    <n v="2"/>
    <n v="1"/>
    <n v="0"/>
    <n v="0"/>
    <x v="0"/>
  </r>
  <r>
    <d v="2018-05-11T00:00:00"/>
    <n v="0.83197110694476606"/>
    <n v="0.50021410499999996"/>
    <n v="0.26459703107771498"/>
    <n v="5.4809543686266702"/>
    <n v="4"/>
    <n v="99999"/>
    <n v="99999"/>
    <n v="1"/>
    <n v="10"/>
    <n v="1"/>
    <x v="1"/>
    <n v="5"/>
    <n v="26408.449199999999"/>
    <n v="1.3266085655472049E-2"/>
    <n v="17606394"/>
    <n v="-1.2051529535607175E-3"/>
    <n v="2820.4292066050693"/>
    <n v="-2.014669885544329E-3"/>
    <n v="611.40415999999982"/>
    <n v="2.7854743854840436E-3"/>
    <n v="678.36518000000012"/>
    <n v="3.7354814690842009E-3"/>
    <n v="3431.8333666050694"/>
    <n v="-1.1628590978971509E-3"/>
    <n v="4110.1985466050692"/>
    <n v="-3.5771230617076544E-4"/>
    <x v="2"/>
    <x v="11"/>
    <n v="2"/>
    <n v="1"/>
    <n v="0"/>
    <n v="0"/>
    <x v="0"/>
  </r>
  <r>
    <d v="2018-05-14T00:00:00"/>
    <n v="-6.3062118661820654E-2"/>
    <n v="0.18487337200000001"/>
    <n v="8.0730534089531597E-3"/>
    <n v="8.5297620932681699"/>
    <n v="2"/>
    <n v="99999"/>
    <n v="0"/>
    <n v="99999"/>
    <n v="-10"/>
    <n v="0"/>
    <x v="2"/>
    <n v="4"/>
    <n v="26447.599600000001"/>
    <n v="1.4824952311096595E-3"/>
    <n v="17519100"/>
    <n v="-4.9580851138512072E-3"/>
    <n v="2810.6985389986667"/>
    <n v="-3.4500662465183352E-3"/>
    <n v="610.50968999999975"/>
    <n v="-1.462976633983093E-3"/>
    <n v="678.94746000000021"/>
    <n v="8.5835773587339403E-4"/>
    <n v="3421.2082289986665"/>
    <n v="-3.0960528881720517E-3"/>
    <n v="4100.1556889986668"/>
    <n v="-2.4433996296109317E-3"/>
    <x v="2"/>
    <x v="11"/>
    <n v="2"/>
    <n v="1"/>
    <n v="0"/>
    <n v="0"/>
    <x v="0"/>
  </r>
  <r>
    <d v="2018-05-15T00:00:00"/>
    <n v="4.3708584239163635E-2"/>
    <n v="0.75372565499999999"/>
    <n v="0.11012203208902201"/>
    <n v="5.55140477979994"/>
    <n v="13"/>
    <n v="99999"/>
    <n v="0"/>
    <n v="99999"/>
    <n v="10"/>
    <n v="0"/>
    <x v="3"/>
    <n v="3"/>
    <n v="26444.599600000001"/>
    <n v="-1.1343184430245845E-4"/>
    <n v="17378182"/>
    <n v="-8.0436780428218002E-3"/>
    <n v="2815.071106699872"/>
    <n v="1.5556871861337473E-3"/>
    <n v="615.42830999999978"/>
    <n v="8.0565797407736728E-3"/>
    <n v="679.06761000000017"/>
    <n v="1.7696509240927583E-4"/>
    <n v="3430.4994166998717"/>
    <n v="2.7157621165678769E-3"/>
    <n v="4109.5670266998723"/>
    <n v="2.2953610582294726E-3"/>
    <x v="2"/>
    <x v="11"/>
    <n v="2"/>
    <n v="1"/>
    <n v="0"/>
    <n v="0"/>
    <x v="0"/>
  </r>
  <r>
    <d v="2018-05-16T00:00:00"/>
    <n v="-0.31970098077411213"/>
    <n v="4.6779569E-2"/>
    <n v="1.18736979483879E-2"/>
    <n v="7.9981618593789499"/>
    <n v="11"/>
    <n v="-1"/>
    <n v="99999"/>
    <n v="99999"/>
    <n v="-10"/>
    <n v="-1"/>
    <x v="4"/>
    <n v="2"/>
    <n v="26201.550800000001"/>
    <n v="-9.1908670835009199E-3"/>
    <n v="17230814"/>
    <n v="-8.4800585009410234E-3"/>
    <n v="2802.450376013288"/>
    <n v="-4.4832724319278094E-3"/>
    <n v="616.93650999999977"/>
    <n v="2.4506509945894095E-3"/>
    <n v="673.17168000000015"/>
    <n v="-8.682390255662531E-3"/>
    <n v="3419.3868860132879"/>
    <n v="-3.2393332097616634E-3"/>
    <n v="4092.5585660132883"/>
    <n v="-4.138747604329085E-3"/>
    <x v="2"/>
    <x v="11"/>
    <n v="2"/>
    <n v="1"/>
    <n v="0"/>
    <n v="0"/>
    <x v="0"/>
  </r>
  <r>
    <d v="2018-05-17T00:00:00"/>
    <n v="-0.43704829211567719"/>
    <n v="0.650818958"/>
    <n v="0.19930710374907201"/>
    <n v="8.0437870188582892"/>
    <n v="10"/>
    <n v="-1"/>
    <n v="99999"/>
    <n v="99999"/>
    <n v="10"/>
    <n v="-1"/>
    <x v="0"/>
    <n v="1"/>
    <n v="26095.400399999999"/>
    <n v="-4.0513021847546904E-3"/>
    <n v="17306932"/>
    <n v="4.4175510222557168E-3"/>
    <n v="2804.7065652519805"/>
    <n v="8.0507732019219347E-4"/>
    <n v="617.62703999999974"/>
    <n v="1.1192885958393184E-3"/>
    <n v="666.39690000000019"/>
    <n v="-1.0063970605536987E-2"/>
    <n v="3422.3336052519803"/>
    <n v="8.6176830435480412E-4"/>
    <n v="4088.7305052519805"/>
    <n v="-9.353710397935755E-4"/>
    <x v="2"/>
    <x v="11"/>
    <n v="2"/>
    <n v="1"/>
    <n v="0"/>
    <n v="0"/>
    <x v="0"/>
  </r>
  <r>
    <d v="2018-05-18T00:00:00"/>
    <n v="-0.28729350930644487"/>
    <n v="0.53157413099999995"/>
    <n v="5.1682316672115702E-2"/>
    <n v="15.192851575890399"/>
    <n v="5"/>
    <n v="-1"/>
    <n v="99999"/>
    <n v="99999"/>
    <n v="-10"/>
    <n v="-1"/>
    <x v="4"/>
    <n v="2"/>
    <n v="25928"/>
    <n v="-6.4149389330695472E-3"/>
    <n v="17310472"/>
    <n v="2.0454231865008055E-4"/>
    <n v="2807.3568627935988"/>
    <n v="9.4494646051512809E-4"/>
    <n v="618.00302999999985"/>
    <n v="6.0876544524357534E-4"/>
    <n v="661.10158000000013"/>
    <n v="-7.9461954279800295E-3"/>
    <n v="3425.3598927935986"/>
    <n v="8.8427602060003885E-4"/>
    <n v="4086.4614727935987"/>
    <n v="-5.5494791243082542E-4"/>
    <x v="2"/>
    <x v="11"/>
    <n v="2"/>
    <n v="1"/>
    <n v="0"/>
    <n v="0"/>
    <x v="0"/>
  </r>
  <r>
    <d v="2018-05-21T00:00:00"/>
    <n v="-0.65958420316867949"/>
    <n v="0.50132354400000001"/>
    <n v="0.21795047637797599"/>
    <n v="6.0510046659604999"/>
    <n v="6"/>
    <n v="-1"/>
    <n v="99999"/>
    <n v="99999"/>
    <n v="10"/>
    <n v="-1"/>
    <x v="0"/>
    <n v="1"/>
    <n v="25760.300800000001"/>
    <n v="-6.4678802838630256E-3"/>
    <n v="17199440"/>
    <n v="-6.4141520808906893E-3"/>
    <n v="2813.4279557046993"/>
    <n v="2.1625654335442057E-3"/>
    <n v="618.21059999999977"/>
    <n v="3.3587213965580176E-4"/>
    <n v="660.27593000000013"/>
    <n v="-1.2489003580962166E-3"/>
    <n v="3431.6385557046992"/>
    <n v="1.8329936437657679E-3"/>
    <n v="4091.9144857046995"/>
    <n v="1.3344094756320146E-3"/>
    <x v="2"/>
    <x v="11"/>
    <n v="2"/>
    <n v="1"/>
    <n v="0"/>
    <n v="0"/>
    <x v="0"/>
  </r>
  <r>
    <d v="2018-05-22T00:00:00"/>
    <n v="0.24491497627858147"/>
    <n v="0.11976244699999999"/>
    <n v="4.5414275214651099E-2"/>
    <n v="11.154889382269101"/>
    <n v="13"/>
    <n v="99999"/>
    <n v="0"/>
    <n v="99999"/>
    <n v="-10"/>
    <n v="0"/>
    <x v="2"/>
    <n v="4"/>
    <n v="25808.400399999999"/>
    <n v="1.8671986935803186E-3"/>
    <n v="17206748"/>
    <n v="4.248975548040157E-4"/>
    <n v="2813.7692141915168"/>
    <n v="1.2129633038071574E-4"/>
    <n v="615.75156999999979"/>
    <n v="-3.9776574520073993E-3"/>
    <n v="657.71159000000023"/>
    <n v="-3.8837399388462757E-3"/>
    <n v="3429.5207841915167"/>
    <n v="-6.1713128547935536E-4"/>
    <n v="4087.232374191517"/>
    <n v="-1.14423493685889E-3"/>
    <x v="2"/>
    <x v="11"/>
    <n v="2"/>
    <n v="1"/>
    <n v="0"/>
    <n v="0"/>
    <x v="0"/>
  </r>
  <r>
    <d v="2018-05-23T00:00:00"/>
    <n v="-0.86485862392979196"/>
    <n v="6.973029E-2"/>
    <n v="0.131437951118238"/>
    <n v="8.1444043977530303"/>
    <n v="8"/>
    <n v="-1"/>
    <n v="99999"/>
    <n v="99999"/>
    <n v="10"/>
    <n v="-1"/>
    <x v="0"/>
    <n v="1"/>
    <n v="25632.800800000001"/>
    <n v="-6.803970694750916E-3"/>
    <n v="17321834"/>
    <n v="6.6884224723928742E-3"/>
    <n v="2813.8321547898663"/>
    <n v="2.2368784913906481E-5"/>
    <n v="617.01130999999987"/>
    <n v="2.0458575525841294E-3"/>
    <n v="655.57600000000014"/>
    <n v="-3.2470007104483667E-3"/>
    <n v="3430.8434647898662"/>
    <n v="3.8567504954234444E-4"/>
    <n v="4086.4194647898662"/>
    <n v="-1.9888993999550575E-4"/>
    <x v="2"/>
    <x v="11"/>
    <n v="2"/>
    <n v="1"/>
    <n v="0"/>
    <n v="0"/>
    <x v="0"/>
  </r>
  <r>
    <d v="2018-05-24T00:00:00"/>
    <n v="1.5529024814565355"/>
    <n v="0.74945713199999997"/>
    <n v="0.28376361147620299"/>
    <n v="5.5734231055893497"/>
    <n v="11"/>
    <n v="99999"/>
    <n v="99999"/>
    <n v="1"/>
    <n v="10"/>
    <n v="1"/>
    <x v="1"/>
    <n v="5"/>
    <n v="26065.199199999999"/>
    <n v="1.6868948632410063E-2"/>
    <n v="17145818"/>
    <n v="-1.0161510611405244E-2"/>
    <n v="2823.7793181295851"/>
    <n v="3.5350947720127479E-3"/>
    <n v="618.02373999999986"/>
    <n v="1.6408613320231247E-3"/>
    <n v="654.95200000000023"/>
    <n v="-9.5183472244242395E-4"/>
    <n v="3441.8030581295852"/>
    <n v="3.1944311806106906E-3"/>
    <n v="4096.7550581295854"/>
    <n v="2.5292541377053279E-3"/>
    <x v="2"/>
    <x v="11"/>
    <n v="2"/>
    <n v="1"/>
    <n v="0"/>
    <n v="0"/>
    <x v="0"/>
  </r>
  <r>
    <d v="2018-05-25T00:00:00"/>
    <n v="1.013988955115849"/>
    <n v="0.56521053499999996"/>
    <n v="0.10547522816397401"/>
    <n v="10.1315752772627"/>
    <n v="9"/>
    <n v="99999"/>
    <n v="99999"/>
    <n v="1"/>
    <n v="10"/>
    <n v="1"/>
    <x v="1"/>
    <n v="5"/>
    <n v="26294.900399999999"/>
    <n v="8.8125626141386526E-3"/>
    <n v="17175510"/>
    <n v="1.7317342339688846E-3"/>
    <n v="2826.4718729864962"/>
    <n v="9.5352878308307965E-4"/>
    <n v="620.66740999999979"/>
    <n v="4.2776188500459611E-3"/>
    <n v="689.00022000000024"/>
    <n v="5.1985824915413703E-2"/>
    <n v="3447.1392829864963"/>
    <n v="1.5504155138414966E-3"/>
    <n v="4136.1395029864962"/>
    <n v="9.6135708135043352E-3"/>
    <x v="2"/>
    <x v="11"/>
    <n v="2"/>
    <n v="1"/>
    <n v="0"/>
    <n v="0"/>
    <x v="0"/>
  </r>
  <r>
    <d v="2018-05-28T00:00:00"/>
    <n v="0.68233226376534251"/>
    <n v="0.87599081300000003"/>
    <n v="0.16326985048096401"/>
    <n v="6.42356355927223"/>
    <n v="3"/>
    <n v="99999"/>
    <n v="99999"/>
    <n v="1"/>
    <n v="10"/>
    <n v="1"/>
    <x v="1"/>
    <n v="5"/>
    <n v="26585.650399999999"/>
    <n v="1.1057277098490248E-2"/>
    <n v="17173970"/>
    <n v="-8.9662548593882896E-5"/>
    <n v="2824.9397198012648"/>
    <n v="-5.4207268074191184E-4"/>
    <n v="621.98792999999978"/>
    <n v="2.1275806957545829E-3"/>
    <n v="690.73736000000019"/>
    <n v="2.5212473807336711E-3"/>
    <n v="3446.9276498012646"/>
    <n v="-6.1393859620451074E-5"/>
    <n v="4137.6650098012651"/>
    <n v="3.6882383045044875E-4"/>
    <x v="2"/>
    <x v="11"/>
    <n v="2"/>
    <n v="1"/>
    <n v="0"/>
    <n v="0"/>
    <x v="0"/>
  </r>
  <r>
    <d v="2018-05-29T00:00:00"/>
    <n v="-1.0599387124099784"/>
    <n v="0.73791078700000001"/>
    <n v="0.16375828736272199"/>
    <n v="6.30948740110329"/>
    <n v="9"/>
    <n v="-1"/>
    <n v="99999"/>
    <n v="99999"/>
    <n v="10"/>
    <n v="-1"/>
    <x v="0"/>
    <n v="1"/>
    <n v="26237.650399999999"/>
    <n v="-1.3089768155530979E-2"/>
    <n v="17028334"/>
    <n v="-8.4800427623897834E-3"/>
    <n v="2823.1567737755563"/>
    <n v="-6.3114480397974404E-4"/>
    <n v="622.67220999999972"/>
    <n v="1.1001499659324399E-3"/>
    <n v="694.7021900000002"/>
    <n v="5.7399964582776075E-3"/>
    <n v="3445.828983775556"/>
    <n v="-3.1873776804447473E-4"/>
    <n v="4140.5311737755565"/>
    <n v="6.9270082703698499E-4"/>
    <x v="2"/>
    <x v="11"/>
    <n v="2"/>
    <n v="1"/>
    <n v="0"/>
    <n v="0"/>
    <x v="0"/>
  </r>
  <r>
    <d v="2018-05-30T00:00:00"/>
    <n v="1.0374642247163721"/>
    <n v="0.61791079800000004"/>
    <n v="0.21370685526945801"/>
    <n v="6.7266298238567801"/>
    <n v="6"/>
    <n v="99999"/>
    <n v="99999"/>
    <n v="1"/>
    <n v="10"/>
    <n v="1"/>
    <x v="1"/>
    <n v="5"/>
    <n v="26336.75"/>
    <n v="3.7769997880603423E-3"/>
    <n v="17117230"/>
    <n v="5.2204754734079817E-3"/>
    <n v="2828.9450739881663"/>
    <n v="2.0502935814183942E-3"/>
    <n v="622.90253999999982"/>
    <n v="3.69905700464912E-4"/>
    <n v="700.03919000000019"/>
    <n v="7.6824286389538532E-3"/>
    <n v="3451.8476139881659"/>
    <n v="1.7466421696921142E-3"/>
    <n v="4151.8868039881663"/>
    <n v="2.7425539709813318E-3"/>
    <x v="2"/>
    <x v="11"/>
    <n v="2"/>
    <n v="1"/>
    <n v="0"/>
    <n v="0"/>
    <x v="0"/>
  </r>
  <r>
    <d v="2018-05-31T00:00:00"/>
    <n v="1.7975193737075836"/>
    <n v="0.66084806600000001"/>
    <n v="0.41716107942443997"/>
    <n v="3.2851101234560902"/>
    <n v="9"/>
    <n v="99999"/>
    <n v="99999"/>
    <n v="1"/>
    <n v="10"/>
    <n v="1"/>
    <x v="1"/>
    <n v="5"/>
    <n v="26874.400399999999"/>
    <n v="2.0414455086523509E-2"/>
    <n v="16985314"/>
    <n v="-7.7066207558115218E-3"/>
    <n v="2838.6679774307331"/>
    <n v="3.4369360974759733E-3"/>
    <n v="624.6567799999998"/>
    <n v="2.8162351047724687E-3"/>
    <n v="719.23574000000019"/>
    <n v="2.7422107610860946E-2"/>
    <n v="3463.3247574307329"/>
    <n v="3.3249276115367987E-3"/>
    <n v="4182.5604974307334"/>
    <n v="7.387892515061667E-3"/>
    <x v="2"/>
    <x v="11"/>
    <n v="2"/>
    <n v="1"/>
    <n v="0"/>
    <n v="0"/>
    <x v="0"/>
  </r>
  <r>
    <d v="2018-06-01T00:00:00"/>
    <n v="-0.75688813561229518"/>
    <n v="0.61190738899999997"/>
    <n v="0.110887002557343"/>
    <n v="9.6457109889560702"/>
    <n v="9"/>
    <n v="-1"/>
    <n v="99999"/>
    <n v="99999"/>
    <n v="10"/>
    <n v="-1"/>
    <x v="0"/>
    <n v="1"/>
    <n v="26676.349600000001"/>
    <n v="-7.3694965116318789E-3"/>
    <n v="17002752"/>
    <n v="1.0266516120926994E-3"/>
    <n v="2841.9268853296289"/>
    <n v="1.1480412379349936E-3"/>
    <n v="624.11173999999983"/>
    <n v="-8.7254315882068223E-4"/>
    <n v="767.84372000000019"/>
    <n v="6.7582820620120998E-2"/>
    <n v="3466.0386253296288"/>
    <n v="7.8360191116155775E-4"/>
    <n v="4233.8823453296291"/>
    <n v="1.2270437673387313E-2"/>
    <x v="2"/>
    <x v="0"/>
    <n v="2"/>
    <n v="1"/>
    <n v="0"/>
    <n v="0"/>
    <x v="0"/>
  </r>
  <r>
    <d v="2018-06-04T00:00:00"/>
    <n v="-2.3104426410786547"/>
    <n v="0.70595136999999997"/>
    <n v="0.239726255705698"/>
    <n v="6.0296607688255097"/>
    <n v="11"/>
    <n v="-1"/>
    <n v="99999"/>
    <n v="99999"/>
    <n v="10"/>
    <n v="-1"/>
    <x v="0"/>
    <n v="1"/>
    <n v="26265.25"/>
    <n v="-1.5410639242784629E-2"/>
    <n v="17069328"/>
    <n v="3.9156014273453721E-3"/>
    <n v="2849.4057443925326"/>
    <n v="2.6316155779764205E-3"/>
    <n v="623.70771999999965"/>
    <n v="-6.4735202705878958E-4"/>
    <n v="767.53158000000019"/>
    <n v="-4.0651501323729633E-4"/>
    <n v="3473.1134643925325"/>
    <n v="2.0411887539859563E-3"/>
    <n v="4240.6450443925323"/>
    <n v="1.5972808196627053E-3"/>
    <x v="2"/>
    <x v="0"/>
    <n v="2"/>
    <n v="1"/>
    <n v="0"/>
    <n v="0"/>
    <x v="0"/>
  </r>
  <r>
    <d v="2018-06-05T00:00:00"/>
    <n v="-3.3798089824288724E-2"/>
    <n v="1.3670806000000001E-2"/>
    <n v="3.5701108184797502E-3"/>
    <n v="12.966895356193801"/>
    <n v="12"/>
    <n v="99999"/>
    <n v="0"/>
    <n v="99999"/>
    <n v="-10"/>
    <n v="0"/>
    <x v="2"/>
    <n v="4"/>
    <n v="26263.75"/>
    <n v="-5.7109679138744873E-5"/>
    <n v="17205294"/>
    <n v="7.965515689897007E-3"/>
    <n v="2857.5592539138952"/>
    <n v="2.8614771825348218E-3"/>
    <n v="623.51576999999975"/>
    <n v="-3.0775633176371997E-4"/>
    <n v="773.91034000000036"/>
    <n v="8.3107459891098578E-3"/>
    <n v="3481.0750239138952"/>
    <n v="2.2923407492980719E-3"/>
    <n v="4254.9853639138955"/>
    <n v="3.3816363716472342E-3"/>
    <x v="2"/>
    <x v="0"/>
    <n v="2"/>
    <n v="1"/>
    <n v="0"/>
    <n v="0"/>
    <x v="0"/>
  </r>
  <r>
    <d v="2018-06-06T00:00:00"/>
    <n v="0.61750651848509652"/>
    <n v="0.30285526000000002"/>
    <n v="0.13900412838277401"/>
    <n v="8.1557874883218506"/>
    <n v="8"/>
    <n v="99999"/>
    <n v="99999"/>
    <n v="1"/>
    <n v="10"/>
    <n v="1"/>
    <x v="1"/>
    <n v="5"/>
    <n v="26373.099600000001"/>
    <n v="4.1635181571557656E-3"/>
    <n v="17259704"/>
    <n v="3.162398736110017E-3"/>
    <n v="2860.6916323672303"/>
    <n v="1.0961727036962188E-3"/>
    <n v="620.75208999999973"/>
    <n v="-4.4324139548227448E-3"/>
    <n v="771.52046000000018"/>
    <n v="-3.0880579783960638E-3"/>
    <n v="3481.4437223672303"/>
    <n v="1.059151126598934E-4"/>
    <n v="4252.96418236723"/>
    <n v="-4.7501492339008244E-4"/>
    <x v="2"/>
    <x v="0"/>
    <n v="2"/>
    <n v="1"/>
    <n v="0"/>
    <n v="0"/>
    <x v="0"/>
  </r>
  <r>
    <d v="2018-06-07T00:00:00"/>
    <n v="-0.19353098845913244"/>
    <n v="4.1804215999999998E-2"/>
    <n v="7.9364093140729397E-2"/>
    <n v="7.5906131616675498"/>
    <n v="5"/>
    <n v="99999"/>
    <n v="0"/>
    <n v="99999"/>
    <n v="-10"/>
    <n v="0"/>
    <x v="2"/>
    <n v="4"/>
    <n v="26523.25"/>
    <n v="5.6933163821213384E-3"/>
    <n v="17316188"/>
    <n v="3.2725937826048046E-3"/>
    <n v="2854.9917971964369"/>
    <n v="-1.9924675229943123E-3"/>
    <n v="623.48854999999969"/>
    <n v="4.4082976828960785E-3"/>
    <n v="770.67078000000015"/>
    <n v="-1.1013058551940791E-3"/>
    <n v="3478.4803471964365"/>
    <n v="-8.5119146167866866E-4"/>
    <n v="4249.1511271964364"/>
    <n v="-8.9656413910155219E-4"/>
    <x v="2"/>
    <x v="0"/>
    <n v="2"/>
    <n v="1"/>
    <n v="0"/>
    <n v="0"/>
    <x v="0"/>
  </r>
  <r>
    <d v="2018-06-08T00:00:00"/>
    <n v="0.37643275748487653"/>
    <n v="0.221849097"/>
    <n v="0.15172786976380301"/>
    <n v="10.1657737163669"/>
    <n v="6"/>
    <n v="99999"/>
    <n v="99999"/>
    <n v="1"/>
    <n v="10"/>
    <n v="1"/>
    <x v="1"/>
    <n v="5"/>
    <n v="26447.199199999999"/>
    <n v="-2.867325836765855E-3"/>
    <n v="17354208"/>
    <n v="2.1956333576420572E-3"/>
    <n v="2858.9994826148109"/>
    <n v="1.40374673661392E-3"/>
    <n v="622.92652999999973"/>
    <n v="-9.0141190243187008E-4"/>
    <n v="761.64470000000028"/>
    <n v="-1.1711979011322926E-2"/>
    <n v="3481.9260126148106"/>
    <n v="9.9056630322813533E-4"/>
    <n v="4243.5707126148109"/>
    <n v="-1.3133010369784648E-3"/>
    <x v="2"/>
    <x v="0"/>
    <n v="2"/>
    <n v="1"/>
    <n v="0"/>
    <n v="0"/>
    <x v="0"/>
  </r>
  <r>
    <d v="2018-06-11T00:00:00"/>
    <n v="-0.24975821481075716"/>
    <n v="1.9674513000000001E-2"/>
    <n v="0.14788087254122201"/>
    <n v="8.0073715390741302"/>
    <n v="1"/>
    <n v="99999"/>
    <n v="0"/>
    <n v="99999"/>
    <n v="10"/>
    <n v="0"/>
    <x v="3"/>
    <n v="3"/>
    <n v="26457.349600000001"/>
    <n v="3.8379867460602846E-4"/>
    <n v="17305494"/>
    <n v="-2.8070425340067651E-3"/>
    <n v="2861.6956765269597"/>
    <n v="9.4305505423974978E-4"/>
    <n v="623.59263999999985"/>
    <n v="1.0693235364371834E-3"/>
    <n v="761.08426000000031"/>
    <n v="-7.3582866131671754E-4"/>
    <n v="3485.2883165269595"/>
    <n v="9.6564484712402532E-4"/>
    <n v="4246.3725765269601"/>
    <n v="6.6026092220416999E-4"/>
    <x v="2"/>
    <x v="0"/>
    <n v="2"/>
    <n v="1"/>
    <n v="0"/>
    <n v="0"/>
    <x v="0"/>
  </r>
  <r>
    <d v="2018-06-12T00:00:00"/>
    <n v="0.46177825608720202"/>
    <n v="0.112097664"/>
    <n v="0.17132464177565501"/>
    <n v="10.1882172829326"/>
    <n v="6"/>
    <n v="99999"/>
    <n v="99999"/>
    <n v="1"/>
    <n v="10"/>
    <n v="1"/>
    <x v="1"/>
    <n v="5"/>
    <n v="26635.25"/>
    <n v="6.724044648825922E-3"/>
    <n v="17324674"/>
    <n v="1.1083185490110559E-3"/>
    <n v="2866.5256495607755"/>
    <n v="1.6878010731307125E-3"/>
    <n v="622.28826999999967"/>
    <n v="-2.091702044463184E-3"/>
    <n v="759.10680000000025"/>
    <n v="-2.5982142897030824E-3"/>
    <n v="3488.813919560775"/>
    <n v="1.0115671111332603E-3"/>
    <n v="4247.9207195607751"/>
    <n v="3.6458012242568394E-4"/>
    <x v="2"/>
    <x v="0"/>
    <n v="2"/>
    <n v="1"/>
    <n v="0"/>
    <n v="0"/>
    <x v="0"/>
  </r>
  <r>
    <d v="2018-06-13T00:00:00"/>
    <n v="-7.4100496937498483E-2"/>
    <n v="6.9249703999999995E-2"/>
    <n v="6.1923647460119503E-2"/>
    <n v="10.7883025411048"/>
    <n v="5"/>
    <n v="99999"/>
    <n v="0"/>
    <n v="99999"/>
    <n v="-10"/>
    <n v="0"/>
    <x v="2"/>
    <n v="4"/>
    <n v="26643"/>
    <n v="2.9096779643511539E-4"/>
    <n v="17447586"/>
    <n v="7.0946212321225666E-3"/>
    <n v="2878.4277606855694"/>
    <n v="4.1521034799105738E-3"/>
    <n v="623.19029999999975"/>
    <n v="1.4495372056428923E-3"/>
    <n v="759.07822000000033"/>
    <n v="-3.7649511241300004E-5"/>
    <n v="3501.6180606855692"/>
    <n v="3.6700556177573507E-3"/>
    <n v="4260.6962806855699"/>
    <n v="3.0074857720310266E-3"/>
    <x v="2"/>
    <x v="0"/>
    <n v="2"/>
    <n v="1"/>
    <n v="0"/>
    <n v="0"/>
    <x v="0"/>
  </r>
  <r>
    <d v="2018-06-14T00:00:00"/>
    <n v="-0.17826941679392916"/>
    <n v="0.23753284799999999"/>
    <n v="9.6218311554733496E-2"/>
    <n v="12.278394412336301"/>
    <n v="6"/>
    <n v="99999"/>
    <n v="0"/>
    <n v="99999"/>
    <n v="10"/>
    <n v="0"/>
    <x v="3"/>
    <n v="3"/>
    <n v="26540.550800000001"/>
    <n v="-3.8452576661787141E-3"/>
    <n v="17734212"/>
    <n v="1.6427831334374865E-2"/>
    <n v="2892.4108255639867"/>
    <n v="4.8578828586223199E-3"/>
    <n v="624.74523999999974"/>
    <n v="2.4951286950389839E-3"/>
    <n v="759.27844000000027"/>
    <n v="2.6376728342958344E-4"/>
    <n v="3517.1560655639864"/>
    <n v="4.4373785516103048E-3"/>
    <n v="4276.4345055639869"/>
    <n v="3.6938152455880946E-3"/>
    <x v="2"/>
    <x v="0"/>
    <n v="2"/>
    <n v="1"/>
    <n v="0"/>
    <n v="0"/>
    <x v="0"/>
  </r>
  <r>
    <d v="2018-06-15T00:00:00"/>
    <n v="-0.55239126098405367"/>
    <n v="0.75343028599999995"/>
    <n v="0.15476264338491499"/>
    <n v="7.77402156264698"/>
    <n v="5"/>
    <n v="-1"/>
    <n v="99999"/>
    <n v="99999"/>
    <n v="10"/>
    <n v="-1"/>
    <x v="0"/>
    <n v="1"/>
    <n v="26406.900399999999"/>
    <n v="-5.0357055890490887E-3"/>
    <n v="17765496"/>
    <n v="1.7640479317604374E-3"/>
    <n v="2894.9661196240577"/>
    <n v="8.8344782749616435E-4"/>
    <n v="626.31439999999964"/>
    <n v="2.511679800873523E-3"/>
    <n v="757.73952000000031"/>
    <n v="-2.0268190415099196E-3"/>
    <n v="3521.2805196240574"/>
    <n v="1.1726673434975243E-3"/>
    <n v="4279.020039624058"/>
    <n v="6.0460041109178242E-4"/>
    <x v="2"/>
    <x v="0"/>
    <n v="2"/>
    <n v="1"/>
    <n v="0"/>
    <n v="0"/>
    <x v="0"/>
  </r>
  <r>
    <d v="2018-06-18T00:00:00"/>
    <n v="0.15804151167255909"/>
    <n v="5.8977968999999998E-2"/>
    <n v="6.6786086924407906E-2"/>
    <n v="13.057709333334699"/>
    <n v="5"/>
    <n v="99999"/>
    <n v="0"/>
    <n v="99999"/>
    <n v="-10"/>
    <n v="0"/>
    <x v="2"/>
    <n v="4"/>
    <n v="26416.650399999999"/>
    <n v="3.6922167510433646E-4"/>
    <n v="17824736"/>
    <n v="3.3345536764073369E-3"/>
    <n v="2898.9088561222134"/>
    <n v="1.3619283733337095E-3"/>
    <n v="625.35824999999977"/>
    <n v="-1.5266294372281441E-3"/>
    <n v="756.78972000000022"/>
    <n v="-1.2534650429742999E-3"/>
    <n v="3524.2671061222131"/>
    <n v="8.481535286699593E-4"/>
    <n v="4281.0568261222134"/>
    <n v="4.7599368063111491E-4"/>
    <x v="2"/>
    <x v="0"/>
    <n v="2"/>
    <n v="1"/>
    <n v="0"/>
    <n v="0"/>
    <x v="0"/>
  </r>
  <r>
    <d v="2018-06-19T00:00:00"/>
    <n v="-0.29670673479546722"/>
    <n v="0.68701523200000003"/>
    <n v="0.12917143306244699"/>
    <n v="11.3319921568644"/>
    <n v="2"/>
    <n v="-1"/>
    <n v="99999"/>
    <n v="99999"/>
    <n v="10"/>
    <n v="-1"/>
    <x v="0"/>
    <n v="1"/>
    <n v="26265.5"/>
    <n v="-5.7217852267901215E-3"/>
    <n v="17785214"/>
    <n v="-2.2172558404230935E-3"/>
    <n v="2897.8803310345438"/>
    <n v="-3.5479731813481408E-4"/>
    <n v="623.72825999999975"/>
    <n v="-2.6064899599549385E-3"/>
    <n v="757.35688000000027"/>
    <n v="7.4942878452421979E-4"/>
    <n v="3521.6085910345437"/>
    <n v="-7.5434551571051944E-4"/>
    <n v="4278.965471034544"/>
    <n v="-4.885137414921692E-4"/>
    <x v="2"/>
    <x v="0"/>
    <n v="2"/>
    <n v="1"/>
    <n v="0"/>
    <n v="0"/>
    <x v="0"/>
  </r>
  <r>
    <d v="2018-06-20T00:00:00"/>
    <n v="0.94546632266965247"/>
    <n v="0.72681082299999999"/>
    <n v="0.226298536334853"/>
    <n v="6.58292652520025"/>
    <n v="4"/>
    <n v="99999"/>
    <n v="99999"/>
    <n v="1"/>
    <n v="10"/>
    <n v="1"/>
    <x v="1"/>
    <n v="5"/>
    <n v="26565.900399999999"/>
    <n v="1.1437071443528568E-2"/>
    <n v="17831998"/>
    <n v="2.6304996948589565E-3"/>
    <n v="2904.7229588164705"/>
    <n v="2.3612527089702517E-3"/>
    <n v="625.46092999999973"/>
    <n v="2.7779244762775601E-3"/>
    <n v="757.12868000000026"/>
    <n v="-3.0131105430775129E-4"/>
    <n v="3530.1838888164702"/>
    <n v="2.435051357995377E-3"/>
    <n v="4287.312568816471"/>
    <n v="1.9507280062041055E-3"/>
    <x v="2"/>
    <x v="0"/>
    <n v="2"/>
    <n v="1"/>
    <n v="0"/>
    <n v="0"/>
    <x v="0"/>
  </r>
  <r>
    <d v="2018-06-21T00:00:00"/>
    <n v="-0.6118776865859048"/>
    <n v="8.9329800000000005E-4"/>
    <n v="0.104569856314147"/>
    <n v="8.2520643124079793"/>
    <n v="7"/>
    <n v="-1"/>
    <n v="99999"/>
    <n v="99999"/>
    <n v="10"/>
    <n v="-1"/>
    <x v="0"/>
    <n v="1"/>
    <n v="26513.699199999999"/>
    <n v="-1.9649701012957044E-3"/>
    <n v="17886808"/>
    <n v="3.0736880970938518E-3"/>
    <n v="2900.3851684856641"/>
    <n v="-1.493357677240903E-3"/>
    <n v="625.10810999999967"/>
    <n v="-5.6409598597961796E-4"/>
    <n v="764.12608000000023"/>
    <n v="9.2420221091082944E-3"/>
    <n v="3525.4932784856637"/>
    <n v="-1.3287155792836014E-3"/>
    <n v="4289.6193584856637"/>
    <n v="5.380502662601927E-4"/>
    <x v="2"/>
    <x v="0"/>
    <n v="2"/>
    <n v="1"/>
    <n v="0"/>
    <n v="0"/>
    <x v="0"/>
  </r>
  <r>
    <d v="2018-06-22T00:00:00"/>
    <n v="1.3230875530791291"/>
    <n v="0.72682149399999996"/>
    <n v="0.31419267977188697"/>
    <n v="4.34334461977123"/>
    <n v="7"/>
    <n v="99999"/>
    <n v="99999"/>
    <n v="1"/>
    <n v="10"/>
    <n v="1"/>
    <x v="1"/>
    <n v="5"/>
    <n v="26761.050800000001"/>
    <n v="9.3291999028186634E-3"/>
    <n v="17943866"/>
    <n v="3.1899487040951691E-3"/>
    <n v="2907.8203620737486"/>
    <n v="2.5635193797266531E-3"/>
    <n v="625.9388799999997"/>
    <n v="1.3290021145302422E-3"/>
    <n v="761.86432000000025"/>
    <n v="-2.9599303821693512E-3"/>
    <n v="3533.7592420737483"/>
    <n v="2.3446261090689369E-3"/>
    <n v="4295.6235620737489"/>
    <n v="1.3997054485050953E-3"/>
    <x v="2"/>
    <x v="0"/>
    <n v="2"/>
    <n v="1"/>
    <n v="0"/>
    <n v="0"/>
    <x v="0"/>
  </r>
  <r>
    <d v="2018-06-25T00:00:00"/>
    <n v="-0.27616720082822499"/>
    <n v="0.712018559"/>
    <n v="0.10983400490885201"/>
    <n v="8.70741921963136"/>
    <n v="8"/>
    <n v="-1"/>
    <n v="99999"/>
    <n v="99999"/>
    <n v="10"/>
    <n v="-1"/>
    <x v="0"/>
    <n v="1"/>
    <n v="26607.099600000001"/>
    <n v="-5.7528084808986524E-3"/>
    <n v="17846546"/>
    <n v="-5.4235804034649115E-3"/>
    <n v="2910.9120344048088"/>
    <n v="1.0632267286467822E-3"/>
    <n v="625.50961999999981"/>
    <n v="-6.8578580707412407E-4"/>
    <n v="768.12756000000013"/>
    <n v="8.2209388674350237E-3"/>
    <n v="3536.4216544048086"/>
    <n v="7.5342210622642014E-4"/>
    <n v="4304.5492144048085"/>
    <n v="2.0778478844991621E-3"/>
    <x v="2"/>
    <x v="0"/>
    <n v="2"/>
    <n v="1"/>
    <n v="0"/>
    <n v="0"/>
    <x v="0"/>
  </r>
  <r>
    <d v="2018-06-26T00:00:00"/>
    <n v="0.2906181742999554"/>
    <n v="0.20124461299999999"/>
    <n v="4.7042613205980202E-2"/>
    <n v="9.7205877895600796"/>
    <n v="3"/>
    <n v="99999"/>
    <n v="99999"/>
    <n v="1"/>
    <n v="-10"/>
    <n v="1"/>
    <x v="5"/>
    <n v="6"/>
    <n v="26586.849600000001"/>
    <n v="-7.6107506283773496E-4"/>
    <n v="17862496"/>
    <n v="8.9373036104567483E-4"/>
    <n v="2913.2723358983872"/>
    <n v="8.1084603920733578E-4"/>
    <n v="623.48088999999982"/>
    <n v="-3.2433234200298644E-3"/>
    <n v="762.8020200000002"/>
    <n v="-6.9331453228939077E-3"/>
    <n v="3536.753225898387"/>
    <n v="9.3759038367391412E-5"/>
    <n v="4299.5552458983875"/>
    <n v="-1.1601606248824448E-3"/>
    <x v="2"/>
    <x v="0"/>
    <n v="2"/>
    <n v="1"/>
    <n v="0"/>
    <n v="0"/>
    <x v="0"/>
  </r>
  <r>
    <d v="2018-06-27T00:00:00"/>
    <n v="-0.48622113174745368"/>
    <n v="0.77204620300000004"/>
    <n v="0.19715420262167699"/>
    <n v="6.8014995258570297"/>
    <n v="2"/>
    <n v="-1"/>
    <n v="99999"/>
    <n v="99999"/>
    <n v="10"/>
    <n v="-1"/>
    <x v="0"/>
    <n v="1"/>
    <n v="26429.300800000001"/>
    <n v="-5.9258167992946031E-3"/>
    <n v="17905864"/>
    <n v="2.4278801797912308E-3"/>
    <n v="2914.7925294255651"/>
    <n v="5.2181648397420233E-4"/>
    <n v="624.7128399999998"/>
    <n v="1.9759226301225841E-3"/>
    <n v="761.24376000000018"/>
    <n v="-2.0428105316239176E-3"/>
    <n v="3539.5053694255648"/>
    <n v="7.7815537341563434E-4"/>
    <n v="4300.7491294255651"/>
    <n v="2.7767605226536318E-4"/>
    <x v="2"/>
    <x v="0"/>
    <n v="2"/>
    <n v="1"/>
    <n v="0"/>
    <n v="0"/>
    <x v="0"/>
  </r>
  <r>
    <d v="2018-06-28T00:00:00"/>
    <n v="-0.22439757569073221"/>
    <n v="0.58201338800000002"/>
    <n v="5.6348705673046902E-2"/>
    <n v="7.6455874506196402"/>
    <n v="9"/>
    <n v="99999"/>
    <n v="0"/>
    <n v="99999"/>
    <n v="-10"/>
    <n v="0"/>
    <x v="2"/>
    <n v="4"/>
    <n v="26312.550800000001"/>
    <n v="-4.4174456556187458E-3"/>
    <n v="17744218"/>
    <n v="-9.0275453895997115E-3"/>
    <n v="2912.8566208395491"/>
    <n v="-6.6416685457804103E-4"/>
    <n v="624.5860399999998"/>
    <n v="-2.0297325728091398E-4"/>
    <n v="758.21470000000022"/>
    <n v="-3.9790933721413069E-3"/>
    <n v="3537.4426608395488"/>
    <n v="-5.827674691027962E-4"/>
    <n v="4295.6573608395493"/>
    <n v="-1.1839259702869365E-3"/>
    <x v="2"/>
    <x v="0"/>
    <n v="2"/>
    <n v="1"/>
    <n v="0"/>
    <n v="0"/>
    <x v="0"/>
  </r>
  <r>
    <d v="2018-06-29T00:00:00"/>
    <n v="-9.6119794010113918E-2"/>
    <n v="1.0108466E-2"/>
    <n v="7.5448306124947906E-2"/>
    <n v="14.454454036670199"/>
    <n v="8"/>
    <n v="99999"/>
    <n v="0"/>
    <n v="99999"/>
    <n v="-10"/>
    <n v="0"/>
    <x v="2"/>
    <n v="4"/>
    <n v="26360.900399999999"/>
    <n v="1.8375109417365643E-3"/>
    <n v="17839894"/>
    <n v="5.391953592995824E-3"/>
    <n v="2922.8760298083248"/>
    <n v="3.439719242304351E-3"/>
    <n v="624.20148999999981"/>
    <n v="-6.156877921895676E-4"/>
    <n v="748.61031000000014"/>
    <n v="-1.2667111307654744E-2"/>
    <n v="3547.0775198083247"/>
    <n v="2.7236791921565473E-3"/>
    <n v="4295.6878298083248"/>
    <n v="7.0929699964583648E-6"/>
    <x v="2"/>
    <x v="0"/>
    <n v="2"/>
    <n v="1"/>
    <n v="0"/>
    <n v="0"/>
    <x v="0"/>
  </r>
  <r>
    <d v="2018-07-02T00:00:00"/>
    <n v="-0.21759340720404677"/>
    <n v="2.8530502999999999E-2"/>
    <n v="2.1924249849703901E-2"/>
    <n v="9.5734149892944007"/>
    <n v="5"/>
    <n v="99999"/>
    <n v="0"/>
    <n v="99999"/>
    <n v="-10"/>
    <n v="0"/>
    <x v="2"/>
    <n v="4"/>
    <n v="26214.400399999999"/>
    <n v="-5.5574732948044936E-3"/>
    <n v="17836042"/>
    <n v="-2.1592056544728067E-4"/>
    <n v="2913.7937815309092"/>
    <n v="-3.1072984912093871E-3"/>
    <n v="625.09694999999977"/>
    <n v="1.434568828087901E-3"/>
    <n v="748.29680000000019"/>
    <n v="-4.1878931643346551E-4"/>
    <n v="3538.8907315309089"/>
    <n v="-2.3080375976272105E-3"/>
    <n v="4287.1875315309089"/>
    <n v="-1.978797951385336E-3"/>
    <x v="2"/>
    <x v="1"/>
    <n v="3"/>
    <n v="1"/>
    <n v="0"/>
    <n v="0"/>
    <x v="0"/>
  </r>
  <r>
    <d v="2018-07-03T00:00:00"/>
    <n v="0.1157806311114801"/>
    <n v="9.0375309000000001E-2"/>
    <n v="7.55658136133681E-3"/>
    <n v="13.596856228409999"/>
    <n v="6"/>
    <n v="99999"/>
    <n v="0"/>
    <n v="99999"/>
    <n v="-10"/>
    <n v="0"/>
    <x v="2"/>
    <n v="4"/>
    <n v="26221.349600000001"/>
    <n v="2.6509093833793074E-4"/>
    <n v="17940258"/>
    <n v="5.8430003697007571E-3"/>
    <n v="2919.2304817125055"/>
    <n v="1.8658493322543102E-3"/>
    <n v="624.76514999999984"/>
    <n v="-5.3079766266650452E-4"/>
    <n v="744.70257000000015"/>
    <n v="-4.8032144464603688E-3"/>
    <n v="3543.9956317125052"/>
    <n v="1.4425142138785318E-3"/>
    <n v="4288.6982017125056"/>
    <n v="3.5236857974751956E-4"/>
    <x v="2"/>
    <x v="1"/>
    <n v="3"/>
    <n v="1"/>
    <n v="0"/>
    <n v="0"/>
    <x v="0"/>
  </r>
  <r>
    <d v="2018-07-04T00:00:00"/>
    <n v="0.85607296212923178"/>
    <n v="0.81562646299999997"/>
    <n v="0.30179021958256402"/>
    <n v="4.9469470045410402"/>
    <n v="5"/>
    <n v="99999"/>
    <n v="99999"/>
    <n v="1"/>
    <n v="10"/>
    <n v="1"/>
    <x v="1"/>
    <n v="5"/>
    <n v="26424.5"/>
    <n v="7.7475188386184612E-3"/>
    <n v="18034886"/>
    <n v="5.2746175668154649E-3"/>
    <n v="2932.3101877185118"/>
    <n v="4.4805321429548517E-3"/>
    <n v="627.23060999999984"/>
    <n v="3.9462188311880642E-3"/>
    <n v="744.5712900000002"/>
    <n v="-1.7628514428247311E-4"/>
    <n v="3559.5407977185114"/>
    <n v="4.3863389296827648E-3"/>
    <n v="4304.1120877185112"/>
    <n v="3.5940710399837705E-3"/>
    <x v="2"/>
    <x v="1"/>
    <n v="3"/>
    <n v="1"/>
    <n v="0"/>
    <n v="0"/>
    <x v="0"/>
  </r>
  <r>
    <d v="2018-07-05T00:00:00"/>
    <n v="8.195729431271026E-2"/>
    <n v="0.112398134"/>
    <n v="2.4841618974566101E-2"/>
    <n v="13.586921011845099"/>
    <n v="7"/>
    <n v="99999"/>
    <n v="0"/>
    <n v="99999"/>
    <n v="-10"/>
    <n v="0"/>
    <x v="2"/>
    <n v="4"/>
    <n v="26500.75"/>
    <n v="2.8855796703817216E-3"/>
    <n v="18085862"/>
    <n v="2.82652188652599E-3"/>
    <n v="2952.6555763933575"/>
    <n v="6.9383480506457484E-3"/>
    <n v="627.39511999999979"/>
    <n v="2.6227992922711607E-4"/>
    <n v="745.82798000000014"/>
    <n v="1.6878034607001879E-3"/>
    <n v="3580.0506963933572"/>
    <n v="5.7619507235291412E-3"/>
    <n v="4325.8786763933576"/>
    <n v="5.0571612056655724E-3"/>
    <x v="2"/>
    <x v="1"/>
    <n v="3"/>
    <n v="1"/>
    <n v="0"/>
    <n v="0"/>
    <x v="0"/>
  </r>
  <r>
    <d v="2018-07-06T00:00:00"/>
    <n v="5.9638906284013901E-2"/>
    <n v="8.3045979000000006E-2"/>
    <n v="6.3795927268005606E-2"/>
    <n v="11.9540508143966"/>
    <n v="5"/>
    <n v="99999"/>
    <n v="0"/>
    <n v="99999"/>
    <n v="-10"/>
    <n v="0"/>
    <x v="2"/>
    <n v="4"/>
    <n v="26503.449199999999"/>
    <n v="1.0185372112103686E-4"/>
    <n v="18155832"/>
    <n v="3.8687677700957046E-3"/>
    <n v="2961.0722820211504"/>
    <n v="2.8505544957850848E-3"/>
    <n v="627.29636999999968"/>
    <n v="-1.5739682514603892E-4"/>
    <n v="738.70748000000003"/>
    <n v="-9.5471076319771919E-3"/>
    <n v="3588.36865202115"/>
    <n v="2.323418390743015E-3"/>
    <n v="4327.0761320211495"/>
    <n v="2.7681211549612783E-4"/>
    <x v="2"/>
    <x v="1"/>
    <n v="3"/>
    <n v="1"/>
    <n v="0"/>
    <n v="0"/>
    <x v="0"/>
  </r>
  <r>
    <d v="2018-07-09T00:00:00"/>
    <n v="0.41258290996714547"/>
    <n v="0.82881456099999995"/>
    <n v="0.20585867051315199"/>
    <n v="8.1781166223797594"/>
    <n v="0"/>
    <n v="99999"/>
    <n v="99999"/>
    <n v="1"/>
    <n v="10"/>
    <n v="1"/>
    <x v="1"/>
    <n v="5"/>
    <n v="26740.75"/>
    <n v="8.9535817851209565E-3"/>
    <n v="18202660"/>
    <n v="2.5792263334447618E-3"/>
    <n v="2965.2970556523874"/>
    <n v="1.4267715303299955E-3"/>
    <n v="627.12740999999971"/>
    <n v="-2.6934636972308912E-4"/>
    <n v="737.93078000000014"/>
    <n v="-1.0514310752611777E-3"/>
    <n v="3592.424465652387"/>
    <n v="1.130266710181127E-3"/>
    <n v="4330.3552456523867"/>
    <n v="7.5781278886477565E-4"/>
    <x v="2"/>
    <x v="1"/>
    <n v="3"/>
    <n v="1"/>
    <n v="0"/>
    <n v="0"/>
    <x v="0"/>
  </r>
  <r>
    <d v="2018-07-10T00:00:00"/>
    <n v="0.37112594108260466"/>
    <n v="0.26233761700000002"/>
    <n v="1.27061599361741E-2"/>
    <n v="16.488814201186599"/>
    <n v="0"/>
    <n v="99999"/>
    <n v="99999"/>
    <n v="1"/>
    <n v="-10"/>
    <n v="1"/>
    <x v="5"/>
    <n v="6"/>
    <n v="26892.300800000001"/>
    <n v="5.667410225965952E-3"/>
    <n v="18179794"/>
    <n v="-1.2561900293693862E-3"/>
    <n v="2970.6992985205325"/>
    <n v="1.8218218164172129E-3"/>
    <n v="627.87205999999969"/>
    <n v="1.1873982672834238E-3"/>
    <n v="738.92075000000023"/>
    <n v="1.3415485934873406E-3"/>
    <n v="3598.5713585205322"/>
    <n v="1.711070873421594E-3"/>
    <n v="4337.4921085205324"/>
    <n v="1.6481010132622931E-3"/>
    <x v="2"/>
    <x v="1"/>
    <n v="3"/>
    <n v="1"/>
    <n v="0"/>
    <n v="0"/>
    <x v="0"/>
  </r>
  <r>
    <d v="2018-07-11T00:00:00"/>
    <n v="-0.18045747738085255"/>
    <n v="0.60100385599999995"/>
    <n v="0.110278894561376"/>
    <n v="10.0105327245066"/>
    <n v="4"/>
    <n v="99999"/>
    <n v="0"/>
    <n v="99999"/>
    <n v="10"/>
    <n v="0"/>
    <x v="3"/>
    <n v="3"/>
    <n v="26814.5"/>
    <n v="-2.8930510847179347E-3"/>
    <n v="18269794"/>
    <n v="4.9505511448588724E-3"/>
    <n v="2977.3734180645656"/>
    <n v="2.246649314980198E-3"/>
    <n v="627.56553999999971"/>
    <n v="-4.8818862874699942E-4"/>
    <n v="738.42580000000021"/>
    <n v="-6.6982825966110937E-4"/>
    <n v="3604.9389580645652"/>
    <n v="1.7694798600995654E-3"/>
    <n v="4343.3647580645656"/>
    <n v="1.3539274302072357E-3"/>
    <x v="2"/>
    <x v="1"/>
    <n v="3"/>
    <n v="1"/>
    <n v="0"/>
    <n v="0"/>
    <x v="0"/>
  </r>
  <r>
    <d v="2018-07-12T00:00:00"/>
    <n v="-0.3112360823926697"/>
    <n v="0.39699331199999999"/>
    <n v="2.9823911674123901E-2"/>
    <n v="10.8609051428535"/>
    <n v="9"/>
    <n v="-1"/>
    <n v="99999"/>
    <n v="99999"/>
    <n v="-10"/>
    <n v="-1"/>
    <x v="4"/>
    <n v="2"/>
    <n v="26972.849600000001"/>
    <n v="5.9053720934569842E-3"/>
    <n v="18357510"/>
    <n v="4.8011488252139856E-3"/>
    <n v="2986.3655582356892"/>
    <n v="3.0201586796487767E-3"/>
    <n v="628.3549899999997"/>
    <n v="1.257956260632076E-3"/>
    <n v="735.68577000000016"/>
    <n v="-3.7106368710303483E-3"/>
    <n v="3614.720548235689"/>
    <n v="2.7133857979040332E-3"/>
    <n v="4350.4063182356895"/>
    <n v="1.6212223847995588E-3"/>
    <x v="2"/>
    <x v="1"/>
    <n v="3"/>
    <n v="1"/>
    <n v="0"/>
    <n v="0"/>
    <x v="0"/>
  </r>
  <r>
    <d v="2018-07-13T00:00:00"/>
    <n v="-0.26773034613434193"/>
    <n v="0.37638709300000001"/>
    <n v="0.168996557656793"/>
    <n v="9.3007086270955508"/>
    <n v="7"/>
    <n v="-1"/>
    <n v="99999"/>
    <n v="99999"/>
    <n v="10"/>
    <n v="-1"/>
    <x v="0"/>
    <n v="1"/>
    <n v="26950.699199999999"/>
    <n v="-8.2121097060516846E-4"/>
    <n v="18322976"/>
    <n v="-1.8811919481455108E-3"/>
    <n v="2987.9347579143391"/>
    <n v="5.254546531727744E-4"/>
    <n v="627.73942999999963"/>
    <n v="-9.7963732252703828E-4"/>
    <n v="726.88775000000021"/>
    <n v="-1.1958937305529216E-2"/>
    <n v="3615.6741879143387"/>
    <n v="2.6382113525080797E-4"/>
    <n v="4342.5619379143391"/>
    <n v="-1.8031373962631436E-3"/>
    <x v="2"/>
    <x v="1"/>
    <n v="3"/>
    <n v="1"/>
    <n v="0"/>
    <n v="0"/>
    <x v="0"/>
  </r>
  <r>
    <d v="2018-07-16T00:00:00"/>
    <n v="-1.0045559954771048"/>
    <n v="0.72486934000000003"/>
    <n v="0.14105259658774399"/>
    <n v="9.6685831510705302"/>
    <n v="2"/>
    <n v="-1"/>
    <n v="99999"/>
    <n v="99999"/>
    <n v="10"/>
    <n v="-1"/>
    <x v="0"/>
    <n v="1"/>
    <n v="26652.900399999999"/>
    <n v="-1.1049761558690863E-2"/>
    <n v="18349142"/>
    <n v="1.4280431301116892E-3"/>
    <n v="2987.471861680207"/>
    <n v="-1.5492180105536324E-4"/>
    <n v="630.27856999999972"/>
    <n v="4.0448948698348364E-3"/>
    <n v="726.88775000000021"/>
    <n v="0"/>
    <n v="3617.7504316802069"/>
    <n v="5.7423419754143445E-4"/>
    <n v="4344.6381816802068"/>
    <n v="4.7811494586658121E-4"/>
    <x v="2"/>
    <x v="1"/>
    <n v="3"/>
    <n v="1"/>
    <n v="0"/>
    <n v="0"/>
    <x v="0"/>
  </r>
  <r>
    <d v="2018-07-17T00:00:00"/>
    <n v="1.3256502225883244"/>
    <n v="0.68080101100000001"/>
    <n v="0.23186838048862399"/>
    <n v="6.2662620839849401"/>
    <n v="1"/>
    <n v="99999"/>
    <n v="99999"/>
    <n v="1"/>
    <n v="10"/>
    <n v="1"/>
    <x v="1"/>
    <n v="5"/>
    <n v="27015.150399999999"/>
    <n v="1.3591391351914561E-2"/>
    <n v="18388070"/>
    <n v="2.1215160905070363E-3"/>
    <n v="2990.3142866219723"/>
    <n v="9.5144827244220131E-4"/>
    <n v="631.02309999999966"/>
    <n v="1.1812713226151406E-3"/>
    <n v="729.74019000000021"/>
    <n v="3.924182241343388E-3"/>
    <n v="3621.3373866219717"/>
    <n v="9.9148766878842665E-4"/>
    <n v="4351.0775766219722"/>
    <n v="1.4821475742026191E-3"/>
    <x v="2"/>
    <x v="1"/>
    <n v="3"/>
    <n v="1"/>
    <n v="0"/>
    <n v="0"/>
    <x v="0"/>
  </r>
  <r>
    <d v="2018-07-18T00:00:00"/>
    <n v="-1.0759960357941907"/>
    <n v="0.75348810099999997"/>
    <n v="0.14223820962248901"/>
    <n v="7.2462526353755097"/>
    <n v="12"/>
    <n v="-1"/>
    <n v="99999"/>
    <n v="99999"/>
    <n v="10"/>
    <n v="-1"/>
    <x v="0"/>
    <n v="1"/>
    <n v="26912.300800000001"/>
    <n v="-3.8071081773431992E-3"/>
    <n v="18233138"/>
    <n v="-8.4256803460069918E-3"/>
    <n v="2994.0537416106654"/>
    <n v="1.2505223967336221E-3"/>
    <n v="631.81881999999962"/>
    <n v="1.2609997954116103E-3"/>
    <n v="733.58977000000016"/>
    <n v="5.2752747522373244E-3"/>
    <n v="3625.8725616106649"/>
    <n v="1.2523480980941581E-3"/>
    <n v="4359.4623316106654"/>
    <n v="1.9270525153916029E-3"/>
    <x v="2"/>
    <x v="1"/>
    <n v="3"/>
    <n v="1"/>
    <n v="0"/>
    <n v="0"/>
    <x v="0"/>
  </r>
  <r>
    <d v="2018-07-19T00:00:00"/>
    <n v="-0.40804397188390334"/>
    <n v="0.212060727"/>
    <n v="3.9407997427128902E-2"/>
    <n v="8.8704992320959608"/>
    <n v="6"/>
    <n v="-1"/>
    <n v="99999"/>
    <n v="99999"/>
    <n v="-10"/>
    <n v="-1"/>
    <x v="4"/>
    <n v="2"/>
    <n v="26796.949199999999"/>
    <n v="-4.2862035786996877E-3"/>
    <n v="18103854"/>
    <n v="-7.0906061260546105E-3"/>
    <n v="2983.8540726527858"/>
    <n v="-3.4066419103060408E-3"/>
    <n v="632.66863999999964"/>
    <n v="1.3450374903363205E-3"/>
    <n v="742.7208700000001"/>
    <n v="1.244714740228714E-2"/>
    <n v="3616.5227126527852"/>
    <n v="-2.578647980315707E-3"/>
    <n v="4359.2435826527853"/>
    <n v="-5.017796719886114E-5"/>
    <x v="2"/>
    <x v="1"/>
    <n v="3"/>
    <n v="1"/>
    <n v="0"/>
    <n v="0"/>
    <x v="0"/>
  </r>
  <r>
    <d v="2018-07-20T00:00:00"/>
    <n v="0.23106356832454622"/>
    <n v="0.11888146099999999"/>
    <n v="8.9505946021319796E-2"/>
    <n v="11.7130810712101"/>
    <n v="5"/>
    <n v="99999"/>
    <n v="0"/>
    <n v="99999"/>
    <n v="-10"/>
    <n v="0"/>
    <x v="2"/>
    <n v="4"/>
    <n v="26872.099600000001"/>
    <n v="2.8044386485608364E-3"/>
    <n v="18086090"/>
    <n v="-9.8122753309870525E-4"/>
    <n v="2984.0981391995492"/>
    <n v="8.1795738270384888E-5"/>
    <n v="631.67644999999959"/>
    <n v="-1.568261704895102E-3"/>
    <n v="740.84277000000009"/>
    <n v="-2.528675409376846E-3"/>
    <n v="3615.7745891995487"/>
    <n v="-2.0686264477731697E-4"/>
    <n v="4356.6173591995484"/>
    <n v="-6.0244934779229986E-4"/>
    <x v="2"/>
    <x v="1"/>
    <n v="3"/>
    <n v="1"/>
    <n v="0"/>
    <n v="0"/>
    <x v="0"/>
  </r>
  <r>
    <d v="2018-07-23T00:00:00"/>
    <n v="0.40971244152958558"/>
    <n v="0.50947340799999996"/>
    <n v="0.161987098650619"/>
    <n v="7.6950850304857301"/>
    <n v="1"/>
    <n v="99999"/>
    <n v="99999"/>
    <n v="1"/>
    <n v="10"/>
    <n v="1"/>
    <x v="1"/>
    <n v="5"/>
    <n v="27000.900399999999"/>
    <n v="4.7931051878058462E-3"/>
    <n v="18119920"/>
    <n v="1.8704982669002224E-3"/>
    <n v="2986.7560275754549"/>
    <n v="8.9068396946845318E-4"/>
    <n v="632.6173699999996"/>
    <n v="1.4895600429618572E-3"/>
    <n v="740.77926000000014"/>
    <n v="-8.5726692048204711E-5"/>
    <n v="3619.3733975754544"/>
    <n v="9.9530772373235266E-4"/>
    <n v="4360.1526575754542"/>
    <n v="8.1147782428958593E-4"/>
    <x v="2"/>
    <x v="1"/>
    <n v="3"/>
    <n v="1"/>
    <n v="0"/>
    <n v="0"/>
    <x v="0"/>
  </r>
  <r>
    <d v="2018-07-24T00:00:00"/>
    <n v="-0.50970035853497886"/>
    <n v="0.52036088000000003"/>
    <n v="0.13003166230761201"/>
    <n v="7.9094990002002801"/>
    <n v="2"/>
    <n v="-1"/>
    <n v="99999"/>
    <n v="99999"/>
    <n v="10"/>
    <n v="-1"/>
    <x v="0"/>
    <n v="1"/>
    <n v="26968.900399999999"/>
    <n v="-1.185145662772058E-3"/>
    <n v="18125568"/>
    <n v="3.1170115541345744E-4"/>
    <n v="2986.9558393321513"/>
    <n v="6.6899256200292356E-5"/>
    <n v="632.55405999999959"/>
    <n v="-1.0007629098141013E-4"/>
    <n v="740.48638000000005"/>
    <n v="-3.9536744049784023E-4"/>
    <n v="3619.5098993321508"/>
    <n v="3.7714195719074084E-5"/>
    <n v="4359.9962793321511"/>
    <n v="-3.5865313805394372E-5"/>
    <x v="2"/>
    <x v="1"/>
    <n v="3"/>
    <n v="1"/>
    <n v="0"/>
    <n v="0"/>
    <x v="0"/>
  </r>
  <r>
    <d v="2018-07-25T00:00:00"/>
    <n v="-9.8757256709317461E-3"/>
    <n v="0.478439226"/>
    <n v="5.5963355692146201E-2"/>
    <n v="13.1907695781094"/>
    <n v="2"/>
    <n v="99999"/>
    <n v="0"/>
    <n v="99999"/>
    <n v="-10"/>
    <n v="0"/>
    <x v="2"/>
    <n v="4"/>
    <n v="27017.75"/>
    <n v="1.811330802349076E-3"/>
    <n v="18246502"/>
    <n v="6.6720116026157683E-3"/>
    <n v="2994.6226585900386"/>
    <n v="2.5667668590645398E-3"/>
    <n v="632.22813999999948"/>
    <n v="-5.1524449941897643E-4"/>
    <n v="739.19594000000006"/>
    <n v="-1.7426924179212433E-3"/>
    <n v="3626.8507985900378"/>
    <n v="2.0281473078003209E-3"/>
    <n v="4366.0467385900374"/>
    <n v="1.3877211975081849E-3"/>
    <x v="2"/>
    <x v="1"/>
    <n v="3"/>
    <n v="1"/>
    <n v="0"/>
    <n v="0"/>
    <x v="0"/>
  </r>
  <r>
    <d v="2018-07-26T00:00:00"/>
    <n v="1.347559069859962"/>
    <n v="0.53468203800000003"/>
    <n v="0.24595172810695201"/>
    <n v="6.5507439259719797"/>
    <n v="8"/>
    <n v="99999"/>
    <n v="99999"/>
    <n v="1"/>
    <n v="10"/>
    <n v="1"/>
    <x v="1"/>
    <n v="5"/>
    <n v="27421.949199999999"/>
    <n v="1.4960505593544893E-2"/>
    <n v="18330824"/>
    <n v="4.6212693260330173E-3"/>
    <n v="3007.9117538679493"/>
    <n v="4.4376526838167951E-3"/>
    <n v="634.22839999999951"/>
    <n v="3.1638262732185396E-3"/>
    <n v="737.88058999999998"/>
    <n v="-1.7794334747023299E-3"/>
    <n v="3642.1401538679488"/>
    <n v="4.2156008413289925E-3"/>
    <n v="4380.020743867949"/>
    <n v="3.2006082652300538E-3"/>
    <x v="2"/>
    <x v="1"/>
    <n v="3"/>
    <n v="1"/>
    <n v="0"/>
    <n v="0"/>
    <x v="0"/>
  </r>
  <r>
    <d v="2018-07-27T00:00:00"/>
    <n v="0.60952412264227929"/>
    <n v="0.29633169399999998"/>
    <n v="0.14241344977386999"/>
    <n v="13.827147058819"/>
    <n v="4"/>
    <n v="99999"/>
    <n v="99999"/>
    <n v="1"/>
    <n v="10"/>
    <n v="1"/>
    <x v="1"/>
    <n v="5"/>
    <n v="27631.449199999999"/>
    <n v="7.6398653674116801E-3"/>
    <n v="18326706"/>
    <n v="-2.2464893012996701E-4"/>
    <n v="3010.8764660713591"/>
    <n v="9.8563802598183869E-4"/>
    <n v="635.68060999999966"/>
    <n v="2.289727170842859E-3"/>
    <n v="744.98844000000008"/>
    <n v="9.6327916689069593E-3"/>
    <n v="3646.557076071359"/>
    <n v="1.2127271375648174E-3"/>
    <n v="4391.5455160713591"/>
    <n v="2.6312140689161989E-3"/>
    <x v="2"/>
    <x v="1"/>
    <n v="3"/>
    <n v="1"/>
    <n v="0"/>
    <n v="0"/>
    <x v="0"/>
  </r>
  <r>
    <d v="2018-07-30T00:00:00"/>
    <n v="0.32534875328220431"/>
    <n v="0.80611693399999995"/>
    <n v="0.218896875103191"/>
    <n v="7.3789546566324002"/>
    <n v="5"/>
    <n v="99999"/>
    <n v="99999"/>
    <n v="1"/>
    <n v="10"/>
    <n v="1"/>
    <x v="1"/>
    <n v="5"/>
    <n v="27815.199199999999"/>
    <n v="6.6500312260133754E-3"/>
    <n v="18366264"/>
    <n v="2.1584893651920289E-3"/>
    <n v="3014.1325267968896"/>
    <n v="1.081432852600317E-3"/>
    <n v="637.33967999999959"/>
    <n v="2.6099112886264209E-3"/>
    <n v="744.17776000000003"/>
    <n v="-1.0881779588419738E-3"/>
    <n v="3651.4722067968892"/>
    <n v="1.3478825705988129E-3"/>
    <n v="4395.6499667968892"/>
    <n v="9.3462556872281333E-4"/>
    <x v="2"/>
    <x v="1"/>
    <n v="3"/>
    <n v="1"/>
    <n v="0"/>
    <n v="0"/>
    <x v="0"/>
  </r>
  <r>
    <d v="2018-07-31T00:00:00"/>
    <n v="0.18672215350384536"/>
    <n v="0.11432645"/>
    <n v="4.5366215549613301E-2"/>
    <n v="10.2049937625859"/>
    <n v="5"/>
    <n v="99999"/>
    <n v="0"/>
    <n v="99999"/>
    <n v="-10"/>
    <n v="0"/>
    <x v="2"/>
    <n v="4"/>
    <n v="27773.150399999999"/>
    <n v="-1.5117202540113617E-3"/>
    <n v="18323254"/>
    <n v="-2.3417936277078111E-3"/>
    <n v="3021.7287318448534"/>
    <n v="2.5201961030016928E-3"/>
    <n v="636.80550999999969"/>
    <n v="-8.3812449901110586E-4"/>
    <n v="745.55977000000007"/>
    <n v="1.8570966162709812E-3"/>
    <n v="3658.5342418448531"/>
    <n v="1.9340240451011237E-3"/>
    <n v="4404.0940118448534"/>
    <n v="1.9210003325440539E-3"/>
    <x v="2"/>
    <x v="1"/>
    <n v="3"/>
    <n v="1"/>
    <n v="0"/>
    <n v="0"/>
    <x v="0"/>
  </r>
  <r>
    <d v="2018-08-01T00:00:00"/>
    <n v="-1.2192293572017459"/>
    <n v="0.73574284499999998"/>
    <n v="0.20682733870651199"/>
    <n v="7.5304460364419299"/>
    <n v="4"/>
    <n v="-1"/>
    <n v="99999"/>
    <n v="99999"/>
    <n v="10"/>
    <n v="-1"/>
    <x v="0"/>
    <n v="1"/>
    <n v="27485.199199999999"/>
    <n v="-1.0367970354562273E-2"/>
    <n v="18377742"/>
    <n v="2.973707617653476E-3"/>
    <n v="3025.978967751767"/>
    <n v="1.4065577303885579E-3"/>
    <n v="635.9727799999996"/>
    <n v="-1.3076677053250885E-3"/>
    <n v="742.91062000000011"/>
    <n v="-3.553236248248659E-3"/>
    <n v="3661.9517477517666"/>
    <n v="9.3411887958438911E-4"/>
    <n v="4404.8623677517662"/>
    <n v="1.7446401117826582E-4"/>
    <x v="2"/>
    <x v="2"/>
    <n v="3"/>
    <n v="1"/>
    <n v="0"/>
    <n v="0"/>
    <x v="0"/>
  </r>
  <r>
    <d v="2018-08-02T00:00:00"/>
    <n v="-0.39641968305292768"/>
    <n v="0.151622384"/>
    <n v="6.70848940495994E-2"/>
    <n v="14.7190042864042"/>
    <n v="7"/>
    <n v="-1"/>
    <n v="99999"/>
    <n v="99999"/>
    <n v="-10"/>
    <n v="-1"/>
    <x v="4"/>
    <n v="2"/>
    <n v="27340.849600000001"/>
    <n v="-5.2519029951217933E-3"/>
    <n v="18470044"/>
    <n v="5.0224886169367711E-3"/>
    <n v="3056.7920732188513"/>
    <n v="1.0182855133979318E-2"/>
    <n v="637.70091999999966"/>
    <n v="2.7173175556352014E-3"/>
    <n v="746.80866000000003"/>
    <n v="5.2469838161688376E-3"/>
    <n v="3694.4929932188511"/>
    <n v="8.8863119201565421E-3"/>
    <n v="4441.3016532188512"/>
    <n v="8.2725139686221638E-3"/>
    <x v="2"/>
    <x v="2"/>
    <n v="3"/>
    <n v="1"/>
    <n v="0"/>
    <n v="0"/>
    <x v="0"/>
  </r>
  <r>
    <d v="2018-08-03T00:00:00"/>
    <n v="0.95605269289281769"/>
    <n v="0.77332543799999998"/>
    <n v="0.28662190233874502"/>
    <n v="6.9643133557783097"/>
    <n v="2"/>
    <n v="99999"/>
    <n v="99999"/>
    <n v="1"/>
    <n v="10"/>
    <n v="1"/>
    <x v="1"/>
    <n v="5"/>
    <n v="27709.25"/>
    <n v="1.3474358163324984E-2"/>
    <n v="18505148"/>
    <n v="1.9005910327014597E-3"/>
    <n v="3057.9620437748904"/>
    <n v="3.8274456620368547E-4"/>
    <n v="639.2691199999997"/>
    <n v="2.4591465227932208E-3"/>
    <n v="749.56873000000007"/>
    <n v="3.6958194887564133E-3"/>
    <n v="3697.2311637748899"/>
    <n v="7.4114920804135842E-4"/>
    <n v="4446.7998937748898"/>
    <n v="1.2379795351333822E-3"/>
    <x v="2"/>
    <x v="2"/>
    <n v="3"/>
    <n v="1"/>
    <n v="0"/>
    <n v="0"/>
    <x v="0"/>
  </r>
  <r>
    <d v="2018-08-06T00:00:00"/>
    <n v="0.17700271612151522"/>
    <n v="5.6184799999999999E-4"/>
    <n v="4.4958141705993E-2"/>
    <n v="14.009231730696801"/>
    <n v="5"/>
    <n v="99999"/>
    <n v="0"/>
    <n v="99999"/>
    <n v="-10"/>
    <n v="0"/>
    <x v="2"/>
    <n v="4"/>
    <n v="27898.25"/>
    <n v="6.8208269801599553E-3"/>
    <n v="18486434"/>
    <n v="-1.0112861566954345E-3"/>
    <n v="3056.4692952244818"/>
    <n v="-4.8815143191438537E-4"/>
    <n v="639.82302999999979"/>
    <n v="8.6647388818050786E-4"/>
    <n v="751.96115999999995"/>
    <n v="3.1917420034315303E-3"/>
    <n v="3696.2923252244818"/>
    <n v="-2.5393017337049795E-4"/>
    <n v="4448.2534852244817"/>
    <n v="3.2688483500842302E-4"/>
    <x v="2"/>
    <x v="2"/>
    <n v="3"/>
    <n v="1"/>
    <n v="0"/>
    <n v="0"/>
    <x v="0"/>
  </r>
  <r>
    <d v="2018-08-07T00:00:00"/>
    <n v="4.9413263271726689E-2"/>
    <n v="1.6309895000000001E-2"/>
    <n v="1.8169153618058601E-2"/>
    <n v="14.7825389446452"/>
    <n v="7"/>
    <n v="99999"/>
    <n v="0"/>
    <n v="99999"/>
    <n v="-10"/>
    <n v="0"/>
    <x v="2"/>
    <n v="4"/>
    <n v="27872.300800000001"/>
    <n v="-9.3013719498535874E-4"/>
    <n v="18547704"/>
    <n v="3.3143222754588031E-3"/>
    <n v="3061.4953533829253"/>
    <n v="1.6444000161546235E-3"/>
    <n v="639.76665999999966"/>
    <n v="-8.8102486714425332E-5"/>
    <n v="754.67147999999997"/>
    <n v="3.6043350962435827E-3"/>
    <n v="3701.262013382925"/>
    <n v="1.3445062568586685E-3"/>
    <n v="4455.933493382925"/>
    <n v="1.726522147164955E-3"/>
    <x v="2"/>
    <x v="2"/>
    <n v="3"/>
    <n v="1"/>
    <n v="0"/>
    <n v="0"/>
    <x v="0"/>
  </r>
  <r>
    <d v="2018-08-08T00:00:00"/>
    <n v="0.87615746850544063"/>
    <n v="0.15481499600000001"/>
    <n v="0.184643298156136"/>
    <n v="6.9079821870117897"/>
    <n v="4"/>
    <n v="99999"/>
    <n v="99999"/>
    <n v="1"/>
    <n v="10"/>
    <n v="1"/>
    <x v="1"/>
    <n v="5"/>
    <n v="28066.099600000001"/>
    <n v="6.9530966026314367E-3"/>
    <n v="18593044"/>
    <n v="2.4445074171983716E-3"/>
    <n v="3064.6159086568259"/>
    <n v="1.0192912004431953E-3"/>
    <n v="640.34844999999973"/>
    <n v="9.0937842869154295E-4"/>
    <n v="753.18695000000002"/>
    <n v="-1.9671208457485712E-3"/>
    <n v="3704.9643586568254"/>
    <n v="1.0002926732863848E-3"/>
    <n v="4458.1513086568257"/>
    <n v="4.9772180783080877E-4"/>
    <x v="2"/>
    <x v="2"/>
    <n v="3"/>
    <n v="1"/>
    <n v="0"/>
    <n v="0"/>
    <x v="0"/>
  </r>
  <r>
    <d v="2018-08-09T00:00:00"/>
    <n v="0.65354807702706541"/>
    <n v="0.46982838500000002"/>
    <n v="0.15411085986973599"/>
    <n v="10.9723479691337"/>
    <n v="10"/>
    <n v="99999"/>
    <n v="99999"/>
    <n v="1"/>
    <n v="10"/>
    <n v="1"/>
    <x v="1"/>
    <n v="5"/>
    <n v="28312.800800000001"/>
    <n v="8.7900065743371503E-3"/>
    <n v="18679062"/>
    <n v="4.6263538127484516E-3"/>
    <n v="3076.8718452650724"/>
    <n v="3.9991754182395756E-3"/>
    <n v="641.36018999999965"/>
    <n v="1.5799835230332349E-3"/>
    <n v="752.90195999999992"/>
    <n v="-3.7837883409974626E-4"/>
    <n v="3718.2320352650722"/>
    <n v="3.5810537764677797E-3"/>
    <n v="4471.1339952650724"/>
    <n v="2.912123368948194E-3"/>
    <x v="2"/>
    <x v="2"/>
    <n v="3"/>
    <n v="1"/>
    <n v="0"/>
    <n v="0"/>
    <x v="0"/>
  </r>
  <r>
    <d v="2018-08-10T00:00:00"/>
    <n v="-0.46954264710898119"/>
    <n v="0.21224398799999999"/>
    <n v="0.12740017304995499"/>
    <n v="8.3586324918389998"/>
    <n v="9"/>
    <n v="-1"/>
    <n v="99999"/>
    <n v="99999"/>
    <n v="10"/>
    <n v="-1"/>
    <x v="0"/>
    <n v="1"/>
    <n v="28107.050800000001"/>
    <n v="-7.2670309607800743E-3"/>
    <n v="18563090"/>
    <n v="-6.2086629403553806E-3"/>
    <n v="3062.3006141296692"/>
    <n v="-4.7357289702613103E-3"/>
    <n v="640.03600999999981"/>
    <n v="-2.0646432701098005E-3"/>
    <n v="754.78287999999998"/>
    <n v="2.4982269935915902E-3"/>
    <n v="3702.336624129669"/>
    <n v="-4.2749917123636738E-3"/>
    <n v="4457.1195041296687"/>
    <n v="-3.1344377400106538E-3"/>
    <x v="2"/>
    <x v="2"/>
    <n v="3"/>
    <n v="1"/>
    <n v="0"/>
    <n v="0"/>
    <x v="0"/>
  </r>
  <r>
    <d v="2018-08-13T00:00:00"/>
    <n v="-0.23532283754410116"/>
    <n v="4.8662179E-2"/>
    <n v="7.0194562552346896E-3"/>
    <n v="13.4721865353032"/>
    <n v="4"/>
    <n v="99999"/>
    <n v="0"/>
    <n v="99999"/>
    <n v="-10"/>
    <n v="0"/>
    <x v="2"/>
    <n v="4"/>
    <n v="27822.599600000001"/>
    <n v="-1.0120279143623234E-2"/>
    <n v="18628460"/>
    <n v="3.5215042323233359E-3"/>
    <n v="3056.1282403019745"/>
    <n v="-2.0156002318044708E-3"/>
    <n v="641.39097999999979"/>
    <n v="2.1170215094616918E-3"/>
    <n v="753.20618999999999"/>
    <n v="-2.0889318528263257E-3"/>
    <n v="3697.5192203019742"/>
    <n v="-1.3011793137063243E-3"/>
    <n v="4450.7254103019741"/>
    <n v="-1.4345798495576378E-3"/>
    <x v="2"/>
    <x v="2"/>
    <n v="3"/>
    <n v="1"/>
    <n v="0"/>
    <n v="0"/>
    <x v="0"/>
  </r>
  <r>
    <d v="2018-08-14T00:00:00"/>
    <n v="0.23233278680529901"/>
    <n v="0.36999359399999998"/>
    <n v="9.0732115687434001E-2"/>
    <n v="11.022018719843"/>
    <n v="2"/>
    <n v="99999"/>
    <n v="0"/>
    <n v="99999"/>
    <n v="10"/>
    <n v="0"/>
    <x v="3"/>
    <n v="3"/>
    <n v="28026.050800000001"/>
    <n v="7.3124439457483703E-3"/>
    <n v="18674208"/>
    <n v="2.455812235686583E-3"/>
    <n v="3055.2880682769028"/>
    <n v="-2.7491386454014943E-4"/>
    <n v="641.60539999999969"/>
    <n v="3.3430467014028409E-4"/>
    <n v="753.44980999999996"/>
    <n v="3.2344396957229016E-4"/>
    <n v="3696.8934682769022"/>
    <n v="-1.6923563821824583E-4"/>
    <n v="4450.3432782769023"/>
    <n v="-8.5858369107016941E-5"/>
    <x v="2"/>
    <x v="2"/>
    <n v="3"/>
    <n v="1"/>
    <n v="0"/>
    <n v="0"/>
    <x v="0"/>
  </r>
  <r>
    <d v="2018-08-16T00:00:00"/>
    <n v="4.5997689361858572E-2"/>
    <n v="0.39048804500000001"/>
    <n v="4.5977353177938898E-2"/>
    <n v="8.0826234291495709"/>
    <n v="6"/>
    <n v="99999"/>
    <n v="0"/>
    <n v="99999"/>
    <n v="-10"/>
    <n v="0"/>
    <x v="2"/>
    <n v="4"/>
    <n v="27849.800800000001"/>
    <n v="-6.2887918550408317E-3"/>
    <n v="18724514"/>
    <n v="2.6938759598265083E-3"/>
    <n v="3049.0263395321704"/>
    <n v="-2.0494724571957779E-3"/>
    <n v="638.35984999999971"/>
    <n v="-5.0584829865832903E-3"/>
    <n v="753.38204999999994"/>
    <n v="-8.9932997660469027E-5"/>
    <n v="3687.3861895321702"/>
    <n v="-2.5716939983027043E-3"/>
    <n v="4440.7682395321699"/>
    <n v="-2.1515281285087173E-3"/>
    <x v="2"/>
    <x v="2"/>
    <n v="3"/>
    <n v="1"/>
    <n v="0"/>
    <n v="0"/>
    <x v="0"/>
  </r>
  <r>
    <d v="2018-08-17T00:00:00"/>
    <n v="0.52020622996686883"/>
    <n v="0.58373069"/>
    <n v="0.124856711993033"/>
    <n v="8.0642570048215507"/>
    <n v="3"/>
    <n v="99999"/>
    <n v="99999"/>
    <n v="1"/>
    <n v="10"/>
    <n v="1"/>
    <x v="1"/>
    <n v="5"/>
    <n v="28121.199199999999"/>
    <n v="9.7450750886518556E-3"/>
    <n v="18734660"/>
    <n v="5.4185652028149178E-4"/>
    <n v="3045.9641443725923"/>
    <n v="-1.0043190246916689E-3"/>
    <n v="639.31806999999969"/>
    <n v="1.5010655823670671E-3"/>
    <n v="740.97863000000007"/>
    <n v="-1.6463652140371376E-2"/>
    <n v="3685.2822143725921"/>
    <n v="-5.7058714532010057E-4"/>
    <n v="4426.2608443725921"/>
    <n v="-3.2668660864648702E-3"/>
    <x v="2"/>
    <x v="2"/>
    <n v="3"/>
    <n v="1"/>
    <n v="0"/>
    <n v="0"/>
    <x v="0"/>
  </r>
  <r>
    <d v="2018-08-20T00:00:00"/>
    <n v="-8.7666559837531674E-2"/>
    <n v="5.9014466000000002E-2"/>
    <n v="2.72023832608651E-2"/>
    <n v="14.702936193026799"/>
    <n v="0"/>
    <n v="99999"/>
    <n v="0"/>
    <n v="99999"/>
    <n v="-10"/>
    <n v="0"/>
    <x v="2"/>
    <n v="4"/>
    <n v="28264.349600000001"/>
    <n v="5.0904799251947352E-3"/>
    <n v="18741590"/>
    <n v="3.6990262967151466E-4"/>
    <n v="3042.1799387881952"/>
    <n v="-1.2423670814997179E-3"/>
    <n v="640.32055999999966"/>
    <n v="1.5680614189428344E-3"/>
    <n v="740.94274999999993"/>
    <n v="-4.8422449106411136E-5"/>
    <n v="3682.5004987881948"/>
    <n v="-7.5481752077188879E-4"/>
    <n v="4423.443248788195"/>
    <n v="-6.3656338464090911E-4"/>
    <x v="2"/>
    <x v="2"/>
    <n v="3"/>
    <n v="1"/>
    <n v="0"/>
    <n v="0"/>
    <x v="0"/>
  </r>
  <r>
    <d v="2018-08-21T00:00:00"/>
    <n v="2.5154280057483498E-3"/>
    <n v="6.2256209999999998E-3"/>
    <n v="6.2740044543787399E-2"/>
    <n v="12.417679031663701"/>
    <n v="3"/>
    <n v="99999"/>
    <n v="0"/>
    <n v="99999"/>
    <n v="-10"/>
    <n v="0"/>
    <x v="2"/>
    <n v="4"/>
    <n v="28259.75"/>
    <n v="-1.6273503778063692E-4"/>
    <n v="18840754"/>
    <n v="5.2911199103171658E-3"/>
    <n v="3050.9047537408292"/>
    <n v="2.8679483555169583E-3"/>
    <n v="640.73026999999968"/>
    <n v="6.3985138943545294E-4"/>
    <n v="744.88645999999994"/>
    <n v="5.3225569721817578E-3"/>
    <n v="3691.6350237408287"/>
    <n v="2.4805223938570986E-3"/>
    <n v="4436.5214837408284"/>
    <n v="2.9565734693706158E-3"/>
    <x v="2"/>
    <x v="2"/>
    <n v="3"/>
    <n v="1"/>
    <n v="0"/>
    <n v="0"/>
    <x v="0"/>
  </r>
  <r>
    <d v="2018-08-23T00:00:00"/>
    <n v="-0.83161247485488843"/>
    <n v="0.76443616800000003"/>
    <n v="0.20716694658325299"/>
    <n v="6.5881392246163397"/>
    <n v="3"/>
    <n v="-1"/>
    <n v="99999"/>
    <n v="99999"/>
    <n v="10"/>
    <n v="-1"/>
    <x v="0"/>
    <n v="1"/>
    <n v="28034.949199999999"/>
    <n v="-7.9548049788126241E-3"/>
    <n v="18928172"/>
    <n v="4.6398355394905444E-3"/>
    <n v="3065.802439298287"/>
    <n v="4.8830385606732918E-3"/>
    <n v="642.08555999999965"/>
    <n v="2.1152270517825755E-3"/>
    <n v="743.66926000000001"/>
    <n v="-1.6340745407024126E-3"/>
    <n v="3707.8879992982866"/>
    <n v="4.4026496262321579E-3"/>
    <n v="4451.5572592982862"/>
    <n v="3.3890911184724093E-3"/>
    <x v="2"/>
    <x v="2"/>
    <n v="3"/>
    <n v="1"/>
    <n v="0"/>
    <n v="0"/>
    <x v="0"/>
  </r>
  <r>
    <d v="2018-08-24T00:00:00"/>
    <n v="-0.82179355372989926"/>
    <n v="0.63821793400000004"/>
    <n v="0.28716518610537201"/>
    <n v="5.7405400571617404"/>
    <n v="5"/>
    <n v="-1"/>
    <n v="99999"/>
    <n v="99999"/>
    <n v="10"/>
    <n v="-1"/>
    <x v="0"/>
    <n v="1"/>
    <n v="27837.300800000001"/>
    <n v="-7.0500716298782518E-3"/>
    <n v="18967574"/>
    <n v="2.0816590212726638E-3"/>
    <n v="3066.3441360823381"/>
    <n v="1.7669004926967879E-4"/>
    <n v="642.11652999999956"/>
    <n v="4.8233447268231089E-5"/>
    <n v="743.89743999999996"/>
    <n v="3.0682994749575698E-4"/>
    <n v="3708.4606660823374"/>
    <n v="1.5444554532373367E-4"/>
    <n v="4452.3581060823371"/>
    <n v="1.7990261326605861E-4"/>
    <x v="2"/>
    <x v="2"/>
    <n v="3"/>
    <n v="1"/>
    <n v="0"/>
    <n v="0"/>
    <x v="0"/>
  </r>
  <r>
    <d v="2018-08-27T00:00:00"/>
    <n v="0.61350548464258681"/>
    <n v="0.67764296800000001"/>
    <n v="0.17873313271588101"/>
    <n v="8.6383364701677792"/>
    <n v="1"/>
    <n v="99999"/>
    <n v="99999"/>
    <n v="1"/>
    <n v="10"/>
    <n v="1"/>
    <x v="1"/>
    <n v="5"/>
    <n v="28262.800800000001"/>
    <n v="1.5285246333940572E-2"/>
    <n v="18983908"/>
    <n v="8.6115388293728223E-4"/>
    <n v="3065.7536975358271"/>
    <n v="-1.925545601888512E-4"/>
    <n v="640.09923999999955"/>
    <n v="-3.1416260223047221E-3"/>
    <n v="742.5455199999999"/>
    <n v="-1.8173472945410829E-3"/>
    <n v="3705.8529375358266"/>
    <n v="-7.0318355277732003E-4"/>
    <n v="4448.3984575358263"/>
    <n v="-8.8933739204433149E-4"/>
    <x v="2"/>
    <x v="2"/>
    <n v="3"/>
    <n v="1"/>
    <n v="0"/>
    <n v="0"/>
    <x v="0"/>
  </r>
  <r>
    <d v="2018-08-28T00:00:00"/>
    <n v="-0.34462212010181015"/>
    <n v="3.3625478E-2"/>
    <n v="5.1348279508621197E-2"/>
    <n v="13.467814265483099"/>
    <n v="7"/>
    <n v="-1"/>
    <n v="99999"/>
    <n v="99999"/>
    <n v="-10"/>
    <n v="-1"/>
    <x v="4"/>
    <n v="2"/>
    <n v="28275.900399999999"/>
    <n v="4.6349263445955025E-4"/>
    <n v="18881162"/>
    <n v="-5.4122681167649844E-3"/>
    <n v="3058.8528845002115"/>
    <n v="-2.2509352402191318E-3"/>
    <n v="639.66142999999965"/>
    <n v="-6.8397206658121767E-4"/>
    <n v="736.34162000000003"/>
    <n v="-8.3549086660705818E-3"/>
    <n v="3698.5143145002112"/>
    <n v="-1.9802790772629475E-3"/>
    <n v="4434.8559345002113"/>
    <n v="-3.0443592598304869E-3"/>
    <x v="2"/>
    <x v="2"/>
    <n v="3"/>
    <n v="1"/>
    <n v="0"/>
    <n v="0"/>
    <x v="0"/>
  </r>
  <r>
    <d v="2018-08-29T00:00:00"/>
    <n v="-5.0848189510380046E-2"/>
    <n v="3.9824684999999999E-2"/>
    <n v="4.9134733952645802E-2"/>
    <n v="10.6542937083663"/>
    <n v="3"/>
    <n v="99999"/>
    <n v="0"/>
    <n v="99999"/>
    <n v="-10"/>
    <n v="0"/>
    <x v="2"/>
    <n v="4"/>
    <n v="28207.599600000001"/>
    <n v="-2.4155128230681777E-3"/>
    <n v="18922010"/>
    <n v="2.1634261704868152E-3"/>
    <n v="3049.3285161821232"/>
    <n v="-3.1137059145113222E-3"/>
    <n v="638.58319999999969"/>
    <n v="-1.6856260975434134E-3"/>
    <n v="735.50972000000002"/>
    <n v="-1.1297745196041653E-3"/>
    <n v="3687.9117161821227"/>
    <n v="-2.8667182053400131E-3"/>
    <n v="4423.4214361821232"/>
    <n v="-2.5783246371399171E-3"/>
    <x v="2"/>
    <x v="2"/>
    <n v="3"/>
    <n v="1"/>
    <n v="0"/>
    <n v="0"/>
    <x v="0"/>
  </r>
  <r>
    <d v="2018-08-30T00:00:00"/>
    <n v="4.9183336216805304E-2"/>
    <n v="3.9535532999999998E-2"/>
    <n v="0.106107209007022"/>
    <n v="11.0006011717941"/>
    <n v="4"/>
    <n v="99999"/>
    <n v="0"/>
    <n v="99999"/>
    <n v="10"/>
    <n v="0"/>
    <x v="3"/>
    <n v="3"/>
    <n v="28106.900399999999"/>
    <n v="-3.569931558444317E-3"/>
    <n v="19233294"/>
    <n v="1.6450895015910127E-2"/>
    <n v="3075.7320294087667"/>
    <n v="8.6587958911366059E-3"/>
    <n v="641.12825999999961"/>
    <n v="3.9854791043671955E-3"/>
    <n v="733.82709000000011"/>
    <n v="-2.2877060006765149E-3"/>
    <n v="3716.8602894087662"/>
    <n v="7.8495841154819779E-3"/>
    <n v="4450.687379408766"/>
    <n v="6.1639940078095368E-3"/>
    <x v="2"/>
    <x v="2"/>
    <n v="3"/>
    <n v="1"/>
    <n v="0"/>
    <n v="0"/>
    <x v="0"/>
  </r>
  <r>
    <d v="2018-08-31T00:00:00"/>
    <n v="1.2906244864128526E-2"/>
    <n v="3.4729059999999999E-2"/>
    <n v="7.2528999317195197E-2"/>
    <n v="9.3939826358901897"/>
    <n v="3"/>
    <n v="99999"/>
    <n v="0"/>
    <n v="99999"/>
    <n v="-10"/>
    <n v="0"/>
    <x v="2"/>
    <n v="4"/>
    <n v="28046.800800000001"/>
    <n v="-2.1382507193855593E-3"/>
    <n v="19290070"/>
    <n v="2.9519644424922387E-3"/>
    <n v="3075.6214761142219"/>
    <n v="-3.5943734203014444E-5"/>
    <n v="639.53322999999955"/>
    <n v="-2.4878485312752607E-3"/>
    <n v="728.07508000000007"/>
    <n v="-7.838372388242032E-3"/>
    <n v="3715.1547061142214"/>
    <n v="-4.588774292659803E-4"/>
    <n v="4443.2297861142215"/>
    <n v="-1.6756048355692776E-3"/>
    <x v="2"/>
    <x v="2"/>
    <n v="3"/>
    <n v="1"/>
    <n v="0"/>
    <n v="0"/>
    <x v="0"/>
  </r>
  <r>
    <d v="2018-09-03T00:00:00"/>
    <n v="-0.83717846757317893"/>
    <n v="0.71952995799999997"/>
    <n v="0.30014386289866202"/>
    <n v="5.5998815300667699"/>
    <n v="0"/>
    <n v="-1"/>
    <n v="99999"/>
    <n v="99999"/>
    <n v="10"/>
    <n v="-1"/>
    <x v="0"/>
    <n v="1"/>
    <n v="27804.349600000001"/>
    <n v="-8.6445224797261355E-3"/>
    <n v="19341310"/>
    <n v="2.6562889611079221E-3"/>
    <n v="3084.648166569908"/>
    <n v="2.9349159270048997E-3"/>
    <n v="642.21581999999967"/>
    <n v="4.1946061192161821E-3"/>
    <n v="728.07508000000007"/>
    <n v="0"/>
    <n v="3726.8639865699079"/>
    <n v="3.151761200257841E-3"/>
    <n v="4454.9390665699084"/>
    <n v="2.6353083273522593E-3"/>
    <x v="2"/>
    <x v="3"/>
    <n v="3"/>
    <n v="1"/>
    <n v="0"/>
    <n v="0"/>
    <x v="0"/>
  </r>
  <r>
    <d v="2018-09-04T00:00:00"/>
    <n v="-1.2557800297221648"/>
    <n v="0.54707394499999995"/>
    <n v="0.15547547722246299"/>
    <n v="7.5295348177120696"/>
    <n v="4"/>
    <n v="-1"/>
    <n v="99999"/>
    <n v="99999"/>
    <n v="10"/>
    <n v="-1"/>
    <x v="0"/>
    <n v="1"/>
    <n v="27454.050800000001"/>
    <n v="-1.2598705060160809E-2"/>
    <n v="19406780"/>
    <n v="3.3849827131668953E-3"/>
    <n v="3084.6710289052867"/>
    <n v="7.4116509061195046E-6"/>
    <n v="644.06497999999976"/>
    <n v="2.8793435826606206E-3"/>
    <n v="730.59728000000007"/>
    <n v="3.4642031698159936E-3"/>
    <n v="3728.7360089052863"/>
    <n v="5.0230497869652169E-4"/>
    <n v="4459.3332889052863"/>
    <n v="9.8637091769715468E-4"/>
    <x v="2"/>
    <x v="3"/>
    <n v="3"/>
    <n v="1"/>
    <n v="0"/>
    <n v="0"/>
    <x v="0"/>
  </r>
  <r>
    <d v="2018-09-05T00:00:00"/>
    <n v="-0.4878801538930489"/>
    <n v="0.362303127"/>
    <n v="6.5982145347767501E-2"/>
    <n v="7.7185701031063401"/>
    <n v="11"/>
    <n v="-1"/>
    <n v="99999"/>
    <n v="99999"/>
    <n v="-10"/>
    <n v="-1"/>
    <x v="4"/>
    <n v="2"/>
    <n v="27371"/>
    <n v="-3.02508364266596E-3"/>
    <n v="19427762"/>
    <n v="1.0811685400669013E-3"/>
    <n v="3076.0478798074514"/>
    <n v="-2.7954841916790762E-3"/>
    <n v="644.33783999999969"/>
    <n v="4.2365290533252775E-4"/>
    <n v="740.98558000000003"/>
    <n v="1.4218914146518546E-2"/>
    <n v="3720.3857198074511"/>
    <n v="-2.2394422876524933E-3"/>
    <n v="4461.3712998074516"/>
    <n v="4.5702143574599674E-4"/>
    <x v="2"/>
    <x v="3"/>
    <n v="3"/>
    <n v="1"/>
    <n v="0"/>
    <n v="0"/>
    <x v="0"/>
  </r>
  <r>
    <d v="2018-09-06T00:00:00"/>
    <n v="8.1519722210273038E-2"/>
    <n v="3.9176771999999999E-2"/>
    <n v="0.11229448014467799"/>
    <n v="8.2435237487569992"/>
    <n v="11"/>
    <n v="99999"/>
    <n v="0"/>
    <n v="99999"/>
    <n v="10"/>
    <n v="0"/>
    <x v="3"/>
    <n v="3"/>
    <n v="27424.150399999999"/>
    <n v="1.9418508640531851E-3"/>
    <n v="19487966"/>
    <n v="3.0988643982770014E-3"/>
    <n v="3064.4342804971402"/>
    <n v="-3.7754936737324218E-3"/>
    <n v="643.90840999999966"/>
    <n v="-6.664671440063108E-4"/>
    <n v="737.22545000000014"/>
    <n v="-5.074498210882683E-3"/>
    <n v="3708.3426904971398"/>
    <n v="-3.2370378281461054E-3"/>
    <n v="4445.5681404971401"/>
    <n v="-3.5422201489917482E-3"/>
    <x v="2"/>
    <x v="3"/>
    <n v="3"/>
    <n v="1"/>
    <n v="0"/>
    <n v="0"/>
    <x v="0"/>
  </r>
  <r>
    <d v="2018-09-07T00:00:00"/>
    <n v="0.84187592675464118"/>
    <n v="0.33261316899999999"/>
    <n v="0.202825584361053"/>
    <n v="8.0614989245582596"/>
    <n v="8"/>
    <n v="99999"/>
    <n v="99999"/>
    <n v="1"/>
    <n v="10"/>
    <n v="1"/>
    <x v="1"/>
    <n v="5"/>
    <n v="27460.449199999999"/>
    <n v="1.3236070934032895E-3"/>
    <n v="19549154"/>
    <n v="3.1397838029889602E-3"/>
    <n v="3065.6434094962478"/>
    <n v="3.9456842223795086E-4"/>
    <n v="642.13448999999969"/>
    <n v="-2.7549259684307437E-3"/>
    <n v="726.26553000000001"/>
    <n v="-1.4866442822884296E-2"/>
    <n v="3707.7778994962473"/>
    <n v="-1.5230280694922271E-4"/>
    <n v="4434.043429496247"/>
    <n v="-2.5924045333841628E-3"/>
    <x v="2"/>
    <x v="3"/>
    <n v="3"/>
    <n v="1"/>
    <n v="0"/>
    <n v="0"/>
    <x v="0"/>
  </r>
  <r>
    <d v="2018-09-10T00:00:00"/>
    <n v="-0.70114869973808824"/>
    <n v="0.41387667900000003"/>
    <n v="0.11976022055675099"/>
    <n v="9.6855494887377898"/>
    <n v="4"/>
    <n v="-1"/>
    <n v="99999"/>
    <n v="99999"/>
    <n v="10"/>
    <n v="-1"/>
    <x v="0"/>
    <n v="1"/>
    <n v="27209.25"/>
    <n v="-9.1476726462289548E-3"/>
    <n v="19583826"/>
    <n v="1.7735805856355924E-3"/>
    <n v="3061.9516743985391"/>
    <n v="-1.2042284781957902E-3"/>
    <n v="641.36476999999957"/>
    <n v="-1.1986897012806752E-3"/>
    <n v="726.00062000000003"/>
    <n v="-3.6475639977018304E-4"/>
    <n v="3703.3164443985388"/>
    <n v="-1.2032692406723777E-3"/>
    <n v="4429.3170643985386"/>
    <n v="-1.0659266587844662E-3"/>
    <x v="2"/>
    <x v="3"/>
    <n v="3"/>
    <n v="1"/>
    <n v="0"/>
    <n v="0"/>
    <x v="0"/>
  </r>
  <r>
    <d v="2018-09-11T00:00:00"/>
    <n v="-1.6002230868195966"/>
    <n v="0.63448494600000005"/>
    <n v="0.39685857362358201"/>
    <n v="4.1717263591740696"/>
    <n v="5"/>
    <n v="-1"/>
    <n v="99999"/>
    <n v="99999"/>
    <n v="10"/>
    <n v="-1"/>
    <x v="0"/>
    <n v="1"/>
    <n v="26787.400399999999"/>
    <n v="-1.5503904003234203E-2"/>
    <n v="19437406"/>
    <n v="-7.4765778658368864E-3"/>
    <n v="3072.0559112235542"/>
    <n v="3.2999334736396602E-3"/>
    <n v="644.32439999999963"/>
    <n v="4.6145814962679221E-3"/>
    <n v="723.69739000000004"/>
    <n v="-3.1724904036583013E-3"/>
    <n v="3716.3803112235537"/>
    <n v="3.5276128900014747E-3"/>
    <n v="4440.077701223554"/>
    <n v="2.4294121799286472E-3"/>
    <x v="2"/>
    <x v="3"/>
    <n v="3"/>
    <n v="1"/>
    <n v="0"/>
    <n v="0"/>
    <x v="0"/>
  </r>
  <r>
    <d v="2018-09-12T00:00:00"/>
    <n v="0.32448370619180827"/>
    <n v="0.17426755399999999"/>
    <n v="5.2196796310650599E-2"/>
    <n v="9.6724713951674399"/>
    <n v="13"/>
    <n v="99999"/>
    <n v="99999"/>
    <n v="1"/>
    <n v="-10"/>
    <n v="1"/>
    <x v="5"/>
    <n v="6"/>
    <n v="26869.199199999999"/>
    <n v="3.0536296459733325E-3"/>
    <n v="19294116"/>
    <n v="-7.3718684478782937E-3"/>
    <n v="3053.9476002626488"/>
    <n v="-5.8945251923142594E-3"/>
    <n v="644.86349999999959"/>
    <n v="8.3669033797262315E-4"/>
    <n v="739.61698999999999"/>
    <n v="2.1997592115124087E-2"/>
    <n v="3698.8111002626483"/>
    <n v="-4.7275061994720424E-3"/>
    <n v="4438.4280902626488"/>
    <n v="-3.7152749837021659E-4"/>
    <x v="2"/>
    <x v="3"/>
    <n v="3"/>
    <n v="1"/>
    <n v="0"/>
    <n v="0"/>
    <x v="0"/>
  </r>
  <r>
    <d v="2018-09-14T00:00:00"/>
    <n v="0.48823977173369182"/>
    <n v="0.65363188699999997"/>
    <n v="0.107734422289881"/>
    <n v="8.9224632459856092"/>
    <n v="10"/>
    <n v="99999"/>
    <n v="99999"/>
    <n v="1"/>
    <n v="10"/>
    <n v="1"/>
    <x v="1"/>
    <n v="5"/>
    <n v="27143.849600000001"/>
    <n v="1.0221756069306309E-2"/>
    <n v="19240714"/>
    <n v="-2.7677868216403612E-3"/>
    <n v="3043.3633354470035"/>
    <n v="-3.4657650362878156E-3"/>
    <n v="645.8681799999996"/>
    <n v="1.5579731214434567E-3"/>
    <n v="732.54659000000004"/>
    <n v="-9.5595424329015799E-3"/>
    <n v="3689.2315154470029"/>
    <n v="-2.5899091778341932E-3"/>
    <n v="4421.7781054470033"/>
    <n v="-3.7513246755475071E-3"/>
    <x v="2"/>
    <x v="3"/>
    <n v="3"/>
    <n v="1"/>
    <n v="0"/>
    <n v="0"/>
    <x v="0"/>
  </r>
  <r>
    <d v="2018-09-17T00:00:00"/>
    <n v="-0.2410245275130557"/>
    <n v="0.17706629300000001"/>
    <n v="1.3819362291191499E-3"/>
    <n v="12.1649141546149"/>
    <n v="6"/>
    <n v="99999"/>
    <n v="0"/>
    <n v="99999"/>
    <n v="-10"/>
    <n v="0"/>
    <x v="2"/>
    <n v="4"/>
    <n v="26800.949199999999"/>
    <n v="-1.2632710726484531E-2"/>
    <n v="19199910"/>
    <n v="-2.1207113207960537E-3"/>
    <n v="3039.768538551943"/>
    <n v="-1.1811921544794268E-3"/>
    <n v="643.14614999999958"/>
    <n v="-4.2145287293763323E-3"/>
    <n v="731.94599000000005"/>
    <n v="-8.1987959291429657E-4"/>
    <n v="3682.9146885519426"/>
    <n v="-1.7122337995355563E-3"/>
    <n v="4414.8606785519423"/>
    <n v="-1.5643993728540195E-3"/>
    <x v="2"/>
    <x v="3"/>
    <n v="3"/>
    <n v="1"/>
    <n v="0"/>
    <n v="0"/>
    <x v="0"/>
  </r>
  <r>
    <d v="2018-09-18T00:00:00"/>
    <n v="-1.5225695635472181"/>
    <n v="0.59106413199999996"/>
    <n v="0.29770978652200603"/>
    <n v="5.4833187811628701"/>
    <n v="6"/>
    <n v="-1"/>
    <n v="99999"/>
    <n v="99999"/>
    <n v="10"/>
    <n v="-1"/>
    <x v="0"/>
    <n v="1"/>
    <n v="26436.949199999999"/>
    <n v="-1.358160852004453E-2"/>
    <n v="19310582"/>
    <n v="5.7641936863246368E-3"/>
    <n v="3043.7675039159817"/>
    <n v="1.3155492970342575E-3"/>
    <n v="644.60330999999962"/>
    <n v="2.2656747614830941E-3"/>
    <n v="731.08361000000002"/>
    <n v="-1.1782016867118994E-3"/>
    <n v="3688.3708139159812"/>
    <n v="1.4814693864613204E-3"/>
    <n v="4419.4544239159814"/>
    <n v="1.0405187611821631E-3"/>
    <x v="2"/>
    <x v="3"/>
    <n v="3"/>
    <n v="1"/>
    <n v="0"/>
    <n v="0"/>
    <x v="0"/>
  </r>
  <r>
    <d v="2018-09-19T00:00:00"/>
    <n v="-0.62779341917538789"/>
    <n v="0.67711809599999995"/>
    <n v="0.148691089357673"/>
    <n v="6.8975898934933797"/>
    <n v="12"/>
    <n v="-1"/>
    <n v="99999"/>
    <n v="99999"/>
    <n v="10"/>
    <n v="-1"/>
    <x v="0"/>
    <n v="1"/>
    <n v="26285.699199999999"/>
    <n v="-5.7211593840033048E-3"/>
    <n v="19165446"/>
    <n v="-7.5158791174704254E-3"/>
    <n v="3050.0684545295735"/>
    <n v="2.0701156068869686E-3"/>
    <n v="644.94191999999964"/>
    <n v="5.25299815788971E-4"/>
    <n v="739.67701999999997"/>
    <n v="1.1754346400953963E-2"/>
    <n v="3695.0103745295733"/>
    <n v="1.8001337036237519E-3"/>
    <n v="4434.6873945295729"/>
    <n v="3.4467988924511417E-3"/>
    <x v="2"/>
    <x v="3"/>
    <n v="3"/>
    <n v="1"/>
    <n v="0"/>
    <n v="0"/>
    <x v="0"/>
  </r>
  <r>
    <d v="2018-09-21T00:00:00"/>
    <n v="-3.3542320720333354"/>
    <n v="0.77666342499999996"/>
    <n v="0.219025474442782"/>
    <n v="4.6893463315184096"/>
    <n v="16"/>
    <n v="-1"/>
    <n v="99999"/>
    <n v="99999"/>
    <n v="10"/>
    <n v="-1"/>
    <x v="0"/>
    <n v="1"/>
    <n v="25621.800800000001"/>
    <n v="-2.5257018843158563E-2"/>
    <n v="19242070"/>
    <n v="3.9980285353129474E-3"/>
    <n v="3058.7500424283089"/>
    <n v="2.846358377905478E-3"/>
    <n v="648.76918999999975"/>
    <n v="5.9342862997648904E-3"/>
    <n v="733.19923999999992"/>
    <n v="-8.7575790849904189E-3"/>
    <n v="3707.5192324283089"/>
    <n v="3.3853376934911417E-3"/>
    <n v="4440.7184724283088"/>
    <n v="1.3599781364916907E-3"/>
    <x v="2"/>
    <x v="3"/>
    <n v="3"/>
    <n v="1"/>
    <n v="0"/>
    <n v="0"/>
    <x v="0"/>
  </r>
  <r>
    <d v="2018-09-24T00:00:00"/>
    <n v="-1.0542184339746723"/>
    <n v="0.77939706099999995"/>
    <n v="0.220536681176944"/>
    <n v="7.7858867533754799"/>
    <n v="8"/>
    <n v="-1"/>
    <n v="99999"/>
    <n v="99999"/>
    <n v="10"/>
    <n v="-1"/>
    <x v="0"/>
    <n v="1"/>
    <n v="24919.300800000001"/>
    <n v="-2.7418057203848045E-2"/>
    <n v="19315878"/>
    <n v="3.8357619528459619E-3"/>
    <n v="3070.472793759136"/>
    <n v="3.8325300100430226E-3"/>
    <n v="648.99978999999962"/>
    <n v="3.5544227986505916E-4"/>
    <n v="762.81147999999985"/>
    <n v="4.0387712349510885E-2"/>
    <n v="3719.4725837591359"/>
    <n v="3.2240834319281486E-3"/>
    <n v="4482.2840637591362"/>
    <n v="9.3601050345573089E-3"/>
    <x v="2"/>
    <x v="3"/>
    <n v="3"/>
    <n v="1"/>
    <n v="0"/>
    <n v="0"/>
    <x v="0"/>
  </r>
  <r>
    <d v="2018-09-25T00:00:00"/>
    <n v="1.244340483750846"/>
    <n v="0.14281698000000001"/>
    <n v="0.21555052289961801"/>
    <n v="8.3045815490696295"/>
    <n v="18"/>
    <n v="99999"/>
    <n v="99999"/>
    <n v="1"/>
    <n v="10"/>
    <n v="1"/>
    <x v="1"/>
    <n v="5"/>
    <n v="25404.150399999999"/>
    <n v="1.9456789895164306E-2"/>
    <n v="19373258"/>
    <n v="2.9706130883617732E-3"/>
    <n v="3051.8811784770701"/>
    <n v="-6.0549682510960823E-3"/>
    <n v="646.46738999999968"/>
    <n v="-3.9020043442540286E-3"/>
    <n v="777.49195999999984"/>
    <n v="1.9245226880958866E-2"/>
    <n v="3698.3485684770699"/>
    <n v="-5.6793039352683872E-3"/>
    <n v="4475.8405284770697"/>
    <n v="-1.4375562080424231E-3"/>
    <x v="2"/>
    <x v="3"/>
    <n v="3"/>
    <n v="1"/>
    <n v="0"/>
    <n v="0"/>
    <x v="0"/>
  </r>
  <r>
    <d v="2018-09-26T00:00:00"/>
    <n v="-8.5736479829591858E-2"/>
    <n v="0.211591745"/>
    <n v="4.1721091197996302E-2"/>
    <n v="11.287730969692801"/>
    <n v="2"/>
    <n v="99999"/>
    <n v="0"/>
    <n v="99999"/>
    <n v="-10"/>
    <n v="0"/>
    <x v="2"/>
    <n v="4"/>
    <n v="25343.300800000001"/>
    <n v="-2.3952621536990071E-3"/>
    <n v="19637750"/>
    <n v="1.3652427485351115E-2"/>
    <n v="3066.8536710343737"/>
    <n v="4.9059880387529731E-3"/>
    <n v="646.32849999999985"/>
    <n v="-2.148445569696289E-4"/>
    <n v="790.4901799999999"/>
    <n v="1.6718140725210828E-2"/>
    <n v="3713.1821710343738"/>
    <n v="4.0108719561315898E-3"/>
    <n v="4503.6723510343736"/>
    <n v="6.2182337329104165E-3"/>
    <x v="2"/>
    <x v="3"/>
    <n v="3"/>
    <n v="1"/>
    <n v="0"/>
    <n v="0"/>
    <x v="0"/>
  </r>
  <r>
    <d v="2018-09-27T00:00:00"/>
    <n v="-0.82669724557516244"/>
    <n v="0.90471098699999997"/>
    <n v="0.29114704895619198"/>
    <n v="6.8469252710501101"/>
    <n v="4"/>
    <n v="-1"/>
    <n v="99999"/>
    <n v="99999"/>
    <n v="10"/>
    <n v="-1"/>
    <x v="0"/>
    <n v="1"/>
    <n v="25092.800800000001"/>
    <n v="-9.8842689031256592E-3"/>
    <n v="19728642"/>
    <n v="4.6284324833547608E-3"/>
    <n v="3072.065011920527"/>
    <n v="1.6992466694361053E-3"/>
    <n v="647.64035999999965"/>
    <n v="2.0297108977862521E-3"/>
    <n v="786.18711999999982"/>
    <n v="-5.4435337830509578E-3"/>
    <n v="3719.7053719205269"/>
    <n v="1.7567683420003366E-3"/>
    <n v="4505.8924919205265"/>
    <n v="4.9296234563844799E-4"/>
    <x v="2"/>
    <x v="3"/>
    <n v="3"/>
    <n v="1"/>
    <n v="0"/>
    <n v="0"/>
    <x v="0"/>
  </r>
  <r>
    <d v="2018-09-28T00:00:00"/>
    <n v="-0.32355047347245997"/>
    <n v="3.4854769000000001E-2"/>
    <n v="7.0428902767358095E-2"/>
    <n v="11.0908321797362"/>
    <n v="16"/>
    <n v="-1"/>
    <n v="99999"/>
    <n v="99999"/>
    <n v="-10"/>
    <n v="-1"/>
    <x v="4"/>
    <n v="2"/>
    <n v="25133.75"/>
    <n v="1.6319102967572441E-3"/>
    <n v="19606360"/>
    <n v="-6.198196510433962E-3"/>
    <n v="3064.0286869889669"/>
    <n v="-2.6159358283033285E-3"/>
    <n v="638.94623999999976"/>
    <n v="-1.3424302339650196E-2"/>
    <n v="788.00685999999985"/>
    <n v="2.314639802290408E-3"/>
    <n v="3702.9749269889667"/>
    <n v="-4.4977876629304081E-3"/>
    <n v="4490.9817869889666"/>
    <n v="-3.3091568337008104E-3"/>
    <x v="2"/>
    <x v="3"/>
    <n v="3"/>
    <n v="1"/>
    <n v="0"/>
    <n v="0"/>
    <x v="0"/>
  </r>
  <r>
    <d v="2018-10-01T00:00:00"/>
    <n v="1.4758186269824083"/>
    <n v="0.51563267599999996"/>
    <n v="0.18582960314678201"/>
    <n v="6.5703530531327798"/>
    <n v="15"/>
    <n v="99999"/>
    <n v="99999"/>
    <n v="1"/>
    <n v="10"/>
    <n v="1"/>
    <x v="1"/>
    <n v="5"/>
    <n v="25392.650399999999"/>
    <n v="1.0300906152086231E-2"/>
    <n v="19715292"/>
    <n v="5.55595225222838E-3"/>
    <n v="3079.0595589983418"/>
    <n v="4.9055911497180027E-3"/>
    <n v="643.55779999999982"/>
    <n v="7.2174460248799477E-3"/>
    <n v="786.20298000000003"/>
    <n v="-2.289167888715915E-3"/>
    <n v="3722.6173589983418"/>
    <n v="5.3045004075540358E-3"/>
    <n v="4508.8203389983419"/>
    <n v="3.972082910925101E-3"/>
    <x v="2"/>
    <x v="4"/>
    <n v="4"/>
    <n v="1"/>
    <n v="0"/>
    <n v="0"/>
    <x v="0"/>
  </r>
  <r>
    <d v="2018-10-03T00:00:00"/>
    <n v="-0.21296051481071998"/>
    <n v="4.4527500000000002E-4"/>
    <n v="7.7375873021368002E-2"/>
    <n v="8.1246307199531493"/>
    <n v="6"/>
    <n v="99999"/>
    <n v="0"/>
    <n v="99999"/>
    <n v="-10"/>
    <n v="0"/>
    <x v="2"/>
    <n v="4"/>
    <n v="25089.550800000001"/>
    <n v="-1.1936508998682482E-2"/>
    <n v="19689838"/>
    <n v="-1.291079026372044E-3"/>
    <n v="3070.5531189628327"/>
    <n v="-2.7626747299023258E-3"/>
    <n v="643.79762999999969"/>
    <n v="3.7266271964986331E-4"/>
    <n v="791.17313999999988"/>
    <n v="6.3217262290202747E-3"/>
    <n v="3714.3507489628323"/>
    <n v="-2.2206445729715529E-3"/>
    <n v="4505.5238889628326"/>
    <n v="-7.3111141887760578E-4"/>
    <x v="2"/>
    <x v="4"/>
    <n v="4"/>
    <n v="1"/>
    <n v="0"/>
    <n v="0"/>
    <x v="0"/>
  </r>
  <r>
    <d v="2018-10-04T00:00:00"/>
    <n v="-0.10352960040983827"/>
    <n v="1.9256758999999998E-2"/>
    <n v="4.1142064834690802E-2"/>
    <n v="9.3996252321912905"/>
    <n v="8"/>
    <n v="99999"/>
    <n v="0"/>
    <n v="99999"/>
    <n v="-10"/>
    <n v="0"/>
    <x v="2"/>
    <n v="4"/>
    <n v="24691.449199999999"/>
    <n v="-1.5867227084830904E-2"/>
    <n v="19496010"/>
    <n v="-9.8440627088958177E-3"/>
    <n v="3061.2595913804412"/>
    <n v="-3.0266623706971529E-3"/>
    <n v="643.7626799999997"/>
    <n v="-5.428724551215236E-5"/>
    <n v="781.96219999999983"/>
    <n v="-1.1642129306867033E-2"/>
    <n v="3705.022271380441"/>
    <n v="-2.5114692211003486E-3"/>
    <n v="4486.9844713804405"/>
    <n v="-4.11481950585324E-3"/>
    <x v="2"/>
    <x v="4"/>
    <n v="4"/>
    <n v="1"/>
    <n v="0"/>
    <n v="0"/>
    <x v="0"/>
  </r>
  <r>
    <d v="2018-10-05T00:00:00"/>
    <n v="-1.2352362752285888"/>
    <n v="1.2153759E-2"/>
    <n v="0.21319860834738699"/>
    <n v="5.98874606381312"/>
    <n v="10"/>
    <n v="-1"/>
    <n v="99999"/>
    <n v="99999"/>
    <n v="10"/>
    <n v="-1"/>
    <x v="0"/>
    <n v="1"/>
    <n v="24306.349600000001"/>
    <n v="-1.5596476208451837E-2"/>
    <n v="19377944"/>
    <n v="-6.0559057981607323E-3"/>
    <n v="3042.6687853774065"/>
    <n v="-6.0729269923336382E-3"/>
    <n v="643.94664999999975"/>
    <n v="2.8577301188081883E-4"/>
    <n v="776.62105999999994"/>
    <n v="-6.8304324684747009E-3"/>
    <n v="3686.6154353774064"/>
    <n v="-4.9680770194605595E-3"/>
    <n v="4463.2364953774068"/>
    <n v="-5.2926361021542467E-3"/>
    <x v="2"/>
    <x v="4"/>
    <n v="4"/>
    <n v="1"/>
    <n v="0"/>
    <n v="0"/>
    <x v="0"/>
  </r>
  <r>
    <d v="2018-10-08T00:00:00"/>
    <n v="0.40572763858483063"/>
    <n v="0.14261632399999999"/>
    <n v="0.11876475710325"/>
    <n v="8.8538694332943209"/>
    <n v="4"/>
    <n v="99999"/>
    <n v="99999"/>
    <n v="1"/>
    <n v="10"/>
    <n v="1"/>
    <x v="1"/>
    <n v="5"/>
    <n v="24624.900399999999"/>
    <n v="1.310566190490392E-2"/>
    <n v="19261392"/>
    <n v="-6.0146731768860873E-3"/>
    <n v="3032.2508911911759"/>
    <n v="-3.4239330407230817E-3"/>
    <n v="639.29653999999982"/>
    <n v="-7.2212659231939424E-3"/>
    <n v="777.35497999999995"/>
    <n v="9.4501686575432231E-4"/>
    <n v="3671.5474311911757"/>
    <n v="-4.087218873342624E-3"/>
    <n v="4448.9024111911758"/>
    <n v="-3.2115896616898842E-3"/>
    <x v="2"/>
    <x v="4"/>
    <n v="4"/>
    <n v="1"/>
    <n v="0"/>
    <n v="0"/>
    <x v="0"/>
  </r>
  <r>
    <d v="2018-10-09T00:00:00"/>
    <n v="-0.35692884343506448"/>
    <n v="7.4887979999999996E-3"/>
    <n v="6.4858260477017801E-2"/>
    <n v="12.0300257627118"/>
    <n v="6"/>
    <n v="-1"/>
    <n v="99999"/>
    <n v="99999"/>
    <n v="-10"/>
    <n v="-1"/>
    <x v="4"/>
    <n v="2"/>
    <n v="24530.449199999999"/>
    <n v="-3.8355972396135751E-3"/>
    <n v="19372386"/>
    <n v="5.7625118683011234E-3"/>
    <n v="3040.1789706275267"/>
    <n v="2.6145855738330948E-3"/>
    <n v="635.85509999999977"/>
    <n v="-5.3831669415886907E-3"/>
    <n v="774.36717999999985"/>
    <n v="-3.8435464837442979E-3"/>
    <n v="3676.0340706275265"/>
    <n v="1.22200230840952E-3"/>
    <n v="4450.4012506275267"/>
    <n v="3.3690094720451036E-4"/>
    <x v="2"/>
    <x v="4"/>
    <n v="4"/>
    <n v="1"/>
    <n v="0"/>
    <n v="0"/>
    <x v="0"/>
  </r>
  <r>
    <d v="2018-10-10T00:00:00"/>
    <n v="1.9661489059930588"/>
    <n v="0.92698572300000004"/>
    <n v="0.41277419680049099"/>
    <n v="4.3327016198345696"/>
    <n v="7"/>
    <n v="99999"/>
    <n v="99999"/>
    <n v="1"/>
    <n v="10"/>
    <n v="1"/>
    <x v="1"/>
    <n v="5"/>
    <n v="25316.300800000001"/>
    <n v="3.203576068227898E-2"/>
    <n v="19458792"/>
    <n v="4.4602662779897884E-3"/>
    <n v="3050.4649634977654"/>
    <n v="3.3833511018976914E-3"/>
    <n v="639.45583999999985"/>
    <n v="5.6628310443684882E-3"/>
    <n v="774.84303999999986"/>
    <n v="6.1451468023210332E-4"/>
    <n v="3689.9208034977655"/>
    <n v="3.7776398704238989E-3"/>
    <n v="4464.7638434977653"/>
    <n v="3.2272579620125086E-3"/>
    <x v="2"/>
    <x v="4"/>
    <n v="4"/>
    <n v="1"/>
    <n v="0"/>
    <n v="0"/>
    <x v="0"/>
  </r>
  <r>
    <d v="2018-10-11T00:00:00"/>
    <n v="0.77990184908167315"/>
    <n v="0.33170464700000002"/>
    <n v="0.130916201360258"/>
    <n v="9.4380393485341401"/>
    <n v="8"/>
    <n v="99999"/>
    <n v="99999"/>
    <n v="1"/>
    <n v="10"/>
    <n v="1"/>
    <x v="1"/>
    <n v="5"/>
    <n v="24818.699199999999"/>
    <n v="-1.9655383459498244E-2"/>
    <n v="19452036"/>
    <n v="-3.471952421301161E-4"/>
    <n v="3062.3371569990604"/>
    <n v="3.8919291463299643E-3"/>
    <n v="632.15026999999986"/>
    <n v="-1.1424666948072537E-2"/>
    <n v="789.42058000000009"/>
    <n v="1.8813539320170269E-2"/>
    <n v="3694.4874269990605"/>
    <n v="1.2375939063424823E-3"/>
    <n v="4483.9080069990605"/>
    <n v="4.2878333932880874E-3"/>
    <x v="2"/>
    <x v="4"/>
    <n v="4"/>
    <n v="1"/>
    <n v="0"/>
    <n v="0"/>
    <x v="0"/>
  </r>
  <r>
    <d v="2018-10-12T00:00:00"/>
    <n v="0.38199997202979147"/>
    <n v="2.7364199999999999E-4"/>
    <n v="8.2118813722910702E-2"/>
    <n v="10.242023789231"/>
    <n v="5"/>
    <n v="99999"/>
    <n v="99999"/>
    <n v="1"/>
    <n v="-10"/>
    <n v="1"/>
    <x v="5"/>
    <n v="6"/>
    <n v="25348.699199999999"/>
    <n v="2.1354866172841103E-2"/>
    <n v="19428506"/>
    <n v="-1.2096420138231201E-3"/>
    <n v="3068.1041794719085"/>
    <n v="1.8832095152121475E-3"/>
    <n v="633.46313999999984"/>
    <n v="2.0768321430915115E-3"/>
    <n v="755.45709999999997"/>
    <n v="-4.3023301976748751E-2"/>
    <n v="3701.5673194719084"/>
    <n v="1.9163395769352665E-3"/>
    <n v="4457.024419471908"/>
    <n v="-5.9955707131343905E-3"/>
    <x v="2"/>
    <x v="4"/>
    <n v="4"/>
    <n v="1"/>
    <n v="0"/>
    <n v="0"/>
    <x v="0"/>
  </r>
  <r>
    <d v="2018-10-15T00:00:00"/>
    <n v="0.49182737510295294"/>
    <n v="0.64825390100000002"/>
    <n v="0.118582940118709"/>
    <n v="8.9603188960742006"/>
    <n v="4"/>
    <n v="99999"/>
    <n v="99999"/>
    <n v="1"/>
    <n v="10"/>
    <n v="1"/>
    <x v="1"/>
    <n v="5"/>
    <n v="25393.199199999999"/>
    <n v="1.7555141448835077E-3"/>
    <n v="19466808"/>
    <n v="1.9714331096791771E-3"/>
    <n v="3071.3226773127453"/>
    <n v="1.0490184337190733E-3"/>
    <n v="631.50055999999984"/>
    <n v="-3.0981755307815106E-3"/>
    <n v="753.48673999999994"/>
    <n v="-2.6081692792351285E-3"/>
    <n v="3702.8232373127453"/>
    <n v="3.3929352958961267E-4"/>
    <n v="4456.3099773127451"/>
    <n v="-1.6029576953668911E-4"/>
    <x v="2"/>
    <x v="4"/>
    <n v="4"/>
    <n v="1"/>
    <n v="0"/>
    <n v="0"/>
    <x v="0"/>
  </r>
  <r>
    <d v="2018-10-16T00:00:00"/>
    <n v="0.22845873501823646"/>
    <n v="7.8831386000000003E-2"/>
    <n v="3.5297844648253598E-3"/>
    <n v="12.086775157873999"/>
    <n v="2"/>
    <n v="99999"/>
    <n v="0"/>
    <n v="99999"/>
    <n v="-10"/>
    <n v="0"/>
    <x v="2"/>
    <n v="4"/>
    <n v="25543.099600000001"/>
    <n v="5.9031711136263709E-3"/>
    <n v="19649816"/>
    <n v="9.4010276363747369E-3"/>
    <n v="3090.3730345008644"/>
    <n v="6.2026557251180225E-3"/>
    <n v="635.25321999999994"/>
    <n v="5.9424492038457899E-3"/>
    <n v="750.39123999999993"/>
    <n v="-4.1082342072801259E-3"/>
    <n v="3725.6262545008644"/>
    <n v="6.1582786232776687E-3"/>
    <n v="4476.0174945008639"/>
    <n v="4.4223847282731654E-3"/>
    <x v="2"/>
    <x v="4"/>
    <n v="4"/>
    <n v="1"/>
    <n v="0"/>
    <n v="0"/>
    <x v="0"/>
  </r>
  <r>
    <d v="2018-10-17T00:00:00"/>
    <n v="-2.119087060174095"/>
    <n v="0.85605950600000003"/>
    <n v="0.41259065480247498"/>
    <n v="4.1815731363238902"/>
    <n v="12"/>
    <n v="-1"/>
    <n v="99999"/>
    <n v="99999"/>
    <n v="10"/>
    <n v="-1"/>
    <x v="0"/>
    <n v="1"/>
    <n v="25185.349600000001"/>
    <n v="-1.4005739538360484E-2"/>
    <n v="19764776"/>
    <n v="5.8504364621021487E-3"/>
    <n v="3103.9270162940938"/>
    <n v="4.3858723985463755E-3"/>
    <n v="636.01684999999986"/>
    <n v="1.2020875706855172E-3"/>
    <n v="747.95697999999993"/>
    <n v="-3.2439877629701908E-3"/>
    <n v="3739.9438662940938"/>
    <n v="3.8430080784224163E-3"/>
    <n v="4487.9008462940938"/>
    <n v="2.6548939560289142E-3"/>
    <x v="2"/>
    <x v="4"/>
    <n v="4"/>
    <n v="1"/>
    <n v="0"/>
    <n v="0"/>
    <x v="0"/>
  </r>
  <r>
    <d v="2018-10-19T00:00:00"/>
    <n v="0.18224386257008204"/>
    <n v="0.11893238"/>
    <n v="1.62549853599387E-2"/>
    <n v="11.820652903225801"/>
    <n v="8"/>
    <n v="99999"/>
    <n v="0"/>
    <n v="99999"/>
    <n v="-10"/>
    <n v="0"/>
    <x v="2"/>
    <n v="4"/>
    <n v="25097.699199999999"/>
    <n v="-3.4802137509341025E-3"/>
    <n v="19765332"/>
    <n v="2.813085258335235E-5"/>
    <n v="3100.1285496779674"/>
    <n v="-1.2237615756383047E-3"/>
    <n v="635.10428999999988"/>
    <n v="-1.4348047539934905E-3"/>
    <n v="839.79528000000005"/>
    <n v="0.12278553774576739"/>
    <n v="3735.2328396779671"/>
    <n v="-1.2596516911883571E-3"/>
    <n v="4575.028119677967"/>
    <n v="1.941381424587818E-2"/>
    <x v="2"/>
    <x v="4"/>
    <n v="4"/>
    <n v="1"/>
    <n v="0"/>
    <n v="0"/>
    <x v="0"/>
  </r>
  <r>
    <d v="2018-10-22T00:00:00"/>
    <n v="-0.34012160322957469"/>
    <n v="0.155977331"/>
    <n v="0.13683508391987201"/>
    <n v="6.8692243341035404"/>
    <n v="4"/>
    <n v="-1"/>
    <n v="99999"/>
    <n v="99999"/>
    <n v="10"/>
    <n v="-1"/>
    <x v="0"/>
    <n v="1"/>
    <n v="25113.849600000001"/>
    <n v="6.4350121783274261E-4"/>
    <n v="19642978"/>
    <n v="-6.1903336609777648E-3"/>
    <n v="3088.0934338680213"/>
    <n v="-3.8821344396174906E-3"/>
    <n v="637.21863999999982"/>
    <n v="3.3291382742823838E-3"/>
    <n v="839.27379999999994"/>
    <n v="-6.2096086084229007E-4"/>
    <n v="3725.3120738680209"/>
    <n v="-2.6559966234398491E-3"/>
    <n v="4564.5858738680208"/>
    <n v="-2.2824440717713612E-3"/>
    <x v="2"/>
    <x v="4"/>
    <n v="4"/>
    <n v="1"/>
    <n v="0"/>
    <n v="0"/>
    <x v="0"/>
  </r>
  <r>
    <d v="2018-10-23T00:00:00"/>
    <n v="7.5550014804684998E-2"/>
    <n v="0.57277530600000004"/>
    <n v="1.8947982061127199E-2"/>
    <n v="8.5379550614879296"/>
    <n v="4"/>
    <n v="99999"/>
    <n v="0"/>
    <n v="99999"/>
    <n v="-10"/>
    <n v="0"/>
    <x v="2"/>
    <n v="4"/>
    <n v="25029.550800000001"/>
    <n v="-3.3566657976641379E-3"/>
    <n v="19640524"/>
    <n v="-1.2493014042980199E-4"/>
    <n v="3086.3391357292776"/>
    <n v="-5.6808454028745015E-4"/>
    <n v="637.80749999999989"/>
    <n v="9.2410981574553297E-4"/>
    <n v="837.91339999999991"/>
    <n v="-1.6209251378990208E-3"/>
    <n v="3724.1466357292775"/>
    <n v="-3.1284308955448203E-4"/>
    <n v="4562.0600357292769"/>
    <n v="-5.5335537736389551E-4"/>
    <x v="2"/>
    <x v="4"/>
    <n v="4"/>
    <n v="1"/>
    <n v="0"/>
    <n v="0"/>
    <x v="0"/>
  </r>
  <r>
    <d v="2018-10-24T00:00:00"/>
    <n v="-0.32305672009893899"/>
    <n v="0.49239085599999999"/>
    <n v="5.1357026977525602E-2"/>
    <n v="7.5767152168277203"/>
    <n v="5"/>
    <n v="-1"/>
    <n v="99999"/>
    <n v="99999"/>
    <n v="-10"/>
    <n v="-1"/>
    <x v="4"/>
    <n v="2"/>
    <n v="25081.5"/>
    <n v="2.0755146752373665E-3"/>
    <n v="19643244"/>
    <n v="1.3848917676528849E-4"/>
    <n v="3076.4113024832686"/>
    <n v="-3.2167019920391615E-3"/>
    <n v="636.39309999999989"/>
    <n v="-2.2175970022303426E-3"/>
    <n v="838.45702000000006"/>
    <n v="6.4877826276577011E-4"/>
    <n v="3712.8044024832684"/>
    <n v="-3.0455925492278713E-3"/>
    <n v="4551.2614224832687"/>
    <n v="-2.3670475972336069E-3"/>
    <x v="2"/>
    <x v="4"/>
    <n v="4"/>
    <n v="1"/>
    <n v="0"/>
    <n v="0"/>
    <x v="0"/>
  </r>
  <r>
    <d v="2018-10-25T00:00:00"/>
    <n v="-0.3071142443444469"/>
    <n v="0.389385219"/>
    <n v="7.1730801309708797E-2"/>
    <n v="10.290488367897201"/>
    <n v="7"/>
    <n v="-1"/>
    <n v="99999"/>
    <n v="99999"/>
    <n v="-10"/>
    <n v="-1"/>
    <x v="4"/>
    <n v="2"/>
    <n v="24845.849600000001"/>
    <n v="-9.3953870382552651E-3"/>
    <n v="19675436"/>
    <n v="1.6388331784709109E-3"/>
    <n v="3089.8841171196259"/>
    <n v="4.3793931667985841E-3"/>
    <n v="639.93194999999992"/>
    <n v="5.5607925353056142E-3"/>
    <n v="834.86919999999998"/>
    <n v="-4.2790744360398092E-3"/>
    <n v="3729.8160671196256"/>
    <n v="4.5818908814532211E-3"/>
    <n v="4564.6852671196257"/>
    <n v="2.9494778238936536E-3"/>
    <x v="2"/>
    <x v="4"/>
    <n v="4"/>
    <n v="1"/>
    <n v="0"/>
    <n v="0"/>
    <x v="0"/>
  </r>
  <r>
    <d v="2018-10-26T00:00:00"/>
    <n v="-0.97719079847510848"/>
    <n v="0.28941024399999998"/>
    <n v="0.171989277521573"/>
    <n v="7.3006193905643801"/>
    <n v="7"/>
    <n v="-1"/>
    <n v="99999"/>
    <n v="99999"/>
    <n v="10"/>
    <n v="-1"/>
    <x v="0"/>
    <n v="1"/>
    <n v="24359.800800000001"/>
    <n v="-1.9562575151384709E-2"/>
    <n v="19704870"/>
    <n v="1.495977014181582E-3"/>
    <n v="3084.9924123432979"/>
    <n v="-1.5831353510072921E-3"/>
    <n v="642.50402999999994"/>
    <n v="4.0193023648842363E-3"/>
    <n v="830.54250000000002"/>
    <n v="-5.1824884664567472E-3"/>
    <n v="3727.496442343298"/>
    <n v="-6.2191398572608581E-4"/>
    <n v="4558.038942343298"/>
    <n v="-1.4560313334639474E-3"/>
    <x v="2"/>
    <x v="4"/>
    <n v="4"/>
    <n v="1"/>
    <n v="0"/>
    <n v="0"/>
    <x v="0"/>
  </r>
  <r>
    <d v="2018-10-29T00:00:00"/>
    <n v="1.5182091007986076"/>
    <n v="0.87080574200000005"/>
    <n v="0.27920167271419699"/>
    <n v="5.9110506915825098"/>
    <n v="6"/>
    <n v="99999"/>
    <n v="99999"/>
    <n v="1"/>
    <n v="10"/>
    <n v="1"/>
    <x v="1"/>
    <n v="5"/>
    <n v="24975.699199999999"/>
    <n v="2.5283392300974761E-2"/>
    <n v="19785020"/>
    <n v="4.0675223942101546E-3"/>
    <n v="3095.1288100341344"/>
    <n v="3.2857123571130575E-3"/>
    <n v="646.26263999999992"/>
    <n v="5.8499399606879443E-3"/>
    <n v="832.76086000000009"/>
    <n v="2.6709771023156748E-3"/>
    <n v="3741.3914500341343"/>
    <n v="3.7277051516382276E-3"/>
    <n v="4574.1523100341346"/>
    <n v="3.5351535813235024E-3"/>
    <x v="2"/>
    <x v="4"/>
    <n v="4"/>
    <n v="1"/>
    <n v="0"/>
    <n v="0"/>
    <x v="0"/>
  </r>
  <r>
    <d v="2018-10-30T00:00:00"/>
    <n v="-0.47818957517182786"/>
    <n v="0.67556072300000003"/>
    <n v="0.115385259635282"/>
    <n v="7.7357517673984697"/>
    <n v="8"/>
    <n v="-1"/>
    <n v="99999"/>
    <n v="99999"/>
    <n v="10"/>
    <n v="-1"/>
    <x v="0"/>
    <n v="1"/>
    <n v="24807.199199999999"/>
    <n v="-6.7465578701396689E-3"/>
    <n v="19835570"/>
    <n v="2.5549633005172989E-3"/>
    <n v="3097.0833443454039"/>
    <n v="6.3148722758588072E-4"/>
    <n v="645.96266999999989"/>
    <n v="-4.6416113424108119E-4"/>
    <n v="840.25969999999995"/>
    <n v="9.004794005328165E-3"/>
    <n v="3743.0460143454038"/>
    <n v="4.4223234413354184E-4"/>
    <n v="4583.3057143454034"/>
    <n v="2.0011148931768918E-3"/>
    <x v="2"/>
    <x v="4"/>
    <n v="4"/>
    <n v="1"/>
    <n v="0"/>
    <n v="0"/>
    <x v="0"/>
  </r>
  <r>
    <d v="2018-10-31T00:00:00"/>
    <n v="0.83815169075376195"/>
    <n v="0.84054181800000005"/>
    <n v="0.162009090989407"/>
    <n v="5.4385037131964102"/>
    <n v="5"/>
    <n v="99999"/>
    <n v="99999"/>
    <n v="1"/>
    <n v="10"/>
    <n v="1"/>
    <x v="1"/>
    <n v="5"/>
    <n v="25086.150399999999"/>
    <n v="1.1244768010731265E-2"/>
    <n v="19678636"/>
    <n v="-7.9117464232184576E-3"/>
    <n v="3103.9503404506258"/>
    <n v="2.2172461447509395E-3"/>
    <n v="648.22968999999978"/>
    <n v="3.5095216879945657E-3"/>
    <n v="835.80957999999987"/>
    <n v="-5.2961245195980444E-3"/>
    <n v="3752.1800304506255"/>
    <n v="2.4402628421384964E-3"/>
    <n v="4587.9896104506252"/>
    <n v="1.0219471266255109E-3"/>
    <x v="2"/>
    <x v="4"/>
    <n v="4"/>
    <n v="1"/>
    <n v="0"/>
    <n v="0"/>
    <x v="0"/>
  </r>
  <r>
    <d v="2018-11-01T00:00:00"/>
    <n v="0.3805798174066079"/>
    <n v="0.61361459500000004"/>
    <n v="0.103002450454265"/>
    <n v="10.798235093537"/>
    <n v="9"/>
    <n v="99999"/>
    <n v="99999"/>
    <n v="1"/>
    <n v="10"/>
    <n v="1"/>
    <x v="1"/>
    <n v="5"/>
    <n v="25336.800800000001"/>
    <n v="9.9915848387803763E-3"/>
    <n v="19774252"/>
    <n v="4.8588733487422431E-3"/>
    <n v="3109.5516062307738"/>
    <n v="1.8045603717147252E-3"/>
    <n v="649.4783299999998"/>
    <n v="1.9262308087122371E-3"/>
    <n v="829.46992"/>
    <n v="-7.5850530452161724E-3"/>
    <n v="3759.0299362307737"/>
    <n v="1.8255802558935219E-3"/>
    <n v="4588.4998562307737"/>
    <n v="1.1121336870223431E-4"/>
    <x v="2"/>
    <x v="5"/>
    <n v="4"/>
    <n v="1"/>
    <n v="0"/>
    <n v="0"/>
    <x v="0"/>
  </r>
  <r>
    <d v="2018-11-02T00:00:00"/>
    <n v="0.54766525194239646"/>
    <n v="0.49837755900000003"/>
    <n v="7.4036180870730994E-2"/>
    <n v="8.3345792981588502"/>
    <n v="7"/>
    <n v="99999"/>
    <n v="99999"/>
    <n v="1"/>
    <n v="-10"/>
    <n v="1"/>
    <x v="5"/>
    <n v="6"/>
    <n v="25723.400399999999"/>
    <n v="1.5258422049874598E-2"/>
    <n v="19799342"/>
    <n v="1.2688216980343281E-3"/>
    <n v="3121.1918173474792"/>
    <n v="3.7433728687381596E-3"/>
    <n v="651.75997999999981"/>
    <n v="3.5130502352558324E-3"/>
    <n v="827.18035999999995"/>
    <n v="-2.7602688714740697E-3"/>
    <n v="3772.951797347479"/>
    <n v="3.703578144595765E-3"/>
    <n v="4600.1321573474788"/>
    <n v="2.535098938906799E-3"/>
    <x v="2"/>
    <x v="5"/>
    <n v="4"/>
    <n v="1"/>
    <n v="0"/>
    <n v="0"/>
    <x v="0"/>
  </r>
  <r>
    <d v="2018-11-05T00:00:00"/>
    <n v="0.4806106239372227"/>
    <n v="0.110211565"/>
    <n v="0.132987617767441"/>
    <n v="11.9072101893899"/>
    <n v="8"/>
    <n v="99999"/>
    <n v="99999"/>
    <n v="1"/>
    <n v="10"/>
    <n v="1"/>
    <x v="1"/>
    <n v="5"/>
    <n v="25747.550800000001"/>
    <n v="9.3884943765054629E-4"/>
    <n v="19901536"/>
    <n v="5.1614846594396635E-3"/>
    <n v="3128.5045250629337"/>
    <n v="2.3429215964270167E-3"/>
    <n v="652.44268999999986"/>
    <n v="1.0474868371022072E-3"/>
    <n v="824.47332000000006"/>
    <n v="-3.2726115499163155E-3"/>
    <n v="3780.9472150629335"/>
    <n v="2.1191412307668411E-3"/>
    <n v="4605.4205350629336"/>
    <n v="1.149614301190871E-3"/>
    <x v="2"/>
    <x v="5"/>
    <n v="4"/>
    <n v="1"/>
    <n v="0"/>
    <n v="0"/>
    <x v="0"/>
  </r>
  <r>
    <d v="2018-11-06T00:00:00"/>
    <n v="-0.89694723482543548"/>
    <n v="0.42759226099999997"/>
    <n v="0.201807382693065"/>
    <n v="8.1881344836551904"/>
    <n v="10"/>
    <n v="-1"/>
    <n v="99999"/>
    <n v="99999"/>
    <n v="10"/>
    <n v="-1"/>
    <x v="0"/>
    <n v="1"/>
    <n v="25601.800800000001"/>
    <n v="-5.6607325928647034E-3"/>
    <n v="20013948"/>
    <n v="5.6484082434642424E-3"/>
    <n v="3129.5700983685742"/>
    <n v="3.4060149093728675E-4"/>
    <n v="653.82980999999984"/>
    <n v="2.1260411393373424E-3"/>
    <n v="819.55631999999991"/>
    <n v="-5.9638072945770171E-3"/>
    <n v="3783.399908368574"/>
    <n v="6.4869810820655793E-4"/>
    <n v="4602.9562283685736"/>
    <n v="-5.3508831074122742E-4"/>
    <x v="2"/>
    <x v="5"/>
    <n v="4"/>
    <n v="1"/>
    <n v="0"/>
    <n v="0"/>
    <x v="0"/>
  </r>
  <r>
    <d v="2018-11-09T00:00:00"/>
    <n v="0.40739637277506285"/>
    <n v="6.3306070000000002E-3"/>
    <n v="4.04453962232251E-2"/>
    <n v="12.069868435073699"/>
    <n v="3"/>
    <n v="99999"/>
    <n v="99999"/>
    <n v="1"/>
    <n v="-10"/>
    <n v="1"/>
    <x v="5"/>
    <n v="6"/>
    <n v="25766.5"/>
    <n v="6.4331099709205031E-3"/>
    <n v="20035104"/>
    <n v="1.0570628044002106E-3"/>
    <n v="3128.2984653559847"/>
    <n v="-4.0632833667875179E-4"/>
    <n v="653.3307699999998"/>
    <n v="-7.6325672578314574E-4"/>
    <n v="818.8246200000001"/>
    <n v="-8.9280014337489444E-4"/>
    <n v="3781.6292353559847"/>
    <n v="-4.6801106292582162E-4"/>
    <n v="4600.4538553559851"/>
    <n v="-5.4364475533486001E-4"/>
    <x v="2"/>
    <x v="5"/>
    <n v="4"/>
    <n v="1"/>
    <n v="0"/>
    <n v="0"/>
    <x v="0"/>
  </r>
  <r>
    <d v="2018-11-12T00:00:00"/>
    <n v="-1.2371313500224137"/>
    <n v="0.81953681499999997"/>
    <n v="0.34151829996685701"/>
    <n v="5.9328093240112096"/>
    <n v="4"/>
    <n v="-1"/>
    <n v="99999"/>
    <n v="99999"/>
    <n v="10"/>
    <n v="-1"/>
    <x v="0"/>
    <n v="1"/>
    <n v="25532.599600000001"/>
    <n v="-9.0776939048764493E-3"/>
    <n v="20104324"/>
    <n v="3.4549358965143551E-3"/>
    <n v="3134.095480766433"/>
    <n v="1.8530889794075023E-3"/>
    <n v="655.35582999999974"/>
    <n v="3.0995937938143037E-3"/>
    <n v="818.6558"/>
    <n v="-2.061735759729677E-4"/>
    <n v="3789.4513107664325"/>
    <n v="2.0684405909801029E-3"/>
    <n v="4608.107110766432"/>
    <n v="1.6635870396866093E-3"/>
    <x v="2"/>
    <x v="5"/>
    <n v="4"/>
    <n v="1"/>
    <n v="0"/>
    <n v="0"/>
    <x v="0"/>
  </r>
  <r>
    <d v="2018-11-13T00:00:00"/>
    <n v="1.2740220378534399"/>
    <n v="0.83143840899999999"/>
    <n v="0.319089845239791"/>
    <n v="5.75128480983608"/>
    <n v="6"/>
    <n v="99999"/>
    <n v="99999"/>
    <n v="1"/>
    <n v="10"/>
    <n v="1"/>
    <x v="1"/>
    <n v="5"/>
    <n v="25793.400399999999"/>
    <n v="1.0214424072980011E-2"/>
    <n v="20175852"/>
    <n v="3.55784158671546E-3"/>
    <n v="3141.3527081796828"/>
    <n v="2.3155731718407235E-3"/>
    <n v="656.83880999999974"/>
    <n v="2.2628622987912461E-3"/>
    <n v="822.49572000000001"/>
    <n v="4.6905182861955996E-3"/>
    <n v="3798.1915181796826"/>
    <n v="2.3064572405027128E-3"/>
    <n v="4620.6872381796829"/>
    <n v="2.72999891514214E-3"/>
    <x v="2"/>
    <x v="5"/>
    <n v="4"/>
    <n v="1"/>
    <n v="0"/>
    <n v="0"/>
    <x v="0"/>
  </r>
  <r>
    <d v="2018-11-14T00:00:00"/>
    <n v="-9.4622336265751797E-2"/>
    <n v="1.3882663E-2"/>
    <n v="1.9437310362532E-2"/>
    <n v="11.8386115301915"/>
    <n v="16"/>
    <n v="99999"/>
    <n v="0"/>
    <n v="99999"/>
    <n v="-10"/>
    <n v="0"/>
    <x v="2"/>
    <n v="4"/>
    <n v="25902.949199999999"/>
    <n v="4.2471639373302672E-3"/>
    <n v="20202682"/>
    <n v="1.3298075342742521E-3"/>
    <n v="3138.5604471842266"/>
    <n v="-8.8887216904531829E-4"/>
    <n v="657.08428999999978"/>
    <n v="3.7372943903846156E-4"/>
    <n v="832.10708"/>
    <n v="1.1685604880715905E-2"/>
    <n v="3795.6447371842264"/>
    <n v="-6.7052463870398427E-4"/>
    <n v="4627.7518171842266"/>
    <n v="1.5289022260953633E-3"/>
    <x v="2"/>
    <x v="5"/>
    <n v="4"/>
    <n v="1"/>
    <n v="0"/>
    <n v="0"/>
    <x v="0"/>
  </r>
  <r>
    <d v="2018-11-15T00:00:00"/>
    <n v="0.51535588398834298"/>
    <n v="0.90418951299999994"/>
    <n v="0.19336235692013301"/>
    <n v="5.20377189418467"/>
    <n v="6"/>
    <n v="99999"/>
    <n v="99999"/>
    <n v="1"/>
    <n v="10"/>
    <n v="1"/>
    <x v="1"/>
    <n v="5"/>
    <n v="26114.550800000001"/>
    <n v="8.1690157505309724E-3"/>
    <n v="20258518"/>
    <n v="2.7637914609555114E-3"/>
    <n v="3150.0843428835642"/>
    <n v="3.6717137978579117E-3"/>
    <n v="658.2898799999997"/>
    <n v="1.8347569989840551E-3"/>
    <n v="836.99899999999991"/>
    <n v="5.8789549056594836E-3"/>
    <n v="3808.374222883564"/>
    <n v="3.3537084160255581E-3"/>
    <n v="4645.3732228835643"/>
    <n v="3.8077680903076949E-3"/>
    <x v="2"/>
    <x v="5"/>
    <n v="4"/>
    <n v="1"/>
    <n v="0"/>
    <n v="0"/>
    <x v="0"/>
  </r>
  <r>
    <d v="2018-11-16T00:00:00"/>
    <n v="0.14447628387066608"/>
    <n v="4.6256469000000001E-2"/>
    <n v="3.8511791505750299E-2"/>
    <n v="11.6403620946228"/>
    <n v="5"/>
    <n v="99999"/>
    <n v="0"/>
    <n v="99999"/>
    <n v="-10"/>
    <n v="0"/>
    <x v="2"/>
    <n v="4"/>
    <n v="26247"/>
    <n v="5.0718544237797758E-3"/>
    <n v="20203768"/>
    <n v="-2.7025668906284217E-3"/>
    <n v="3148.4491824823472"/>
    <n v="-5.1908464130845378E-4"/>
    <n v="656.97447999999974"/>
    <n v="-1.9982078412020821E-3"/>
    <n v="828.86645999999996"/>
    <n v="-9.7163079047883905E-3"/>
    <n v="3805.423662482347"/>
    <n v="-7.7475590069053801E-4"/>
    <n v="4634.2901224823472"/>
    <n v="-2.3858363729787335E-3"/>
    <x v="2"/>
    <x v="5"/>
    <n v="4"/>
    <n v="1"/>
    <n v="0"/>
    <n v="0"/>
    <x v="0"/>
  </r>
  <r>
    <d v="2018-11-19T00:00:00"/>
    <n v="0.18876521002556104"/>
    <n v="0.39628218900000001"/>
    <n v="2.2406297915486501E-2"/>
    <n v="11.9977545064417"/>
    <n v="4"/>
    <n v="99999"/>
    <n v="0"/>
    <n v="99999"/>
    <n v="-10"/>
    <n v="0"/>
    <x v="2"/>
    <n v="4"/>
    <n v="26338.25"/>
    <n v="3.4765878005105222E-3"/>
    <n v="20080328"/>
    <n v="-6.1097514087471438E-3"/>
    <n v="3140.6871039249572"/>
    <n v="-2.4653656792611445E-3"/>
    <n v="655.10295999999983"/>
    <n v="-2.8486951273966055E-3"/>
    <n v="828.74649999999997"/>
    <n v="-1.4472777677598803E-4"/>
    <n v="3795.7900639249569"/>
    <n v="-2.5315442935743837E-3"/>
    <n v="4624.5365639249567"/>
    <n v="-2.1046499678716302E-3"/>
    <x v="2"/>
    <x v="5"/>
    <n v="4"/>
    <n v="1"/>
    <n v="0"/>
    <n v="0"/>
    <x v="0"/>
  </r>
  <r>
    <d v="2018-11-20T00:00:00"/>
    <n v="-0.55654075967547323"/>
    <n v="0.58275521699999999"/>
    <n v="7.1791046326787497E-2"/>
    <n v="9.01980150698693"/>
    <n v="4"/>
    <n v="-1"/>
    <n v="99999"/>
    <n v="99999"/>
    <n v="-10"/>
    <n v="-1"/>
    <x v="4"/>
    <n v="2"/>
    <n v="26078.949199999999"/>
    <n v="-9.8450276688846206E-3"/>
    <n v="20257436"/>
    <n v="8.8199754506002037E-3"/>
    <n v="3158.5090159373149"/>
    <n v="5.6745264404356455E-3"/>
    <n v="656.41088999999988"/>
    <n v="1.9965258590803892E-3"/>
    <n v="828.88343999999984"/>
    <n v="1.652375002487716E-4"/>
    <n v="3814.919905937315"/>
    <n v="5.0397523809779798E-3"/>
    <n v="4643.8033459373146"/>
    <n v="4.166208169409602E-3"/>
    <x v="2"/>
    <x v="5"/>
    <n v="4"/>
    <n v="1"/>
    <n v="0"/>
    <n v="0"/>
    <x v="0"/>
  </r>
  <r>
    <d v="2018-11-21T00:00:00"/>
    <n v="0.45959369477527545"/>
    <n v="0.76241293899999996"/>
    <n v="8.0455875463984902E-2"/>
    <n v="7.4795950266431603"/>
    <n v="4"/>
    <n v="99999"/>
    <n v="99999"/>
    <n v="1"/>
    <n v="-10"/>
    <n v="1"/>
    <x v="5"/>
    <n v="6"/>
    <n v="26256.550800000001"/>
    <n v="6.8101516912346671E-3"/>
    <n v="20097948"/>
    <n v="-7.8730595520578595E-3"/>
    <n v="3156.97846719073"/>
    <n v="-4.8457950851554799E-4"/>
    <n v="655.44966999999997"/>
    <n v="-1.4643571803020228E-3"/>
    <n v="828.88343999999984"/>
    <n v="0"/>
    <n v="3812.42813719073"/>
    <n v="-6.5316410515114942E-4"/>
    <n v="4641.3115771907296"/>
    <n v="-5.3657929954442629E-4"/>
    <x v="2"/>
    <x v="5"/>
    <n v="4"/>
    <n v="1"/>
    <n v="0"/>
    <n v="0"/>
    <x v="0"/>
  </r>
  <r>
    <d v="2018-11-22T00:00:00"/>
    <n v="-0.96890781670246151"/>
    <n v="0.73917381599999998"/>
    <n v="0.246142939226523"/>
    <n v="5.6833243109007698"/>
    <n v="9"/>
    <n v="-1"/>
    <n v="99999"/>
    <n v="99999"/>
    <n v="10"/>
    <n v="-1"/>
    <x v="0"/>
    <n v="1"/>
    <n v="26004.300800000001"/>
    <n v="-9.6071263099797299E-3"/>
    <n v="20191192"/>
    <n v="4.6394786174190905E-3"/>
    <n v="3166.8502940678272"/>
    <n v="3.126985812444083E-3"/>
    <n v="655.81768999999986"/>
    <n v="5.6147713065435312E-4"/>
    <n v="828.36449999999991"/>
    <n v="-6.26071139749107E-4"/>
    <n v="3822.6679840678271"/>
    <n v="2.6859121034192857E-3"/>
    <n v="4651.0324840678268"/>
    <n v="2.0944310062849247E-3"/>
    <x v="2"/>
    <x v="5"/>
    <n v="4"/>
    <n v="1"/>
    <n v="0"/>
    <n v="0"/>
    <x v="0"/>
  </r>
  <r>
    <d v="2018-11-26T00:00:00"/>
    <n v="0.96901361907302708"/>
    <n v="0.71831139300000002"/>
    <n v="0.27702757632071701"/>
    <n v="5.2621334222837399"/>
    <n v="0"/>
    <n v="99999"/>
    <n v="99999"/>
    <n v="1"/>
    <n v="10"/>
    <n v="1"/>
    <x v="1"/>
    <n v="5"/>
    <n v="26390.800800000001"/>
    <n v="1.4862926058754056E-2"/>
    <n v="20253814"/>
    <n v="3.1014513655260867E-3"/>
    <n v="3165.2551675632344"/>
    <n v="-5.0369495128355091E-4"/>
    <n v="657.66713999999979"/>
    <n v="2.8200672659499659E-3"/>
    <n v="829.7122599999999"/>
    <n v="1.6270132290796546E-3"/>
    <n v="3822.9223075632344"/>
    <n v="6.6530364778660811E-5"/>
    <n v="4652.6345675632347"/>
    <n v="3.4445760181123219E-4"/>
    <x v="2"/>
    <x v="5"/>
    <n v="4"/>
    <n v="1"/>
    <n v="0"/>
    <n v="0"/>
    <x v="0"/>
  </r>
  <r>
    <d v="2018-11-27T00:00:00"/>
    <n v="0.34778648852349442"/>
    <n v="0.16692211100000001"/>
    <n v="7.1533339456952394E-2"/>
    <n v="10.742355332175601"/>
    <n v="5"/>
    <n v="99999"/>
    <n v="99999"/>
    <n v="1"/>
    <n v="-10"/>
    <n v="1"/>
    <x v="5"/>
    <n v="6"/>
    <n v="26427.599600000001"/>
    <n v="1.3943798173794431E-3"/>
    <n v="20248730"/>
    <n v="-2.5101445090791596E-4"/>
    <n v="3160.501462475002"/>
    <n v="-1.5018394526126189E-3"/>
    <n v="657.44597999999985"/>
    <n v="-3.3627953496340179E-4"/>
    <n v="833.10961999999995"/>
    <n v="4.09462432193064E-3"/>
    <n v="3817.9474424750019"/>
    <n v="-1.3013251873809084E-3"/>
    <n v="4651.0570624750017"/>
    <n v="-3.3905630569630585E-4"/>
    <x v="2"/>
    <x v="5"/>
    <n v="4"/>
    <n v="1"/>
    <n v="0"/>
    <n v="0"/>
    <x v="0"/>
  </r>
  <r>
    <d v="2018-11-28T00:00:00"/>
    <n v="-9.8298861512276736E-2"/>
    <n v="0.18552927899999999"/>
    <n v="5.8762342232042297E-2"/>
    <n v="11.5373106156823"/>
    <n v="2"/>
    <n v="99999"/>
    <n v="0"/>
    <n v="99999"/>
    <n v="-10"/>
    <n v="0"/>
    <x v="2"/>
    <n v="4"/>
    <n v="26446.449199999999"/>
    <n v="7.1325433581925779E-4"/>
    <n v="20397408"/>
    <n v="7.3425839546479299E-3"/>
    <n v="3169.2085575676838"/>
    <n v="2.7549726510371908E-3"/>
    <n v="657.85775999999976"/>
    <n v="6.2633282813573388E-4"/>
    <n v="829.41917999999998"/>
    <n v="-4.429717184156301E-3"/>
    <n v="3827.0663175676837"/>
    <n v="2.3884234212427913E-3"/>
    <n v="4656.4854975676835"/>
    <n v="1.1671400758503925E-3"/>
    <x v="2"/>
    <x v="5"/>
    <n v="4"/>
    <n v="1"/>
    <n v="0"/>
    <n v="0"/>
    <x v="0"/>
  </r>
  <r>
    <d v="2018-11-29T00:00:00"/>
    <n v="1.2492342419593088"/>
    <n v="0.88289902600000003"/>
    <n v="0.36788641838379699"/>
    <n v="4.76705813035798"/>
    <n v="1"/>
    <n v="99999"/>
    <n v="99999"/>
    <n v="1"/>
    <n v="10"/>
    <n v="1"/>
    <x v="1"/>
    <n v="5"/>
    <n v="26943.699199999999"/>
    <n v="1.8802146036300371E-2"/>
    <n v="20473684"/>
    <n v="3.739494743645766E-3"/>
    <n v="3183.0648565344936"/>
    <n v="4.3721638115998829E-3"/>
    <n v="658.10406999999975"/>
    <n v="3.7441224376522086E-4"/>
    <n v="830.12952000000007"/>
    <n v="8.5643064101814659E-4"/>
    <n v="3841.1689265344935"/>
    <n v="3.6849659233950671E-3"/>
    <n v="4671.2984465344935"/>
    <n v="3.1811435844797398E-3"/>
    <x v="2"/>
    <x v="5"/>
    <n v="4"/>
    <n v="1"/>
    <n v="0"/>
    <n v="0"/>
    <x v="0"/>
  </r>
  <r>
    <d v="2018-11-30T00:00:00"/>
    <n v="-0.42097767826939941"/>
    <n v="0.46661961200000002"/>
    <n v="8.9321742163476298E-2"/>
    <n v="10.4109286212949"/>
    <n v="6"/>
    <n v="-1"/>
    <n v="99999"/>
    <n v="99999"/>
    <n v="-10"/>
    <n v="-1"/>
    <x v="4"/>
    <n v="2"/>
    <n v="26850.800800000001"/>
    <n v="-3.4478710332395135E-3"/>
    <n v="20463624"/>
    <n v="-4.9136247291892143E-4"/>
    <n v="3185.0105702690366"/>
    <n v="6.112705276954955E-4"/>
    <n v="656.26040999999975"/>
    <n v="-2.8014718097701952E-3"/>
    <n v="881.23364000000004"/>
    <n v="6.156162233575313E-2"/>
    <n v="3841.2709802690365"/>
    <n v="2.6568405736560052E-5"/>
    <n v="4722.5046202690364"/>
    <n v="1.0961871591084416E-2"/>
    <x v="2"/>
    <x v="5"/>
    <n v="4"/>
    <n v="1"/>
    <n v="0"/>
    <n v="0"/>
    <x v="0"/>
  </r>
  <r>
    <d v="2018-12-03T00:00:00"/>
    <n v="-0.38280292268372146"/>
    <n v="0.443930186"/>
    <n v="3.0645346372908201E-2"/>
    <n v="10.6186315245488"/>
    <n v="3"/>
    <n v="-1"/>
    <n v="99999"/>
    <n v="99999"/>
    <n v="-10"/>
    <n v="-1"/>
    <x v="4"/>
    <n v="2"/>
    <n v="26852.25"/>
    <n v="5.397231951453918E-5"/>
    <n v="20532190"/>
    <n v="3.3506284126409991E-3"/>
    <n v="3189.0437530955492"/>
    <n v="1.2663012374780624E-3"/>
    <n v="655.70214999999985"/>
    <n v="-8.506684107303375E-4"/>
    <n v="880.68233999999995"/>
    <n v="-6.2560026646296674E-4"/>
    <n v="3844.7459030955488"/>
    <n v="9.0462840147487178E-4"/>
    <n v="4725.4282430955491"/>
    <n v="6.1908310559699586E-4"/>
    <x v="2"/>
    <x v="6"/>
    <n v="4"/>
    <n v="1"/>
    <n v="0"/>
    <n v="0"/>
    <x v="0"/>
  </r>
  <r>
    <d v="2018-12-04T00:00:00"/>
    <n v="-0.29177939033671613"/>
    <n v="7.6639000000000004E-3"/>
    <n v="6.8656948753014299E-2"/>
    <n v="14.5867481953296"/>
    <n v="3"/>
    <n v="-1"/>
    <n v="99999"/>
    <n v="99999"/>
    <n v="-10"/>
    <n v="-1"/>
    <x v="4"/>
    <n v="2"/>
    <n v="26710"/>
    <n v="-5.2975076576450286E-3"/>
    <n v="20659828"/>
    <n v="6.2164825086852282E-3"/>
    <n v="3202.9247273591577"/>
    <n v="4.3527073750977419E-3"/>
    <n v="657.19619999999975"/>
    <n v="2.2785497958179857E-3"/>
    <n v="879.29449999999997"/>
    <n v="-1.5758690017561028E-3"/>
    <n v="3860.1209273591576"/>
    <n v="3.9989701923421883E-3"/>
    <n v="4739.4154273591575"/>
    <n v="2.9599823643593481E-3"/>
    <x v="2"/>
    <x v="6"/>
    <n v="4"/>
    <n v="1"/>
    <n v="0"/>
    <n v="0"/>
    <x v="0"/>
  </r>
  <r>
    <d v="2018-12-05T00:00:00"/>
    <n v="-2.6005808542056336E-2"/>
    <n v="0.27884272399999999"/>
    <n v="1.05939385368581E-2"/>
    <n v="9.6203140786711092"/>
    <n v="4"/>
    <n v="99999"/>
    <n v="0"/>
    <n v="99999"/>
    <n v="-10"/>
    <n v="0"/>
    <x v="2"/>
    <n v="4"/>
    <n v="26542.900399999999"/>
    <n v="-6.2560688880569648E-3"/>
    <n v="20690710"/>
    <n v="1.4947849517430445E-3"/>
    <n v="3223.847052369023"/>
    <n v="6.5322562316711963E-3"/>
    <n v="659.22198999999978"/>
    <n v="3.0824736965917587E-3"/>
    <n v="878.50049999999999"/>
    <n v="-9.0299666380255772E-4"/>
    <n v="3883.069042369023"/>
    <n v="5.9449212710456223E-3"/>
    <n v="4761.5695423690231"/>
    <n v="4.6744404134688722E-3"/>
    <x v="2"/>
    <x v="6"/>
    <n v="4"/>
    <n v="1"/>
    <n v="0"/>
    <n v="0"/>
    <x v="0"/>
  </r>
  <r>
    <d v="2018-12-06T00:00:00"/>
    <n v="-0.44195959186148354"/>
    <n v="7.0705856999999997E-2"/>
    <n v="6.5398466189794793E-2"/>
    <n v="9.9147283800227601"/>
    <n v="2"/>
    <n v="-1"/>
    <n v="99999"/>
    <n v="99999"/>
    <n v="-10"/>
    <n v="-1"/>
    <x v="4"/>
    <n v="2"/>
    <n v="26203.300800000001"/>
    <n v="-1.2794366662356116E-2"/>
    <n v="20756850"/>
    <n v="3.1966036931549979E-3"/>
    <n v="3220.1106808415125"/>
    <n v="-1.1589791534201144E-3"/>
    <n v="659.99648999999977"/>
    <n v="1.1748697885518578E-3"/>
    <n v="880.29689999999994"/>
    <n v="2.0448480109003242E-3"/>
    <n v="3880.107170841512"/>
    <n v="-7.6276561018961964E-4"/>
    <n v="4760.4040708415123"/>
    <n v="-2.4476625136737873E-4"/>
    <x v="2"/>
    <x v="6"/>
    <n v="4"/>
    <n v="1"/>
    <n v="0"/>
    <n v="0"/>
    <x v="0"/>
  </r>
  <r>
    <d v="2018-12-07T00:00:00"/>
    <n v="1.1366401580889347"/>
    <n v="0.25973062699999999"/>
    <n v="0.21112040133779"/>
    <n v="8.4359287736104598"/>
    <n v="4"/>
    <n v="99999"/>
    <n v="99999"/>
    <n v="1"/>
    <n v="10"/>
    <n v="1"/>
    <x v="1"/>
    <n v="5"/>
    <n v="26642.900399999999"/>
    <n v="1.6776497104517452E-2"/>
    <n v="20781862"/>
    <n v="1.2049997952483515E-3"/>
    <n v="3222.420228637422"/>
    <n v="7.1722621512693152E-4"/>
    <n v="661.55875999999967"/>
    <n v="2.3670883461817116E-3"/>
    <n v="876.26179999999999"/>
    <n v="-4.5837943993667363E-3"/>
    <n v="3883.9789886374219"/>
    <n v="9.9786362217169078E-4"/>
    <n v="4760.2407886374222"/>
    <n v="-3.4300072359494393E-5"/>
    <x v="2"/>
    <x v="6"/>
    <n v="4"/>
    <n v="1"/>
    <n v="0"/>
    <n v="0"/>
    <x v="0"/>
  </r>
  <r>
    <d v="2018-12-10T00:00:00"/>
    <n v="-0.49471652887133255"/>
    <n v="0.53435656799999998"/>
    <n v="9.13147303540911E-2"/>
    <n v="8.42944566069826"/>
    <n v="3"/>
    <n v="-1"/>
    <n v="99999"/>
    <n v="99999"/>
    <n v="10"/>
    <n v="-1"/>
    <x v="0"/>
    <n v="1"/>
    <n v="26099.349600000001"/>
    <n v="-2.0401337385925089E-2"/>
    <n v="20657716"/>
    <n v="-5.9737669319525066E-3"/>
    <n v="3209.4596948519484"/>
    <n v="-4.0219874708748993E-3"/>
    <n v="657.98240999999973"/>
    <n v="-5.4059445906210479E-3"/>
    <n v="878.54615999999987"/>
    <n v="2.6069377895965307E-3"/>
    <n v="3867.442104851948"/>
    <n v="-4.2577171075983689E-3"/>
    <n v="4745.9882648519479"/>
    <n v="-2.9940762281384092E-3"/>
    <x v="2"/>
    <x v="6"/>
    <n v="4"/>
    <n v="1"/>
    <n v="0"/>
    <n v="0"/>
    <x v="0"/>
  </r>
  <r>
    <d v="2018-12-11T00:00:00"/>
    <n v="1.2393232161854615"/>
    <n v="0.76161728299999998"/>
    <n v="0.23763321822060299"/>
    <n v="7.0673581870334896"/>
    <n v="14"/>
    <n v="99999"/>
    <n v="99999"/>
    <n v="1"/>
    <n v="10"/>
    <n v="1"/>
    <x v="1"/>
    <n v="5"/>
    <n v="26222.550800000001"/>
    <n v="4.720470122366649E-3"/>
    <n v="20753888"/>
    <n v="4.655500153066372E-3"/>
    <n v="3211.7088711786191"/>
    <n v="7.0079594091132513E-4"/>
    <n v="663.95786999999973"/>
    <n v="9.0814889717187874E-3"/>
    <n v="871.29151999999988"/>
    <n v="-8.2575513163701819E-3"/>
    <n v="3875.6667411786188"/>
    <n v="2.1266346343886688E-3"/>
    <n v="4746.9582611786191"/>
    <n v="2.0438236939068766E-4"/>
    <x v="2"/>
    <x v="6"/>
    <n v="4"/>
    <n v="1"/>
    <n v="0"/>
    <n v="0"/>
    <x v="0"/>
  </r>
  <r>
    <d v="2018-12-12T00:00:00"/>
    <n v="1.0487774424391807"/>
    <n v="0.57540546000000004"/>
    <n v="0.29163815062479498"/>
    <n v="6.59397467633136"/>
    <n v="4"/>
    <n v="99999"/>
    <n v="99999"/>
    <n v="1"/>
    <n v="10"/>
    <n v="1"/>
    <x v="1"/>
    <n v="5"/>
    <n v="26623.349600000001"/>
    <n v="1.5284508477336978E-2"/>
    <n v="20850510"/>
    <n v="4.6556095898753203E-3"/>
    <n v="3220.9803081325231"/>
    <n v="2.8867613241985168E-3"/>
    <n v="667.22917999999981"/>
    <n v="4.9269842979646761E-3"/>
    <n v="871.52954"/>
    <n v="2.7318066862402901E-4"/>
    <n v="3888.2094881325229"/>
    <n v="3.2362810818171717E-3"/>
    <n v="4759.7390281325224"/>
    <n v="2.6924119089957177E-3"/>
    <x v="2"/>
    <x v="6"/>
    <n v="4"/>
    <n v="1"/>
    <n v="0"/>
    <n v="0"/>
    <x v="0"/>
  </r>
  <r>
    <d v="2018-12-13T00:00:00"/>
    <n v="-0.11874614812076753"/>
    <n v="0.26740404299999998"/>
    <n v="1.9131048547874101E-2"/>
    <n v="10.6100084811697"/>
    <n v="10"/>
    <n v="99999"/>
    <n v="0"/>
    <n v="99999"/>
    <n v="-10"/>
    <n v="0"/>
    <x v="2"/>
    <n v="4"/>
    <n v="26820.949199999999"/>
    <n v="7.4220412896504051E-3"/>
    <n v="20933332"/>
    <n v="3.972181016195675E-3"/>
    <n v="3231.1825118638012"/>
    <n v="3.1674219508635026E-3"/>
    <n v="667.76543999999967"/>
    <n v="8.0371185205030393E-4"/>
    <n v="878.0077"/>
    <n v="7.4330928587917899E-3"/>
    <n v="3898.9479518638009"/>
    <n v="2.7618017403778783E-3"/>
    <n v="4776.955651863801"/>
    <n v="3.6171360718559864E-3"/>
    <x v="2"/>
    <x v="6"/>
    <n v="4"/>
    <n v="1"/>
    <n v="0"/>
    <n v="0"/>
    <x v="0"/>
  </r>
  <r>
    <d v="2018-12-14T00:00:00"/>
    <n v="0.15598466310158898"/>
    <n v="0.23860300300000001"/>
    <n v="8.6123287407186295E-3"/>
    <n v="12.1663838167487"/>
    <n v="6"/>
    <n v="99999"/>
    <n v="0"/>
    <n v="99999"/>
    <n v="-10"/>
    <n v="0"/>
    <x v="2"/>
    <n v="4"/>
    <n v="26803.650399999999"/>
    <n v="-6.4497344486225128E-4"/>
    <n v="20916986"/>
    <n v="-7.8085992234777635E-4"/>
    <n v="3237.5107246265989"/>
    <n v="1.9584819921383279E-3"/>
    <n v="665.83109999999965"/>
    <n v="-2.8967357160621932E-3"/>
    <n v="885.43322000000001"/>
    <n v="8.4572379034943967E-3"/>
    <n v="3903.3418246265983"/>
    <n v="1.1269380399645534E-3"/>
    <n v="4788.7750446265982"/>
    <n v="2.4742521438703147E-3"/>
    <x v="2"/>
    <x v="6"/>
    <n v="4"/>
    <n v="1"/>
    <n v="0"/>
    <n v="0"/>
    <x v="0"/>
  </r>
  <r>
    <d v="2018-12-17T00:00:00"/>
    <n v="4.6349679160372491E-2"/>
    <n v="1.2107603999999999E-2"/>
    <n v="5.6113507948855598E-2"/>
    <n v="12.683486279948699"/>
    <n v="3"/>
    <n v="99999"/>
    <n v="0"/>
    <n v="99999"/>
    <n v="-10"/>
    <n v="0"/>
    <x v="2"/>
    <n v="4"/>
    <n v="27006.199199999999"/>
    <n v="7.5567617461538283E-3"/>
    <n v="20977078"/>
    <n v="2.8728804427176069E-3"/>
    <n v="3235.8984484125049"/>
    <n v="-4.979987253261875E-4"/>
    <n v="667.51308999999969"/>
    <n v="2.5261511515457524E-3"/>
    <n v="884.99748000000011"/>
    <n v="-4.9212068189619096E-4"/>
    <n v="3903.4115384125043"/>
    <n v="1.7860025854243844E-5"/>
    <n v="4788.4090184125043"/>
    <n v="-7.6434205132369648E-5"/>
    <x v="2"/>
    <x v="6"/>
    <n v="4"/>
    <n v="1"/>
    <n v="0"/>
    <n v="0"/>
    <x v="0"/>
  </r>
  <r>
    <d v="2018-12-18T00:00:00"/>
    <n v="1.2561642346019666"/>
    <n v="0.70399058299999995"/>
    <n v="0.37993268478352799"/>
    <n v="4.5846712548956798"/>
    <n v="1"/>
    <n v="99999"/>
    <n v="99999"/>
    <n v="1"/>
    <n v="10"/>
    <n v="1"/>
    <x v="1"/>
    <n v="5"/>
    <n v="27191.849600000001"/>
    <n v="6.8743623871367898E-3"/>
    <n v="21021984"/>
    <n v="2.1407175966070557E-3"/>
    <n v="3240.8377436763485"/>
    <n v="1.5264061411650598E-3"/>
    <n v="668.24665999999979"/>
    <n v="1.0989597222732517E-3"/>
    <n v="885.57130000000006"/>
    <n v="6.4838602704275772E-4"/>
    <n v="3909.0844036763483"/>
    <n v="1.4533095493567405E-3"/>
    <n v="4794.6557036763479"/>
    <n v="1.3045429577598355E-3"/>
    <x v="2"/>
    <x v="6"/>
    <n v="4"/>
    <n v="1"/>
    <n v="0"/>
    <n v="0"/>
    <x v="0"/>
  </r>
  <r>
    <d v="2018-12-19T00:00:00"/>
    <n v="-0.12888492738115873"/>
    <n v="0.25202517499999999"/>
    <n v="3.4693002999712397E-2"/>
    <n v="12.2730658292501"/>
    <n v="5"/>
    <n v="99999"/>
    <n v="0"/>
    <n v="99999"/>
    <n v="-10"/>
    <n v="0"/>
    <x v="2"/>
    <n v="4"/>
    <n v="27281.050800000001"/>
    <n v="3.280438856207768E-3"/>
    <n v="20970436"/>
    <n v="-2.4520996686135943E-3"/>
    <n v="3238.9921900195154"/>
    <n v="-5.694680828851606E-4"/>
    <n v="668.90689999999961"/>
    <n v="9.8801840625717396E-4"/>
    <n v="891.35472000000016"/>
    <n v="6.5307220322068371E-3"/>
    <n v="3907.8990900195149"/>
    <n v="-3.0322027729012824E-4"/>
    <n v="4799.2538100195152"/>
    <n v="9.5900657468317441E-4"/>
    <x v="2"/>
    <x v="6"/>
    <n v="4"/>
    <n v="1"/>
    <n v="0"/>
    <n v="0"/>
    <x v="0"/>
  </r>
  <r>
    <d v="2018-12-20T00:00:00"/>
    <n v="0.4395546173679124"/>
    <n v="0.20548778600000001"/>
    <n v="5.9365857368125698E-2"/>
    <n v="10.5522170040667"/>
    <n v="8"/>
    <n v="99999"/>
    <n v="99999"/>
    <n v="1"/>
    <n v="-10"/>
    <n v="1"/>
    <x v="5"/>
    <n v="6"/>
    <n v="27296.849600000001"/>
    <n v="5.7911259048726293E-4"/>
    <n v="21324496"/>
    <n v="1.6883769130980442E-2"/>
    <n v="3257.2204387723536"/>
    <n v="5.6277532279966902E-3"/>
    <n v="670.69951999999967"/>
    <n v="2.6799245156539087E-3"/>
    <n v="895.79264000000012"/>
    <n v="4.9788483758743673E-3"/>
    <n v="3927.9199587723533"/>
    <n v="5.1231795631494492E-3"/>
    <n v="4823.7125987723539"/>
    <n v="5.0963732532285366E-3"/>
    <x v="2"/>
    <x v="6"/>
    <n v="4"/>
    <n v="1"/>
    <n v="0"/>
    <n v="0"/>
    <x v="0"/>
  </r>
  <r>
    <d v="2018-12-21T00:00:00"/>
    <n v="-1.6812683714743188"/>
    <n v="0.83506741600000001"/>
    <n v="0.37140352128280002"/>
    <n v="4.7798549450551002"/>
    <n v="10"/>
    <n v="-1"/>
    <n v="99999"/>
    <n v="99999"/>
    <n v="10"/>
    <n v="-1"/>
    <x v="0"/>
    <n v="1"/>
    <n v="26897.349600000001"/>
    <n v="-1.4635388546816008E-2"/>
    <n v="21430956"/>
    <n v="4.9923805936609167E-3"/>
    <n v="3267.1996824573989"/>
    <n v="3.0637299110176652E-3"/>
    <n v="672.5734299999998"/>
    <n v="2.793963532283561E-3"/>
    <n v="894.91068000000007"/>
    <n v="-9.8455821204346261E-4"/>
    <n v="3939.7731124573988"/>
    <n v="3.0176668082488867E-3"/>
    <n v="4834.6837924573992"/>
    <n v="2.2744293861614029E-3"/>
    <x v="2"/>
    <x v="6"/>
    <n v="4"/>
    <n v="1"/>
    <n v="0"/>
    <n v="0"/>
    <x v="0"/>
  </r>
  <r>
    <d v="2018-12-24T00:00:00"/>
    <n v="-0.30963478852043652"/>
    <n v="4.7852605999999999E-2"/>
    <n v="0.11501112771678899"/>
    <n v="9.3347423701230205"/>
    <n v="6"/>
    <n v="-1"/>
    <n v="99999"/>
    <n v="99999"/>
    <n v="10"/>
    <n v="-1"/>
    <x v="0"/>
    <n v="1"/>
    <n v="26721.5"/>
    <n v="-6.5378040072766597E-3"/>
    <n v="21515022"/>
    <n v="3.9226434882326799E-3"/>
    <n v="3264.0303186686701"/>
    <n v="-9.7005512266246097E-4"/>
    <n v="673.7066199999997"/>
    <n v="1.6848569233547384E-3"/>
    <n v="898.53724000000011"/>
    <n v="4.0524267740329467E-3"/>
    <n v="3937.7369386686696"/>
    <n v="-5.1682513957240772E-4"/>
    <n v="4836.2741786686693"/>
    <n v="3.2895351165485032E-4"/>
    <x v="2"/>
    <x v="6"/>
    <n v="4"/>
    <n v="1"/>
    <n v="0"/>
    <n v="0"/>
    <x v="0"/>
  </r>
  <r>
    <d v="2018-12-26T00:00:00"/>
    <n v="1.3134258173188831"/>
    <n v="0.80546665399999995"/>
    <n v="0.356541811068807"/>
    <n v="4.5087424991711798"/>
    <n v="3"/>
    <n v="99999"/>
    <n v="99999"/>
    <n v="1"/>
    <n v="10"/>
    <n v="1"/>
    <x v="1"/>
    <n v="5"/>
    <n v="27011.849600000001"/>
    <n v="1.0865767266059256E-2"/>
    <n v="21346282"/>
    <n v="-7.8428922824248515E-3"/>
    <n v="3273.1645592835348"/>
    <n v="2.7984545862276278E-3"/>
    <n v="677.09853999999973"/>
    <n v="5.0347137749664483E-3"/>
    <n v="902.29022000000009"/>
    <n v="4.1767662295220109E-3"/>
    <n v="3950.2630992835348"/>
    <n v="3.1810557205733669E-3"/>
    <n v="4852.5533192835346"/>
    <n v="3.3660499825811652E-3"/>
    <x v="2"/>
    <x v="6"/>
    <n v="4"/>
    <n v="1"/>
    <n v="0"/>
    <n v="0"/>
    <x v="0"/>
  </r>
  <r>
    <d v="2018-12-27T00:00:00"/>
    <n v="-1.2240419366954136"/>
    <n v="0.48257772199999999"/>
    <n v="0.195576087144544"/>
    <n v="7.9813471618777401"/>
    <n v="10"/>
    <n v="-1"/>
    <n v="99999"/>
    <n v="99999"/>
    <n v="10"/>
    <n v="-1"/>
    <x v="0"/>
    <n v="1"/>
    <n v="26897.099600000001"/>
    <n v="-4.248135603420522E-3"/>
    <n v="21431950"/>
    <n v="4.0132515817039582E-3"/>
    <n v="3276.5930721073246"/>
    <n v="1.0474611837236747E-3"/>
    <n v="678.41423999999984"/>
    <n v="1.9431440510861986E-3"/>
    <n v="904.65768000000003"/>
    <n v="2.6238342691999872E-3"/>
    <n v="3955.0073121073247"/>
    <n v="1.200986543060889E-3"/>
    <n v="4859.6649921073249"/>
    <n v="1.46555274220872E-3"/>
    <x v="2"/>
    <x v="6"/>
    <n v="4"/>
    <n v="1"/>
    <n v="0"/>
    <n v="0"/>
    <x v="0"/>
  </r>
  <r>
    <d v="2018-12-28T00:00:00"/>
    <n v="0.15389225331567893"/>
    <n v="4.7605702999999999E-2"/>
    <n v="1.2930936791194799E-2"/>
    <n v="13.9695395576002"/>
    <n v="5"/>
    <n v="99999"/>
    <n v="0"/>
    <n v="99999"/>
    <n v="-10"/>
    <n v="0"/>
    <x v="2"/>
    <n v="4"/>
    <n v="27120.75"/>
    <n v="8.3150378042990969E-3"/>
    <n v="21529076"/>
    <n v="4.531832147798065E-3"/>
    <n v="3285.2759812834684"/>
    <n v="2.6499809360089888E-3"/>
    <n v="678.63053999999988"/>
    <n v="3.1883175093727623E-4"/>
    <n v="926.23700000000008"/>
    <n v="2.3853575199848098E-2"/>
    <n v="3963.9065212834685"/>
    <n v="2.2501119400970548E-3"/>
    <n v="4890.1435212834685"/>
    <n v="6.2717346207288305E-3"/>
    <x v="2"/>
    <x v="6"/>
    <n v="4"/>
    <n v="1"/>
    <n v="0"/>
    <n v="0"/>
    <x v="0"/>
  </r>
  <r>
    <d v="2018-12-31T00:00:00"/>
    <n v="-0.39598614880282473"/>
    <n v="9.0608308999999998E-2"/>
    <n v="6.6054015631269603E-3"/>
    <n v="14.868795288098299"/>
    <n v="0"/>
    <n v="-1"/>
    <n v="99999"/>
    <n v="99999"/>
    <n v="-10"/>
    <n v="-1"/>
    <x v="4"/>
    <n v="2"/>
    <n v="27159.75"/>
    <n v="1.4380133292772879E-3"/>
    <n v="21584898"/>
    <n v="2.5928655739799744E-3"/>
    <n v="3282.97918294174"/>
    <n v="-6.9911884262185975E-4"/>
    <n v="677.81568999999968"/>
    <n v="-1.2007269817244648E-3"/>
    <n v="925.97558000000004"/>
    <n v="-2.8223877905986239E-4"/>
    <n v="3960.7948729417394"/>
    <n v="-7.8499538902387922E-4"/>
    <n v="4886.7704529417397"/>
    <n v="-6.8976878225524008E-4"/>
    <x v="2"/>
    <x v="6"/>
    <n v="4"/>
    <n v="1"/>
    <n v="0"/>
    <n v="0"/>
    <x v="0"/>
  </r>
  <r>
    <d v="2019-01-01T00:00:00"/>
    <n v="1.1356527412757766"/>
    <n v="0.351552533"/>
    <n v="0.34282808083993499"/>
    <n v="4.4976082871776297"/>
    <n v="1"/>
    <n v="99999"/>
    <n v="99999"/>
    <n v="1"/>
    <n v="10"/>
    <n v="1"/>
    <x v="1"/>
    <n v="5"/>
    <n v="27411.150399999999"/>
    <n v="9.2563591343808316E-3"/>
    <n v="21670474"/>
    <n v="3.9646237846480137E-3"/>
    <n v="3292.3019647800952"/>
    <n v="2.839732242834847E-3"/>
    <n v="678.62977999999976"/>
    <n v="1.2010492114753468E-3"/>
    <n v="924.86068000000023"/>
    <n v="-1.2040274323430467E-3"/>
    <n v="3970.931744780095"/>
    <n v="2.5593024035670542E-3"/>
    <n v="4895.7924247800947"/>
    <n v="1.8462033208299644E-3"/>
    <x v="3"/>
    <x v="7"/>
    <n v="1"/>
    <n v="1"/>
    <n v="0"/>
    <n v="0"/>
    <x v="0"/>
  </r>
  <r>
    <d v="2019-01-02T00:00:00"/>
    <n v="-0.60224301210661502"/>
    <n v="0.64411718100000004"/>
    <n v="0.104659804080641"/>
    <n v="8.4111276969721107"/>
    <n v="11"/>
    <n v="-1"/>
    <n v="99999"/>
    <n v="99999"/>
    <n v="10"/>
    <n v="-1"/>
    <x v="0"/>
    <n v="1"/>
    <n v="27155.849600000001"/>
    <n v="-9.3137572219514908E-3"/>
    <n v="21513126"/>
    <n v="-7.2609394699904017E-3"/>
    <n v="3288.9527399437593"/>
    <n v="-1.0172896873266168E-3"/>
    <n v="678.12473999999986"/>
    <n v="-7.4420547827991346E-4"/>
    <n v="926.52528000000007"/>
    <n v="1.7998386524549215E-3"/>
    <n v="3967.077479943759"/>
    <n v="-9.7061976484547063E-4"/>
    <n v="4893.6027599437593"/>
    <n v="-4.4725442713877683E-4"/>
    <x v="3"/>
    <x v="7"/>
    <n v="1"/>
    <n v="1"/>
    <n v="0"/>
    <n v="0"/>
    <x v="0"/>
  </r>
  <r>
    <d v="2019-01-03T00:00:00"/>
    <n v="-0.70545900869077904"/>
    <n v="0.75159846699999999"/>
    <n v="0.15074335256105101"/>
    <n v="9.7023935066951204"/>
    <n v="9"/>
    <n v="-1"/>
    <n v="99999"/>
    <n v="99999"/>
    <n v="10"/>
    <n v="-1"/>
    <x v="0"/>
    <n v="1"/>
    <n v="26930.550800000001"/>
    <n v="-8.2965108187961212E-3"/>
    <n v="21539920"/>
    <n v="1.2454721828896176E-3"/>
    <n v="3304.6516340639128"/>
    <n v="4.7732197332885917E-3"/>
    <n v="680.13511999999992"/>
    <n v="2.9646168048669264E-3"/>
    <n v="919.01540000000011"/>
    <n v="-8.105423739760198E-3"/>
    <n v="3984.7867540639127"/>
    <n v="4.4640605608752271E-3"/>
    <n v="4903.8021540639129"/>
    <n v="2.0842300898715749E-3"/>
    <x v="3"/>
    <x v="7"/>
    <n v="1"/>
    <n v="1"/>
    <n v="0"/>
    <n v="0"/>
    <x v="0"/>
  </r>
  <r>
    <d v="2019-01-04T00:00:00"/>
    <n v="0.60792659313535058"/>
    <n v="0.60120369299999998"/>
    <n v="0.110320485061062"/>
    <n v="7.6264458938627699"/>
    <n v="10"/>
    <n v="99999"/>
    <n v="99999"/>
    <n v="1"/>
    <n v="10"/>
    <n v="1"/>
    <x v="1"/>
    <n v="5"/>
    <n v="27202.550800000001"/>
    <n v="1.0100053356502547E-2"/>
    <n v="21400772"/>
    <n v="-6.4600054224899228E-3"/>
    <n v="3305.5991642654226"/>
    <n v="2.8672619883529649E-4"/>
    <n v="678.4784199999998"/>
    <n v="-2.4358395137721311E-3"/>
    <n v="915.56464000000005"/>
    <n v="-3.7548445869352021E-3"/>
    <n v="3984.0775842654225"/>
    <n v="-1.7796932239022567E-4"/>
    <n v="4899.6422242654226"/>
    <n v="-8.483070213268773E-4"/>
    <x v="3"/>
    <x v="7"/>
    <n v="1"/>
    <n v="1"/>
    <n v="0"/>
    <n v="0"/>
    <x v="0"/>
  </r>
  <r>
    <d v="2019-01-07T00:00:00"/>
    <n v="-0.33876703067552932"/>
    <n v="0.32959759500000002"/>
    <n v="7.7881454587799298E-2"/>
    <n v="9.9790210790747107"/>
    <n v="5"/>
    <n v="-1"/>
    <n v="99999"/>
    <n v="99999"/>
    <n v="-10"/>
    <n v="-1"/>
    <x v="4"/>
    <n v="2"/>
    <n v="27296.849600000001"/>
    <n v="3.4665425567370622E-3"/>
    <n v="21418750"/>
    <n v="8.4006315286200284E-4"/>
    <n v="3310.057380593988"/>
    <n v="1.3486863067853072E-3"/>
    <n v="679.12924999999984"/>
    <n v="9.5924937450475589E-4"/>
    <n v="913.69664000000012"/>
    <n v="-2.0402710178932804E-3"/>
    <n v="3989.186630593988"/>
    <n v="1.2823661739778114E-3"/>
    <n v="4902.8832705939876"/>
    <n v="6.6148632496343396E-4"/>
    <x v="3"/>
    <x v="7"/>
    <n v="1"/>
    <n v="1"/>
    <n v="0"/>
    <n v="0"/>
    <x v="0"/>
  </r>
  <r>
    <d v="2019-01-08T00:00:00"/>
    <n v="1.2067559197951978"/>
    <n v="0.70431442499999997"/>
    <n v="0.26318192894153403"/>
    <n v="5.7171409325402198"/>
    <n v="4"/>
    <n v="99999"/>
    <n v="99999"/>
    <n v="1"/>
    <n v="10"/>
    <n v="1"/>
    <x v="1"/>
    <n v="5"/>
    <n v="27499.050800000001"/>
    <n v="7.4074921818083617E-3"/>
    <n v="21496522"/>
    <n v="3.6310242194339537E-3"/>
    <n v="3315.719859654791"/>
    <n v="1.7106890937905739E-3"/>
    <n v="680.54050999999993"/>
    <n v="2.078043317969458E-3"/>
    <n v="917.57068000000004"/>
    <n v="4.2399630581984038E-3"/>
    <n v="3996.2603696547908"/>
    <n v="1.7732284086566796E-3"/>
    <n v="4913.8310496547911"/>
    <n v="2.2329267201739444E-3"/>
    <x v="3"/>
    <x v="7"/>
    <n v="1"/>
    <n v="1"/>
    <n v="0"/>
    <n v="0"/>
    <x v="0"/>
  </r>
  <r>
    <d v="2019-01-09T00:00:00"/>
    <n v="0.35245911507738009"/>
    <n v="7.0449599999999999E-4"/>
    <n v="0.10924641207348"/>
    <n v="6.6686561383530796"/>
    <n v="4"/>
    <n v="99999"/>
    <n v="99999"/>
    <n v="1"/>
    <n v="10"/>
    <n v="1"/>
    <x v="1"/>
    <n v="5"/>
    <n v="27711.199199999999"/>
    <n v="7.7147535579664694E-3"/>
    <n v="21386380"/>
    <n v="-5.123712570805683E-3"/>
    <n v="3294.4477667614215"/>
    <n v="-6.4155277869536453E-3"/>
    <n v="679.95381999999984"/>
    <n v="-8.6209416100757608E-4"/>
    <n v="923.12500000000011"/>
    <n v="6.0532884507600304E-3"/>
    <n v="3974.4015867614212"/>
    <n v="-5.4698094897299709E-3"/>
    <n v="4897.5265867614216"/>
    <n v="-3.3180755969448583E-3"/>
    <x v="3"/>
    <x v="7"/>
    <n v="1"/>
    <n v="1"/>
    <n v="0"/>
    <n v="0"/>
    <x v="0"/>
  </r>
  <r>
    <d v="2019-01-10T00:00:00"/>
    <n v="-0.43750428268059399"/>
    <n v="0.59367448199999995"/>
    <n v="7.9306411503686003E-2"/>
    <n v="10.2419659003106"/>
    <n v="7"/>
    <n v="-1"/>
    <n v="99999"/>
    <n v="99999"/>
    <n v="-10"/>
    <n v="-1"/>
    <x v="4"/>
    <n v="2"/>
    <n v="27526.25"/>
    <n v="-6.674168038169892E-3"/>
    <n v="21680136"/>
    <n v="1.3735657928083178E-2"/>
    <n v="3320.6412068632276"/>
    <n v="7.9507832438805437E-3"/>
    <n v="680.32197999999983"/>
    <n v="5.4144853543136584E-4"/>
    <n v="919.21425999999997"/>
    <n v="-4.23641435341926E-3"/>
    <n v="4000.9631868632273"/>
    <n v="6.683169660127497E-3"/>
    <n v="4920.1774468632275"/>
    <n v="4.6249590891520587E-3"/>
    <x v="3"/>
    <x v="7"/>
    <n v="1"/>
    <n v="1"/>
    <n v="0"/>
    <n v="0"/>
    <x v="0"/>
  </r>
  <r>
    <d v="2019-01-11T00:00:00"/>
    <n v="-0.68689240483737901"/>
    <n v="0.38877050800000001"/>
    <n v="0.163506308162438"/>
    <n v="8.8101005903197702"/>
    <n v="4"/>
    <n v="-1"/>
    <n v="99999"/>
    <n v="99999"/>
    <n v="10"/>
    <n v="-1"/>
    <x v="0"/>
    <n v="1"/>
    <n v="27420.400399999999"/>
    <n v="-3.8454057490577842E-3"/>
    <n v="21678366"/>
    <n v="-8.1641554278033546E-5"/>
    <n v="3324.2876329479518"/>
    <n v="1.0981090270119065E-3"/>
    <n v="680.83668999999986"/>
    <n v="7.5656823552883168E-4"/>
    <n v="918.81860000000006"/>
    <n v="-4.304328351041331E-4"/>
    <n v="4005.1243229479514"/>
    <n v="1.0400335845095476E-3"/>
    <n v="4923.942922947952"/>
    <n v="7.6531306551252953E-4"/>
    <x v="3"/>
    <x v="7"/>
    <n v="1"/>
    <n v="1"/>
    <n v="0"/>
    <n v="0"/>
    <x v="0"/>
  </r>
  <r>
    <d v="2019-01-14T00:00:00"/>
    <n v="-5.4493265984466466E-2"/>
    <n v="0.20133384300000001"/>
    <n v="1.37846109081795E-2"/>
    <n v="11.0532849107244"/>
    <n v="4"/>
    <n v="99999"/>
    <n v="0"/>
    <n v="99999"/>
    <n v="-10"/>
    <n v="0"/>
    <x v="2"/>
    <n v="4"/>
    <n v="27252.199199999999"/>
    <n v="-6.1341627965432188E-3"/>
    <n v="21751976"/>
    <n v="3.395551122257201E-3"/>
    <n v="3330.1390761274565"/>
    <n v="1.7602096525912714E-3"/>
    <n v="681.41094999999984"/>
    <n v="8.4346218180453292E-4"/>
    <n v="918.69056000000012"/>
    <n v="-1.393528602925409E-4"/>
    <n v="4011.5500261274565"/>
    <n v="1.6043704667763059E-3"/>
    <n v="4930.2405861274565"/>
    <n v="1.278987851413671E-3"/>
    <x v="3"/>
    <x v="7"/>
    <n v="1"/>
    <n v="1"/>
    <n v="0"/>
    <n v="0"/>
    <x v="0"/>
  </r>
  <r>
    <d v="2019-01-15T00:00:00"/>
    <n v="0.17530940709837209"/>
    <n v="3.9114086999999999E-2"/>
    <n v="4.9730205732415496E-3"/>
    <n v="13.627058160169801"/>
    <n v="1"/>
    <n v="99999"/>
    <n v="0"/>
    <n v="99999"/>
    <n v="-10"/>
    <n v="0"/>
    <x v="2"/>
    <n v="4"/>
    <n v="27388.900399999999"/>
    <n v="5.0161529716103992E-3"/>
    <n v="21811118"/>
    <n v="2.7189253978581185E-3"/>
    <n v="3333.4670425259601"/>
    <n v="9.9934757150554887E-4"/>
    <n v="681.74223999999992"/>
    <n v="4.8618238377318157E-4"/>
    <n v="919.19914000000006"/>
    <n v="5.5359227812235012E-4"/>
    <n v="4015.2092825259601"/>
    <n v="9.1218017341687663E-4"/>
    <n v="4934.4084225259603"/>
    <n v="8.4536166657489531E-4"/>
    <x v="3"/>
    <x v="7"/>
    <n v="1"/>
    <n v="1"/>
    <n v="0"/>
    <n v="0"/>
    <x v="0"/>
  </r>
  <r>
    <d v="2019-01-16T00:00:00"/>
    <n v="7.7882429682642973E-2"/>
    <n v="0.16539299700000001"/>
    <n v="9.5583461010920204E-2"/>
    <n v="16.119241192409401"/>
    <n v="4"/>
    <n v="99999"/>
    <n v="0"/>
    <n v="99999"/>
    <n v="10"/>
    <n v="0"/>
    <x v="3"/>
    <n v="3"/>
    <n v="27451.849600000001"/>
    <n v="2.2983471070638917E-3"/>
    <n v="21966200"/>
    <n v="7.1102269952416641E-3"/>
    <n v="3350.7057153147484"/>
    <n v="5.17139439774561E-3"/>
    <n v="683.3203299999999"/>
    <n v="2.3147898243769394E-3"/>
    <n v="919.19914000000006"/>
    <n v="0"/>
    <n v="4034.0260453147484"/>
    <n v="4.6863716097385044E-3"/>
    <n v="4953.2251853147482"/>
    <n v="3.8133776488560311E-3"/>
    <x v="3"/>
    <x v="7"/>
    <n v="1"/>
    <n v="1"/>
    <n v="0"/>
    <n v="0"/>
    <x v="0"/>
  </r>
  <r>
    <d v="2019-01-17T00:00:00"/>
    <n v="-0.133157724602188"/>
    <n v="3.8477926000000003E-2"/>
    <n v="3.1606918020372597E-2"/>
    <n v="6.6434636129318303"/>
    <n v="2"/>
    <n v="99999"/>
    <n v="0"/>
    <n v="99999"/>
    <n v="-10"/>
    <n v="0"/>
    <x v="2"/>
    <n v="4"/>
    <n v="27495.349600000001"/>
    <n v="1.5845926826001389E-3"/>
    <n v="21735556"/>
    <n v="-1.0499949923063578E-2"/>
    <n v="3319.4761856308232"/>
    <n v="-9.3202842437601907E-3"/>
    <n v="683.71239999999989"/>
    <n v="5.7377189406904172E-4"/>
    <n v="917.46478000000013"/>
    <n v="-1.8868163867080678E-3"/>
    <n v="4003.1885856308231"/>
    <n v="-7.6443382708797358E-3"/>
    <n v="4920.6533656308229"/>
    <n v="-6.5758810603834261E-3"/>
    <x v="3"/>
    <x v="7"/>
    <n v="1"/>
    <n v="1"/>
    <n v="0"/>
    <n v="0"/>
    <x v="0"/>
  </r>
  <r>
    <d v="2019-01-18T00:00:00"/>
    <n v="-0.28058232875791966"/>
    <n v="1.4104059999999999E-3"/>
    <n v="1.6558369881128101E-2"/>
    <n v="12.2371915171293"/>
    <n v="5"/>
    <n v="-1"/>
    <n v="99999"/>
    <n v="99999"/>
    <n v="-10"/>
    <n v="-1"/>
    <x v="4"/>
    <n v="2"/>
    <n v="27465.099600000001"/>
    <n v="-1.1001860474616487E-3"/>
    <n v="21672900"/>
    <n v="-2.8826499768398461E-3"/>
    <n v="3317.8510233142065"/>
    <n v="-4.8958396618470346E-4"/>
    <n v="681.91939999999988"/>
    <n v="-2.6224476841432143E-3"/>
    <n v="903.66980000000001"/>
    <n v="-1.5035977729848216E-2"/>
    <n v="3999.7704233142063"/>
    <n v="-8.5385992778008735E-4"/>
    <n v="4903.4402233142064"/>
    <n v="-3.498141616079864E-3"/>
    <x v="3"/>
    <x v="7"/>
    <n v="1"/>
    <n v="1"/>
    <n v="0"/>
    <n v="0"/>
    <x v="0"/>
  </r>
  <r>
    <d v="2019-01-21T00:00:00"/>
    <n v="0.43551002147065532"/>
    <n v="0.107444131"/>
    <n v="0.11774697782011601"/>
    <n v="8.9492179803957601"/>
    <n v="5"/>
    <n v="99999"/>
    <n v="99999"/>
    <n v="1"/>
    <n v="10"/>
    <n v="1"/>
    <x v="1"/>
    <n v="5"/>
    <n v="27523.699199999999"/>
    <n v="2.1336023117861647E-3"/>
    <n v="21648354"/>
    <n v="-1.1325664770288624E-3"/>
    <n v="3319.4617111454063"/>
    <n v="4.8546116744896395E-4"/>
    <n v="681.26980000000003"/>
    <n v="-9.5260524924190015E-4"/>
    <n v="903.14094000000011"/>
    <n v="-5.8523589036607593E-4"/>
    <n v="4000.7315111454063"/>
    <n v="2.4028574880152753E-4"/>
    <n v="4903.8724511454066"/>
    <n v="8.8147874046651253E-5"/>
    <x v="3"/>
    <x v="7"/>
    <n v="1"/>
    <n v="1"/>
    <n v="0"/>
    <n v="0"/>
    <x v="0"/>
  </r>
  <r>
    <d v="2019-01-22T00:00:00"/>
    <n v="1.2310472509672777E-2"/>
    <n v="0.13917567"/>
    <n v="3.6566830028900703E-2"/>
    <n v="13.3508214096457"/>
    <n v="0"/>
    <n v="99999"/>
    <n v="0"/>
    <n v="99999"/>
    <n v="-10"/>
    <n v="0"/>
    <x v="2"/>
    <n v="4"/>
    <n v="27470.550800000001"/>
    <n v="-1.9310049718898048E-3"/>
    <n v="21720168"/>
    <n v="3.3172960863445677E-3"/>
    <n v="3323.1825448134964"/>
    <n v="1.1209147722948121E-3"/>
    <n v="681.68424999999991"/>
    <n v="6.0834929127917547E-4"/>
    <n v="902.7467200000001"/>
    <n v="-4.3649887026497858E-4"/>
    <n v="4004.8667948134962"/>
    <n v="1.033631888710751E-3"/>
    <n v="4907.6135148134963"/>
    <n v="7.6287948052478072E-4"/>
    <x v="3"/>
    <x v="7"/>
    <n v="1"/>
    <n v="1"/>
    <n v="0"/>
    <n v="0"/>
    <x v="0"/>
  </r>
  <r>
    <d v="2019-01-23T00:00:00"/>
    <n v="-1.0166850979681432"/>
    <n v="0.16534863599999999"/>
    <n v="0.298117166108891"/>
    <n v="4.8424589095812403"/>
    <n v="1"/>
    <n v="-1"/>
    <n v="99999"/>
    <n v="99999"/>
    <n v="10"/>
    <n v="-1"/>
    <x v="0"/>
    <n v="1"/>
    <n v="27224.300800000001"/>
    <n v="-8.9641449781195925E-3"/>
    <n v="21821724"/>
    <n v="4.675654442451771E-3"/>
    <n v="3328.9202365609863"/>
    <n v="1.7265653240881029E-3"/>
    <n v="683.2984899999999"/>
    <n v="2.3680171575035658E-3"/>
    <n v="901.2481200000002"/>
    <n v="-1.6600448019350456E-3"/>
    <n v="4012.2187265609864"/>
    <n v="1.8357493829785909E-3"/>
    <n v="4913.4668465609866"/>
    <n v="1.1927043011479288E-3"/>
    <x v="3"/>
    <x v="7"/>
    <n v="1"/>
    <n v="1"/>
    <n v="0"/>
    <n v="0"/>
    <x v="0"/>
  </r>
  <r>
    <d v="2019-01-24T00:00:00"/>
    <n v="0.27265290744354526"/>
    <n v="8.0578568000000003E-2"/>
    <n v="0.10233103413540399"/>
    <n v="11.672833928868499"/>
    <n v="6"/>
    <n v="99999"/>
    <n v="99999"/>
    <n v="1"/>
    <n v="10"/>
    <n v="1"/>
    <x v="1"/>
    <n v="5"/>
    <n v="27297.949199999999"/>
    <n v="2.7052448671152085E-3"/>
    <n v="21962032"/>
    <n v="6.4297394651311457E-3"/>
    <n v="3329.4640667700137"/>
    <n v="1.6336534683358828E-4"/>
    <n v="684.2486899999999"/>
    <n v="1.3906074927809708E-3"/>
    <n v="905.00370000000021"/>
    <n v="4.1670877493757974E-3"/>
    <n v="4013.7127567700136"/>
    <n v="3.7237008020940543E-4"/>
    <n v="4918.7164567700138"/>
    <n v="1.0684126652247272E-3"/>
    <x v="3"/>
    <x v="7"/>
    <n v="1"/>
    <n v="1"/>
    <n v="0"/>
    <n v="0"/>
    <x v="0"/>
  </r>
  <r>
    <d v="2019-01-25T00:00:00"/>
    <n v="-1.1919359060583812"/>
    <n v="0.63965787799999996"/>
    <n v="0.25403732480985403"/>
    <n v="5.7481915958435597"/>
    <n v="9"/>
    <n v="-1"/>
    <n v="99999"/>
    <n v="99999"/>
    <n v="10"/>
    <n v="-1"/>
    <x v="0"/>
    <n v="1"/>
    <n v="27119.199199999999"/>
    <n v="-6.5481109474699872E-3"/>
    <n v="22025882"/>
    <n v="2.9072901815279106E-3"/>
    <n v="3338.0176273840029"/>
    <n v="2.5690502863084941E-3"/>
    <n v="684.90478999999982"/>
    <n v="9.5886190151106554E-4"/>
    <n v="895.88334000000009"/>
    <n v="-1.0077704654688269E-2"/>
    <n v="4022.922417384003"/>
    <n v="2.2945490053953854E-3"/>
    <n v="4918.8057573840033"/>
    <n v="1.8155267695219024E-5"/>
    <x v="3"/>
    <x v="7"/>
    <n v="1"/>
    <n v="1"/>
    <n v="0"/>
    <n v="0"/>
    <x v="0"/>
  </r>
  <r>
    <d v="2019-01-28T00:00:00"/>
    <n v="-1.0050923390788564"/>
    <n v="0.80238740799999997"/>
    <n v="0.26144275033986197"/>
    <n v="6.2257850592272002"/>
    <n v="4"/>
    <n v="-1"/>
    <n v="99999"/>
    <n v="99999"/>
    <n v="10"/>
    <n v="-1"/>
    <x v="0"/>
    <n v="1"/>
    <n v="26710.25"/>
    <n v="-1.5079693061143207E-2"/>
    <n v="22108252"/>
    <n v="3.7396913322245151E-3"/>
    <n v="3343.7177197607912"/>
    <n v="1.7076280035270841E-3"/>
    <n v="687.33735000000001"/>
    <n v="3.5516761388107998E-3"/>
    <n v="897.58720000000017"/>
    <n v="1.9018770903811433E-3"/>
    <n v="4031.0550697607914"/>
    <n v="2.0215782292110074E-3"/>
    <n v="4928.6422697607914"/>
    <n v="1.9997765437316239E-3"/>
    <x v="3"/>
    <x v="7"/>
    <n v="1"/>
    <n v="1"/>
    <n v="0"/>
    <n v="0"/>
    <x v="0"/>
  </r>
  <r>
    <d v="2019-01-29T00:00:00"/>
    <n v="0.1877286057709277"/>
    <n v="0.66366402300000005"/>
    <n v="6.6556863946013706E-2"/>
    <n v="8.6596731445840796"/>
    <n v="2"/>
    <n v="99999"/>
    <n v="0"/>
    <n v="99999"/>
    <n v="-10"/>
    <n v="0"/>
    <x v="2"/>
    <n v="4"/>
    <n v="26680.5"/>
    <n v="-1.1138046255650957E-3"/>
    <n v="22122014"/>
    <n v="6.2248250110408243E-4"/>
    <n v="3340.992333791391"/>
    <n v="-8.1507656979940002E-4"/>
    <n v="687.2638199999999"/>
    <n v="-1.0697803633119563E-4"/>
    <n v="901.84202000000005"/>
    <n v="4.7402859577319045E-3"/>
    <n v="4028.2561537913907"/>
    <n v="-6.9433831117737821E-4"/>
    <n v="4930.0981737913908"/>
    <n v="2.9539657189814328E-4"/>
    <x v="3"/>
    <x v="7"/>
    <n v="1"/>
    <n v="1"/>
    <n v="0"/>
    <n v="0"/>
    <x v="0"/>
  </r>
  <r>
    <d v="2019-01-30T00:00:00"/>
    <n v="0.2171099241256452"/>
    <n v="0.32885914199999999"/>
    <n v="3.6511710692326498E-2"/>
    <n v="11.027582017228401"/>
    <n v="5"/>
    <n v="99999"/>
    <n v="0"/>
    <n v="99999"/>
    <n v="-10"/>
    <n v="0"/>
    <x v="2"/>
    <n v="4"/>
    <n v="26831.449199999999"/>
    <n v="5.657660088828953E-3"/>
    <n v="22299548"/>
    <n v="8.0252186803606573E-3"/>
    <n v="3335.8819591464039"/>
    <n v="-1.5295978363374374E-3"/>
    <n v="688.05576999999994"/>
    <n v="1.1523231355319297E-3"/>
    <n v="902.74066000000005"/>
    <n v="9.9644946683685731E-4"/>
    <n v="4023.9377291464039"/>
    <n v="-1.0720332769609264E-3"/>
    <n v="4926.6783891464038"/>
    <n v="-6.9365447186564566E-4"/>
    <x v="3"/>
    <x v="7"/>
    <n v="1"/>
    <n v="1"/>
    <n v="0"/>
    <n v="0"/>
    <x v="0"/>
  </r>
  <r>
    <d v="2019-01-31T00:00:00"/>
    <n v="1.0633757006977784"/>
    <n v="0.89488895199999996"/>
    <n v="0.30003631734278002"/>
    <n v="5.83560460829497"/>
    <n v="6"/>
    <n v="99999"/>
    <n v="99999"/>
    <n v="1"/>
    <n v="10"/>
    <n v="1"/>
    <x v="1"/>
    <n v="5"/>
    <n v="27250.25"/>
    <n v="1.5608579204137829E-2"/>
    <n v="22420550"/>
    <n v="5.4262086388476849E-3"/>
    <n v="3347.6303853087425"/>
    <n v="3.5218350967505252E-3"/>
    <n v="689.20978999999988"/>
    <n v="1.677218694060123E-3"/>
    <n v="902.38622000000009"/>
    <n v="-3.9262660441141684E-4"/>
    <n v="4036.8401753087423"/>
    <n v="3.2064229197392713E-3"/>
    <n v="4939.2263953087422"/>
    <n v="2.5469505356756628E-3"/>
    <x v="3"/>
    <x v="7"/>
    <n v="1"/>
    <n v="1"/>
    <n v="0"/>
    <n v="0"/>
    <x v="0"/>
  </r>
  <r>
    <d v="2019-02-01T00:00:00"/>
    <n v="-0.85631055797112698"/>
    <n v="0.13862457"/>
    <n v="7.9000300572696802E-2"/>
    <n v="6.7893215019675299"/>
    <n v="19"/>
    <n v="-1"/>
    <n v="99999"/>
    <n v="99999"/>
    <n v="-10"/>
    <n v="-1"/>
    <x v="4"/>
    <n v="2"/>
    <n v="27060.199199999999"/>
    <n v="-6.9742773002082759E-3"/>
    <n v="22279752"/>
    <n v="-6.2798637856787964E-3"/>
    <n v="3328.9395491164455"/>
    <n v="-5.5833034239152202E-3"/>
    <n v="690.16950999999995"/>
    <n v="1.3924932784254995E-3"/>
    <n v="956.15472000000011"/>
    <n v="5.9584797294444547E-2"/>
    <n v="4019.1090591164457"/>
    <n v="-4.3923255373716774E-3"/>
    <n v="4975.2637791164461"/>
    <n v="7.2961595447278427E-3"/>
    <x v="3"/>
    <x v="8"/>
    <n v="1"/>
    <n v="1"/>
    <n v="0"/>
    <n v="0"/>
    <x v="0"/>
  </r>
  <r>
    <d v="2019-02-04T00:00:00"/>
    <n v="0.98774082871509594"/>
    <n v="0.69181721600000001"/>
    <n v="0.21848698943772599"/>
    <n v="5.9985950986247296"/>
    <n v="10"/>
    <n v="99999"/>
    <n v="99999"/>
    <n v="1"/>
    <n v="10"/>
    <n v="1"/>
    <x v="1"/>
    <n v="5"/>
    <n v="27180.199199999999"/>
    <n v="4.4345571558097596E-3"/>
    <n v="22144006"/>
    <n v="-6.0927967241286574E-3"/>
    <n v="3334.1754171245029"/>
    <n v="1.5728336098643769E-3"/>
    <n v="690.33201999999983"/>
    <n v="2.3546389350048713E-4"/>
    <n v="950.6156400000001"/>
    <n v="-5.793079178650129E-3"/>
    <n v="4024.5074371245028"/>
    <n v="1.343177786084615E-3"/>
    <n v="4975.1230771245027"/>
    <n v="-2.8280307977635033E-5"/>
    <x v="3"/>
    <x v="8"/>
    <n v="1"/>
    <n v="1"/>
    <n v="0"/>
    <n v="0"/>
    <x v="0"/>
  </r>
  <r>
    <d v="2019-02-05T00:00:00"/>
    <n v="0.15470100407947973"/>
    <n v="0.32423674899999999"/>
    <n v="9.4989325750218401E-2"/>
    <n v="11.3311527048321"/>
    <n v="7"/>
    <n v="99999"/>
    <n v="0"/>
    <n v="99999"/>
    <n v="10"/>
    <n v="0"/>
    <x v="3"/>
    <n v="3"/>
    <n v="27275.150399999999"/>
    <n v="3.4933960307399481E-3"/>
    <n v="22134058"/>
    <n v="-4.4924120775613474E-4"/>
    <n v="3337.7835282037186"/>
    <n v="1.0821599429604589E-3"/>
    <n v="690.94766999999979"/>
    <n v="8.918172446932271E-4"/>
    <n v="954.88426000000004"/>
    <n v="4.4903742589381679E-3"/>
    <n v="4028.7311982037181"/>
    <n v="1.0495100692951009E-3"/>
    <n v="4983.6154582037179"/>
    <n v="1.7069690432911511E-3"/>
    <x v="3"/>
    <x v="8"/>
    <n v="1"/>
    <n v="1"/>
    <n v="0"/>
    <n v="0"/>
    <x v="0"/>
  </r>
  <r>
    <d v="2019-02-06T00:00:00"/>
    <n v="0.35912636520454644"/>
    <n v="0.37563029199999998"/>
    <n v="5.2070041192017302E-2"/>
    <n v="13.7725438681678"/>
    <n v="4"/>
    <n v="99999"/>
    <n v="99999"/>
    <n v="1"/>
    <n v="-10"/>
    <n v="1"/>
    <x v="5"/>
    <n v="6"/>
    <n v="27405.699199999999"/>
    <n v="4.7863640744580938E-3"/>
    <n v="22268112"/>
    <n v="6.0564583322226806E-3"/>
    <n v="3354.3990004364568"/>
    <n v="4.9779957544699993E-3"/>
    <n v="692.12169999999992"/>
    <n v="1.6991590694561687E-3"/>
    <n v="955.39816000000019"/>
    <n v="5.3818040733033534E-4"/>
    <n v="4046.5207004364565"/>
    <n v="4.4156587663803926E-3"/>
    <n v="5001.9188604364572"/>
    <n v="3.6727155989952909E-3"/>
    <x v="3"/>
    <x v="8"/>
    <n v="1"/>
    <n v="1"/>
    <n v="0"/>
    <n v="0"/>
    <x v="0"/>
  </r>
  <r>
    <d v="2019-02-07T00:00:00"/>
    <n v="-0.45443110458610297"/>
    <n v="7.5591025000000006E-2"/>
    <n v="8.3554329913748296E-2"/>
    <n v="9.7838809673343992"/>
    <n v="8"/>
    <n v="-1"/>
    <n v="99999"/>
    <n v="99999"/>
    <n v="-10"/>
    <n v="-1"/>
    <x v="4"/>
    <n v="2"/>
    <n v="27344.699199999999"/>
    <n v="-2.2258144028669546E-3"/>
    <n v="22377576"/>
    <n v="4.9157288233505625E-3"/>
    <n v="3367.843121038044"/>
    <n v="4.0079074075081156E-3"/>
    <n v="691.23597999999981"/>
    <n v="-1.2797171364516968E-3"/>
    <n v="956.32686000000012"/>
    <n v="9.7205546219591987E-4"/>
    <n v="4059.079101038044"/>
    <n v="3.1035058340942445E-3"/>
    <n v="5015.4059610380446"/>
    <n v="2.6963853228940682E-3"/>
    <x v="3"/>
    <x v="8"/>
    <n v="1"/>
    <n v="1"/>
    <n v="0"/>
    <n v="0"/>
    <x v="0"/>
  </r>
  <r>
    <d v="2019-02-08T00:00:00"/>
    <n v="-7.6299975932644981E-2"/>
    <n v="0.44005504200000001"/>
    <n v="3.38929433254739E-2"/>
    <n v="8.8810011592873703"/>
    <n v="8"/>
    <n v="99999"/>
    <n v="0"/>
    <n v="99999"/>
    <n v="-10"/>
    <n v="0"/>
    <x v="2"/>
    <n v="4"/>
    <n v="27261.5"/>
    <n v="-3.0426079801235684E-3"/>
    <n v="22338762"/>
    <n v="-1.7345042197599581E-3"/>
    <n v="3361.238924186971"/>
    <n v="-1.9609573883707654E-3"/>
    <n v="691.04239999999993"/>
    <n v="-2.8004907962098091E-4"/>
    <n v="951.36360000000013"/>
    <n v="-5.1899201074411261E-3"/>
    <n v="4052.2813241869708"/>
    <n v="-1.674709135216057E-3"/>
    <n v="5003.6449241869705"/>
    <n v="-2.3449820298574453E-3"/>
    <x v="3"/>
    <x v="8"/>
    <n v="1"/>
    <n v="1"/>
    <n v="0"/>
    <n v="0"/>
    <x v="0"/>
  </r>
  <r>
    <d v="2019-02-11T00:00:00"/>
    <n v="0.1358818367249833"/>
    <n v="0.160837489"/>
    <n v="3.5212105835963202E-2"/>
    <n v="12.333077636741001"/>
    <n v="3"/>
    <n v="99999"/>
    <n v="0"/>
    <n v="99999"/>
    <n v="-10"/>
    <n v="0"/>
    <x v="2"/>
    <n v="4"/>
    <n v="27259.949199999999"/>
    <n v="-5.6886084771612389E-5"/>
    <n v="22420286"/>
    <n v="3.649441271633691E-3"/>
    <n v="3368.6700139896939"/>
    <n v="2.2108186803531105E-3"/>
    <n v="690.76828999999987"/>
    <n v="-3.9666162307849806E-4"/>
    <n v="946.85205999999994"/>
    <n v="-4.7421826943979672E-3"/>
    <n v="4059.4383039896938"/>
    <n v="1.7661606463512669E-3"/>
    <n v="5006.290363989694"/>
    <n v="5.2870254440628983E-4"/>
    <x v="3"/>
    <x v="8"/>
    <n v="1"/>
    <n v="1"/>
    <n v="0"/>
    <n v="0"/>
    <x v="0"/>
  </r>
  <r>
    <d v="2019-02-12T00:00:00"/>
    <n v="-1.1311910465528654"/>
    <n v="0.49796207100000001"/>
    <n v="0.24861314490078101"/>
    <n v="5.9717951238573201"/>
    <n v="2"/>
    <n v="-1"/>
    <n v="99999"/>
    <n v="99999"/>
    <n v="10"/>
    <n v="-1"/>
    <x v="0"/>
    <n v="1"/>
    <n v="26996.150399999999"/>
    <n v="-9.6771566984431567E-3"/>
    <n v="22487606"/>
    <n v="3.0026378789280717E-3"/>
    <n v="3378.1354744138548"/>
    <n v="2.8098508862108851E-3"/>
    <n v="691.60556999999994"/>
    <n v="1.2120996463229616E-3"/>
    <n v="946.51731999999993"/>
    <n v="-3.5352935705712518E-4"/>
    <n v="4069.741044413855"/>
    <n v="2.5379719194242867E-3"/>
    <n v="5016.2583644138549"/>
    <n v="1.9910951421957535E-3"/>
    <x v="3"/>
    <x v="8"/>
    <n v="1"/>
    <n v="1"/>
    <n v="0"/>
    <n v="0"/>
    <x v="0"/>
  </r>
  <r>
    <d v="2019-02-13T00:00:00"/>
    <n v="-0.99078674538620704"/>
    <n v="0.29704076000000001"/>
    <n v="0.20552389547913699"/>
    <n v="7.6551535374857602"/>
    <n v="2"/>
    <n v="-1"/>
    <n v="99999"/>
    <n v="99999"/>
    <n v="10"/>
    <n v="-1"/>
    <x v="0"/>
    <n v="1"/>
    <n v="26842.900399999999"/>
    <n v="-5.6767353022303402E-3"/>
    <n v="22558856"/>
    <n v="3.1684119687973578E-3"/>
    <n v="3385.6795294688663"/>
    <n v="2.2332008624730282E-3"/>
    <n v="692.82226999999989"/>
    <n v="1.7592397354462275E-3"/>
    <n v="947.66134000000011"/>
    <n v="1.2086625102647464E-3"/>
    <n v="4078.501799468866"/>
    <n v="2.1526566332852326E-3"/>
    <n v="5026.1631394688666"/>
    <n v="1.9745344708075319E-3"/>
    <x v="3"/>
    <x v="8"/>
    <n v="1"/>
    <n v="1"/>
    <n v="0"/>
    <n v="0"/>
    <x v="0"/>
  </r>
  <r>
    <d v="2019-02-14T00:00:00"/>
    <n v="0.5646268568450693"/>
    <n v="0.46351491299999997"/>
    <n v="9.0770747934362905E-2"/>
    <n v="10.3546810075919"/>
    <n v="7"/>
    <n v="99999"/>
    <n v="99999"/>
    <n v="1"/>
    <n v="10"/>
    <n v="1"/>
    <x v="1"/>
    <n v="5"/>
    <n v="26992.800800000001"/>
    <n v="5.5843592818309862E-3"/>
    <n v="22616398"/>
    <n v="2.5507499139141299E-3"/>
    <n v="3390.2730216406435"/>
    <n v="1.3567415733815036E-3"/>
    <n v="691.97035999999991"/>
    <n v="-1.2296227140620175E-3"/>
    <n v="948.80187999999998"/>
    <n v="1.2035312108436003E-3"/>
    <n v="4082.2433816406433"/>
    <n v="9.1739132547763447E-4"/>
    <n v="5031.0452616406437"/>
    <n v="9.7134176434487962E-4"/>
    <x v="3"/>
    <x v="8"/>
    <n v="1"/>
    <n v="1"/>
    <n v="0"/>
    <n v="0"/>
    <x v="0"/>
  </r>
  <r>
    <d v="2019-02-15T00:00:00"/>
    <n v="-0.256956707261837"/>
    <n v="0.12995880700000001"/>
    <n v="3.6359819284710299E-2"/>
    <n v="10.198369637509799"/>
    <n v="7"/>
    <n v="-1"/>
    <n v="99999"/>
    <n v="99999"/>
    <n v="-10"/>
    <n v="-1"/>
    <x v="4"/>
    <n v="2"/>
    <n v="26792.900399999999"/>
    <n v="-7.4056931505974699E-3"/>
    <n v="22611530"/>
    <n v="-2.1524205578626887E-4"/>
    <n v="3395.2308907597899"/>
    <n v="1.46238048897529E-3"/>
    <n v="691.77807999999982"/>
    <n v="-2.7787317364302844E-4"/>
    <n v="943.52269999999999"/>
    <n v="-5.5640488402067811E-3"/>
    <n v="4087.0089707597899"/>
    <n v="1.1673946586769901E-3"/>
    <n v="5030.5316707597904"/>
    <n v="-1.0208432922864663E-4"/>
    <x v="3"/>
    <x v="8"/>
    <n v="1"/>
    <n v="1"/>
    <n v="0"/>
    <n v="0"/>
    <x v="0"/>
  </r>
  <r>
    <d v="2019-02-18T00:00:00"/>
    <n v="-0.6283865705507411"/>
    <n v="0.23237538499999999"/>
    <n v="0.13099660487335801"/>
    <n v="11.5783013763439"/>
    <n v="2"/>
    <n v="-1"/>
    <n v="99999"/>
    <n v="99999"/>
    <n v="10"/>
    <n v="-1"/>
    <x v="0"/>
    <n v="1"/>
    <n v="26633.699199999999"/>
    <n v="-5.9419173595703922E-3"/>
    <n v="22700456"/>
    <n v="3.9327723510969026E-3"/>
    <n v="3404.7435874789121"/>
    <n v="2.801781977482376E-3"/>
    <n v="691.75028999999984"/>
    <n v="-4.0171842392022761E-5"/>
    <n v="941.11523999999997"/>
    <n v="-2.5515655320216268E-3"/>
    <n v="4096.4938774789116"/>
    <n v="2.3207452655427119E-3"/>
    <n v="5037.6091174789117"/>
    <n v="1.4068983523669587E-3"/>
    <x v="3"/>
    <x v="8"/>
    <n v="1"/>
    <n v="1"/>
    <n v="0"/>
    <n v="0"/>
    <x v="0"/>
  </r>
  <r>
    <d v="2019-02-19T00:00:00"/>
    <n v="-0.32772731371069302"/>
    <n v="7.1558799999999997E-4"/>
    <n v="0.122669602726259"/>
    <n v="5.8952362359316401"/>
    <n v="5"/>
    <n v="-1"/>
    <n v="99999"/>
    <n v="99999"/>
    <n v="10"/>
    <n v="-1"/>
    <x v="0"/>
    <n v="1"/>
    <n v="26656.5"/>
    <n v="8.5608836492379048E-4"/>
    <n v="22594526"/>
    <n v="-4.6664260841280392E-3"/>
    <n v="3383.4069154808485"/>
    <n v="-6.2667485670668821E-3"/>
    <n v="693.21290999999974"/>
    <n v="2.1143756947321624E-3"/>
    <n v="939.9541999999999"/>
    <n v="-1.2336852604789561E-3"/>
    <n v="4076.6198254808482"/>
    <n v="-4.8514785063695776E-3"/>
    <n v="5016.5740254808479"/>
    <n v="-4.1756101967257431E-3"/>
    <x v="3"/>
    <x v="8"/>
    <n v="1"/>
    <n v="1"/>
    <n v="0"/>
    <n v="0"/>
    <x v="0"/>
  </r>
  <r>
    <d v="2019-02-20T00:00:00"/>
    <n v="0.54958146390287155"/>
    <n v="6.31417E-3"/>
    <n v="4.9558892466279002E-2"/>
    <n v="8.88468800000018"/>
    <n v="3"/>
    <n v="99999"/>
    <n v="99999"/>
    <n v="1"/>
    <n v="-10"/>
    <n v="1"/>
    <x v="5"/>
    <n v="6"/>
    <n v="26966.75"/>
    <n v="1.1638812297188217E-2"/>
    <n v="22484948"/>
    <n v="-4.8497587424494171E-3"/>
    <n v="3370.7878575725358"/>
    <n v="-3.7296896954882586E-3"/>
    <n v="691.42903999999976"/>
    <n v="-2.5733363794393505E-3"/>
    <n v="928.31989999999996"/>
    <n v="-1.2377517968428564E-2"/>
    <n v="4062.2168975725353"/>
    <n v="-3.5330564352082927E-3"/>
    <n v="4990.5367975725349"/>
    <n v="-5.1902409445293562E-3"/>
    <x v="3"/>
    <x v="8"/>
    <n v="1"/>
    <n v="1"/>
    <n v="0"/>
    <n v="0"/>
    <x v="0"/>
  </r>
  <r>
    <d v="2019-02-21T00:00:00"/>
    <n v="0.18930229081422947"/>
    <n v="0.430862258"/>
    <n v="4.6930768410055397E-2"/>
    <n v="14.434935487826699"/>
    <n v="5"/>
    <n v="99999"/>
    <n v="0"/>
    <n v="99999"/>
    <n v="-10"/>
    <n v="0"/>
    <x v="2"/>
    <n v="4"/>
    <n v="27060.75"/>
    <n v="3.4857741477931636E-3"/>
    <n v="22908202"/>
    <n v="1.8823881647402452E-2"/>
    <n v="3426.9664181016556"/>
    <n v="1.666629966134292E-2"/>
    <n v="692.81876999999986"/>
    <n v="2.0099387205374519E-3"/>
    <n v="931.12303999999995"/>
    <n v="3.0195840894933212E-3"/>
    <n v="4119.7851881016559"/>
    <n v="1.4171643706056614E-2"/>
    <n v="5050.9082281016563"/>
    <n v="1.2097181721711259E-2"/>
    <x v="3"/>
    <x v="8"/>
    <n v="1"/>
    <n v="1"/>
    <n v="0"/>
    <n v="0"/>
    <x v="0"/>
  </r>
  <r>
    <d v="2019-02-22T00:00:00"/>
    <n v="-0.41633217028612357"/>
    <n v="0.51460621600000001"/>
    <n v="9.7331997762087397E-2"/>
    <n v="12.3245200710811"/>
    <n v="2"/>
    <n v="-1"/>
    <n v="99999"/>
    <n v="99999"/>
    <n v="10"/>
    <n v="-1"/>
    <x v="0"/>
    <n v="1"/>
    <n v="26859.900399999999"/>
    <n v="-7.4221741821642873E-3"/>
    <n v="22994904"/>
    <n v="3.7847579657277475E-3"/>
    <n v="3434.7910752731505"/>
    <n v="2.2832605333289457E-3"/>
    <n v="693.45758999999975"/>
    <n v="9.2205931429933941E-4"/>
    <n v="928.69137999999998"/>
    <n v="-2.6115345615332908E-3"/>
    <n v="4128.2486652731504"/>
    <n v="2.0543491432363226E-3"/>
    <n v="5056.9400452731506"/>
    <n v="1.1942044676114261E-3"/>
    <x v="3"/>
    <x v="8"/>
    <n v="1"/>
    <n v="1"/>
    <n v="0"/>
    <n v="0"/>
    <x v="0"/>
  </r>
  <r>
    <d v="2019-02-25T00:00:00"/>
    <n v="0.54632451744182442"/>
    <n v="0.89994600499999999"/>
    <n v="0.28901559763162898"/>
    <n v="5.3135687194524204"/>
    <n v="0"/>
    <n v="99999"/>
    <n v="99999"/>
    <n v="1"/>
    <n v="10"/>
    <n v="1"/>
    <x v="1"/>
    <n v="5"/>
    <n v="27138.650399999999"/>
    <n v="1.0377923813894796E-2"/>
    <n v="23029838"/>
    <n v="1.5192061684623503E-3"/>
    <n v="3439.0838706910749"/>
    <n v="1.2497981169299344E-3"/>
    <n v="693.79173999999989"/>
    <n v="4.8186075806033735E-4"/>
    <n v="928.69137999999998"/>
    <n v="0"/>
    <n v="4132.8756106910751"/>
    <n v="1.1208010449677008E-3"/>
    <n v="5061.5669906910753"/>
    <n v="9.1496940373048119E-4"/>
    <x v="3"/>
    <x v="8"/>
    <n v="1"/>
    <n v="1"/>
    <n v="0"/>
    <n v="0"/>
    <x v="0"/>
  </r>
  <r>
    <d v="2019-02-26T00:00:00"/>
    <n v="0.20803075351896605"/>
    <n v="0.75194375099999999"/>
    <n v="5.6790260686142902E-2"/>
    <n v="6.1498803021847097"/>
    <n v="7"/>
    <n v="99999"/>
    <n v="0"/>
    <n v="99999"/>
    <n v="-10"/>
    <n v="0"/>
    <x v="2"/>
    <n v="4"/>
    <n v="26947.599600000001"/>
    <n v="-7.039804750202161E-3"/>
    <n v="22842818"/>
    <n v="-8.1207692385851793E-3"/>
    <n v="3428.9408675417753"/>
    <n v="-2.9493328836035504E-3"/>
    <n v="688.44089999999994"/>
    <n v="-7.7124584965511112E-3"/>
    <n v="927.20231999999999"/>
    <n v="-1.6033959527006481E-3"/>
    <n v="4117.3817675417749"/>
    <n v="-3.7489255929261667E-3"/>
    <n v="5044.5840875417753"/>
    <n v="-3.3552659049131961E-3"/>
    <x v="3"/>
    <x v="8"/>
    <n v="1"/>
    <n v="1"/>
    <n v="0"/>
    <n v="0"/>
    <x v="0"/>
  </r>
  <r>
    <d v="2019-02-27T00:00:00"/>
    <n v="-1.2376182703983241"/>
    <n v="0.76907431599999998"/>
    <n v="0.246020901565253"/>
    <n v="6.1910542054356403"/>
    <n v="4"/>
    <n v="-1"/>
    <n v="99999"/>
    <n v="99999"/>
    <n v="10"/>
    <n v="-1"/>
    <x v="0"/>
    <n v="1"/>
    <n v="26778.300800000001"/>
    <n v="-6.2825187591105669E-3"/>
    <n v="22954228"/>
    <n v="4.8772441298616798E-3"/>
    <n v="3444.9666488190915"/>
    <n v="4.6736826024080802E-3"/>
    <n v="689.69889999999987"/>
    <n v="1.8273173485188199E-3"/>
    <n v="916.10067999999978"/>
    <n v="-1.1973265985788517E-2"/>
    <n v="4134.6655488190918"/>
    <n v="4.1977601915781371E-3"/>
    <n v="5050.7662288190913"/>
    <n v="1.2255006894590359E-3"/>
    <x v="3"/>
    <x v="8"/>
    <n v="1"/>
    <n v="1"/>
    <n v="0"/>
    <n v="0"/>
    <x v="0"/>
  </r>
  <r>
    <d v="2019-02-28T00:00:00"/>
    <n v="-0.34711874148088373"/>
    <n v="0.29751538100000002"/>
    <n v="8.9961697305697405E-2"/>
    <n v="11.371349775751399"/>
    <n v="0"/>
    <n v="-1"/>
    <n v="99999"/>
    <n v="99999"/>
    <n v="-10"/>
    <n v="-1"/>
    <x v="4"/>
    <n v="2"/>
    <n v="26811.949199999999"/>
    <n v="1.2565547101479613E-3"/>
    <n v="23280324"/>
    <n v="1.4206358845960665E-2"/>
    <n v="3490.2454081253559"/>
    <n v="1.3143453601150323E-2"/>
    <n v="688.7560299999999"/>
    <n v="-1.3670748206209282E-3"/>
    <n v="920.42743999999971"/>
    <n v="4.7230179984145693E-3"/>
    <n v="4179.0014381253559"/>
    <n v="1.0722968709990788E-2"/>
    <n v="5099.4288781253554"/>
    <n v="9.6347063201223104E-3"/>
    <x v="3"/>
    <x v="8"/>
    <n v="1"/>
    <n v="1"/>
    <n v="0"/>
    <n v="0"/>
    <x v="0"/>
  </r>
  <r>
    <d v="2019-03-01T00:00:00"/>
    <n v="0.12384436725093709"/>
    <n v="6.7019030000000004E-3"/>
    <n v="7.0389938504521202E-2"/>
    <n v="11.896648426366101"/>
    <n v="0"/>
    <n v="99999"/>
    <n v="0"/>
    <n v="99999"/>
    <n v="-10"/>
    <n v="0"/>
    <x v="2"/>
    <n v="4"/>
    <n v="27022.949199999999"/>
    <n v="7.8696255324846032E-3"/>
    <n v="23338288"/>
    <n v="2.4898278907115046E-3"/>
    <n v="3492.963738781029"/>
    <n v="7.7883653950094889E-4"/>
    <n v="689.52018999999984"/>
    <n v="1.1094784897927035E-3"/>
    <n v="908.62337999999977"/>
    <n v="-1.2824541606451856E-2"/>
    <n v="4182.4839287810291"/>
    <n v="8.3333081053815761E-4"/>
    <n v="5091.1073087810291"/>
    <n v="-1.6318630072521545E-3"/>
    <x v="3"/>
    <x v="9"/>
    <n v="1"/>
    <n v="1"/>
    <n v="0"/>
    <n v="0"/>
    <x v="0"/>
  </r>
  <r>
    <d v="2019-03-05T00:00:00"/>
    <n v="1.7719416201705147"/>
    <n v="0.94545692299999995"/>
    <n v="0.54200558501597396"/>
    <n v="3.4259842217116399"/>
    <n v="0"/>
    <n v="99999"/>
    <n v="99999"/>
    <n v="1"/>
    <n v="10"/>
    <n v="1"/>
    <x v="1"/>
    <n v="5"/>
    <n v="27527.300800000001"/>
    <n v="1.8663825190479377E-2"/>
    <n v="23374050"/>
    <n v="1.5323317631523725E-3"/>
    <n v="3498.7220377180888"/>
    <n v="1.6485424320693554E-3"/>
    <n v="692.34785999999997"/>
    <n v="4.1009241513292327E-3"/>
    <n v="908.62337999999977"/>
    <n v="0"/>
    <n v="4191.0698977180891"/>
    <n v="2.0528396721328779E-3"/>
    <n v="5099.6932777180891"/>
    <n v="1.6864639490610234E-3"/>
    <x v="3"/>
    <x v="9"/>
    <n v="1"/>
    <n v="1"/>
    <n v="0"/>
    <n v="0"/>
    <x v="0"/>
  </r>
  <r>
    <d v="2019-03-06T00:00:00"/>
    <n v="5.2880538290795899E-2"/>
    <n v="0.153092167"/>
    <n v="1.5435389107636701E-2"/>
    <n v="10.5213913953353"/>
    <n v="7"/>
    <n v="99999"/>
    <n v="0"/>
    <n v="99999"/>
    <n v="-10"/>
    <n v="0"/>
    <x v="2"/>
    <n v="4"/>
    <n v="27610.699199999999"/>
    <n v="3.0296613752991419E-3"/>
    <n v="23451074"/>
    <n v="3.2952783107762507E-3"/>
    <n v="3506.782604494445"/>
    <n v="2.3038602922607065E-3"/>
    <n v="692.93479000000002"/>
    <n v="8.4773859198472579E-4"/>
    <n v="932.2574599999997"/>
    <n v="2.6010864919632448E-2"/>
    <n v="4199.7173944944452"/>
    <n v="2.0633148545350366E-3"/>
    <n v="5131.974854494445"/>
    <n v="6.3301016391323905E-3"/>
    <x v="3"/>
    <x v="9"/>
    <n v="1"/>
    <n v="1"/>
    <n v="0"/>
    <n v="0"/>
    <x v="0"/>
  </r>
  <r>
    <d v="2019-03-07T00:00:00"/>
    <n v="0.66988121359191266"/>
    <n v="0.560784422"/>
    <n v="0.17295515731205299"/>
    <n v="6.98922012901195"/>
    <n v="1"/>
    <n v="99999"/>
    <n v="99999"/>
    <n v="1"/>
    <n v="10"/>
    <n v="1"/>
    <x v="1"/>
    <n v="5"/>
    <n v="27754.699199999999"/>
    <n v="5.2153695550021251E-3"/>
    <n v="23480200"/>
    <n v="1.2419900257019112E-3"/>
    <n v="3518.9468389996337"/>
    <n v="3.4687734818801275E-3"/>
    <n v="693.90913999999998"/>
    <n v="1.4061207693150113E-3"/>
    <n v="929.96029999999973"/>
    <n v="-2.4640832587169426E-3"/>
    <n v="4212.8559789996334"/>
    <n v="3.1284449097483957E-3"/>
    <n v="5142.8162789996331"/>
    <n v="2.1125248686075793E-3"/>
    <x v="3"/>
    <x v="9"/>
    <n v="1"/>
    <n v="1"/>
    <n v="0"/>
    <n v="0"/>
    <x v="0"/>
  </r>
  <r>
    <d v="2019-03-08T00:00:00"/>
    <n v="0.20660049347075127"/>
    <n v="3.0328417999999999E-2"/>
    <n v="3.6690999527069099E-2"/>
    <n v="12.5608578535977"/>
    <n v="6"/>
    <n v="99999"/>
    <n v="0"/>
    <n v="99999"/>
    <n v="-10"/>
    <n v="0"/>
    <x v="2"/>
    <n v="4"/>
    <n v="27759.349600000001"/>
    <n v="1.6755360836340216E-4"/>
    <n v="23487984"/>
    <n v="3.3151336019288102E-4"/>
    <n v="3517.1998374120826"/>
    <n v="-4.9645580552382107E-4"/>
    <n v="691.73713999999995"/>
    <n v="-3.1300927957225166E-3"/>
    <n v="926.21321999999975"/>
    <n v="-4.029290282606679E-3"/>
    <n v="4208.9369774120823"/>
    <n v="-9.3024817536768722E-4"/>
    <n v="5135.150197412082"/>
    <n v="-1.4906388196006537E-3"/>
    <x v="3"/>
    <x v="9"/>
    <n v="1"/>
    <n v="1"/>
    <n v="0"/>
    <n v="0"/>
    <x v="0"/>
  </r>
  <r>
    <d v="2019-03-11T00:00:00"/>
    <n v="0.33053470579894179"/>
    <n v="0.123276041"/>
    <n v="3.6695388502364298E-2"/>
    <n v="15.0815726522705"/>
    <n v="5"/>
    <n v="99999"/>
    <n v="99999"/>
    <n v="1"/>
    <n v="-10"/>
    <n v="1"/>
    <x v="5"/>
    <n v="6"/>
    <n v="27973.050800000001"/>
    <n v="7.6983503965093458E-3"/>
    <n v="23482870"/>
    <n v="-2.1772834995115176E-4"/>
    <n v="3523.0132412913968"/>
    <n v="1.6528500364061394E-3"/>
    <n v="693.47586000000001"/>
    <n v="2.5135559440976341E-3"/>
    <n v="926.00675999999976"/>
    <n v="-2.2290763675347769E-4"/>
    <n v="4216.4891012913968"/>
    <n v="1.7943067144612357E-3"/>
    <n v="5142.4958612913961"/>
    <n v="1.4304671912062084E-3"/>
    <x v="3"/>
    <x v="9"/>
    <n v="1"/>
    <n v="1"/>
    <n v="0"/>
    <n v="0"/>
    <x v="0"/>
  </r>
  <r>
    <d v="2019-03-12T00:00:00"/>
    <n v="1.0721974010336617"/>
    <n v="0.63620732999999996"/>
    <n v="0.27661809412504201"/>
    <n v="5.4997597631997701"/>
    <n v="2"/>
    <n v="99999"/>
    <n v="99999"/>
    <n v="1"/>
    <n v="10"/>
    <n v="1"/>
    <x v="1"/>
    <n v="5"/>
    <n v="28422.650399999999"/>
    <n v="1.6072597987774717E-2"/>
    <n v="23501256"/>
    <n v="7.8295370199632508E-4"/>
    <n v="3523.2747299357356"/>
    <n v="7.4223009233653769E-5"/>
    <n v="694.80995000000007"/>
    <n v="1.9237728044347868E-3"/>
    <n v="926.16497999999956"/>
    <n v="1.708626835508209E-4"/>
    <n v="4218.0846799357359"/>
    <n v="3.784140326250629E-4"/>
    <n v="5144.2496599357355"/>
    <n v="3.4104036087634348E-4"/>
    <x v="3"/>
    <x v="9"/>
    <n v="1"/>
    <n v="1"/>
    <n v="0"/>
    <n v="0"/>
    <x v="0"/>
  </r>
  <r>
    <d v="2019-03-13T00:00:00"/>
    <n v="1.9455744050756913"/>
    <n v="0.81925778000000005"/>
    <n v="0.27043795274211102"/>
    <n v="5.1792751502143997"/>
    <n v="5"/>
    <n v="99999"/>
    <n v="99999"/>
    <n v="1"/>
    <n v="10"/>
    <n v="1"/>
    <x v="1"/>
    <n v="5"/>
    <n v="28893.550800000001"/>
    <n v="1.656778637364531E-2"/>
    <n v="23597314"/>
    <n v="4.0873560119509822E-3"/>
    <n v="3535.0750888636599"/>
    <n v="3.3492588096131204E-3"/>
    <n v="695.33614999999998"/>
    <n v="7.5732939633343932E-4"/>
    <n v="937.69077999999968"/>
    <n v="1.2444651059901002E-2"/>
    <n v="4230.4112388636595"/>
    <n v="2.9223118697823125E-3"/>
    <n v="5168.1020188636594"/>
    <n v="4.6367032132381691E-3"/>
    <x v="3"/>
    <x v="9"/>
    <n v="1"/>
    <n v="1"/>
    <n v="0"/>
    <n v="0"/>
    <x v="0"/>
  </r>
  <r>
    <d v="2019-03-14T00:00:00"/>
    <n v="-0.39647032155961509"/>
    <n v="0.21487773099999999"/>
    <n v="6.4470338989591106E-2"/>
    <n v="10.713612794675999"/>
    <n v="7"/>
    <n v="-1"/>
    <n v="99999"/>
    <n v="99999"/>
    <n v="-10"/>
    <n v="-1"/>
    <x v="4"/>
    <n v="2"/>
    <n v="28913.449199999999"/>
    <n v="6.8867963434926516E-4"/>
    <n v="23663968"/>
    <n v="2.8246435166308093E-3"/>
    <n v="3537.4561430973095"/>
    <n v="6.735512468039051E-4"/>
    <n v="694.12659999999994"/>
    <n v="-1.7395183610114939E-3"/>
    <n v="956.80825999999956"/>
    <n v="2.0387829770492027E-2"/>
    <n v="4231.5827430973095"/>
    <n v="2.7692443299320857E-4"/>
    <n v="5188.3910030973093"/>
    <n v="3.9258095447023411E-3"/>
    <x v="3"/>
    <x v="9"/>
    <n v="1"/>
    <n v="1"/>
    <n v="0"/>
    <n v="0"/>
    <x v="0"/>
  </r>
  <r>
    <d v="2019-03-15T00:00:00"/>
    <n v="0.82903284623823248"/>
    <n v="0.58257498299999999"/>
    <n v="0.100668026196891"/>
    <n v="7.9537086499770799"/>
    <n v="4"/>
    <n v="99999"/>
    <n v="99999"/>
    <n v="1"/>
    <n v="10"/>
    <n v="1"/>
    <x v="1"/>
    <n v="5"/>
    <n v="29411.449199999999"/>
    <n v="1.7223818457467122E-2"/>
    <n v="23653346"/>
    <n v="-4.4886808501432007E-4"/>
    <n v="3531.9052754583672"/>
    <n v="-1.5691693167062537E-3"/>
    <n v="696.62193000000002"/>
    <n v="3.5949205807701556E-3"/>
    <n v="956.92417999999952"/>
    <n v="1.2115280024849184E-4"/>
    <n v="4228.5272054583675"/>
    <n v="-7.2207914259181383E-4"/>
    <n v="5185.4513854583674"/>
    <n v="-5.6657596491604956E-4"/>
    <x v="3"/>
    <x v="9"/>
    <n v="1"/>
    <n v="1"/>
    <n v="0"/>
    <n v="0"/>
    <x v="0"/>
  </r>
  <r>
    <d v="2019-03-18T00:00:00"/>
    <n v="-9.9987141009809877E-2"/>
    <n v="0.33461311199999999"/>
    <n v="0.10084236311705901"/>
    <n v="7.6899244498054502"/>
    <n v="7"/>
    <n v="99999"/>
    <n v="0"/>
    <n v="99999"/>
    <n v="10"/>
    <n v="0"/>
    <x v="3"/>
    <n v="3"/>
    <n v="29688.300800000001"/>
    <n v="9.4130553757276747E-3"/>
    <n v="23694858"/>
    <n v="1.7550159711019475E-3"/>
    <n v="3535.6971171339464"/>
    <n v="1.0735966510559969E-3"/>
    <n v="692.84172999999998"/>
    <n v="-5.426472864556553E-3"/>
    <n v="959.34233999999958"/>
    <n v="2.5270131641987881E-3"/>
    <n v="4228.5388471339465"/>
    <n v="2.7531277471126714E-6"/>
    <n v="5187.8811871339458"/>
    <n v="4.6858055258058862E-4"/>
    <x v="3"/>
    <x v="9"/>
    <n v="1"/>
    <n v="1"/>
    <n v="0"/>
    <n v="0"/>
    <x v="0"/>
  </r>
  <r>
    <d v="2019-03-19T00:00:00"/>
    <n v="0.39954374471797566"/>
    <n v="0.73938158799999998"/>
    <n v="0.14640200216973401"/>
    <n v="8.6411390084839201"/>
    <n v="3"/>
    <n v="99999"/>
    <n v="99999"/>
    <n v="1"/>
    <n v="10"/>
    <n v="1"/>
    <x v="1"/>
    <n v="5"/>
    <n v="29754.150399999999"/>
    <n v="2.2180319595790365E-3"/>
    <n v="23990060"/>
    <n v="1.2458483608553284E-2"/>
    <n v="3554.7036813686218"/>
    <n v="5.3756200276799948E-3"/>
    <n v="694.14152999999988"/>
    <n v="1.8760417332250867E-3"/>
    <n v="964.42537999999956"/>
    <n v="5.2984631117187764E-3"/>
    <n v="4248.8452113686217"/>
    <n v="4.8022177325954818E-3"/>
    <n v="5213.2705913686214"/>
    <n v="4.893983366011101E-3"/>
    <x v="3"/>
    <x v="9"/>
    <n v="1"/>
    <n v="1"/>
    <n v="0"/>
    <n v="0"/>
    <x v="0"/>
  </r>
  <r>
    <d v="2019-03-20T00:00:00"/>
    <n v="0.51093919235669116"/>
    <n v="0.49760794000000003"/>
    <n v="0.17413473118165301"/>
    <n v="8.1062299760999998"/>
    <n v="7"/>
    <n v="99999"/>
    <n v="99999"/>
    <n v="1"/>
    <n v="10"/>
    <n v="1"/>
    <x v="1"/>
    <n v="5"/>
    <n v="29859.199199999999"/>
    <n v="3.5305595551469171E-3"/>
    <n v="24095792"/>
    <n v="4.4073253672562984E-3"/>
    <n v="3560.6497589038613"/>
    <n v="1.6727350767393734E-3"/>
    <n v="694.35077999999999"/>
    <n v="3.0145149217641887E-4"/>
    <n v="965.49733999999967"/>
    <n v="1.1115012340303654E-3"/>
    <n v="4255.0005389038615"/>
    <n v="1.44870599634217E-3"/>
    <n v="5220.4978789038614"/>
    <n v="1.386325035037661E-3"/>
    <x v="3"/>
    <x v="9"/>
    <n v="1"/>
    <n v="1"/>
    <n v="0"/>
    <n v="0"/>
    <x v="0"/>
  </r>
  <r>
    <d v="2019-03-22T00:00:00"/>
    <n v="-1.2231371149132491"/>
    <n v="0.58907213199999997"/>
    <n v="0.25172774888420602"/>
    <n v="5.5052034399658103"/>
    <n v="7"/>
    <n v="-1"/>
    <n v="99999"/>
    <n v="99999"/>
    <n v="10"/>
    <n v="-1"/>
    <x v="0"/>
    <n v="1"/>
    <n v="29579"/>
    <n v="-9.3840158981892685E-3"/>
    <n v="24175642"/>
    <n v="3.3138566269164116E-3"/>
    <n v="3560.1198142941425"/>
    <n v="-1.488336808173063E-4"/>
    <n v="693.59856000000013"/>
    <n v="-1.083342917825858E-3"/>
    <n v="962.96255999999948"/>
    <n v="-2.6253619714790011E-3"/>
    <n v="4253.7183742941424"/>
    <n v="-3.0133124496600772E-4"/>
    <n v="5216.6809342941415"/>
    <n v="-7.3114570645538279E-4"/>
    <x v="3"/>
    <x v="9"/>
    <n v="1"/>
    <n v="1"/>
    <n v="0"/>
    <n v="0"/>
    <x v="0"/>
  </r>
  <r>
    <d v="2019-03-25T00:00:00"/>
    <n v="4.6938277871015829E-2"/>
    <n v="0.235283405"/>
    <n v="3.5488073911225701E-2"/>
    <n v="13.446536995153"/>
    <n v="1"/>
    <n v="99999"/>
    <n v="0"/>
    <n v="99999"/>
    <n v="-10"/>
    <n v="0"/>
    <x v="2"/>
    <n v="4"/>
    <n v="29259.400399999999"/>
    <n v="-1.0804949457385304E-2"/>
    <n v="24176956"/>
    <n v="5.4352227750520399E-5"/>
    <n v="3563.0947149496124"/>
    <n v="8.3561812822297021E-4"/>
    <n v="696.52278000000013"/>
    <n v="4.2160122131740252E-3"/>
    <n v="965.4377999999997"/>
    <n v="2.5704426140931158E-3"/>
    <n v="4259.6174949496126"/>
    <n v="1.3868150489508846E-3"/>
    <n v="5225.0552949496123"/>
    <n v="1.6053043613264428E-3"/>
    <x v="3"/>
    <x v="9"/>
    <n v="1"/>
    <n v="1"/>
    <n v="0"/>
    <n v="0"/>
    <x v="0"/>
  </r>
  <r>
    <d v="2019-03-26T00:00:00"/>
    <n v="1.8848624523773596"/>
    <n v="0.40268452100000002"/>
    <n v="0.41372632545511401"/>
    <n v="4.0659505258961897"/>
    <n v="2"/>
    <n v="99999"/>
    <n v="99999"/>
    <n v="1"/>
    <n v="10"/>
    <n v="1"/>
    <x v="1"/>
    <n v="5"/>
    <n v="29935.650399999999"/>
    <n v="2.3112230283433899E-2"/>
    <n v="24255988"/>
    <n v="3.2688978711794547E-3"/>
    <n v="3572.1052242711257"/>
    <n v="2.5288436155537219E-3"/>
    <n v="699.25971000000004"/>
    <n v="3.9294192215793E-3"/>
    <n v="979.53343999999947"/>
    <n v="1.4600257002574057E-2"/>
    <n v="4271.364934271126"/>
    <n v="2.7578624924518014E-3"/>
    <n v="5250.8983742711252"/>
    <n v="4.9459915470162485E-3"/>
    <x v="3"/>
    <x v="9"/>
    <n v="1"/>
    <n v="1"/>
    <n v="0"/>
    <n v="0"/>
    <x v="0"/>
  </r>
  <r>
    <d v="2019-03-27T00:00:00"/>
    <n v="-0.20805808314321814"/>
    <n v="2.3275603999999998E-2"/>
    <n v="5.6112205625266302E-2"/>
    <n v="8.1534742265940903"/>
    <n v="8"/>
    <n v="99999"/>
    <n v="0"/>
    <n v="99999"/>
    <n v="-10"/>
    <n v="0"/>
    <x v="2"/>
    <n v="4"/>
    <n v="30014.150399999999"/>
    <n v="2.6222914468563285E-3"/>
    <n v="24076498"/>
    <n v="-7.399822262445066E-3"/>
    <n v="3550.5500855635114"/>
    <n v="-6.0342955636231155E-3"/>
    <n v="698.4393"/>
    <n v="-1.1732550699939948E-3"/>
    <n v="1010.6543399999996"/>
    <n v="3.1771146067254286E-2"/>
    <n v="4248.989385563511"/>
    <n v="-5.2385008192781246E-3"/>
    <n v="5259.6437255635101"/>
    <n v="1.6654962006570351E-3"/>
    <x v="3"/>
    <x v="9"/>
    <n v="1"/>
    <n v="1"/>
    <n v="0"/>
    <n v="0"/>
    <x v="0"/>
  </r>
  <r>
    <d v="2019-03-28T00:00:00"/>
    <n v="1.0590605024048196"/>
    <n v="0.84575656899999996"/>
    <n v="0.24926823088214201"/>
    <n v="6.1581564677062604"/>
    <n v="7"/>
    <n v="99999"/>
    <n v="99999"/>
    <n v="1"/>
    <n v="10"/>
    <n v="1"/>
    <x v="1"/>
    <n v="5"/>
    <n v="30414.300800000001"/>
    <n v="1.3332058201454222E-2"/>
    <n v="24124980"/>
    <n v="2.0136649441293564E-3"/>
    <n v="3565.5365434997907"/>
    <n v="4.2208834054233701E-3"/>
    <n v="700.21675999999991"/>
    <n v="2.544902613584199E-3"/>
    <n v="1015.8906399999996"/>
    <n v="5.1810988116867129E-3"/>
    <n v="4265.7533034997905"/>
    <n v="3.9453894597234473E-3"/>
    <n v="5281.6439434997901"/>
    <n v="4.1828342534593332E-3"/>
    <x v="3"/>
    <x v="9"/>
    <n v="1"/>
    <n v="1"/>
    <n v="0"/>
    <n v="0"/>
    <x v="0"/>
  </r>
  <r>
    <d v="2019-03-29T00:00:00"/>
    <n v="-0.10895207693728337"/>
    <n v="0.34177607999999998"/>
    <n v="1.24687320781407E-2"/>
    <n v="11.675100393871499"/>
    <n v="5"/>
    <n v="99999"/>
    <n v="0"/>
    <n v="99999"/>
    <n v="-10"/>
    <n v="0"/>
    <x v="2"/>
    <n v="4"/>
    <n v="30383.199199999999"/>
    <n v="-1.0225978957899562E-3"/>
    <n v="24123148"/>
    <n v="-7.5937886787835751E-5"/>
    <n v="3566.5226728104981"/>
    <n v="2.7657248738766071E-4"/>
    <n v="697.43426999999997"/>
    <n v="-3.9737552126001274E-3"/>
    <n v="1042.8297999999998"/>
    <n v="2.651777557474122E-2"/>
    <n v="4263.9569428104978"/>
    <n v="-4.211121838243459E-4"/>
    <n v="5306.7867428104973"/>
    <n v="4.7604116407071739E-3"/>
    <x v="3"/>
    <x v="9"/>
    <n v="1"/>
    <n v="1"/>
    <n v="0"/>
    <n v="0"/>
    <x v="0"/>
  </r>
  <r>
    <d v="2019-04-01T00:00:00"/>
    <n v="-0.95933073329081209"/>
    <n v="0.22259753500000001"/>
    <n v="0.23722884052399101"/>
    <n v="5.8597789412454198"/>
    <n v="2"/>
    <n v="-1"/>
    <n v="99999"/>
    <n v="99999"/>
    <n v="10"/>
    <n v="-1"/>
    <x v="0"/>
    <n v="1"/>
    <n v="30250.849600000001"/>
    <n v="-4.3560126479372796E-3"/>
    <n v="24182564"/>
    <n v="2.4630284571482974E-3"/>
    <n v="3571.025567295841"/>
    <n v="1.2625447525318467E-3"/>
    <n v="698.89188999999988"/>
    <n v="2.0899747298048776E-3"/>
    <n v="1042.7184999999997"/>
    <n v="-1.0672882573936615E-4"/>
    <n v="4269.9174572958409"/>
    <n v="1.3978833663865764E-3"/>
    <n v="5312.6359572958409"/>
    <n v="1.1022139703027456E-3"/>
    <x v="3"/>
    <x v="10"/>
    <n v="2"/>
    <n v="1"/>
    <n v="0"/>
    <n v="0"/>
    <x v="0"/>
  </r>
  <r>
    <d v="2019-04-02T00:00:00"/>
    <n v="0.49165232719946972"/>
    <n v="9.1728745E-2"/>
    <n v="5.0157821405952902E-2"/>
    <n v="9.8915289048493396"/>
    <n v="5"/>
    <n v="99999"/>
    <n v="99999"/>
    <n v="1"/>
    <n v="-10"/>
    <n v="1"/>
    <x v="5"/>
    <n v="6"/>
    <n v="30445.75"/>
    <n v="6.4428074773807964E-3"/>
    <n v="24215648"/>
    <n v="1.3680931434731924E-3"/>
    <n v="3570.8810768732942"/>
    <n v="-4.0461884078912824E-5"/>
    <n v="697.63305999999989"/>
    <n v="-1.8011798648858157E-3"/>
    <n v="1042.4231999999997"/>
    <n v="-2.8320203391418719E-4"/>
    <n v="4268.5141368732939"/>
    <n v="-3.2865282211702596E-4"/>
    <n v="5310.937336873294"/>
    <n v="-3.1973213225988673E-4"/>
    <x v="3"/>
    <x v="10"/>
    <n v="2"/>
    <n v="1"/>
    <n v="0"/>
    <n v="0"/>
    <x v="0"/>
  </r>
  <r>
    <d v="2019-04-03T00:00:00"/>
    <n v="-1.4197600190412807"/>
    <n v="0.56311781599999999"/>
    <n v="0.33352062237589197"/>
    <n v="5.1987323654141901"/>
    <n v="2"/>
    <n v="-1"/>
    <n v="99999"/>
    <n v="99999"/>
    <n v="10"/>
    <n v="-1"/>
    <x v="0"/>
    <n v="1"/>
    <n v="30081"/>
    <n v="-1.1980325661217095E-2"/>
    <n v="24283302"/>
    <n v="2.7938133226912409E-3"/>
    <n v="3584.4840125608539"/>
    <n v="3.8094059686442083E-3"/>
    <n v="700.42828999999983"/>
    <n v="4.0067338551872389E-3"/>
    <n v="1041.1436399999998"/>
    <n v="-1.2274861112070434E-3"/>
    <n v="4284.9123025608533"/>
    <n v="3.8416566425081289E-3"/>
    <n v="5326.0559425608535"/>
    <n v="2.8466925381689379E-3"/>
    <x v="3"/>
    <x v="10"/>
    <n v="2"/>
    <n v="1"/>
    <n v="0"/>
    <n v="0"/>
    <x v="0"/>
  </r>
  <r>
    <d v="2019-04-04T00:00:00"/>
    <n v="-0.48649040485863659"/>
    <n v="0.26599579800000001"/>
    <n v="0.15528189025109701"/>
    <n v="7.7080212244732298"/>
    <n v="9"/>
    <n v="-1"/>
    <n v="99999"/>
    <n v="99999"/>
    <n v="10"/>
    <n v="-1"/>
    <x v="0"/>
    <n v="1"/>
    <n v="29937.75"/>
    <n v="-4.7621422160167848E-3"/>
    <n v="24395796"/>
    <n v="4.6325660324118001E-3"/>
    <n v="3587.389785616142"/>
    <n v="8.1065309403127728E-4"/>
    <n v="700.64582999999982"/>
    <n v="3.105814015593733E-4"/>
    <n v="1049.2873999999997"/>
    <n v="7.8219370383898479E-3"/>
    <n v="4288.0356156161415"/>
    <n v="7.2890944662318269E-4"/>
    <n v="5337.3230156161408"/>
    <n v="2.1154627695987305E-3"/>
    <x v="3"/>
    <x v="10"/>
    <n v="2"/>
    <n v="1"/>
    <n v="0"/>
    <n v="0"/>
    <x v="0"/>
  </r>
  <r>
    <d v="2019-04-05T00:00:00"/>
    <n v="0.21463275148463548"/>
    <n v="0.12033031"/>
    <n v="3.71974859164282E-2"/>
    <n v="8.8378475379263204"/>
    <n v="5"/>
    <n v="99999"/>
    <n v="0"/>
    <n v="99999"/>
    <n v="-10"/>
    <n v="0"/>
    <x v="2"/>
    <n v="4"/>
    <n v="30130.5"/>
    <n v="6.4383595961621243E-3"/>
    <n v="24390720"/>
    <n v="-2.0806863608791026E-4"/>
    <n v="3588.942606149632"/>
    <n v="4.3285525863856478E-4"/>
    <n v="700.6084199999998"/>
    <n v="-5.3393595448980591E-5"/>
    <n v="1047.9215599999998"/>
    <n v="-1.3016834091402751E-3"/>
    <n v="4289.551026149632"/>
    <n v="3.534043719159996E-4"/>
    <n v="5337.4725861496318"/>
    <n v="2.8023511609243101E-5"/>
    <x v="3"/>
    <x v="10"/>
    <n v="2"/>
    <n v="1"/>
    <n v="0"/>
    <n v="0"/>
    <x v="0"/>
  </r>
  <r>
    <d v="2019-04-08T00:00:00"/>
    <n v="-0.85410045912547716"/>
    <n v="0.79656484800000005"/>
    <n v="0.21013145482440801"/>
    <n v="5.6718158998103503"/>
    <n v="3"/>
    <n v="-1"/>
    <n v="99999"/>
    <n v="99999"/>
    <n v="10"/>
    <n v="-1"/>
    <x v="0"/>
    <n v="1"/>
    <n v="29846.349600000001"/>
    <n v="-9.4306566436003214E-3"/>
    <n v="24451484"/>
    <n v="2.4912753703048018E-3"/>
    <n v="3595.0507027465933"/>
    <n v="1.701920946435731E-3"/>
    <n v="701.06640999999979"/>
    <n v="6.5370324838509575E-4"/>
    <n v="1045.7126199999998"/>
    <n v="-2.1079249481230633E-3"/>
    <n v="4296.1171127465932"/>
    <n v="1.5307165148366053E-3"/>
    <n v="5341.8297327465934"/>
    <n v="8.1633142402792735E-4"/>
    <x v="3"/>
    <x v="10"/>
    <n v="2"/>
    <n v="1"/>
    <n v="0"/>
    <n v="0"/>
    <x v="0"/>
  </r>
  <r>
    <d v="2019-04-09T00:00:00"/>
    <n v="0.9995319802227981"/>
    <n v="0.45895161800000001"/>
    <n v="0.223539751090956"/>
    <n v="6.4385750812563103"/>
    <n v="10"/>
    <n v="99999"/>
    <n v="99999"/>
    <n v="1"/>
    <n v="10"/>
    <n v="1"/>
    <x v="1"/>
    <n v="5"/>
    <n v="30143.5"/>
    <n v="9.9560048040179261E-3"/>
    <n v="24524556"/>
    <n v="2.9884484720845705E-3"/>
    <n v="3596.8556684102737"/>
    <n v="5.0206959871279544E-4"/>
    <n v="701.4377599999998"/>
    <n v="5.2969304291727859E-4"/>
    <n v="1050.3129799999997"/>
    <n v="4.3992583736820468E-3"/>
    <n v="4298.2934284102739"/>
    <n v="5.0657735964021455E-4"/>
    <n v="5348.6064084102736"/>
    <n v="1.2686057030493192E-3"/>
    <x v="3"/>
    <x v="10"/>
    <n v="2"/>
    <n v="1"/>
    <n v="0"/>
    <n v="0"/>
    <x v="0"/>
  </r>
  <r>
    <d v="2019-04-10T00:00:00"/>
    <n v="-0.92239016104345972"/>
    <n v="0.73858076100000003"/>
    <n v="0.19762835983956201"/>
    <n v="7.5419924756951602"/>
    <n v="8"/>
    <n v="-1"/>
    <n v="99999"/>
    <n v="99999"/>
    <n v="10"/>
    <n v="-1"/>
    <x v="0"/>
    <n v="1"/>
    <n v="29788.849600000001"/>
    <n v="-1.176540215966948E-2"/>
    <n v="24635826"/>
    <n v="4.5370851973833837E-3"/>
    <n v="3606.6405054003085"/>
    <n v="2.7203863296410002E-3"/>
    <n v="700.55690999999979"/>
    <n v="-1.2557778469183267E-3"/>
    <n v="1057.9672999999998"/>
    <n v="7.2876562946029289E-3"/>
    <n v="4307.1974154003083"/>
    <n v="2.0715167864486794E-3"/>
    <n v="5365.1647154003076"/>
    <n v="3.0958170644221905E-3"/>
    <x v="3"/>
    <x v="10"/>
    <n v="2"/>
    <n v="1"/>
    <n v="0"/>
    <n v="0"/>
    <x v="0"/>
  </r>
  <r>
    <d v="2019-04-11T00:00:00"/>
    <n v="6.9670064819882013E-2"/>
    <n v="1.6610082000000002E-2"/>
    <n v="2.62722570107865E-2"/>
    <n v="13.364515613457"/>
    <n v="5"/>
    <n v="99999"/>
    <n v="0"/>
    <n v="99999"/>
    <n v="-10"/>
    <n v="0"/>
    <x v="2"/>
    <n v="4"/>
    <n v="29781.699199999999"/>
    <n v="-2.4003612412082376E-4"/>
    <n v="24733152"/>
    <n v="3.9505880582206832E-3"/>
    <n v="3638.6486644859583"/>
    <n v="8.8747850077441903E-3"/>
    <n v="701.83603999999968"/>
    <n v="1.8258759306220007E-3"/>
    <n v="1052.5387399999995"/>
    <n v="-5.1311226726953318E-3"/>
    <n v="4340.484704485958"/>
    <n v="7.7282942654617326E-3"/>
    <n v="5393.023444485958"/>
    <n v="5.1925207451104516E-3"/>
    <x v="3"/>
    <x v="10"/>
    <n v="2"/>
    <n v="1"/>
    <n v="0"/>
    <n v="0"/>
    <x v="0"/>
  </r>
  <r>
    <d v="2019-04-12T00:00:00"/>
    <n v="0.15917338350439619"/>
    <n v="0.31901918099999999"/>
    <n v="8.1976070439801305E-2"/>
    <n v="7.3067278291620097"/>
    <n v="2"/>
    <n v="99999"/>
    <n v="0"/>
    <n v="99999"/>
    <n v="-10"/>
    <n v="0"/>
    <x v="2"/>
    <n v="4"/>
    <n v="29868.650399999999"/>
    <n v="2.9196185018214305E-3"/>
    <n v="24583848"/>
    <n v="-6.0365941227386033E-3"/>
    <n v="3636.0870293865851"/>
    <n v="-7.040072663171415E-4"/>
    <n v="701.83497999999986"/>
    <n v="-1.5103242629876945E-6"/>
    <n v="1050.4355199999995"/>
    <n v="-1.9982352383532964E-3"/>
    <n v="4337.9220093865852"/>
    <n v="-5.9041680223503867E-4"/>
    <n v="5388.3575293865852"/>
    <n v="-8.6517612011183243E-4"/>
    <x v="3"/>
    <x v="10"/>
    <n v="2"/>
    <n v="1"/>
    <n v="0"/>
    <n v="0"/>
    <x v="0"/>
  </r>
  <r>
    <d v="2019-04-15T00:00:00"/>
    <n v="0.3684151610034675"/>
    <n v="0.110585268"/>
    <n v="9.2142008824051394E-2"/>
    <n v="12.343736307921199"/>
    <n v="4"/>
    <n v="99999"/>
    <n v="99999"/>
    <n v="1"/>
    <n v="10"/>
    <n v="1"/>
    <x v="1"/>
    <n v="5"/>
    <n v="30088.849600000001"/>
    <n v="7.3722514091230096E-3"/>
    <n v="24591220"/>
    <n v="2.9987168810996501E-4"/>
    <n v="3642.6865172532171"/>
    <n v="1.8149972245700141E-3"/>
    <n v="703.50534999999979"/>
    <n v="2.3800039148802465E-3"/>
    <n v="1050.4355199999995"/>
    <n v="0"/>
    <n v="4346.1918672532165"/>
    <n v="1.9064099927883493E-3"/>
    <n v="5396.6273872532165"/>
    <n v="1.5347641320253569E-3"/>
    <x v="3"/>
    <x v="10"/>
    <n v="2"/>
    <n v="1"/>
    <n v="0"/>
    <n v="0"/>
    <x v="0"/>
  </r>
  <r>
    <d v="2019-04-16T00:00:00"/>
    <n v="0.91366507230668192"/>
    <n v="0.83841057500000005"/>
    <n v="0.24854948545274799"/>
    <n v="6.5859735121133296"/>
    <n v="1"/>
    <n v="99999"/>
    <n v="99999"/>
    <n v="1"/>
    <n v="10"/>
    <n v="1"/>
    <x v="1"/>
    <n v="5"/>
    <n v="30564.099600000001"/>
    <n v="1.5794887684905001E-2"/>
    <n v="24663650"/>
    <n v="2.945360173265188E-3"/>
    <n v="3649.5843986051918"/>
    <n v="1.8936247517604698E-3"/>
    <n v="705.19606999999974"/>
    <n v="2.4032795201911483E-3"/>
    <n v="1048.7691399999997"/>
    <n v="-1.5863705751304469E-3"/>
    <n v="4354.7804686051913"/>
    <n v="1.9761210766340298E-3"/>
    <n v="5403.5496086051908"/>
    <n v="1.2826939596246589E-3"/>
    <x v="3"/>
    <x v="10"/>
    <n v="2"/>
    <n v="1"/>
    <n v="0"/>
    <n v="0"/>
    <x v="0"/>
  </r>
  <r>
    <d v="2019-04-18T00:00:00"/>
    <n v="-1.4738106066230288"/>
    <n v="0.13297672199999999"/>
    <n v="0.29552789409729602"/>
    <n v="5.5680517546228003"/>
    <n v="10"/>
    <n v="-1"/>
    <n v="99999"/>
    <n v="99999"/>
    <n v="10"/>
    <n v="-1"/>
    <x v="0"/>
    <n v="1"/>
    <n v="30191.5"/>
    <n v="-1.2190759907090509E-2"/>
    <n v="24722608"/>
    <n v="2.3904815386206479E-3"/>
    <n v="3654.7044182518321"/>
    <n v="1.40290484817851E-3"/>
    <n v="707.10043999999971"/>
    <n v="2.7004830018408921E-3"/>
    <n v="1057.1919799999996"/>
    <n v="8.0311668972257166E-3"/>
    <n v="4361.8048582518313"/>
    <n v="1.6130295653893345E-3"/>
    <n v="5418.9968382518309"/>
    <n v="2.8587189469011509E-3"/>
    <x v="3"/>
    <x v="10"/>
    <n v="2"/>
    <n v="1"/>
    <n v="0"/>
    <n v="0"/>
    <x v="0"/>
  </r>
  <r>
    <d v="2019-04-22T00:00:00"/>
    <n v="-0.98053644815788388"/>
    <n v="0.77796338200000004"/>
    <n v="0.23463997860932501"/>
    <n v="7.2674256587330701"/>
    <n v="4"/>
    <n v="-1"/>
    <n v="99999"/>
    <n v="99999"/>
    <n v="10"/>
    <n v="-1"/>
    <x v="0"/>
    <n v="1"/>
    <n v="29656.300800000001"/>
    <n v="-1.7726817150522489E-2"/>
    <n v="24765258"/>
    <n v="1.725141619363102E-3"/>
    <n v="3657.2668389470282"/>
    <n v="7.011293943224306E-4"/>
    <n v="710.17481999999973"/>
    <n v="4.3478688826725786E-3"/>
    <n v="1071.1219399999995"/>
    <n v="1.3176376915004617E-2"/>
    <n v="4367.4416589470275"/>
    <n v="1.2923092339933717E-3"/>
    <n v="5438.5635989470265"/>
    <n v="3.610771749685604E-3"/>
    <x v="3"/>
    <x v="10"/>
    <n v="2"/>
    <n v="1"/>
    <n v="0"/>
    <n v="0"/>
    <x v="0"/>
  </r>
  <r>
    <d v="2019-04-23T00:00:00"/>
    <n v="-0.88455689285201644"/>
    <n v="0.42999376900000003"/>
    <n v="0.28369252475199203"/>
    <n v="6.3390105027929096"/>
    <n v="6"/>
    <n v="-1"/>
    <n v="99999"/>
    <n v="99999"/>
    <n v="10"/>
    <n v="-1"/>
    <x v="0"/>
    <n v="1"/>
    <n v="29500.400399999999"/>
    <n v="-5.2569064851136771E-3"/>
    <n v="24805624"/>
    <n v="1.629944658763538E-3"/>
    <n v="3662.032504227453"/>
    <n v="1.3030674244696172E-3"/>
    <n v="708.54124999999976"/>
    <n v="-2.3002364403739151E-3"/>
    <n v="1074.9268999999995"/>
    <n v="3.5523126339844779E-3"/>
    <n v="4370.5737542274528"/>
    <n v="7.171464498005875E-4"/>
    <n v="5445.5006542274523"/>
    <n v="1.2755307820191408E-3"/>
    <x v="3"/>
    <x v="10"/>
    <n v="2"/>
    <n v="1"/>
    <n v="0"/>
    <n v="0"/>
    <x v="0"/>
  </r>
  <r>
    <d v="2019-04-24T00:00:00"/>
    <n v="0.72668769056164184"/>
    <n v="0.399084416"/>
    <n v="0.25398478104810102"/>
    <n v="5.0918193209310196"/>
    <n v="0"/>
    <n v="99999"/>
    <n v="99999"/>
    <n v="1"/>
    <n v="10"/>
    <n v="1"/>
    <x v="1"/>
    <n v="5"/>
    <n v="29854.699199999999"/>
    <n v="1.2009965803718492E-2"/>
    <n v="24608522"/>
    <n v="-7.9458593744708983E-3"/>
    <n v="3634.8948216684398"/>
    <n v="-7.4105520712023365E-3"/>
    <n v="708.43563999999981"/>
    <n v="-1.4905271923115748E-4"/>
    <n v="1071.0754999999995"/>
    <n v="-3.5829413144280453E-3"/>
    <n v="4343.33046166844"/>
    <n v="-6.2333446570170814E-3"/>
    <n v="5414.405961668439"/>
    <n v="-5.7101623034190307E-3"/>
    <x v="3"/>
    <x v="10"/>
    <n v="2"/>
    <n v="1"/>
    <n v="0"/>
    <n v="0"/>
    <x v="0"/>
  </r>
  <r>
    <d v="2019-04-25T00:00:00"/>
    <n v="-0.69016287375773888"/>
    <n v="0.489832463"/>
    <n v="0.25762279016852002"/>
    <n v="5.3669152542371901"/>
    <n v="0"/>
    <n v="-1"/>
    <n v="99999"/>
    <n v="99999"/>
    <n v="10"/>
    <n v="-1"/>
    <x v="0"/>
    <n v="1"/>
    <n v="29567.75"/>
    <n v="-9.6115254110481496E-3"/>
    <n v="24350132"/>
    <n v="-1.050002109025483E-2"/>
    <n v="3611.9036937115129"/>
    <n v="-6.3251150541885348E-3"/>
    <n v="708.5029099999997"/>
    <n v="9.4955697033993758E-5"/>
    <n v="1065.6200799999995"/>
    <n v="-5.0934037796588338E-3"/>
    <n v="4320.4066037115126"/>
    <n v="-5.277944692267611E-3"/>
    <n v="5386.0266837115123"/>
    <n v="-5.2414388868953221E-3"/>
    <x v="3"/>
    <x v="10"/>
    <n v="2"/>
    <n v="1"/>
    <n v="0"/>
    <n v="0"/>
    <x v="0"/>
  </r>
  <r>
    <d v="2019-04-26T00:00:00"/>
    <n v="0.56563209870020881"/>
    <n v="0.69338236600000003"/>
    <n v="0.30185448116589902"/>
    <n v="5.1667881664692299"/>
    <n v="0"/>
    <n v="99999"/>
    <n v="99999"/>
    <n v="1"/>
    <n v="10"/>
    <n v="1"/>
    <x v="1"/>
    <n v="5"/>
    <n v="29980.800800000001"/>
    <n v="1.3969639218405216E-2"/>
    <n v="24441246"/>
    <n v="3.7418277650405063E-3"/>
    <n v="3625.0922880080593"/>
    <n v="3.6514246820888996E-3"/>
    <n v="709.80517999999984"/>
    <n v="1.838058787930974E-3"/>
    <n v="1077.3735999999994"/>
    <n v="1.102974711212279E-2"/>
    <n v="4334.8974680080591"/>
    <n v="3.354051047903317E-3"/>
    <n v="5412.2710680080581"/>
    <n v="4.8726799620051331E-3"/>
    <x v="3"/>
    <x v="10"/>
    <n v="2"/>
    <n v="1"/>
    <n v="0"/>
    <n v="0"/>
    <x v="0"/>
  </r>
  <r>
    <d v="2019-04-30T00:00:00"/>
    <n v="-0.11382636004570458"/>
    <n v="0.20903503200000001"/>
    <n v="2.8539875998387899E-2"/>
    <n v="10.770481174862001"/>
    <n v="5"/>
    <n v="99999"/>
    <n v="0"/>
    <n v="99999"/>
    <n v="-10"/>
    <n v="0"/>
    <x v="2"/>
    <n v="4"/>
    <n v="29729.449199999999"/>
    <n v="-8.3837520444084435E-3"/>
    <n v="24487930"/>
    <n v="1.9100499213502431E-3"/>
    <n v="3642.6748845222401"/>
    <n v="4.8502479708847357E-3"/>
    <n v="707.61606999999992"/>
    <n v="-3.0840997807312087E-3"/>
    <n v="1078.3011999999994"/>
    <n v="8.6098267119227856E-4"/>
    <n v="4350.2909545222401"/>
    <n v="3.5510612714109158E-3"/>
    <n v="5428.5921545222391"/>
    <n v="3.0155707851837743E-3"/>
    <x v="3"/>
    <x v="10"/>
    <n v="2"/>
    <n v="1"/>
    <n v="0"/>
    <n v="0"/>
    <x v="0"/>
  </r>
  <r>
    <d v="2019-05-02T00:00:00"/>
    <n v="-4.4748005788997659E-2"/>
    <n v="0.34057785699999998"/>
    <n v="1.67900020372454E-2"/>
    <n v="9.7339200880570207"/>
    <n v="3"/>
    <n v="99999"/>
    <n v="0"/>
    <n v="99999"/>
    <n v="-10"/>
    <n v="0"/>
    <x v="2"/>
    <n v="4"/>
    <n v="29689.900399999999"/>
    <n v="-1.3302903708017899E-3"/>
    <n v="24599324"/>
    <n v="4.5489349242666677E-3"/>
    <n v="3652.8043084461524"/>
    <n v="2.7807653016063139E-3"/>
    <n v="709.02178999999978"/>
    <n v="1.986557484484397E-3"/>
    <n v="1065.0225399999995"/>
    <n v="-1.2314425691077768E-2"/>
    <n v="4361.8260984461522"/>
    <n v="2.6515798700592619E-3"/>
    <n v="5426.8486384461521"/>
    <n v="-3.2117278779808522E-4"/>
    <x v="3"/>
    <x v="11"/>
    <n v="2"/>
    <n v="1"/>
    <n v="0"/>
    <n v="0"/>
    <x v="0"/>
  </r>
  <r>
    <d v="2019-05-03T00:00:00"/>
    <n v="0.10285556273644859"/>
    <n v="0.49276678600000001"/>
    <n v="4.63589809023498E-2"/>
    <n v="7.8455245912631097"/>
    <n v="1"/>
    <n v="99999"/>
    <n v="0"/>
    <n v="99999"/>
    <n v="-10"/>
    <n v="0"/>
    <x v="2"/>
    <n v="4"/>
    <n v="29924.650399999999"/>
    <n v="7.9067291178922527E-3"/>
    <n v="24613326"/>
    <n v="5.6920263337323362E-4"/>
    <n v="3650.5599287381428"/>
    <n v="-6.1442648400844568E-4"/>
    <n v="710.69845999999973"/>
    <n v="2.3647651223808186E-3"/>
    <n v="1052.9405799999997"/>
    <n v="-1.1344323285401803E-2"/>
    <n v="4361.2583887381425"/>
    <n v="-1.3015413617978311E-4"/>
    <n v="5414.198968738142"/>
    <n v="-2.3309420532561242E-3"/>
    <x v="3"/>
    <x v="11"/>
    <n v="2"/>
    <n v="1"/>
    <n v="0"/>
    <n v="0"/>
    <x v="0"/>
  </r>
  <r>
    <d v="2019-05-06T00:00:00"/>
    <n v="1.9757513906399501E-3"/>
    <n v="0.37952273600000003"/>
    <n v="5.0097132279534898E-2"/>
    <n v="10.474468089088701"/>
    <n v="0"/>
    <n v="99999"/>
    <n v="0"/>
    <n v="99999"/>
    <n v="-10"/>
    <n v="0"/>
    <x v="2"/>
    <n v="4"/>
    <n v="29616.550800000001"/>
    <n v="-1.0295846263253194E-2"/>
    <n v="24636350"/>
    <n v="9.3542823103232031E-4"/>
    <n v="3663.8021698916309"/>
    <n v="3.6274548047388055E-3"/>
    <n v="708.93493999999976"/>
    <n v="-2.4813899273117279E-3"/>
    <n v="1050.3335399999996"/>
    <n v="-2.4759611791199676E-3"/>
    <n v="4372.737109891631"/>
    <n v="2.6319745656733229E-3"/>
    <n v="5423.0706498916306"/>
    <n v="1.6385953314079771E-3"/>
    <x v="3"/>
    <x v="11"/>
    <n v="2"/>
    <n v="1"/>
    <n v="0"/>
    <n v="0"/>
    <x v="0"/>
  </r>
  <r>
    <d v="2019-05-07T00:00:00"/>
    <n v="-0.75933347884164659"/>
    <n v="0.615272547"/>
    <n v="0.43482787709265602"/>
    <n v="4.3323979716759604"/>
    <n v="0"/>
    <n v="-1"/>
    <n v="99999"/>
    <n v="99999"/>
    <n v="10"/>
    <n v="-1"/>
    <x v="0"/>
    <n v="1"/>
    <n v="29273.199199999999"/>
    <n v="-1.1593233875161535E-2"/>
    <n v="24717680"/>
    <n v="3.3012195394204191E-3"/>
    <n v="3674.0076199976661"/>
    <n v="2.7854806653868636E-3"/>
    <n v="711.91158999999971"/>
    <n v="4.1987632884901149E-3"/>
    <n v="1043.7536399999997"/>
    <n v="-6.2645814395301258E-3"/>
    <n v="4385.9192099976663"/>
    <n v="3.0146107060073923E-3"/>
    <n v="5429.6728499976662"/>
    <n v="1.2174283781767326E-3"/>
    <x v="3"/>
    <x v="11"/>
    <n v="2"/>
    <n v="1"/>
    <n v="0"/>
    <n v="0"/>
    <x v="0"/>
  </r>
  <r>
    <d v="2019-05-08T00:00:00"/>
    <n v="-0.25905531275118804"/>
    <n v="0.41344734700000002"/>
    <n v="9.8879073400025594E-2"/>
    <n v="9.7826840480283099"/>
    <n v="0"/>
    <n v="-1"/>
    <n v="99999"/>
    <n v="99999"/>
    <n v="10"/>
    <n v="-1"/>
    <x v="0"/>
    <n v="1"/>
    <n v="29011.400399999999"/>
    <n v="-8.9432930856426784E-3"/>
    <n v="24825750"/>
    <n v="4.3721740875357629E-3"/>
    <n v="3680.9215125464716"/>
    <n v="1.8818394690236495E-3"/>
    <n v="713.20321999999965"/>
    <n v="1.8143123642642145E-3"/>
    <n v="1057.8602599999997"/>
    <n v="1.3515277417379901E-2"/>
    <n v="4394.124732546471"/>
    <n v="1.8708786359082907E-3"/>
    <n v="5451.9849925464705"/>
    <n v="4.1092977726666646E-3"/>
    <x v="3"/>
    <x v="11"/>
    <n v="2"/>
    <n v="1"/>
    <n v="0"/>
    <n v="0"/>
    <x v="0"/>
  </r>
  <r>
    <d v="2019-05-09T00:00:00"/>
    <n v="-1.2897036213108781E-2"/>
    <n v="0.108505667"/>
    <n v="3.17472642392123E-2"/>
    <n v="10.9583478062238"/>
    <n v="3"/>
    <n v="99999"/>
    <n v="0"/>
    <n v="99999"/>
    <n v="-10"/>
    <n v="0"/>
    <x v="2"/>
    <n v="4"/>
    <n v="28871.300800000001"/>
    <n v="-4.8291222784266896E-3"/>
    <n v="24969884"/>
    <n v="5.8058266114819901E-3"/>
    <n v="3694.6791897220874"/>
    <n v="3.7375633054719248E-3"/>
    <n v="712.98735999999974"/>
    <n v="-3.0266268287448828E-4"/>
    <n v="1062.9423799999997"/>
    <n v="4.8041505973577259E-3"/>
    <n v="4407.6665497220874"/>
    <n v="3.0818008135533592E-3"/>
    <n v="5470.6089297220869"/>
    <n v="3.4159920104470665E-3"/>
    <x v="3"/>
    <x v="11"/>
    <n v="2"/>
    <n v="1"/>
    <n v="0"/>
    <n v="0"/>
    <x v="0"/>
  </r>
  <r>
    <d v="2019-05-10T00:00:00"/>
    <n v="-0.11618140007286004"/>
    <n v="0.41386278199999998"/>
    <n v="3.0084805036088399E-2"/>
    <n v="9.4343319570593298"/>
    <n v="2"/>
    <n v="99999"/>
    <n v="0"/>
    <n v="99999"/>
    <n v="-10"/>
    <n v="0"/>
    <x v="2"/>
    <n v="4"/>
    <n v="28975.849600000001"/>
    <n v="3.6212015774501616E-3"/>
    <n v="24808578"/>
    <n v="-6.4600220009031206E-3"/>
    <n v="3687.9924677755212"/>
    <n v="-1.8098247786079158E-3"/>
    <n v="709.41777999999977"/>
    <n v="-5.0065123174132253E-3"/>
    <n v="1060.9648599999996"/>
    <n v="-1.8604206937351542E-3"/>
    <n v="4397.4102477755205"/>
    <n v="-2.3269232894247427E-3"/>
    <n v="5458.3751077755205"/>
    <n v="-2.2362815737201336E-3"/>
    <x v="3"/>
    <x v="11"/>
    <n v="2"/>
    <n v="1"/>
    <n v="0"/>
    <n v="0"/>
    <x v="0"/>
  </r>
  <r>
    <d v="2019-05-13T00:00:00"/>
    <n v="-0.40610364222410256"/>
    <n v="0.41490871200000001"/>
    <n v="0.236936021071561"/>
    <n v="6.3326411804351403"/>
    <n v="0"/>
    <n v="-1"/>
    <n v="99999"/>
    <n v="99999"/>
    <n v="10"/>
    <n v="-1"/>
    <x v="0"/>
    <n v="1"/>
    <n v="28690.949199999999"/>
    <n v="-9.8323398255076855E-3"/>
    <n v="24900328"/>
    <n v="3.6983175738649621E-3"/>
    <n v="3699.2219238624671"/>
    <n v="3.0448695828597661E-3"/>
    <n v="712.47188999999958"/>
    <n v="4.305093678367955E-3"/>
    <n v="1059.8864399999998"/>
    <n v="-1.0164521377266089E-3"/>
    <n v="4411.6938138624664"/>
    <n v="3.2481768318457505E-3"/>
    <n v="5471.5802538624666"/>
    <n v="2.4192448899553742E-3"/>
    <x v="3"/>
    <x v="11"/>
    <n v="2"/>
    <n v="1"/>
    <n v="0"/>
    <n v="0"/>
    <x v="0"/>
  </r>
  <r>
    <d v="2019-05-14T00:00:00"/>
    <n v="0.36158269457176639"/>
    <n v="0.55904688499999999"/>
    <n v="0.12803154509300901"/>
    <n v="6.6176073713908696"/>
    <n v="1"/>
    <n v="99999"/>
    <n v="99999"/>
    <n v="1"/>
    <n v="10"/>
    <n v="1"/>
    <x v="1"/>
    <n v="5"/>
    <n v="28878.599600000001"/>
    <n v="6.5404040379397621E-3"/>
    <n v="24917282"/>
    <n v="6.8087456518650669E-4"/>
    <n v="3700.6813621993056"/>
    <n v="3.9452575889642461E-4"/>
    <n v="710.95576999999957"/>
    <n v="-2.1279716733806353E-3"/>
    <n v="1058.3950399999997"/>
    <n v="-1.4071318810344735E-3"/>
    <n v="4411.6371321993047"/>
    <n v="-1.2848050103486663E-5"/>
    <n v="5470.0321721993041"/>
    <n v="-2.8293136376267292E-4"/>
    <x v="3"/>
    <x v="11"/>
    <n v="2"/>
    <n v="1"/>
    <n v="0"/>
    <n v="0"/>
    <x v="0"/>
  </r>
  <r>
    <d v="2019-05-15T00:00:00"/>
    <n v="-0.50186382637540428"/>
    <n v="0.52639179199999997"/>
    <n v="0.215227828610114"/>
    <n v="7.2678677532025304"/>
    <n v="0"/>
    <n v="-1"/>
    <n v="99999"/>
    <n v="99999"/>
    <n v="10"/>
    <n v="-1"/>
    <x v="0"/>
    <n v="1"/>
    <n v="28566.849600000001"/>
    <n v="-1.0795191052131226E-2"/>
    <n v="25016706"/>
    <n v="3.9901623299041233E-3"/>
    <n v="3713.5703460422747"/>
    <n v="3.4828677698717225E-3"/>
    <n v="711.59976999999958"/>
    <n v="9.0582287559182184E-4"/>
    <n v="1058.8427999999997"/>
    <n v="4.2305564848454935E-4"/>
    <n v="4425.1701160422745"/>
    <n v="3.067565041602327E-3"/>
    <n v="5484.0129160422739"/>
    <n v="2.5558796370568349E-3"/>
    <x v="3"/>
    <x v="11"/>
    <n v="2"/>
    <n v="1"/>
    <n v="0"/>
    <n v="0"/>
    <x v="0"/>
  </r>
  <r>
    <d v="2019-05-16T00:00:00"/>
    <n v="0.37332527648123526"/>
    <n v="0.493451317"/>
    <n v="0.227501259341155"/>
    <n v="6.4399171480128601"/>
    <n v="0"/>
    <n v="99999"/>
    <n v="99999"/>
    <n v="1"/>
    <n v="10"/>
    <n v="1"/>
    <x v="1"/>
    <n v="5"/>
    <n v="28890.75"/>
    <n v="1.1338331126299561E-2"/>
    <n v="25132562"/>
    <n v="4.6311452834757461E-3"/>
    <n v="3729.1147279957318"/>
    <n v="4.1858320982186559E-3"/>
    <n v="713.09123999999952"/>
    <n v="2.0959394070629855E-3"/>
    <n v="1067.6931599999996"/>
    <n v="8.3585212082473159E-3"/>
    <n v="4442.205967995731"/>
    <n v="3.849762044559002E-3"/>
    <n v="5509.8991279957309"/>
    <n v="4.7203047020061284E-3"/>
    <x v="3"/>
    <x v="11"/>
    <n v="2"/>
    <n v="1"/>
    <n v="0"/>
    <n v="0"/>
    <x v="0"/>
  </r>
  <r>
    <d v="2019-05-17T00:00:00"/>
    <n v="0.81139603102583402"/>
    <n v="0.89747936699999997"/>
    <n v="0.31583154624281001"/>
    <n v="5.7167766625594796"/>
    <n v="0"/>
    <n v="99999"/>
    <n v="99999"/>
    <n v="1"/>
    <n v="10"/>
    <n v="1"/>
    <x v="1"/>
    <n v="5"/>
    <n v="29521.150399999999"/>
    <n v="2.1820146586710276E-2"/>
    <n v="25051384"/>
    <n v="-3.2299930265764498E-3"/>
    <n v="3718.3747918702002"/>
    <n v="-2.8800229837133706E-3"/>
    <n v="717.60176999999953"/>
    <n v="6.3253196042627469E-3"/>
    <n v="1061.2404999999994"/>
    <n v="-6.0435528124954674E-3"/>
    <n v="4435.9765618701995"/>
    <n v="-1.4023226681545431E-3"/>
    <n v="5497.2170618701984"/>
    <n v="-2.301687532008545E-3"/>
    <x v="3"/>
    <x v="11"/>
    <n v="2"/>
    <n v="1"/>
    <n v="0"/>
    <n v="0"/>
    <x v="0"/>
  </r>
  <r>
    <d v="2019-05-20T00:00:00"/>
    <n v="0.80885119039840359"/>
    <n v="0.90343882499999995"/>
    <n v="0.34263915388566901"/>
    <n v="4.6146511604541303"/>
    <n v="0"/>
    <n v="99999"/>
    <n v="99999"/>
    <n v="1"/>
    <n v="10"/>
    <n v="1"/>
    <x v="1"/>
    <n v="5"/>
    <n v="30766.900399999999"/>
    <n v="4.2198558766192162E-2"/>
    <n v="25143386"/>
    <n v="3.6725316253984897E-3"/>
    <n v="3727.3058204603281"/>
    <n v="2.4018634726263866E-3"/>
    <n v="727.24148999999954"/>
    <n v="1.343324445813443E-2"/>
    <n v="1062.9222799999995"/>
    <n v="1.5847303226743659E-3"/>
    <n v="4454.5473104603279"/>
    <n v="4.186394659916548E-3"/>
    <n v="5517.4695904603277"/>
    <n v="3.6841420599169616E-3"/>
    <x v="3"/>
    <x v="11"/>
    <n v="2"/>
    <n v="1"/>
    <n v="0"/>
    <n v="0"/>
    <x v="0"/>
  </r>
  <r>
    <d v="2019-05-21T00:00:00"/>
    <n v="-0.73878266861641184"/>
    <n v="0.84254024400000005"/>
    <n v="0.21048437093626801"/>
    <n v="6.6720188235291804"/>
    <n v="0"/>
    <n v="-1"/>
    <n v="99999"/>
    <n v="99999"/>
    <n v="10"/>
    <n v="-1"/>
    <x v="0"/>
    <n v="1"/>
    <n v="30330.099600000001"/>
    <n v="-1.4197101245856936E-2"/>
    <n v="25038766"/>
    <n v="-4.1609352057833116E-3"/>
    <n v="3732.4331859564763"/>
    <n v="1.3756224316241461E-3"/>
    <n v="727.70362999999952"/>
    <n v="6.3546979422191008E-4"/>
    <n v="1070.8320599999995"/>
    <n v="7.4415412573720641E-3"/>
    <n v="4460.1368159564754"/>
    <n v="1.2547864253280583E-3"/>
    <n v="5530.9688759564751"/>
    <n v="2.4466442949657718E-3"/>
    <x v="3"/>
    <x v="11"/>
    <n v="2"/>
    <n v="1"/>
    <n v="0"/>
    <n v="0"/>
    <x v="0"/>
  </r>
  <r>
    <d v="2019-05-22T00:00:00"/>
    <n v="0.25330976106443703"/>
    <n v="0.37138166700000003"/>
    <n v="7.9432000373980002E-2"/>
    <n v="9.4642042515479101"/>
    <n v="0"/>
    <n v="99999"/>
    <n v="99999"/>
    <n v="1"/>
    <n v="-10"/>
    <n v="1"/>
    <x v="5"/>
    <n v="6"/>
    <n v="30583.75"/>
    <n v="8.3629926490580431E-3"/>
    <n v="24948228"/>
    <n v="-3.6159130206336876E-3"/>
    <n v="3730.3806696684978"/>
    <n v="-5.4991373876467353E-4"/>
    <n v="723.77235999999948"/>
    <n v="-5.4022954372235921E-3"/>
    <n v="1074.0244599999996"/>
    <n v="2.9812331169838391E-3"/>
    <n v="4454.1530296684978"/>
    <n v="-1.3416149627002438E-3"/>
    <n v="5528.1774896684974"/>
    <n v="-5.0468305835382754E-4"/>
    <x v="3"/>
    <x v="11"/>
    <n v="2"/>
    <n v="1"/>
    <n v="0"/>
    <n v="0"/>
    <x v="0"/>
  </r>
  <r>
    <d v="2019-05-23T00:00:00"/>
    <n v="-0.80309864697678846"/>
    <n v="0.79154391400000002"/>
    <n v="0.20618607522979401"/>
    <n v="4.8635543514516097"/>
    <n v="15"/>
    <n v="-1"/>
    <n v="99999"/>
    <n v="99999"/>
    <n v="10"/>
    <n v="-1"/>
    <x v="0"/>
    <n v="1"/>
    <n v="30517.75"/>
    <n v="-2.158008746474871E-3"/>
    <n v="25421086"/>
    <n v="1.89535705702224E-2"/>
    <n v="3738.7064352639927"/>
    <n v="2.2318809614234603E-3"/>
    <n v="739.55668999999966"/>
    <n v="2.1808417773787614E-2"/>
    <n v="1073.3714799999996"/>
    <n v="-6.0797498038367426E-4"/>
    <n v="4478.2631252639922"/>
    <n v="5.4129472954567159E-3"/>
    <n v="5551.6346052639919"/>
    <n v="4.2431914748275457E-3"/>
    <x v="3"/>
    <x v="11"/>
    <n v="2"/>
    <n v="1"/>
    <n v="0"/>
    <n v="0"/>
    <x v="0"/>
  </r>
  <r>
    <d v="2019-05-24T00:00:00"/>
    <n v="1.2701109516700642"/>
    <n v="0.91097338999999999"/>
    <n v="0.30853983353651498"/>
    <n v="5.8308691983117704"/>
    <n v="8"/>
    <n v="99999"/>
    <n v="99999"/>
    <n v="1"/>
    <n v="10"/>
    <n v="1"/>
    <x v="1"/>
    <n v="5"/>
    <n v="31216"/>
    <n v="2.2880127139123907E-2"/>
    <n v="25256866"/>
    <n v="-6.4599915204252012E-3"/>
    <n v="3746.6240681357231"/>
    <n v="2.1177466080379848E-3"/>
    <n v="740.27822999999955"/>
    <n v="9.7563852745330415E-4"/>
    <n v="1074.5563799999995"/>
    <n v="1.1039048661884987E-3"/>
    <n v="4486.902298135723"/>
    <n v="1.9291347180994123E-3"/>
    <n v="5561.4586781357229"/>
    <n v="1.7695820366880888E-3"/>
    <x v="3"/>
    <x v="11"/>
    <n v="2"/>
    <n v="1"/>
    <n v="0"/>
    <n v="0"/>
    <x v="0"/>
  </r>
  <r>
    <d v="2019-05-27T00:00:00"/>
    <n v="0.81986845736410119"/>
    <n v="0.835144632"/>
    <n v="0.14591258794648501"/>
    <n v="8.3875175266108197"/>
    <n v="4"/>
    <n v="99999"/>
    <n v="99999"/>
    <n v="1"/>
    <n v="10"/>
    <n v="1"/>
    <x v="1"/>
    <n v="5"/>
    <n v="31617.949199999999"/>
    <n v="1.2876383905689348E-2"/>
    <n v="25261916"/>
    <n v="1.9994563062564197E-4"/>
    <n v="3752.4290629535185"/>
    <n v="1.5493934572101686E-3"/>
    <n v="742.78612999999973"/>
    <n v="3.3877802944444202E-3"/>
    <n v="1076.6750399999996"/>
    <n v="1.9716601561661218E-3"/>
    <n v="4495.2151929535185"/>
    <n v="1.8527024359877853E-3"/>
    <n v="5571.8902329535176"/>
    <n v="1.8756868335290111E-3"/>
    <x v="3"/>
    <x v="11"/>
    <n v="2"/>
    <n v="1"/>
    <n v="0"/>
    <n v="0"/>
    <x v="0"/>
  </r>
  <r>
    <d v="2019-05-28T00:00:00"/>
    <n v="-2.3233462442033732E-2"/>
    <n v="0.12258063600000001"/>
    <n v="1.9234794576847299E-2"/>
    <n v="10.118071437047"/>
    <n v="7"/>
    <n v="99999"/>
    <n v="0"/>
    <n v="99999"/>
    <n v="-10"/>
    <n v="0"/>
    <x v="2"/>
    <n v="4"/>
    <n v="31660.699199999999"/>
    <n v="1.3520801026525309E-3"/>
    <n v="25248648"/>
    <n v="-5.2521748548284286E-4"/>
    <n v="3768.6586219538453"/>
    <n v="4.3250808284573949E-3"/>
    <n v="743.09172999999964"/>
    <n v="4.1142394514004366E-4"/>
    <n v="1078.1310999999996"/>
    <n v="1.3523671914972279E-3"/>
    <n v="4511.750351953845"/>
    <n v="3.6783909758639766E-3"/>
    <n v="5589.8814519538446"/>
    <n v="3.2289255976225562E-3"/>
    <x v="3"/>
    <x v="11"/>
    <n v="2"/>
    <n v="1"/>
    <n v="0"/>
    <n v="0"/>
    <x v="0"/>
  </r>
  <r>
    <d v="2019-05-29T00:00:00"/>
    <n v="-0.46916785888590712"/>
    <n v="0.458240541"/>
    <n v="0.13375293142956499"/>
    <n v="10.3871448888857"/>
    <n v="0"/>
    <n v="-1"/>
    <n v="99999"/>
    <n v="99999"/>
    <n v="10"/>
    <n v="-1"/>
    <x v="0"/>
    <n v="1"/>
    <n v="31302.099600000001"/>
    <n v="-1.13263323003302E-2"/>
    <n v="25330736"/>
    <n v="3.2511839841879997E-3"/>
    <n v="3780.5251362497647"/>
    <n v="3.1487368547504779E-3"/>
    <n v="742.21456999999975"/>
    <n v="-1.1804195425507702E-3"/>
    <n v="1069.6841599999996"/>
    <n v="-7.8347985694875444E-3"/>
    <n v="4522.7397062497648"/>
    <n v="2.4357186099981387E-3"/>
    <n v="5592.4238662497646"/>
    <n v="4.5482436752419808E-4"/>
    <x v="3"/>
    <x v="11"/>
    <n v="2"/>
    <n v="1"/>
    <n v="0"/>
    <n v="0"/>
    <x v="0"/>
  </r>
  <r>
    <d v="2019-05-30T00:00:00"/>
    <n v="0.75338370378842756"/>
    <n v="0.60333874399999998"/>
    <n v="0.184021429391864"/>
    <n v="7.4254036947981197"/>
    <n v="6"/>
    <n v="99999"/>
    <n v="99999"/>
    <n v="1"/>
    <n v="10"/>
    <n v="1"/>
    <x v="1"/>
    <n v="5"/>
    <n v="31563"/>
    <n v="8.3349169331758954E-3"/>
    <n v="25447340"/>
    <n v="4.6032614291191543E-3"/>
    <n v="3785.7044652907052"/>
    <n v="1.3700025404614902E-3"/>
    <n v="742.35474999999974"/>
    <n v="1.8886721665944961E-4"/>
    <n v="1073.8054999999995"/>
    <n v="3.8528569031066606E-3"/>
    <n v="4528.0592152907047"/>
    <n v="1.1761696198411276E-3"/>
    <n v="5601.8647152907042"/>
    <n v="1.6881497659566591E-3"/>
    <x v="3"/>
    <x v="11"/>
    <n v="2"/>
    <n v="1"/>
    <n v="0"/>
    <n v="0"/>
    <x v="0"/>
  </r>
  <r>
    <d v="2019-05-31T00:00:00"/>
    <n v="-1.141271464784847"/>
    <n v="0.74343763900000004"/>
    <n v="0.196464300470263"/>
    <n v="4.0376118608710296"/>
    <n v="15"/>
    <n v="-1"/>
    <n v="99999"/>
    <n v="99999"/>
    <n v="10"/>
    <n v="-1"/>
    <x v="0"/>
    <n v="1"/>
    <n v="31350.849600000001"/>
    <n v="-6.7214903526280345E-3"/>
    <n v="25575394"/>
    <n v="5.0321173057772395E-3"/>
    <n v="3798.4436951410462"/>
    <n v="3.3650883123974573E-3"/>
    <n v="741.03630999999973"/>
    <n v="-1.7760241986731762E-3"/>
    <n v="1064.3610399999998"/>
    <n v="-8.7953172152682724E-3"/>
    <n v="4539.4800051410457"/>
    <n v="2.5222262579460697E-3"/>
    <n v="5603.8410451410455"/>
    <n v="3.5279856811731847E-4"/>
    <x v="3"/>
    <x v="11"/>
    <n v="2"/>
    <n v="1"/>
    <n v="0"/>
    <n v="0"/>
    <x v="0"/>
  </r>
  <r>
    <d v="2019-06-03T00:00:00"/>
    <n v="0.94131534064163236"/>
    <n v="0.66920473700000005"/>
    <n v="0.17152168229297601"/>
    <n v="8.2195612597420897"/>
    <n v="6"/>
    <n v="99999"/>
    <n v="99999"/>
    <n v="1"/>
    <n v="10"/>
    <n v="1"/>
    <x v="1"/>
    <n v="5"/>
    <n v="31650.800800000001"/>
    <n v="9.567562086100434E-3"/>
    <n v="25641412"/>
    <n v="2.5813092068103227E-3"/>
    <n v="3802.9680951119904"/>
    <n v="1.1911193989084801E-3"/>
    <n v="744.1755099999998"/>
    <n v="4.2362296659930188E-3"/>
    <n v="1062.9347599999996"/>
    <n v="-1.3400340170287572E-3"/>
    <n v="4547.1436051119899"/>
    <n v="1.6882109762055286E-3"/>
    <n v="5610.0783651119891"/>
    <n v="1.1130436999728932E-3"/>
    <x v="3"/>
    <x v="0"/>
    <n v="2"/>
    <n v="1"/>
    <n v="0"/>
    <n v="0"/>
    <x v="0"/>
  </r>
  <r>
    <d v="2019-06-04T00:00:00"/>
    <n v="9.1674228156428013E-3"/>
    <n v="0.14550311599999999"/>
    <n v="5.0691287432045602E-2"/>
    <n v="12.212495039024899"/>
    <n v="8"/>
    <n v="99999"/>
    <n v="0"/>
    <n v="99999"/>
    <n v="-10"/>
    <n v="0"/>
    <x v="2"/>
    <n v="4"/>
    <n v="31619.949199999999"/>
    <n v="-9.7474942877284754E-4"/>
    <n v="25644316"/>
    <n v="1.132542934842995E-4"/>
    <n v="3811.7108813170303"/>
    <n v="2.298937563077974E-3"/>
    <n v="744.01937999999973"/>
    <n v="-2.0980265797787556E-4"/>
    <n v="1068.7022999999995"/>
    <n v="5.426052677024007E-3"/>
    <n v="4555.7302613170305"/>
    <n v="1.888362662526788E-3"/>
    <n v="5624.4325613170295"/>
    <n v="2.5586445091936305E-3"/>
    <x v="3"/>
    <x v="0"/>
    <n v="2"/>
    <n v="1"/>
    <n v="0"/>
    <n v="0"/>
    <x v="0"/>
  </r>
  <r>
    <d v="2019-06-06T00:00:00"/>
    <n v="-1.8094198783004118"/>
    <n v="0.90767902300000003"/>
    <n v="0.38379869452953203"/>
    <n v="4.6794679420395999"/>
    <n v="10"/>
    <n v="-1"/>
    <n v="99999"/>
    <n v="99999"/>
    <n v="10"/>
    <n v="-1"/>
    <x v="0"/>
    <n v="1"/>
    <n v="30895.800800000001"/>
    <n v="-2.2901630721152366E-2"/>
    <n v="25753164"/>
    <n v="4.2445273252755822E-3"/>
    <n v="3828.3469848391637"/>
    <n v="4.3644715037740589E-3"/>
    <n v="746.56972999999971"/>
    <n v="3.4278004962720043E-3"/>
    <n v="1067.2078799999997"/>
    <n v="-1.3983501298722167E-3"/>
    <n v="4574.9167148391634"/>
    <n v="4.2114990180710521E-3"/>
    <n v="5642.1245948391634"/>
    <n v="3.1455677224780931E-3"/>
    <x v="3"/>
    <x v="0"/>
    <n v="2"/>
    <n v="1"/>
    <n v="0"/>
    <n v="0"/>
    <x v="0"/>
  </r>
  <r>
    <d v="2019-06-07T00:00:00"/>
    <n v="0.58668259879950557"/>
    <n v="0.249923232"/>
    <n v="0.15147351347600699"/>
    <n v="8.2604713643175405"/>
    <n v="17"/>
    <n v="99999"/>
    <n v="99999"/>
    <n v="1"/>
    <n v="10"/>
    <n v="1"/>
    <x v="1"/>
    <n v="5"/>
    <n v="31072.599600000001"/>
    <n v="5.7224216696787344E-3"/>
    <n v="25850738"/>
    <n v="3.7888160072292454E-3"/>
    <n v="3816.6111878517386"/>
    <n v="-3.065499818564188E-3"/>
    <n v="743.0568499999996"/>
    <n v="-4.705360877677256E-3"/>
    <n v="1156.5403199999996"/>
    <n v="8.370669077143611E-2"/>
    <n v="4559.6680378517385"/>
    <n v="-3.3331048274527486E-3"/>
    <n v="5716.2083578517377"/>
    <n v="1.3130472708869023E-2"/>
    <x v="3"/>
    <x v="0"/>
    <n v="2"/>
    <n v="1"/>
    <n v="0"/>
    <n v="0"/>
    <x v="0"/>
  </r>
  <r>
    <d v="2019-06-10T00:00:00"/>
    <n v="-0.95257423004243835"/>
    <n v="0.37850303299999999"/>
    <n v="0.13673561866102499"/>
    <n v="7.5066763957979896"/>
    <n v="9"/>
    <n v="-1"/>
    <n v="99999"/>
    <n v="99999"/>
    <n v="10"/>
    <n v="-1"/>
    <x v="0"/>
    <n v="1"/>
    <n v="31062.449199999999"/>
    <n v="-3.2666722870533516E-4"/>
    <n v="25909054"/>
    <n v="2.2558737007818408E-3"/>
    <n v="3822.9633077566309"/>
    <n v="1.6643350847764804E-3"/>
    <n v="740.83235999999965"/>
    <n v="-2.9937009530293102E-3"/>
    <n v="1152.5980199999995"/>
    <n v="-3.4087008743457492E-3"/>
    <n v="4563.7956677566308"/>
    <n v="9.0524789757218116E-4"/>
    <n v="5716.3936877566302"/>
    <n v="3.2421824623929396E-5"/>
    <x v="3"/>
    <x v="0"/>
    <n v="2"/>
    <n v="1"/>
    <n v="0"/>
    <n v="0"/>
    <x v="0"/>
  </r>
  <r>
    <d v="2019-06-11T00:00:00"/>
    <n v="0.54995955222152115"/>
    <n v="0.84697958500000003"/>
    <n v="0.18556696211088899"/>
    <n v="5.9870892018757402"/>
    <n v="5"/>
    <n v="99999"/>
    <n v="99999"/>
    <n v="1"/>
    <n v="10"/>
    <n v="1"/>
    <x v="1"/>
    <n v="5"/>
    <n v="31266.699199999999"/>
    <n v="6.5754634698926839E-3"/>
    <n v="25946316"/>
    <n v="1.4381845049225017E-3"/>
    <n v="3822.0353334607125"/>
    <n v="-2.4273690883602761E-4"/>
    <n v="743.25428999999963"/>
    <n v="3.2692011455870418E-3"/>
    <n v="1153.4278799999995"/>
    <n v="7.1999082559592864E-4"/>
    <n v="4565.2896234607124"/>
    <n v="3.2734938477552156E-4"/>
    <n v="5718.7175034607117"/>
    <n v="4.0651778569045227E-4"/>
    <x v="3"/>
    <x v="0"/>
    <n v="2"/>
    <n v="1"/>
    <n v="0"/>
    <n v="0"/>
    <x v="0"/>
  </r>
  <r>
    <d v="2019-06-12T00:00:00"/>
    <n v="-0.42903488153236835"/>
    <n v="0.54588298300000004"/>
    <n v="0.149064558801486"/>
    <n v="9.4061557959844695"/>
    <n v="4"/>
    <n v="-1"/>
    <n v="99999"/>
    <n v="99999"/>
    <n v="10"/>
    <n v="-1"/>
    <x v="0"/>
    <n v="1"/>
    <n v="31016.550800000001"/>
    <n v="-8.0004735517460457E-3"/>
    <n v="26016408"/>
    <n v="2.7014239709406418E-3"/>
    <n v="3848.6605032366074"/>
    <n v="6.9662280572866386E-3"/>
    <n v="743.96214999999961"/>
    <n v="9.5237929941838217E-4"/>
    <n v="1148.5298999999995"/>
    <n v="-4.2464553570527031E-3"/>
    <n v="4592.6226532366072"/>
    <n v="5.9871403635449738E-3"/>
    <n v="5741.1525532366068"/>
    <n v="3.9230911060597062E-3"/>
    <x v="3"/>
    <x v="0"/>
    <n v="2"/>
    <n v="1"/>
    <n v="0"/>
    <n v="0"/>
    <x v="0"/>
  </r>
  <r>
    <d v="2019-06-13T00:00:00"/>
    <n v="0.22061898144992836"/>
    <n v="0.418877956"/>
    <n v="0.127363108268952"/>
    <n v="6.3965870848250397"/>
    <n v="4"/>
    <n v="99999"/>
    <n v="0"/>
    <n v="99999"/>
    <n v="10"/>
    <n v="0"/>
    <x v="3"/>
    <n v="3"/>
    <n v="30992.400399999999"/>
    <n v="-7.7862945353690538E-4"/>
    <n v="26096510"/>
    <n v="3.0789031291329483E-3"/>
    <n v="3854.5024870334796"/>
    <n v="1.5179265076665782E-3"/>
    <n v="746.80639999999971"/>
    <n v="3.8231111623086012E-3"/>
    <n v="1137.1800799999996"/>
    <n v="-9.882041381769735E-3"/>
    <n v="4601.3088870334796"/>
    <n v="1.8913449792681281E-3"/>
    <n v="5738.4889670334796"/>
    <n v="-4.6394625093626463E-4"/>
    <x v="3"/>
    <x v="0"/>
    <n v="2"/>
    <n v="1"/>
    <n v="0"/>
    <n v="0"/>
    <x v="0"/>
  </r>
  <r>
    <d v="2019-06-14T00:00:00"/>
    <n v="-1.3346373208188895"/>
    <n v="0.22480423899999999"/>
    <n v="0.15794791769106101"/>
    <n v="7.5786641746235901"/>
    <n v="7"/>
    <n v="-1"/>
    <n v="99999"/>
    <n v="99999"/>
    <n v="10"/>
    <n v="-1"/>
    <x v="0"/>
    <n v="1"/>
    <n v="30587.099600000001"/>
    <n v="-1.307742526454958E-2"/>
    <n v="26142904"/>
    <n v="1.777785611945859E-3"/>
    <n v="3857.9383272315572"/>
    <n v="8.9138357275309055E-4"/>
    <n v="745.99127999999962"/>
    <n v="-1.0914743098078272E-3"/>
    <n v="1125.1168999999995"/>
    <n v="-1.0607976882606063E-2"/>
    <n v="4603.9296072315565"/>
    <n v="5.695597192925117E-4"/>
    <n v="5729.0465072315565"/>
    <n v="-1.6454610013486581E-3"/>
    <x v="3"/>
    <x v="0"/>
    <n v="2"/>
    <n v="1"/>
    <n v="0"/>
    <n v="0"/>
    <x v="0"/>
  </r>
  <r>
    <d v="2019-06-17T00:00:00"/>
    <n v="-0.5718064542551653"/>
    <n v="0.88628731800000005"/>
    <n v="0.232903527710207"/>
    <n v="7.6999613783160497"/>
    <n v="0"/>
    <n v="-1"/>
    <n v="99999"/>
    <n v="99999"/>
    <n v="10"/>
    <n v="-1"/>
    <x v="0"/>
    <n v="1"/>
    <n v="30305.949199999999"/>
    <n v="-9.1917966618842994E-3"/>
    <n v="26315884"/>
    <n v="6.616709452017977E-3"/>
    <n v="3869.139357099587"/>
    <n v="2.9033719354625287E-3"/>
    <n v="748.22478999999964"/>
    <n v="2.9940162303236928E-3"/>
    <n v="1129.5610799999995"/>
    <n v="3.9499717762661035E-3"/>
    <n v="4617.3641470995863"/>
    <n v="2.9180593567128543E-3"/>
    <n v="5746.9252270995858"/>
    <n v="3.1207147376901556E-3"/>
    <x v="3"/>
    <x v="0"/>
    <n v="2"/>
    <n v="1"/>
    <n v="0"/>
    <n v="0"/>
    <x v="0"/>
  </r>
  <r>
    <d v="2019-06-18T00:00:00"/>
    <n v="-6.7869923295630602E-2"/>
    <n v="3.0040764000000001E-2"/>
    <n v="4.2668320159255903E-2"/>
    <n v="9.3483920722569707"/>
    <n v="6"/>
    <n v="99999"/>
    <n v="0"/>
    <n v="99999"/>
    <n v="-10"/>
    <n v="0"/>
    <x v="2"/>
    <n v="4"/>
    <n v="30359.449199999999"/>
    <n v="1.7653299570632441E-3"/>
    <n v="26105212"/>
    <n v="-8.005507244218002E-3"/>
    <n v="3856.6320240588843"/>
    <n v="-3.2325878926414697E-3"/>
    <n v="744.42412999999965"/>
    <n v="-5.0795697373244852E-3"/>
    <n v="1133.8707799999995"/>
    <n v="3.8153757918075737E-3"/>
    <n v="4601.0561540588842"/>
    <n v="-3.531883672407754E-3"/>
    <n v="5734.9269340588835"/>
    <n v="-2.087776083134707E-3"/>
    <x v="3"/>
    <x v="0"/>
    <n v="2"/>
    <n v="1"/>
    <n v="0"/>
    <n v="0"/>
    <x v="0"/>
  </r>
  <r>
    <d v="2019-06-19T00:00:00"/>
    <n v="-0.51964712714910721"/>
    <n v="0.85399252699999995"/>
    <n v="0.21571344844743801"/>
    <n v="6.4330111053178598"/>
    <n v="7"/>
    <n v="-1"/>
    <n v="99999"/>
    <n v="99999"/>
    <n v="10"/>
    <n v="-1"/>
    <x v="0"/>
    <n v="1"/>
    <n v="30432.75"/>
    <n v="2.414431155094876E-3"/>
    <n v="26213532"/>
    <n v="4.1493629701225831E-3"/>
    <n v="3864.1460426886933"/>
    <n v="1.9483369382751192E-3"/>
    <n v="740.58076999999957"/>
    <n v="-5.1628632725809753E-3"/>
    <n v="1129.2590799999996"/>
    <n v="-4.0672183121254202E-3"/>
    <n v="4604.7268126886929"/>
    <n v="7.9778609669234335E-4"/>
    <n v="5733.9858926886927"/>
    <n v="-1.6408951343427347E-4"/>
    <x v="3"/>
    <x v="0"/>
    <n v="2"/>
    <n v="1"/>
    <n v="0"/>
    <n v="0"/>
    <x v="0"/>
  </r>
  <r>
    <d v="2019-06-20T00:00:00"/>
    <n v="1.639804259392786"/>
    <n v="0.86082895100000001"/>
    <n v="0.32771018657944501"/>
    <n v="5.1871491227763098"/>
    <n v="6"/>
    <n v="99999"/>
    <n v="99999"/>
    <n v="1"/>
    <n v="10"/>
    <n v="1"/>
    <x v="1"/>
    <n v="5"/>
    <n v="30788.650399999999"/>
    <n v="1.1694651321356053E-2"/>
    <n v="26302142"/>
    <n v="3.3803151746205629E-3"/>
    <n v="3867.1912000999146"/>
    <n v="7.8805443106455542E-4"/>
    <n v="742.12200999999948"/>
    <n v="2.0811234404587431E-3"/>
    <n v="1127.0917799999995"/>
    <n v="-1.9192230006245259E-3"/>
    <n v="4609.3132100999137"/>
    <n v="9.9601943780514013E-4"/>
    <n v="5736.4049900999134"/>
    <n v="4.2188757637262597E-4"/>
    <x v="3"/>
    <x v="0"/>
    <n v="2"/>
    <n v="1"/>
    <n v="0"/>
    <n v="0"/>
    <x v="0"/>
  </r>
  <r>
    <d v="2019-06-21T00:00:00"/>
    <n v="-2.7456703715991428E-2"/>
    <n v="2.9196819999999998E-3"/>
    <n v="4.7432904111521498E-2"/>
    <n v="12.6626877881233"/>
    <n v="9"/>
    <n v="99999"/>
    <n v="0"/>
    <n v="99999"/>
    <n v="-10"/>
    <n v="0"/>
    <x v="2"/>
    <n v="4"/>
    <n v="30624.099600000001"/>
    <n v="-5.3445278653719841E-3"/>
    <n v="26344088"/>
    <n v="1.594775056723563E-3"/>
    <n v="3864.2265209882876"/>
    <n v="-7.6662336001132037E-4"/>
    <n v="739.07445999999959"/>
    <n v="-4.106534988768118E-3"/>
    <n v="1179.4070399999996"/>
    <n v="4.641614900252411E-2"/>
    <n v="4603.3009809882869"/>
    <n v="-1.3043654960250839E-3"/>
    <n v="5782.7080209882861"/>
    <n v="8.0717855465721744E-3"/>
    <x v="3"/>
    <x v="0"/>
    <n v="2"/>
    <n v="1"/>
    <n v="0"/>
    <n v="0"/>
    <x v="0"/>
  </r>
  <r>
    <d v="2019-06-24T00:00:00"/>
    <n v="-0.25996776739284511"/>
    <n v="0.206914284"/>
    <n v="0.12834758030648699"/>
    <n v="9.4729286556951493"/>
    <n v="3"/>
    <n v="-1"/>
    <n v="99999"/>
    <n v="99999"/>
    <n v="10"/>
    <n v="-1"/>
    <x v="0"/>
    <n v="1"/>
    <n v="30616.800800000001"/>
    <n v="-2.3833517051385922E-4"/>
    <n v="26379976"/>
    <n v="1.3622790813634378E-3"/>
    <n v="3864.9882175472198"/>
    <n v="1.971148830937075E-4"/>
    <n v="736.69896999999946"/>
    <n v="-3.2141416441316961E-3"/>
    <n v="1179.0589799999993"/>
    <n v="-2.9511439918172844E-4"/>
    <n v="4601.6871875472189"/>
    <n v="-3.5057308825403588E-4"/>
    <n v="5780.7461675472186"/>
    <n v="-3.3926206094914146E-4"/>
    <x v="3"/>
    <x v="0"/>
    <n v="2"/>
    <n v="1"/>
    <n v="0"/>
    <n v="0"/>
    <x v="0"/>
  </r>
  <r>
    <d v="2019-06-25T00:00:00"/>
    <n v="0.80818359958315855"/>
    <n v="0.88963451699999996"/>
    <n v="0.26164106690839301"/>
    <n v="5.2945168583725799"/>
    <n v="1"/>
    <n v="99999"/>
    <n v="99999"/>
    <n v="1"/>
    <n v="10"/>
    <n v="1"/>
    <x v="1"/>
    <n v="5"/>
    <n v="30806.400399999999"/>
    <n v="6.1926653029011902E-3"/>
    <n v="26438604"/>
    <n v="2.2224432653008552E-3"/>
    <n v="3872.3168874143576"/>
    <n v="1.8961687473884048E-3"/>
    <n v="739.43868999999961"/>
    <n v="3.718913846180838E-3"/>
    <n v="1178.9220199999995"/>
    <n v="-1.1616043160100897E-4"/>
    <n v="4611.7555774143575"/>
    <n v="2.1879778995810284E-3"/>
    <n v="5790.6775974143566"/>
    <n v="1.7180186742833392E-3"/>
    <x v="3"/>
    <x v="0"/>
    <n v="2"/>
    <n v="1"/>
    <n v="0"/>
    <n v="0"/>
    <x v="0"/>
  </r>
  <r>
    <d v="2019-06-26T00:00:00"/>
    <n v="0.65092561234056956"/>
    <n v="0.79714710300000002"/>
    <n v="0.19485742255459901"/>
    <n v="7.2653114662534097"/>
    <n v="4"/>
    <n v="99999"/>
    <n v="99999"/>
    <n v="1"/>
    <n v="10"/>
    <n v="1"/>
    <x v="1"/>
    <n v="5"/>
    <n v="31127.650399999999"/>
    <n v="1.0428027806844931E-2"/>
    <n v="26555648"/>
    <n v="4.4270113505235908E-3"/>
    <n v="3881.9531315584231"/>
    <n v="2.4884957569937249E-3"/>
    <n v="741.12521999999956"/>
    <n v="2.2808246617442851E-3"/>
    <n v="1183.3584399999995"/>
    <n v="3.7631157317767894E-3"/>
    <n v="4623.0783515584226"/>
    <n v="2.4551982328633315E-3"/>
    <n v="5806.4367915584226"/>
    <n v="2.7214766974943405E-3"/>
    <x v="3"/>
    <x v="0"/>
    <n v="2"/>
    <n v="1"/>
    <n v="0"/>
    <n v="0"/>
    <x v="0"/>
  </r>
  <r>
    <d v="2019-06-27T00:00:00"/>
    <n v="-0.10999513163607756"/>
    <n v="3.9225822E-2"/>
    <n v="8.9514959197518808E-3"/>
    <n v="8.7790866030870998"/>
    <n v="8"/>
    <n v="99999"/>
    <n v="0"/>
    <n v="99999"/>
    <n v="-10"/>
    <n v="0"/>
    <x v="2"/>
    <n v="4"/>
    <n v="31245.400399999999"/>
    <n v="3.7828104109007832E-3"/>
    <n v="26284118"/>
    <n v="-1.0224943484715587E-2"/>
    <n v="3862.1824646878267"/>
    <n v="-5.092968977361001E-3"/>
    <n v="739.59117999999955"/>
    <n v="-2.0698796351850124E-3"/>
    <n v="1192.8180999999995"/>
    <n v="7.9939092672547396E-3"/>
    <n v="4601.7736446878262"/>
    <n v="-4.6083378326077229E-3"/>
    <n v="5794.5917446878257"/>
    <n v="-2.0399855015760249E-3"/>
    <x v="3"/>
    <x v="0"/>
    <n v="2"/>
    <n v="1"/>
    <n v="0"/>
    <n v="0"/>
    <x v="0"/>
  </r>
  <r>
    <d v="2019-06-28T00:00:00"/>
    <n v="-0.36046335070267871"/>
    <n v="2.5948600000000002E-4"/>
    <n v="6.79966403205787E-2"/>
    <n v="10.2047723478252"/>
    <n v="4"/>
    <n v="-1"/>
    <n v="99999"/>
    <n v="99999"/>
    <n v="-10"/>
    <n v="-1"/>
    <x v="4"/>
    <n v="2"/>
    <n v="31121.599600000001"/>
    <n v="-3.9622087864169542E-3"/>
    <n v="26405376"/>
    <n v="4.6133562480581425E-3"/>
    <n v="3869.0038088232204"/>
    <n v="1.7661889871236625E-3"/>
    <n v="739.69681999999943"/>
    <n v="1.4283566767225864E-4"/>
    <n v="1186.1965999999995"/>
    <n v="-5.5511397756288217E-3"/>
    <n v="4608.7006288232196"/>
    <n v="1.5052857159520983E-3"/>
    <n v="5794.8972288232189"/>
    <n v="5.2718836607068553E-5"/>
    <x v="3"/>
    <x v="0"/>
    <n v="2"/>
    <n v="1"/>
    <n v="0"/>
    <n v="0"/>
    <x v="0"/>
  </r>
  <r>
    <d v="2019-07-01T00:00:00"/>
    <n v="0.27989201364127098"/>
    <n v="0.52365688300000002"/>
    <n v="6.0567412626397997E-2"/>
    <n v="11.1672248153602"/>
    <n v="1"/>
    <n v="99999"/>
    <n v="99999"/>
    <n v="1"/>
    <n v="-10"/>
    <n v="1"/>
    <x v="5"/>
    <n v="6"/>
    <n v="31360.650399999999"/>
    <n v="7.6811861559968886E-3"/>
    <n v="26559228"/>
    <n v="5.8265407771507238E-3"/>
    <n v="3884.7208414687734"/>
    <n v="4.0622944360277913E-3"/>
    <n v="739.32662999999957"/>
    <n v="-5.0046179730756091E-4"/>
    <n v="1185.9418999999994"/>
    <n v="-2.147198870745548E-4"/>
    <n v="4624.0474714687734"/>
    <n v="3.3299716951831204E-3"/>
    <n v="5809.9893714687732"/>
    <n v="2.6043848664800695E-3"/>
    <x v="3"/>
    <x v="1"/>
    <n v="3"/>
    <n v="1"/>
    <n v="0"/>
    <n v="0"/>
    <x v="0"/>
  </r>
  <r>
    <d v="2019-07-02T00:00:00"/>
    <n v="-0.31731917743661903"/>
    <n v="0.15568583799999999"/>
    <n v="5.7781803936279498E-2"/>
    <n v="8.58700818055814"/>
    <n v="4"/>
    <n v="-1"/>
    <n v="99999"/>
    <n v="99999"/>
    <n v="-10"/>
    <n v="-1"/>
    <x v="4"/>
    <n v="2"/>
    <n v="31268.75"/>
    <n v="-2.9304366723209574E-3"/>
    <n v="26547140"/>
    <n v="-4.5513371096483901E-4"/>
    <n v="3886.9984673466579"/>
    <n v="5.8630361635536588E-4"/>
    <n v="738.71729999999957"/>
    <n v="-8.2416887918668191E-4"/>
    <n v="1185.4801399999994"/>
    <n v="-3.893614012625557E-4"/>
    <n v="4625.7157673466572"/>
    <n v="3.6078692707586235E-4"/>
    <n v="5811.1959073466569"/>
    <n v="2.0766576335029541E-4"/>
    <x v="3"/>
    <x v="1"/>
    <n v="3"/>
    <n v="1"/>
    <n v="0"/>
    <n v="0"/>
    <x v="0"/>
  </r>
  <r>
    <d v="2019-07-03T00:00:00"/>
    <n v="0.39224332936000533"/>
    <n v="0.51969873600000005"/>
    <n v="1.8373610452508599E-2"/>
    <n v="10.9591478858086"/>
    <n v="2"/>
    <n v="99999"/>
    <n v="99999"/>
    <n v="1"/>
    <n v="-10"/>
    <n v="1"/>
    <x v="5"/>
    <n v="6"/>
    <n v="31374.449199999999"/>
    <n v="3.3803461922845557E-3"/>
    <n v="26760556"/>
    <n v="8.0391334057077213E-3"/>
    <n v="3904.1715373949969"/>
    <n v="4.4180799639115254E-3"/>
    <n v="740.06721999999945"/>
    <n v="1.8273837637210466E-3"/>
    <n v="1178.8401399999996"/>
    <n v="-5.6011060632360499E-3"/>
    <n v="4644.2387573949964"/>
    <n v="4.0043511058536208E-3"/>
    <n v="5823.0788973949957"/>
    <n v="2.0448441659515204E-3"/>
    <x v="3"/>
    <x v="1"/>
    <n v="3"/>
    <n v="1"/>
    <n v="0"/>
    <n v="0"/>
    <x v="0"/>
  </r>
  <r>
    <d v="2019-07-04T00:00:00"/>
    <n v="-0.21223437220735419"/>
    <n v="0.49458156199999997"/>
    <n v="9.5064832079190004E-2"/>
    <n v="11.436276303322501"/>
    <n v="2"/>
    <n v="99999"/>
    <n v="0"/>
    <n v="99999"/>
    <n v="10"/>
    <n v="0"/>
    <x v="3"/>
    <n v="3"/>
    <n v="31434.650399999999"/>
    <n v="1.9187970318217396E-3"/>
    <n v="27209444"/>
    <n v="1.677424041563258E-2"/>
    <n v="3959.2144547485659"/>
    <n v="1.4098488456861125E-2"/>
    <n v="742.07885999999962"/>
    <n v="2.7181855183373571E-3"/>
    <n v="1174.5074599999996"/>
    <n v="-3.6753753566619585E-3"/>
    <n v="4701.2933147485655"/>
    <n v="1.2285018134074566E-2"/>
    <n v="5875.8007747485653"/>
    <n v="9.0539520900456694E-3"/>
    <x v="3"/>
    <x v="1"/>
    <n v="3"/>
    <n v="1"/>
    <n v="0"/>
    <n v="0"/>
    <x v="0"/>
  </r>
  <r>
    <d v="2019-07-05T00:00:00"/>
    <n v="-0.38476773498452649"/>
    <n v="6.9370736000000002E-2"/>
    <n v="5.0729450367159201E-2"/>
    <n v="10.256417185184"/>
    <n v="12"/>
    <n v="-1"/>
    <n v="99999"/>
    <n v="99999"/>
    <n v="-10"/>
    <n v="-1"/>
    <x v="4"/>
    <n v="2"/>
    <n v="31424.849600000001"/>
    <n v="-3.1178333066483876E-4"/>
    <n v="27305494"/>
    <n v="3.5300243547791155E-3"/>
    <n v="3972.9786744233415"/>
    <n v="3.4765026830680945E-3"/>
    <n v="733.90148999999951"/>
    <n v="-1.1019543125106779E-2"/>
    <n v="1163.3845799999997"/>
    <n v="-9.4702506189274782E-3"/>
    <n v="4706.8801644233408"/>
    <n v="1.1883644139472072E-3"/>
    <n v="5870.2647444233407"/>
    <n v="-9.4217461371659539E-4"/>
    <x v="3"/>
    <x v="1"/>
    <n v="3"/>
    <n v="1"/>
    <n v="0"/>
    <n v="0"/>
    <x v="0"/>
  </r>
  <r>
    <d v="2019-07-08T00:00:00"/>
    <n v="-1.5895323545304008"/>
    <n v="0.83661917100000005"/>
    <n v="0.29178226810139801"/>
    <n v="5.3357572627109997"/>
    <n v="6"/>
    <n v="-1"/>
    <n v="99999"/>
    <n v="99999"/>
    <n v="10"/>
    <n v="-1"/>
    <x v="0"/>
    <n v="1"/>
    <n v="30642.5"/>
    <n v="-2.4895890034745016E-2"/>
    <n v="27385802"/>
    <n v="2.9410931001652152E-3"/>
    <n v="3981.9366789133869"/>
    <n v="2.2547325883508496E-3"/>
    <n v="733.84761999999955"/>
    <n v="-7.3402221870355611E-5"/>
    <n v="1163.3845799999997"/>
    <n v="0"/>
    <n v="4715.784298913386"/>
    <n v="1.8917274668146522E-3"/>
    <n v="5879.1688789133859"/>
    <n v="1.5168199183015485E-3"/>
    <x v="3"/>
    <x v="1"/>
    <n v="3"/>
    <n v="1"/>
    <n v="0"/>
    <n v="0"/>
    <x v="0"/>
  </r>
  <r>
    <d v="2019-07-09T00:00:00"/>
    <n v="0.43118620139741043"/>
    <n v="0.35497646900000002"/>
    <n v="4.4510644358548897E-3"/>
    <n v="8.8940510557181796"/>
    <n v="7"/>
    <n v="99999"/>
    <n v="99999"/>
    <n v="1"/>
    <n v="-10"/>
    <n v="1"/>
    <x v="5"/>
    <n v="6"/>
    <n v="30573.25"/>
    <n v="-2.2599330994533817E-3"/>
    <n v="27400088"/>
    <n v="5.2165717111374299E-4"/>
    <n v="3982.6252737189275"/>
    <n v="1.7292962220794017E-4"/>
    <n v="733.63066999999955"/>
    <n v="-2.9563358126039052E-4"/>
    <n v="1173.7569799999997"/>
    <n v="8.9157104007686616E-3"/>
    <n v="4716.2559437189266"/>
    <n v="1.0001407520898731E-4"/>
    <n v="5890.0129237189267"/>
    <n v="1.8444860198580937E-3"/>
    <x v="3"/>
    <x v="1"/>
    <n v="3"/>
    <n v="1"/>
    <n v="0"/>
    <n v="0"/>
    <x v="0"/>
  </r>
  <r>
    <d v="2019-07-10T00:00:00"/>
    <n v="-0.60464465070362572"/>
    <n v="0.51217248100000001"/>
    <n v="0.10835924608823599"/>
    <n v="8.8742045037529191"/>
    <n v="7"/>
    <n v="-1"/>
    <n v="99999"/>
    <n v="99999"/>
    <n v="10"/>
    <n v="-1"/>
    <x v="0"/>
    <n v="1"/>
    <n v="30529.699199999999"/>
    <n v="-1.4244740091420294E-3"/>
    <n v="27506718"/>
    <n v="3.8915933408680825E-3"/>
    <n v="3986.1432878250598"/>
    <n v="8.833404762802477E-4"/>
    <n v="730.77420999999958"/>
    <n v="-3.8935940341752184E-3"/>
    <n v="1183.9599999999996"/>
    <n v="8.6926171037551292E-3"/>
    <n v="4716.9174978250594"/>
    <n v="1.4027103575964261E-4"/>
    <n v="5900.8774978250585"/>
    <n v="1.8445755971741029E-3"/>
    <x v="3"/>
    <x v="1"/>
    <n v="3"/>
    <n v="1"/>
    <n v="0"/>
    <n v="0"/>
    <x v="0"/>
  </r>
  <r>
    <d v="2019-07-11T00:00:00"/>
    <n v="0.11085015072931671"/>
    <n v="0.78569654499999997"/>
    <n v="7.7521954560249198E-2"/>
    <n v="9.4683020978824697"/>
    <n v="3"/>
    <n v="99999"/>
    <n v="0"/>
    <n v="99999"/>
    <n v="-10"/>
    <n v="0"/>
    <x v="2"/>
    <n v="4"/>
    <n v="30678.699199999999"/>
    <n v="4.8804935490487367E-3"/>
    <n v="27555928"/>
    <n v="1.7890175047419188E-3"/>
    <n v="3993.2066203545596"/>
    <n v="1.7719715573381034E-3"/>
    <n v="729.98624999999959"/>
    <n v="-1.0782537057513197E-3"/>
    <n v="1185.3952399999996"/>
    <n v="1.2122368998952471E-3"/>
    <n v="4723.1928703545591"/>
    <n v="1.3303969239217839E-3"/>
    <n v="5908.5881103545589"/>
    <n v="1.3066891377329082E-3"/>
    <x v="3"/>
    <x v="1"/>
    <n v="3"/>
    <n v="1"/>
    <n v="0"/>
    <n v="0"/>
    <x v="0"/>
  </r>
  <r>
    <d v="2019-07-12T00:00:00"/>
    <n v="-0.44960173088294209"/>
    <n v="0.31755007099999999"/>
    <n v="5.1141758741059799E-2"/>
    <n v="7.2743357785122296"/>
    <n v="8"/>
    <n v="-1"/>
    <n v="99999"/>
    <n v="99999"/>
    <n v="-10"/>
    <n v="-1"/>
    <x v="4"/>
    <n v="2"/>
    <n v="30578.099600000001"/>
    <n v="-3.2791351205658792E-3"/>
    <n v="27390398"/>
    <n v="-6.0070559046314642E-3"/>
    <n v="3979.7944816533209"/>
    <n v="-3.3587389725523442E-3"/>
    <n v="729.2111599999995"/>
    <n v="-1.0617871227027731E-3"/>
    <n v="1169.9988199999996"/>
    <n v="-1.2988427387307544E-2"/>
    <n v="4709.0056416533207"/>
    <n v="-3.0037368980389001E-3"/>
    <n v="5879.0044616533205"/>
    <n v="-5.0068896576822564E-3"/>
    <x v="3"/>
    <x v="1"/>
    <n v="3"/>
    <n v="1"/>
    <n v="0"/>
    <n v="0"/>
    <x v="0"/>
  </r>
  <r>
    <d v="2019-07-15T00:00:00"/>
    <n v="-0.61390129159778384"/>
    <n v="0.104326932"/>
    <n v="8.6744661742187604E-2"/>
    <n v="8.4834101240416704"/>
    <n v="8"/>
    <n v="-1"/>
    <n v="99999"/>
    <n v="99999"/>
    <n v="-10"/>
    <n v="-1"/>
    <x v="4"/>
    <n v="2"/>
    <n v="30452.449199999999"/>
    <n v="-4.1091631476013468E-3"/>
    <n v="27416480"/>
    <n v="9.5223150828260827E-4"/>
    <n v="3984.9789289304981"/>
    <n v="1.3026922121424089E-3"/>
    <n v="730.60719999999969"/>
    <n v="1.9144523240706146E-3"/>
    <n v="1169.9116999999997"/>
    <n v="-7.4461613559506645E-5"/>
    <n v="4715.5861289304976"/>
    <n v="1.3974260763183199E-3"/>
    <n v="5885.4978289304972"/>
    <n v="1.1045011650407943E-3"/>
    <x v="3"/>
    <x v="1"/>
    <n v="3"/>
    <n v="1"/>
    <n v="0"/>
    <n v="0"/>
    <x v="0"/>
  </r>
  <r>
    <d v="2019-07-16T00:00:00"/>
    <n v="0.51288797294439403"/>
    <n v="2.1442229999999998E-3"/>
    <n v="4.1076425951481803E-2"/>
    <n v="11.142673296778799"/>
    <n v="10"/>
    <n v="99999"/>
    <n v="99999"/>
    <n v="1"/>
    <n v="-10"/>
    <n v="1"/>
    <x v="5"/>
    <n v="6"/>
    <n v="30577.900399999999"/>
    <n v="4.1195766940151923E-3"/>
    <n v="27453666"/>
    <n v="1.3563375021155011E-3"/>
    <n v="3983.6691862798684"/>
    <n v="-3.2866990616209346E-4"/>
    <n v="730.18587999999954"/>
    <n v="-5.7667102103586831E-4"/>
    <n v="1167.4044199999998"/>
    <n v="-2.143136101638965E-3"/>
    <n v="4713.855066279868"/>
    <n v="-3.6709384651234522E-4"/>
    <n v="5881.2594862798678"/>
    <n v="-7.2013324510900034E-4"/>
    <x v="3"/>
    <x v="1"/>
    <n v="3"/>
    <n v="1"/>
    <n v="0"/>
    <n v="0"/>
    <x v="0"/>
  </r>
  <r>
    <d v="2019-07-17T00:00:00"/>
    <n v="0.62841068829466273"/>
    <n v="3.7260413999999999E-2"/>
    <n v="9.4694693877552194E-2"/>
    <n v="9.6143905588599399"/>
    <n v="3"/>
    <n v="99999"/>
    <n v="99999"/>
    <n v="1"/>
    <n v="10"/>
    <n v="1"/>
    <x v="1"/>
    <n v="5"/>
    <n v="30773.599600000001"/>
    <n v="6.4000208464281005E-3"/>
    <n v="27524742"/>
    <n v="2.588943859082482E-3"/>
    <n v="3988.5473712089497"/>
    <n v="1.2245456891557538E-3"/>
    <n v="731.79180999999971"/>
    <n v="2.1993440903023131E-3"/>
    <n v="1167.8624199999995"/>
    <n v="3.9232333898442384E-4"/>
    <n v="4720.3391812089494"/>
    <n v="1.3755439736500286E-3"/>
    <n v="5888.2016012089489"/>
    <n v="1.1803789554389876E-3"/>
    <x v="3"/>
    <x v="1"/>
    <n v="3"/>
    <n v="1"/>
    <n v="0"/>
    <n v="0"/>
    <x v="0"/>
  </r>
  <r>
    <d v="2019-07-18T00:00:00"/>
    <n v="-1.2466474060936652"/>
    <n v="0.87107072200000002"/>
    <n v="0.301126381965509"/>
    <n v="5.9422209217269604"/>
    <n v="4"/>
    <n v="-1"/>
    <n v="99999"/>
    <n v="99999"/>
    <n v="10"/>
    <n v="-1"/>
    <x v="0"/>
    <n v="1"/>
    <n v="30458.599600000001"/>
    <n v="-1.0236046614449323E-2"/>
    <n v="27699988"/>
    <n v="6.3668535022054495E-3"/>
    <n v="4006.3233688159003"/>
    <n v="4.4567598056539648E-3"/>
    <n v="732.34706999999958"/>
    <n v="7.5876771564287182E-4"/>
    <n v="1167.6396199999997"/>
    <n v="-1.9077589635929648E-4"/>
    <n v="4738.6704388158996"/>
    <n v="3.8834619511929347E-3"/>
    <n v="5906.3100588158995"/>
    <n v="3.0753800282981025E-3"/>
    <x v="3"/>
    <x v="1"/>
    <n v="3"/>
    <n v="1"/>
    <n v="0"/>
    <n v="0"/>
    <x v="0"/>
  </r>
  <r>
    <d v="2019-07-19T00:00:00"/>
    <n v="-2.9604424840761525"/>
    <n v="0.93062842999999995"/>
    <n v="0.44775781057955899"/>
    <n v="3.98160166112838"/>
    <n v="11"/>
    <n v="-1"/>
    <n v="99999"/>
    <n v="99999"/>
    <n v="10"/>
    <n v="-1"/>
    <x v="0"/>
    <n v="1"/>
    <n v="29835.75"/>
    <n v="-2.0449055707735253E-2"/>
    <n v="27820684"/>
    <n v="4.3572582053104103E-3"/>
    <n v="4017.9559001338507"/>
    <n v="2.9035427865096164E-3"/>
    <n v="736.62124999999958"/>
    <n v="5.8362765075308243E-3"/>
    <n v="1191.9897399999998"/>
    <n v="2.0854139910052139E-2"/>
    <n v="4754.5771501338504"/>
    <n v="3.3567878423563791E-3"/>
    <n v="5946.5668901338504"/>
    <n v="6.8159021312914625E-3"/>
    <x v="3"/>
    <x v="1"/>
    <n v="3"/>
    <n v="1"/>
    <n v="0"/>
    <n v="0"/>
    <x v="0"/>
  </r>
  <r>
    <d v="2019-07-22T00:00:00"/>
    <n v="-0.44559007995905697"/>
    <n v="0.335056191"/>
    <n v="2.9841517593218202E-2"/>
    <n v="11.8406493765556"/>
    <n v="7"/>
    <n v="-1"/>
    <n v="99999"/>
    <n v="99999"/>
    <n v="-10"/>
    <n v="-1"/>
    <x v="4"/>
    <n v="2"/>
    <n v="29274"/>
    <n v="-1.8828083758578251E-2"/>
    <n v="27881466"/>
    <n v="2.1847773404852777E-3"/>
    <n v="4031.8260432177844"/>
    <n v="3.4520396511747986E-3"/>
    <n v="737.03137999999944"/>
    <n v="5.5677188242930775E-4"/>
    <n v="1209.6541199999997"/>
    <n v="1.481923829310805E-2"/>
    <n v="4768.8574232177834"/>
    <n v="3.003479096670203E-3"/>
    <n v="5978.5115432177827"/>
    <n v="5.3719488360473022E-3"/>
    <x v="3"/>
    <x v="1"/>
    <n v="3"/>
    <n v="1"/>
    <n v="0"/>
    <n v="0"/>
    <x v="0"/>
  </r>
  <r>
    <d v="2019-07-23T00:00:00"/>
    <n v="-0.2114988852257417"/>
    <n v="4.9777449000000001E-2"/>
    <n v="2.9215533033971701E-3"/>
    <n v="10.4103898343272"/>
    <n v="6"/>
    <n v="99999"/>
    <n v="0"/>
    <n v="99999"/>
    <n v="-10"/>
    <n v="0"/>
    <x v="2"/>
    <n v="4"/>
    <n v="29115.550800000001"/>
    <n v="-5.4126255380200217E-3"/>
    <n v="27857746"/>
    <n v="-8.5074436186394209E-4"/>
    <n v="4026.375270322445"/>
    <n v="-1.3519365262567584E-3"/>
    <n v="735.28370999999959"/>
    <n v="-2.3712287528380172E-3"/>
    <n v="1231.8444799999995"/>
    <n v="1.83443842608495E-2"/>
    <n v="4761.6589803224442"/>
    <n v="-1.5094690942725197E-3"/>
    <n v="5993.503460322444"/>
    <n v="2.5076337138913996E-3"/>
    <x v="3"/>
    <x v="1"/>
    <n v="3"/>
    <n v="1"/>
    <n v="0"/>
    <n v="0"/>
    <x v="0"/>
  </r>
  <r>
    <d v="2019-07-24T00:00:00"/>
    <n v="-0.69963187267218685"/>
    <n v="9.6577799999999995E-3"/>
    <n v="7.0060226053956995E-2"/>
    <n v="11.576824801848099"/>
    <n v="9"/>
    <n v="-1"/>
    <n v="99999"/>
    <n v="99999"/>
    <n v="-10"/>
    <n v="-1"/>
    <x v="4"/>
    <n v="2"/>
    <n v="28938.900399999999"/>
    <n v="-6.0672182097273319E-3"/>
    <n v="28002522"/>
    <n v="5.1969746583231391E-3"/>
    <n v="4021.3804955114106"/>
    <n v="-1.2405139798691289E-3"/>
    <n v="735.09779999999955"/>
    <n v="-2.5284117881518853E-4"/>
    <n v="1235.4158399999997"/>
    <n v="2.8991971454059851E-3"/>
    <n v="4756.4782955114097"/>
    <n v="-1.0879999664914486E-3"/>
    <n v="5991.8941355114093"/>
    <n v="-2.6851153447871035E-4"/>
    <x v="3"/>
    <x v="1"/>
    <n v="3"/>
    <n v="1"/>
    <n v="0"/>
    <n v="0"/>
    <x v="0"/>
  </r>
  <r>
    <d v="2019-07-25T00:00:00"/>
    <n v="0.16499563525991712"/>
    <n v="0.45233458199999999"/>
    <n v="5.31807454245877E-2"/>
    <n v="10.492817838250801"/>
    <n v="14"/>
    <n v="99999"/>
    <n v="0"/>
    <n v="99999"/>
    <n v="-10"/>
    <n v="0"/>
    <x v="2"/>
    <n v="4"/>
    <n v="29103.050800000001"/>
    <n v="5.6723095118016431E-3"/>
    <n v="27715266"/>
    <n v="-1.0258218884713344E-2"/>
    <n v="4025.815985804828"/>
    <n v="1.1029770245238879E-3"/>
    <n v="732.41917999999953"/>
    <n v="-3.6438960911051588E-3"/>
    <n v="1232.6324799999995"/>
    <n v="-2.2529741888367427E-3"/>
    <n v="4758.2351658048274"/>
    <n v="3.6936367292494943E-4"/>
    <n v="5990.8676458048267"/>
    <n v="-1.7131305783579798E-4"/>
    <x v="3"/>
    <x v="1"/>
    <n v="3"/>
    <n v="1"/>
    <n v="0"/>
    <n v="0"/>
    <x v="0"/>
  </r>
  <r>
    <d v="2019-07-26T00:00:00"/>
    <n v="1.2482871599289311"/>
    <n v="0.56860884199999995"/>
    <n v="0.18525933852437301"/>
    <n v="8.8818317458490696"/>
    <n v="10"/>
    <n v="99999"/>
    <n v="99999"/>
    <n v="1"/>
    <n v="10"/>
    <n v="1"/>
    <x v="1"/>
    <n v="5"/>
    <n v="29363.900399999999"/>
    <n v="8.9629641164630236E-3"/>
    <n v="27760308"/>
    <n v="1.6251693200419748E-3"/>
    <n v="4033.2952338693763"/>
    <n v="1.8578216418536631E-3"/>
    <n v="735.18246999999951"/>
    <n v="3.7728258290559147E-3"/>
    <n v="1213.3058999999994"/>
    <n v="-1.5679109802461233E-2"/>
    <n v="4768.4777038693755"/>
    <n v="2.1525918134850386E-3"/>
    <n v="5981.7836038693749"/>
    <n v="-1.5163149100470008E-3"/>
    <x v="3"/>
    <x v="1"/>
    <n v="3"/>
    <n v="1"/>
    <n v="0"/>
    <n v="0"/>
    <x v="0"/>
  </r>
  <r>
    <d v="2019-07-29T00:00:00"/>
    <n v="-0.18962508264776334"/>
    <n v="8.8173548000000004E-2"/>
    <n v="5.2508906248250303E-2"/>
    <n v="9.4597456017332799"/>
    <n v="11"/>
    <n v="99999"/>
    <n v="0"/>
    <n v="99999"/>
    <n v="-10"/>
    <n v="0"/>
    <x v="2"/>
    <n v="4"/>
    <n v="29332.550800000001"/>
    <n v="-1.0676238365118218E-3"/>
    <n v="27769930"/>
    <n v="3.4660998718027969E-4"/>
    <n v="4031.9888231003142"/>
    <n v="-3.2390655613090402E-4"/>
    <n v="734.48915999999952"/>
    <n v="-9.4304479267570684E-4"/>
    <n v="1215.7319399999994"/>
    <n v="1.9995287256082683E-3"/>
    <n v="4766.4779831003134"/>
    <n v="-4.1936250796337227E-4"/>
    <n v="5982.2099231003131"/>
    <n v="7.1269584319688661E-5"/>
    <x v="3"/>
    <x v="1"/>
    <n v="3"/>
    <n v="1"/>
    <n v="0"/>
    <n v="0"/>
    <x v="0"/>
  </r>
  <r>
    <d v="2019-07-30T00:00:00"/>
    <n v="-2.693108328591435"/>
    <n v="0.79378877299999995"/>
    <n v="0.435194464283713"/>
    <n v="4.3721857413244098"/>
    <n v="16"/>
    <n v="-1"/>
    <n v="99999"/>
    <n v="99999"/>
    <n v="10"/>
    <n v="-1"/>
    <x v="0"/>
    <n v="1"/>
    <n v="28758.75"/>
    <n v="-1.9561912767572909E-2"/>
    <n v="27875622"/>
    <n v="3.8059872675229034E-3"/>
    <n v="4046.7821533544279"/>
    <n v="3.6689908884068867E-3"/>
    <n v="736.37621999999942"/>
    <n v="2.5692142277495833E-3"/>
    <n v="1210.3618199999996"/>
    <n v="-4.4171908488311873E-3"/>
    <n v="4783.1583733544276"/>
    <n v="3.4995210957136091E-3"/>
    <n v="5993.5201933544267"/>
    <n v="1.8906508463434335E-3"/>
    <x v="3"/>
    <x v="1"/>
    <n v="3"/>
    <n v="1"/>
    <n v="0"/>
    <n v="0"/>
    <x v="0"/>
  </r>
  <r>
    <d v="2019-07-31T00:00:00"/>
    <n v="0.7288233501290432"/>
    <n v="0.40094354300000001"/>
    <n v="0.12719156580594901"/>
    <n v="8.4006487317534404"/>
    <n v="14"/>
    <n v="99999"/>
    <n v="99999"/>
    <n v="1"/>
    <n v="10"/>
    <n v="1"/>
    <x v="1"/>
    <n v="5"/>
    <n v="28865.5"/>
    <n v="3.7119137653758294E-3"/>
    <n v="27970232"/>
    <n v="3.3940049839964459E-3"/>
    <n v="4043.449299018519"/>
    <n v="-8.235813566456196E-4"/>
    <n v="737.21595999999943"/>
    <n v="1.1403681666961596E-3"/>
    <n v="1251.9794199999997"/>
    <n v="3.438442894704008E-2"/>
    <n v="4780.6652590185186"/>
    <n v="-5.2122763690987117E-4"/>
    <n v="6032.6446790185182"/>
    <n v="6.5277974215340873E-3"/>
    <x v="3"/>
    <x v="1"/>
    <n v="3"/>
    <n v="1"/>
    <n v="0"/>
    <n v="0"/>
    <x v="0"/>
  </r>
  <r>
    <d v="2019-08-01T00:00:00"/>
    <n v="-1.1544293605607523"/>
    <n v="0.85418014099999995"/>
    <n v="0.213951634098419"/>
    <n v="4.5951351564111498"/>
    <n v="7"/>
    <n v="-1"/>
    <n v="99999"/>
    <n v="99999"/>
    <n v="10"/>
    <n v="-1"/>
    <x v="0"/>
    <n v="1"/>
    <n v="28412.25"/>
    <n v="-1.5702135767611813E-2"/>
    <n v="28111888"/>
    <n v="5.0645271730316299E-3"/>
    <n v="4057.944915681529"/>
    <n v="3.584963131979535E-3"/>
    <n v="738.01865999999927"/>
    <n v="1.0888261290489254E-3"/>
    <n v="1263.3462599999996"/>
    <n v="9.0790949263366283E-3"/>
    <n v="4795.9635756815278"/>
    <n v="3.200039290379042E-3"/>
    <n v="6059.3098356815271"/>
    <n v="4.4201437481889982E-3"/>
    <x v="3"/>
    <x v="2"/>
    <n v="3"/>
    <n v="1"/>
    <n v="0"/>
    <n v="0"/>
    <x v="0"/>
  </r>
  <r>
    <d v="2019-08-02T00:00:00"/>
    <n v="0.44706724510193602"/>
    <n v="0.62974059999999998"/>
    <n v="0.102792819563417"/>
    <n v="7.5906499362378401"/>
    <n v="21"/>
    <n v="99999"/>
    <n v="99999"/>
    <n v="1"/>
    <n v="10"/>
    <n v="1"/>
    <x v="1"/>
    <n v="5"/>
    <n v="28231.949199999999"/>
    <n v="-6.3458824978662731E-3"/>
    <n v="27933950"/>
    <n v="-6.3296353485756685E-3"/>
    <n v="4049.7976659727765"/>
    <n v="-2.0077280194880087E-3"/>
    <n v="734.64457999999945"/>
    <n v="-4.5718085231067906E-3"/>
    <n v="1273.5841999999993"/>
    <n v="8.103827370336214E-3"/>
    <n v="4784.4422459727757"/>
    <n v="-2.4022971665531578E-3"/>
    <n v="6058.026445972775"/>
    <n v="-2.1180460210079577E-4"/>
    <x v="3"/>
    <x v="2"/>
    <n v="3"/>
    <n v="1"/>
    <n v="0"/>
    <n v="0"/>
    <x v="0"/>
  </r>
  <r>
    <d v="2019-08-05T00:00:00"/>
    <n v="-0.22949165705958052"/>
    <n v="0.51752768299999996"/>
    <n v="5.6376954653176103E-2"/>
    <n v="10.387605157315599"/>
    <n v="15"/>
    <n v="99999"/>
    <n v="0"/>
    <n v="99999"/>
    <n v="-10"/>
    <n v="0"/>
    <x v="2"/>
    <n v="4"/>
    <n v="27629.699199999999"/>
    <n v="-2.1332214638584035E-2"/>
    <n v="27843722"/>
    <n v="-3.23004802399951E-3"/>
    <n v="4045.2411518874655"/>
    <n v="-1.125121416211905E-3"/>
    <n v="734.55546999999933"/>
    <n v="-1.2129675005578822E-4"/>
    <n v="1268.9145199999994"/>
    <n v="-3.6665655871044311E-3"/>
    <n v="4779.7966218874644"/>
    <n v="-9.7098550812724227E-4"/>
    <n v="6048.7111418874638"/>
    <n v="-1.5376796665362846E-3"/>
    <x v="3"/>
    <x v="2"/>
    <n v="3"/>
    <n v="1"/>
    <n v="0"/>
    <n v="0"/>
    <x v="0"/>
  </r>
  <r>
    <d v="2019-08-06T00:00:00"/>
    <n v="0.65273469096604064"/>
    <n v="0.71767356900000001"/>
    <n v="7.60226868622325E-2"/>
    <n v="7.7098663341656897"/>
    <n v="8"/>
    <n v="99999"/>
    <n v="99999"/>
    <n v="1"/>
    <n v="-10"/>
    <n v="1"/>
    <x v="5"/>
    <n v="6"/>
    <n v="27998.050800000001"/>
    <n v="1.3331726752928263E-2"/>
    <n v="28022754"/>
    <n v="6.4298874985175836E-3"/>
    <n v="4055.0314764692898"/>
    <n v="2.4202078971871099E-3"/>
    <n v="736.37962999999945"/>
    <n v="2.4833522783516138E-3"/>
    <n v="1257.4167399999997"/>
    <n v="-9.0611146919492569E-3"/>
    <n v="4791.4111064692897"/>
    <n v="2.4299118771373696E-3"/>
    <n v="6048.8278464692894"/>
    <n v="1.9294123837054755E-5"/>
    <x v="3"/>
    <x v="2"/>
    <n v="3"/>
    <n v="1"/>
    <n v="0"/>
    <n v="0"/>
    <x v="0"/>
  </r>
  <r>
    <d v="2019-08-07T00:00:00"/>
    <n v="-1.1197695719966019"/>
    <n v="0.26560236399999998"/>
    <n v="0.11383667419908899"/>
    <n v="7.9859284558477199"/>
    <n v="17"/>
    <n v="-1"/>
    <n v="99999"/>
    <n v="99999"/>
    <n v="10"/>
    <n v="-1"/>
    <x v="0"/>
    <n v="1"/>
    <n v="27655.949199999999"/>
    <n v="-1.2218764886304245E-2"/>
    <n v="28317152"/>
    <n v="1.0505676922403895E-2"/>
    <n v="4071.0352064153449"/>
    <n v="3.9466351960328883E-3"/>
    <n v="738.08617999999944"/>
    <n v="2.3174867017980993E-3"/>
    <n v="1256.7527199999995"/>
    <n v="-5.2808267846038426E-4"/>
    <n v="4809.1213864153442"/>
    <n v="3.6962555607349401E-3"/>
    <n v="6065.8741064153437"/>
    <n v="2.8181096203629963E-3"/>
    <x v="3"/>
    <x v="2"/>
    <n v="3"/>
    <n v="1"/>
    <n v="0"/>
    <n v="0"/>
    <x v="0"/>
  </r>
  <r>
    <d v="2019-08-08T00:00:00"/>
    <n v="1.4242486977729061"/>
    <n v="0.49100588000000001"/>
    <n v="0.23855915908216699"/>
    <n v="5.7720558517589202"/>
    <n v="11"/>
    <n v="99999"/>
    <n v="99999"/>
    <n v="1"/>
    <n v="10"/>
    <n v="1"/>
    <x v="1"/>
    <n v="5"/>
    <n v="28208.75"/>
    <n v="1.9988494916674204E-2"/>
    <n v="28019822"/>
    <n v="-1.0499996609828588E-2"/>
    <n v="4063.7962583328176"/>
    <n v="-1.7781590468979314E-3"/>
    <n v="738.31453999999951"/>
    <n v="3.0939476471436578E-4"/>
    <n v="1256.6571599999993"/>
    <n v="-7.6037233482373345E-5"/>
    <n v="4802.1107983328175"/>
    <n v="-1.4577690016995826E-3"/>
    <n v="6058.7679583328172"/>
    <n v="-1.1714961368899379E-3"/>
    <x v="3"/>
    <x v="2"/>
    <n v="3"/>
    <n v="1"/>
    <n v="0"/>
    <n v="0"/>
    <x v="0"/>
  </r>
  <r>
    <d v="2019-08-09T00:00:00"/>
    <n v="0.28047280716603162"/>
    <n v="6.5750748999999997E-2"/>
    <n v="7.5941113620455497E-2"/>
    <n v="9.6900485140786099"/>
    <n v="8"/>
    <n v="99999"/>
    <n v="99999"/>
    <n v="1"/>
    <n v="-10"/>
    <n v="1"/>
    <x v="5"/>
    <n v="6"/>
    <n v="28444.650399999999"/>
    <n v="8.3626676119996635E-3"/>
    <n v="28186532"/>
    <n v="5.9497165970576749E-3"/>
    <n v="4073.5526450250322"/>
    <n v="2.4008060621172334E-3"/>
    <n v="740.18911999999943"/>
    <n v="2.5389991642315035E-3"/>
    <n v="1236.2555399999994"/>
    <n v="-1.6234833691633033E-2"/>
    <n v="4813.7417650250318"/>
    <n v="2.4220529639282784E-3"/>
    <n v="6049.997305025031"/>
    <n v="-1.4475968329045186E-3"/>
    <x v="3"/>
    <x v="2"/>
    <n v="3"/>
    <n v="1"/>
    <n v="0"/>
    <n v="0"/>
    <x v="0"/>
  </r>
  <r>
    <d v="2019-08-13T00:00:00"/>
    <n v="-1.3803666775812335"/>
    <n v="0.74836935100000002"/>
    <n v="0.22406063228704001"/>
    <n v="5.7355686893570796"/>
    <n v="7"/>
    <n v="-1"/>
    <n v="99999"/>
    <n v="99999"/>
    <n v="10"/>
    <n v="-1"/>
    <x v="0"/>
    <n v="1"/>
    <n v="27716.050800000001"/>
    <n v="-2.5614644221466643E-2"/>
    <n v="28315212"/>
    <n v="4.5653009032824432E-3"/>
    <n v="4084.8162934247421"/>
    <n v="2.7650675911765621E-3"/>
    <n v="742.55253999999945"/>
    <n v="3.192994784900316E-3"/>
    <n v="1235.8047799999995"/>
    <n v="-3.6461717291880191E-4"/>
    <n v="4827.3688334247418"/>
    <n v="2.8308681821529458E-3"/>
    <n v="6063.1736134247412"/>
    <n v="2.1779031849760155E-3"/>
    <x v="3"/>
    <x v="2"/>
    <n v="3"/>
    <n v="1"/>
    <n v="0"/>
    <n v="0"/>
    <x v="0"/>
  </r>
  <r>
    <d v="2019-08-14T00:00:00"/>
    <n v="0.61991718477991686"/>
    <n v="0.40888654499999999"/>
    <n v="0.13728775185629999"/>
    <n v="8.9158886268269804"/>
    <n v="10"/>
    <n v="99999"/>
    <n v="99999"/>
    <n v="1"/>
    <n v="10"/>
    <n v="1"/>
    <x v="1"/>
    <n v="5"/>
    <n v="27983.550800000001"/>
    <n v="9.6514471679349789E-3"/>
    <n v="28075100"/>
    <n v="-8.4799647624040908E-3"/>
    <n v="4101.515091100051"/>
    <n v="4.0880168104961978E-3"/>
    <n v="742.97435999999948"/>
    <n v="5.6806754711269392E-4"/>
    <n v="1254.8453599999993"/>
    <n v="1.5407433526839043E-2"/>
    <n v="4844.4894511000502"/>
    <n v="3.5465733541562017E-3"/>
    <n v="6099.3348111000496"/>
    <n v="5.9640709603370201E-3"/>
    <x v="3"/>
    <x v="2"/>
    <n v="3"/>
    <n v="1"/>
    <n v="0"/>
    <n v="0"/>
    <x v="0"/>
  </r>
  <r>
    <d v="2019-08-16T00:00:00"/>
    <n v="1.2418753900990125"/>
    <n v="0.81166603999999998"/>
    <n v="0.29297914482920701"/>
    <n v="6.1800148934695196"/>
    <n v="10"/>
    <n v="99999"/>
    <n v="99999"/>
    <n v="1"/>
    <n v="10"/>
    <n v="1"/>
    <x v="1"/>
    <n v="5"/>
    <n v="28200.550800000001"/>
    <n v="7.754555579844391E-3"/>
    <n v="28113184"/>
    <n v="1.3565045182386548E-3"/>
    <n v="4100.0145993241085"/>
    <n v="-3.6583841400428252E-4"/>
    <n v="742.31480999999951"/>
    <n v="-8.8771569452272825E-4"/>
    <n v="1233.1421999999993"/>
    <n v="-1.7295485716263936E-2"/>
    <n v="4842.3294093241084"/>
    <n v="-4.4587604075618792E-4"/>
    <n v="6075.4716093241077"/>
    <n v="-3.9124269309686044E-3"/>
    <x v="3"/>
    <x v="2"/>
    <n v="3"/>
    <n v="1"/>
    <n v="0"/>
    <n v="0"/>
    <x v="0"/>
  </r>
  <r>
    <d v="2019-08-19T00:00:00"/>
    <n v="-0.53172816870706407"/>
    <n v="0.29077683900000001"/>
    <n v="0.130324463815258"/>
    <n v="8.57549804528621"/>
    <n v="6"/>
    <n v="-1"/>
    <n v="99999"/>
    <n v="99999"/>
    <n v="10"/>
    <n v="-1"/>
    <x v="0"/>
    <n v="1"/>
    <n v="28195.199199999999"/>
    <n v="-1.897693430867875E-4"/>
    <n v="28161190"/>
    <n v="1.7075974034104213E-3"/>
    <n v="4105.4221473529051"/>
    <n v="1.3189094569781012E-3"/>
    <n v="743.65660999999943"/>
    <n v="1.8075888853679167E-3"/>
    <n v="1237.3934599999993"/>
    <n v="3.4475018371766808E-3"/>
    <n v="4849.0787573529042"/>
    <n v="1.3938225713847618E-3"/>
    <n v="6086.4722173529035"/>
    <n v="1.8106591119466664E-3"/>
    <x v="3"/>
    <x v="2"/>
    <n v="3"/>
    <n v="1"/>
    <n v="0"/>
    <n v="0"/>
    <x v="0"/>
  </r>
  <r>
    <d v="2019-08-20T00:00:00"/>
    <n v="-0.56779639714268071"/>
    <n v="5.6876500000000005E-4"/>
    <n v="9.4596249003671806E-2"/>
    <n v="9.2525808866641803"/>
    <n v="7"/>
    <n v="-1"/>
    <n v="99999"/>
    <n v="99999"/>
    <n v="10"/>
    <n v="-1"/>
    <x v="0"/>
    <n v="1"/>
    <n v="28006.199199999999"/>
    <n v="-6.703268831666942E-3"/>
    <n v="28179748"/>
    <n v="6.5899203833352793E-4"/>
    <n v="4110.2032862298756"/>
    <n v="1.1645912905822176E-3"/>
    <n v="744.27968999999939"/>
    <n v="8.3785982887985E-4"/>
    <n v="1242.1437599999995"/>
    <n v="3.8389567696601734E-3"/>
    <n v="4854.482976229875"/>
    <n v="1.1144836261478552E-3"/>
    <n v="6096.626736229875"/>
    <n v="1.6683751300170524E-3"/>
    <x v="3"/>
    <x v="2"/>
    <n v="3"/>
    <n v="1"/>
    <n v="0"/>
    <n v="0"/>
    <x v="0"/>
  </r>
  <r>
    <d v="2019-08-21T00:00:00"/>
    <n v="-0.62136361802430795"/>
    <n v="0.78281581099999997"/>
    <n v="0.108046979430587"/>
    <n v="6.3331176340619102"/>
    <n v="4"/>
    <n v="-1"/>
    <n v="99999"/>
    <n v="99999"/>
    <n v="10"/>
    <n v="-1"/>
    <x v="0"/>
    <n v="1"/>
    <n v="27711.599600000001"/>
    <n v="-1.0519085360215508E-2"/>
    <n v="28070910"/>
    <n v="-3.8622772637995073E-3"/>
    <n v="4117.7480816189482"/>
    <n v="1.8356258471081688E-3"/>
    <n v="745.23118999999929"/>
    <n v="1.2784172573618857E-3"/>
    <n v="1238.7236799999994"/>
    <n v="-2.7533689015192264E-3"/>
    <n v="4862.9792716189477"/>
    <n v="1.7501957326198081E-3"/>
    <n v="6101.7029516189468"/>
    <n v="8.3262689495255948E-4"/>
    <x v="3"/>
    <x v="2"/>
    <n v="3"/>
    <n v="1"/>
    <n v="0"/>
    <n v="0"/>
    <x v="0"/>
  </r>
  <r>
    <d v="2019-08-22T00:00:00"/>
    <n v="-1.5739811497863794"/>
    <n v="0.61366263600000004"/>
    <n v="0.37378715051379102"/>
    <n v="5.0358852292023597"/>
    <n v="6"/>
    <n v="-1"/>
    <n v="99999"/>
    <n v="99999"/>
    <n v="10"/>
    <n v="-1"/>
    <x v="0"/>
    <n v="1"/>
    <n v="27052.800800000001"/>
    <n v="-2.3773394878294996E-2"/>
    <n v="28189902"/>
    <n v="4.2389790712165087E-3"/>
    <n v="4120.3270855009287"/>
    <n v="6.2631414813663078E-4"/>
    <n v="746.66579999999942"/>
    <n v="1.9250536199379997E-3"/>
    <n v="1234.2607599999992"/>
    <n v="-3.6028373979257733E-3"/>
    <n v="4866.9928855009284"/>
    <n v="8.2534052847083039E-4"/>
    <n v="6101.2536455009276"/>
    <n v="-7.3636183469116823E-5"/>
    <x v="3"/>
    <x v="2"/>
    <n v="3"/>
    <n v="1"/>
    <n v="0"/>
    <n v="0"/>
    <x v="0"/>
  </r>
  <r>
    <d v="2019-08-23T00:00:00"/>
    <n v="0.83472852567519229"/>
    <n v="0.555467983"/>
    <n v="0.132348983632713"/>
    <n v="7.0166135457928398"/>
    <n v="14"/>
    <n v="99999"/>
    <n v="99999"/>
    <n v="1"/>
    <n v="10"/>
    <n v="1"/>
    <x v="1"/>
    <n v="5"/>
    <n v="26978"/>
    <n v="-2.7649928210021768E-3"/>
    <n v="28229492"/>
    <n v="1.4044036052343056E-3"/>
    <n v="4114.7167288799892"/>
    <n v="-1.3616289446247709E-3"/>
    <n v="738.5985399999995"/>
    <n v="-1.0804378612225052E-2"/>
    <n v="1300.8180199999993"/>
    <n v="5.3924796248079776E-2"/>
    <n v="4853.3152688799892"/>
    <n v="-2.8102807920031836E-3"/>
    <n v="6154.133288879988"/>
    <n v="8.6670127897492399E-3"/>
    <x v="3"/>
    <x v="2"/>
    <n v="3"/>
    <n v="1"/>
    <n v="0"/>
    <n v="0"/>
    <x v="0"/>
  </r>
  <r>
    <d v="2019-08-26T00:00:00"/>
    <n v="1.2515582246473369"/>
    <n v="0.90707319099999995"/>
    <n v="0.29018093204117801"/>
    <n v="4.29364968970898"/>
    <n v="7"/>
    <n v="99999"/>
    <n v="99999"/>
    <n v="1"/>
    <n v="10"/>
    <n v="1"/>
    <x v="1"/>
    <n v="5"/>
    <n v="27978.75"/>
    <n v="3.7095040403291479E-2"/>
    <n v="28055512"/>
    <n v="-6.1630581237522852E-3"/>
    <n v="4117.484947075779"/>
    <n v="6.727603327734144E-4"/>
    <n v="734.75656999999944"/>
    <n v="-5.2017026732817939E-3"/>
    <n v="1300.0286599999995"/>
    <n v="-6.0681816200525152E-4"/>
    <n v="4852.2415170757786"/>
    <n v="-2.2124089302333338E-4"/>
    <n v="6152.2701770757776"/>
    <n v="-3.0274154243248308E-4"/>
    <x v="3"/>
    <x v="2"/>
    <n v="3"/>
    <n v="1"/>
    <n v="0"/>
    <n v="0"/>
    <x v="0"/>
  </r>
  <r>
    <d v="2019-08-27T00:00:00"/>
    <n v="-8.6776195234344933E-2"/>
    <n v="5.0414427999999997E-2"/>
    <n v="4.0983730541448202E-2"/>
    <n v="12.058595436265501"/>
    <n v="4"/>
    <n v="99999"/>
    <n v="0"/>
    <n v="99999"/>
    <n v="-10"/>
    <n v="0"/>
    <x v="2"/>
    <n v="4"/>
    <n v="28138.25"/>
    <n v="5.7007550373051608E-3"/>
    <n v="28084944"/>
    <n v="1.0490630147830249E-3"/>
    <n v="4139.2358594360367"/>
    <n v="5.282572405202135E-3"/>
    <n v="735.48291999999947"/>
    <n v="9.8855870046876682E-4"/>
    <n v="1301.9751199999992"/>
    <n v="1.4972439146070382E-3"/>
    <n v="4874.7187794360361"/>
    <n v="4.6323461602553184E-3"/>
    <n v="6176.6938994360353"/>
    <n v="3.9698715526610417E-3"/>
    <x v="3"/>
    <x v="2"/>
    <n v="3"/>
    <n v="1"/>
    <n v="0"/>
    <n v="0"/>
    <x v="0"/>
  </r>
  <r>
    <d v="2019-08-28T00:00:00"/>
    <n v="-0.45795228107379454"/>
    <n v="0.77244345800000003"/>
    <n v="0.153976246364667"/>
    <n v="6.7715784616480299"/>
    <n v="3"/>
    <n v="-1"/>
    <n v="99999"/>
    <n v="99999"/>
    <n v="10"/>
    <n v="-1"/>
    <x v="0"/>
    <n v="1"/>
    <n v="27782.650399999999"/>
    <n v="-1.2637587625385471E-2"/>
    <n v="28187304"/>
    <n v="3.6446574363830919E-3"/>
    <n v="4145.7249312094073"/>
    <n v="1.5676979987930828E-3"/>
    <n v="738.12414999999942"/>
    <n v="3.591150695926304E-3"/>
    <n v="1299.7864799999993"/>
    <n v="-1.6810152255443134E-3"/>
    <n v="4883.8490812094069"/>
    <n v="1.8729904608829617E-3"/>
    <n v="6183.6355612094067"/>
    <n v="1.1238474637711438E-3"/>
    <x v="3"/>
    <x v="2"/>
    <n v="3"/>
    <n v="1"/>
    <n v="0"/>
    <n v="0"/>
    <x v="0"/>
  </r>
  <r>
    <d v="2019-08-29T00:00:00"/>
    <n v="-0.8491682903464689"/>
    <n v="0.54681243599999996"/>
    <n v="0.15215516573429699"/>
    <n v="7.7207005779144797"/>
    <n v="7"/>
    <n v="-1"/>
    <n v="99999"/>
    <n v="99999"/>
    <n v="10"/>
    <n v="-1"/>
    <x v="0"/>
    <n v="1"/>
    <n v="27349.099600000001"/>
    <n v="-1.5605091442247643E-2"/>
    <n v="27891336"/>
    <n v="-1.0500046403870367E-2"/>
    <n v="4152.9063489317614"/>
    <n v="1.7322465531399711E-3"/>
    <n v="739.75557999999944"/>
    <n v="2.2102379389701277E-3"/>
    <n v="1293.6793799999994"/>
    <n v="-4.6985409480485574E-3"/>
    <n v="4892.6619289317605"/>
    <n v="1.8044881354464248E-3"/>
    <n v="6186.3413089317601"/>
    <n v="4.3756584545939781E-4"/>
    <x v="3"/>
    <x v="2"/>
    <n v="3"/>
    <n v="1"/>
    <n v="0"/>
    <n v="0"/>
    <x v="0"/>
  </r>
  <r>
    <d v="2019-08-30T00:00:00"/>
    <n v="0.29879654304000031"/>
    <n v="9.5601590000000004E-3"/>
    <n v="2.4749268292682099E-2"/>
    <n v="8.0655583845726593"/>
    <n v="9"/>
    <n v="99999"/>
    <n v="99999"/>
    <n v="1"/>
    <n v="-10"/>
    <n v="1"/>
    <x v="5"/>
    <n v="6"/>
    <n v="27485.550800000001"/>
    <n v="4.9892392069827984E-3"/>
    <n v="27897724"/>
    <n v="2.2903169643795351E-4"/>
    <n v="4151.752322721497"/>
    <n v="-2.7788399576145206E-4"/>
    <n v="737.96900999999946"/>
    <n v="-2.4150814786688679E-3"/>
    <n v="1301.8988199999992"/>
    <n v="6.3535371492122739E-3"/>
    <n v="4889.7213327214968"/>
    <n v="-6.0102174500864525E-4"/>
    <n v="6191.6201527214962"/>
    <n v="8.5330626393265163E-4"/>
    <x v="3"/>
    <x v="2"/>
    <n v="3"/>
    <n v="1"/>
    <n v="0"/>
    <n v="0"/>
    <x v="0"/>
  </r>
  <r>
    <d v="2019-09-03T00:00:00"/>
    <n v="-0.86612448257928309"/>
    <n v="0.49575546300000001"/>
    <n v="0.12577564827593299"/>
    <n v="9.2532493003117597"/>
    <n v="7"/>
    <n v="-1"/>
    <n v="99999"/>
    <n v="99999"/>
    <n v="10"/>
    <n v="-1"/>
    <x v="0"/>
    <n v="1"/>
    <n v="26752.5"/>
    <n v="-2.6670406037487937E-2"/>
    <n v="28046886"/>
    <n v="5.3467444154224886E-3"/>
    <n v="4171.7403872343975"/>
    <n v="4.8143682376020625E-3"/>
    <n v="737.29089999999951"/>
    <n v="-9.188868242583359E-4"/>
    <n v="1293.7665999999992"/>
    <n v="-6.2464301181254234E-3"/>
    <n v="4909.0312872343966"/>
    <n v="3.9490910010924196E-3"/>
    <n v="6202.7978872343956"/>
    <n v="1.8053004281901597E-3"/>
    <x v="3"/>
    <x v="3"/>
    <n v="3"/>
    <n v="1"/>
    <n v="0"/>
    <n v="0"/>
    <x v="0"/>
  </r>
  <r>
    <d v="2019-09-04T00:00:00"/>
    <n v="0.94182745603906237"/>
    <n v="0.70836529999999998"/>
    <n v="0.19346207590061201"/>
    <n v="5.6388211430585899"/>
    <n v="6"/>
    <n v="99999"/>
    <n v="99999"/>
    <n v="1"/>
    <n v="10"/>
    <n v="1"/>
    <x v="1"/>
    <n v="5"/>
    <n v="27096.25"/>
    <n v="1.2849266423698769E-2"/>
    <n v="28177144"/>
    <n v="4.6442945573350602E-3"/>
    <n v="4175.3540692284605"/>
    <n v="8.6622887778942115E-4"/>
    <n v="737.14340999999945"/>
    <n v="-2.000431579991524E-4"/>
    <n v="1304.3329199999991"/>
    <n v="8.1670990733566651E-3"/>
    <n v="4912.4974792284602"/>
    <n v="7.0608472247402077E-4"/>
    <n v="6216.8303992284591"/>
    <n v="2.2622874788396086E-3"/>
    <x v="3"/>
    <x v="3"/>
    <n v="3"/>
    <n v="1"/>
    <n v="0"/>
    <n v="0"/>
    <x v="0"/>
  </r>
  <r>
    <d v="2019-09-05T00:00:00"/>
    <n v="-0.92765244349754494"/>
    <n v="0.55579016800000003"/>
    <n v="7.84850936771566E-2"/>
    <n v="9.4998609024046097"/>
    <n v="9"/>
    <n v="-1"/>
    <n v="99999"/>
    <n v="99999"/>
    <n v="-10"/>
    <n v="-1"/>
    <x v="4"/>
    <n v="2"/>
    <n v="26897.25"/>
    <n v="-7.3441896941458529E-3"/>
    <n v="28324072"/>
    <n v="5.2144390503168214E-3"/>
    <n v="4184.9042363305452"/>
    <n v="2.2872711975416848E-3"/>
    <n v="735.95262999999954"/>
    <n v="-1.6153980132576073E-3"/>
    <n v="1307.1481599999993"/>
    <n v="2.1583753325800092E-3"/>
    <n v="4920.856866330545"/>
    <n v="1.7016572807275754E-3"/>
    <n v="6228.0050263305438"/>
    <n v="1.797479806344926E-3"/>
    <x v="3"/>
    <x v="3"/>
    <n v="3"/>
    <n v="1"/>
    <n v="0"/>
    <n v="0"/>
    <x v="0"/>
  </r>
  <r>
    <d v="2019-09-06T00:00:00"/>
    <n v="0.51946225537819135"/>
    <n v="0.66062060199999995"/>
    <n v="0.17341460953628601"/>
    <n v="7.0056222813586198"/>
    <n v="3"/>
    <n v="99999"/>
    <n v="99999"/>
    <n v="1"/>
    <n v="10"/>
    <n v="1"/>
    <x v="1"/>
    <n v="5"/>
    <n v="27235.849600000001"/>
    <n v="1.2588632666908461E-2"/>
    <n v="28493152"/>
    <n v="5.9694806594192684E-3"/>
    <n v="4201.27402332782"/>
    <n v="3.9116276198540856E-3"/>
    <n v="737.14685999999949"/>
    <n v="1.6226995479313722E-3"/>
    <n v="1308.0248599999993"/>
    <n v="6.7069673264885665E-4"/>
    <n v="4938.4208833278199"/>
    <n v="3.5693005251689058E-3"/>
    <n v="6246.4457433278194"/>
    <n v="2.9609348289401094E-3"/>
    <x v="3"/>
    <x v="3"/>
    <n v="3"/>
    <n v="1"/>
    <n v="0"/>
    <n v="0"/>
    <x v="0"/>
  </r>
  <r>
    <d v="2019-09-09T00:00:00"/>
    <n v="1.2161374406328787"/>
    <n v="0.355213428"/>
    <n v="0.30137307414085202"/>
    <n v="4.8071775218791002"/>
    <n v="4"/>
    <n v="99999"/>
    <n v="99999"/>
    <n v="1"/>
    <n v="10"/>
    <n v="1"/>
    <x v="1"/>
    <n v="5"/>
    <n v="27491.349600000001"/>
    <n v="9.381018170991906E-3"/>
    <n v="28610986"/>
    <n v="4.1355200014374649E-3"/>
    <n v="4217.9998510773967"/>
    <n v="3.9811323081297978E-3"/>
    <n v="733.06013999999948"/>
    <n v="-5.5439698949542038E-3"/>
    <n v="1307.6265399999993"/>
    <n v="-3.0452020613735975E-4"/>
    <n v="4951.0599910773963"/>
    <n v="2.5593419532641271E-3"/>
    <n v="6258.6865310773956"/>
    <n v="1.9596404503554599E-3"/>
    <x v="3"/>
    <x v="3"/>
    <n v="3"/>
    <n v="1"/>
    <n v="0"/>
    <n v="0"/>
    <x v="0"/>
  </r>
  <r>
    <d v="2019-09-11T00:00:00"/>
    <n v="0.39342063367720176"/>
    <n v="0.68901090099999995"/>
    <n v="0.15727497349056199"/>
    <n v="7.4630511442773804"/>
    <n v="2"/>
    <n v="99999"/>
    <n v="99999"/>
    <n v="1"/>
    <n v="10"/>
    <n v="1"/>
    <x v="1"/>
    <n v="5"/>
    <n v="27729.300800000001"/>
    <n v="8.6554935811518074E-3"/>
    <n v="28685752"/>
    <n v="2.613192009530918E-3"/>
    <n v="4238.3022823762176"/>
    <n v="4.8132840245680431E-3"/>
    <n v="736.31958999999949"/>
    <n v="4.4463609766041134E-3"/>
    <n v="1306.3767799999991"/>
    <n v="-9.5574689085164977E-4"/>
    <n v="4974.6218723762167"/>
    <n v="4.7589569387733732E-3"/>
    <n v="6280.9986523762163"/>
    <n v="3.5649846318441814E-3"/>
    <x v="3"/>
    <x v="3"/>
    <n v="3"/>
    <n v="1"/>
    <n v="0"/>
    <n v="0"/>
    <x v="0"/>
  </r>
  <r>
    <d v="2019-09-12T00:00:00"/>
    <n v="-0.37227175505445759"/>
    <n v="0.24537189500000001"/>
    <n v="0.108227324181786"/>
    <n v="9.1066392116176207"/>
    <n v="7"/>
    <n v="-1"/>
    <n v="99999"/>
    <n v="99999"/>
    <n v="10"/>
    <n v="-1"/>
    <x v="0"/>
    <n v="1"/>
    <n v="27793.75"/>
    <n v="2.324227374676413E-3"/>
    <n v="28798054"/>
    <n v="3.9149052114793026E-3"/>
    <n v="4237.7784801803591"/>
    <n v="-1.2358773890119856E-4"/>
    <n v="736.53592999999955"/>
    <n v="2.9381263643957212E-4"/>
    <n v="1306.4078599999993"/>
    <n v="2.3790992366157226E-5"/>
    <n v="4974.3144101803591"/>
    <n v="-6.1806144013631936E-5"/>
    <n v="6280.7222701803585"/>
    <n v="-4.4002906409379428E-5"/>
    <x v="3"/>
    <x v="3"/>
    <n v="3"/>
    <n v="1"/>
    <n v="0"/>
    <n v="0"/>
    <x v="0"/>
  </r>
  <r>
    <d v="2019-09-13T00:00:00"/>
    <n v="0.95929434833687577"/>
    <n v="0.74110923500000003"/>
    <n v="0.204439008942184"/>
    <n v="5.2143879910464896"/>
    <n v="5"/>
    <n v="99999"/>
    <n v="99999"/>
    <n v="1"/>
    <n v="10"/>
    <n v="1"/>
    <x v="1"/>
    <n v="5"/>
    <n v="28103.349600000001"/>
    <n v="1.1139180571171581E-2"/>
    <n v="28627020"/>
    <n v="-5.9390818560171033E-3"/>
    <n v="4243.1006332457064"/>
    <n v="1.2558827910043036E-3"/>
    <n v="739.88736999999946"/>
    <n v="4.5502736030813562E-3"/>
    <n v="1304.1416599999993"/>
    <n v="-1.7346803164518532E-3"/>
    <n v="4982.9880032457058"/>
    <n v="1.7436760827975739E-3"/>
    <n v="6287.1296632457052"/>
    <n v="1.020168189217241E-3"/>
    <x v="3"/>
    <x v="3"/>
    <n v="3"/>
    <n v="1"/>
    <n v="0"/>
    <n v="0"/>
    <x v="0"/>
  </r>
  <r>
    <d v="2019-09-16T00:00:00"/>
    <n v="-0.12278785767737524"/>
    <n v="0.212973303"/>
    <n v="6.3387717288603098E-3"/>
    <n v="11.371755532995"/>
    <n v="7"/>
    <n v="99999"/>
    <n v="0"/>
    <n v="99999"/>
    <n v="-10"/>
    <n v="0"/>
    <x v="2"/>
    <n v="4"/>
    <n v="27827.75"/>
    <n v="-9.8066459665008265E-3"/>
    <n v="28569230"/>
    <n v="-2.0187221722693938E-3"/>
    <n v="4239.3603348094548"/>
    <n v="-8.8150123212860088E-4"/>
    <n v="736.23767999999939"/>
    <n v="-4.9327642935709237E-3"/>
    <n v="1302.2598199999993"/>
    <n v="-1.4429720771285126E-3"/>
    <n v="4975.5980148094541"/>
    <n v="-1.4830435938112396E-3"/>
    <n v="6277.8578348094534"/>
    <n v="-1.4747315441026032E-3"/>
    <x v="3"/>
    <x v="3"/>
    <n v="3"/>
    <n v="1"/>
    <n v="0"/>
    <n v="0"/>
    <x v="0"/>
  </r>
  <r>
    <d v="2019-09-17T00:00:00"/>
    <n v="-1.7112415158480392"/>
    <n v="0.85268323099999999"/>
    <n v="0.44792612849546798"/>
    <n v="3.6597881738181699"/>
    <n v="2"/>
    <n v="-1"/>
    <n v="99999"/>
    <n v="99999"/>
    <n v="10"/>
    <n v="-1"/>
    <x v="0"/>
    <n v="1"/>
    <n v="27172"/>
    <n v="-2.3564607271518545E-2"/>
    <n v="28695306"/>
    <n v="4.4129995803177113E-3"/>
    <n v="4255.113846415019"/>
    <n v="3.7160114643268738E-3"/>
    <n v="741.62013999999954"/>
    <n v="7.3107640999849899E-3"/>
    <n v="1292.6650999999993"/>
    <n v="-7.3677463226962114E-3"/>
    <n v="4996.7339864150181"/>
    <n v="4.2479258860250724E-3"/>
    <n v="6289.3990864150173"/>
    <n v="1.8384060151170889E-3"/>
    <x v="3"/>
    <x v="3"/>
    <n v="3"/>
    <n v="1"/>
    <n v="0"/>
    <n v="0"/>
    <x v="0"/>
  </r>
  <r>
    <d v="2019-09-18T00:00:00"/>
    <n v="-0.48425473037335959"/>
    <n v="0.163519794"/>
    <n v="8.4382764518815198E-2"/>
    <n v="11.467658318557699"/>
    <n v="10"/>
    <n v="-1"/>
    <n v="99999"/>
    <n v="99999"/>
    <n v="-10"/>
    <n v="-1"/>
    <x v="4"/>
    <n v="2"/>
    <n v="27163"/>
    <n v="-3.3122331812163175E-4"/>
    <n v="28777034"/>
    <n v="2.848131328517578E-3"/>
    <n v="4244.9808433343442"/>
    <n v="-2.3813706157854719E-3"/>
    <n v="741.54845999999941"/>
    <n v="-9.6653254319845061E-5"/>
    <n v="1318.5031799999992"/>
    <n v="1.9988224328172821E-2"/>
    <n v="4986.5293033343432"/>
    <n v="-2.0422706328612206E-3"/>
    <n v="6305.032483334342"/>
    <n v="2.4856741803986893E-3"/>
    <x v="3"/>
    <x v="3"/>
    <n v="3"/>
    <n v="1"/>
    <n v="0"/>
    <n v="0"/>
    <x v="0"/>
  </r>
  <r>
    <d v="2019-09-19T00:00:00"/>
    <n v="-0.69037321784436767"/>
    <n v="0.73047612699999998"/>
    <n v="8.1134684001533203E-2"/>
    <n v="8.9099980496738294"/>
    <n v="5"/>
    <n v="-1"/>
    <n v="99999"/>
    <n v="99999"/>
    <n v="-10"/>
    <n v="-1"/>
    <x v="4"/>
    <n v="2"/>
    <n v="26775.150399999999"/>
    <n v="-1.4278599565585637E-2"/>
    <n v="28898156"/>
    <n v="4.208981370352527E-3"/>
    <n v="4278.130854877556"/>
    <n v="7.809225239559181E-3"/>
    <n v="743.68105999999955"/>
    <n v="2.8758740865029164E-3"/>
    <n v="1300.9207399999993"/>
    <n v="-1.33351517589817E-2"/>
    <n v="5021.8119148775559"/>
    <n v="7.0755849202812637E-3"/>
    <n v="6322.7326548775554"/>
    <n v="2.8073085412325671E-3"/>
    <x v="3"/>
    <x v="3"/>
    <n v="3"/>
    <n v="1"/>
    <n v="0"/>
    <n v="0"/>
    <x v="0"/>
  </r>
  <r>
    <d v="2019-09-20T00:00:00"/>
    <n v="5.8017225419268508"/>
    <n v="0.83011854299999999"/>
    <n v="0.39730995629073601"/>
    <n v="3.3713331976415599"/>
    <n v="18"/>
    <n v="99999"/>
    <n v="99999"/>
    <n v="1"/>
    <n v="10"/>
    <n v="1"/>
    <x v="1"/>
    <n v="5"/>
    <n v="28971.849600000001"/>
    <n v="8.2042459787639688E-2"/>
    <n v="28721078"/>
    <n v="-6.1276574186948096E-3"/>
    <n v="4287.7198266949272"/>
    <n v="2.2413928284681361E-3"/>
    <n v="748.91219999999953"/>
    <n v="7.0341175557167013E-3"/>
    <n v="1303.0067799999993"/>
    <n v="1.6035104490685903E-3"/>
    <n v="5036.6320266949269"/>
    <n v="2.9511483242661285E-3"/>
    <n v="6339.6388066949257"/>
    <n v="2.6738678891204959E-3"/>
    <x v="3"/>
    <x v="3"/>
    <n v="3"/>
    <n v="1"/>
    <n v="0"/>
    <n v="0"/>
    <x v="0"/>
  </r>
  <r>
    <d v="2019-09-23T00:00:00"/>
    <n v="0.46046016766255654"/>
    <n v="0.688607776"/>
    <n v="0.23011301567124201"/>
    <n v="6.50054126829317"/>
    <n v="8"/>
    <n v="99999"/>
    <n v="99999"/>
    <n v="1"/>
    <n v="10"/>
    <n v="1"/>
    <x v="1"/>
    <n v="5"/>
    <n v="30504.650399999999"/>
    <n v="5.2906556576905572E-2"/>
    <n v="28535540"/>
    <n v="-6.4599942940860577E-3"/>
    <n v="4271.2813052413858"/>
    <n v="-3.8338609139516588E-3"/>
    <n v="748.92147999999952"/>
    <n v="1.2391305683090437E-5"/>
    <n v="1361.2256399999992"/>
    <n v="4.4680396828019608E-2"/>
    <n v="5020.2027852413848"/>
    <n v="-3.2619499233742522E-3"/>
    <n v="6381.4284252413836"/>
    <n v="6.5917980220460137E-3"/>
    <x v="3"/>
    <x v="3"/>
    <n v="3"/>
    <n v="1"/>
    <n v="0"/>
    <n v="0"/>
    <x v="0"/>
  </r>
  <r>
    <d v="2019-09-24T00:00:00"/>
    <n v="-0.35538878574150085"/>
    <n v="6.9101232999999998E-2"/>
    <n v="8.2057139617264796E-2"/>
    <n v="9.7270746166949493"/>
    <n v="8"/>
    <n v="-1"/>
    <n v="99999"/>
    <n v="99999"/>
    <n v="-10"/>
    <n v="-1"/>
    <x v="4"/>
    <n v="2"/>
    <n v="30158.849600000001"/>
    <n v="-1.1336002723047023E-2"/>
    <n v="28631136"/>
    <n v="3.3500680204405775E-3"/>
    <n v="4291.5150272150695"/>
    <n v="4.7371550894703685E-3"/>
    <n v="749.04901999999947"/>
    <n v="1.7029822672465222E-4"/>
    <n v="1410.7134999999992"/>
    <n v="3.6355368680830891E-2"/>
    <n v="5040.564047215069"/>
    <n v="4.0558644430745971E-3"/>
    <n v="6451.2775472150679"/>
    <n v="1.0945687598312714E-2"/>
    <x v="3"/>
    <x v="3"/>
    <n v="3"/>
    <n v="1"/>
    <n v="0"/>
    <n v="0"/>
    <x v="0"/>
  </r>
  <r>
    <d v="2019-09-25T00:00:00"/>
    <n v="-0.40014293863885164"/>
    <n v="0.30179328799999999"/>
    <n v="7.7990882007950305E-2"/>
    <n v="9.6192192085923693"/>
    <n v="1"/>
    <n v="-1"/>
    <n v="99999"/>
    <n v="99999"/>
    <n v="-10"/>
    <n v="-1"/>
    <x v="4"/>
    <n v="2"/>
    <n v="29541.199199999999"/>
    <n v="-2.0479905838318269E-2"/>
    <n v="28913988"/>
    <n v="9.8791748954705216E-3"/>
    <n v="4291.1571627864487"/>
    <n v="-8.3388832696984494E-5"/>
    <n v="750.63347999999951"/>
    <n v="2.1152954715835115E-3"/>
    <n v="1401.3855999999992"/>
    <n v="-6.6121859612174871E-3"/>
    <n v="5041.7906427864482"/>
    <n v="2.4334490344535276E-4"/>
    <n v="6443.1762427864469"/>
    <n v="-1.255767461457058E-3"/>
    <x v="3"/>
    <x v="3"/>
    <n v="3"/>
    <n v="1"/>
    <n v="0"/>
    <n v="0"/>
    <x v="0"/>
  </r>
  <r>
    <d v="2019-09-26T00:00:00"/>
    <n v="0.68815788412534973"/>
    <n v="0.188346612"/>
    <n v="2.79269746256577E-2"/>
    <n v="6.6434706186783297"/>
    <n v="15"/>
    <n v="99999"/>
    <n v="99999"/>
    <n v="1"/>
    <n v="-10"/>
    <n v="1"/>
    <x v="5"/>
    <n v="6"/>
    <n v="30042.349600000001"/>
    <n v="1.6964456879597467E-2"/>
    <n v="29047682"/>
    <n v="4.623851957052727E-3"/>
    <n v="4295.1034363123681"/>
    <n v="9.1962922265875768E-4"/>
    <n v="746.89589999999953"/>
    <n v="-4.9792343395074212E-3"/>
    <n v="1407.3426799999993"/>
    <n v="4.2508500158700002E-3"/>
    <n v="5041.9993363123676"/>
    <n v="4.1392739347001495E-5"/>
    <n v="6449.3420163123665"/>
    <n v="9.5694627829279177E-4"/>
    <x v="3"/>
    <x v="3"/>
    <n v="3"/>
    <n v="1"/>
    <n v="0"/>
    <n v="0"/>
    <x v="0"/>
  </r>
  <r>
    <d v="2019-09-27T00:00:00"/>
    <n v="0.2280655729755599"/>
    <n v="6.7633319999999997E-2"/>
    <n v="0.105972888923714"/>
    <n v="11.5835162336657"/>
    <n v="8"/>
    <n v="99999"/>
    <n v="0"/>
    <n v="99999"/>
    <n v="10"/>
    <n v="0"/>
    <x v="3"/>
    <n v="3"/>
    <n v="29886.199199999999"/>
    <n v="-5.1976760166588809E-3"/>
    <n v="29032308"/>
    <n v="-5.2926770542305324E-4"/>
    <n v="4296.4443316323022"/>
    <n v="3.1219162467599482E-4"/>
    <n v="745.38395999999955"/>
    <n v="-2.0242981652462966E-3"/>
    <n v="1383.4904199999992"/>
    <n v="-1.6948437888631429E-2"/>
    <n v="5041.8282916323014"/>
    <n v="-3.3923979091854406E-5"/>
    <n v="6425.3187116323006"/>
    <n v="-3.7249233517626656E-3"/>
    <x v="3"/>
    <x v="3"/>
    <n v="3"/>
    <n v="1"/>
    <n v="0"/>
    <n v="0"/>
    <x v="0"/>
  </r>
  <r>
    <d v="2019-09-30T00:00:00"/>
    <n v="-1.2394674482557952"/>
    <n v="0.33497146500000002"/>
    <n v="0.186909087196233"/>
    <n v="7.5013430822397504"/>
    <n v="10"/>
    <n v="-1"/>
    <n v="99999"/>
    <n v="99999"/>
    <n v="10"/>
    <n v="-1"/>
    <x v="0"/>
    <n v="1"/>
    <n v="29098.300800000001"/>
    <n v="-2.6363285432427941E-2"/>
    <n v="29102994"/>
    <n v="2.4347358122545071E-3"/>
    <n v="4289.1562851016797"/>
    <n v="-1.6962972095239115E-3"/>
    <n v="751.50841999999955"/>
    <n v="8.2165170283514666E-3"/>
    <n v="1381.0116599999992"/>
    <n v="-1.7916712426530035E-3"/>
    <n v="5040.6647051016789"/>
    <n v="-2.3078662408115846E-4"/>
    <n v="6421.6763651016781"/>
    <n v="-5.668740640100145E-4"/>
    <x v="3"/>
    <x v="3"/>
    <n v="3"/>
    <n v="1"/>
    <n v="0"/>
    <n v="0"/>
    <x v="0"/>
  </r>
  <r>
    <d v="2019-10-01T00:00:00"/>
    <n v="-1.6087792486669652"/>
    <n v="0.60153129800000005"/>
    <n v="0.183555471000547"/>
    <n v="5.1555434771506201"/>
    <n v="15"/>
    <n v="-1"/>
    <n v="99999"/>
    <n v="99999"/>
    <n v="10"/>
    <n v="-1"/>
    <x v="0"/>
    <n v="1"/>
    <n v="28765.300800000001"/>
    <n v="-1.1443967202373506E-2"/>
    <n v="29203230"/>
    <n v="3.444181722334072E-3"/>
    <n v="4286.9575674895359"/>
    <n v="-5.1262240543226145E-4"/>
    <n v="748.21909999999946"/>
    <n v="-4.3769569474685355E-3"/>
    <n v="1379.1130599999992"/>
    <n v="-1.3747892613737989E-3"/>
    <n v="5035.1766674895352"/>
    <n v="-1.0887527604422909E-3"/>
    <n v="6414.2897274895349"/>
    <n v="-1.1502662532614227E-3"/>
    <x v="3"/>
    <x v="4"/>
    <n v="4"/>
    <n v="1"/>
    <n v="0"/>
    <n v="0"/>
    <x v="0"/>
  </r>
  <r>
    <d v="2019-10-03T00:00:00"/>
    <n v="0.12992387852218704"/>
    <n v="0.22899138899999999"/>
    <n v="1.9390558864306399E-2"/>
    <n v="10.8157413948311"/>
    <n v="9"/>
    <n v="99999"/>
    <n v="0"/>
    <n v="99999"/>
    <n v="-10"/>
    <n v="0"/>
    <x v="2"/>
    <n v="4"/>
    <n v="28419.349600000001"/>
    <n v="-1.2026684594933945E-2"/>
    <n v="29338152"/>
    <n v="4.6201053787542357E-3"/>
    <n v="4305.2967055992422"/>
    <n v="4.2778912132890312E-3"/>
    <n v="746.89737999999943"/>
    <n v="-1.7664879177771153E-3"/>
    <n v="1379.9183399999993"/>
    <n v="5.8391151774017658E-4"/>
    <n v="5052.1940855992416"/>
    <n v="3.3797062612683781E-3"/>
    <n v="6432.1124255992409"/>
    <n v="2.7785926216155055E-3"/>
    <x v="3"/>
    <x v="4"/>
    <n v="4"/>
    <n v="1"/>
    <n v="0"/>
    <n v="0"/>
    <x v="0"/>
  </r>
  <r>
    <d v="2019-10-04T00:00:00"/>
    <n v="-1.929678399088204"/>
    <n v="0.919361714"/>
    <n v="0.37542065290898302"/>
    <n v="5.8464311284045696"/>
    <n v="14"/>
    <n v="-1"/>
    <n v="99999"/>
    <n v="99999"/>
    <n v="10"/>
    <n v="-1"/>
    <x v="0"/>
    <n v="1"/>
    <n v="27682.150399999999"/>
    <n v="-2.5940044736280754E-2"/>
    <n v="29470596"/>
    <n v="4.5143947716952404E-3"/>
    <n v="4320.7779560151957"/>
    <n v="3.5958614410522838E-3"/>
    <n v="753.67155999999943"/>
    <n v="9.0697600251321564E-3"/>
    <n v="1392.3177599999992"/>
    <n v="8.985618670739548E-3"/>
    <n v="5074.4495160151955"/>
    <n v="4.4051020287187992E-3"/>
    <n v="6466.7672760151945"/>
    <n v="5.3877867989418071E-3"/>
    <x v="3"/>
    <x v="4"/>
    <n v="4"/>
    <n v="1"/>
    <n v="0"/>
    <n v="0"/>
    <x v="0"/>
  </r>
  <r>
    <d v="2019-10-07T00:00:00"/>
    <n v="0.11450888124417546"/>
    <n v="2.5259317E-2"/>
    <n v="3.1261174941129899E-2"/>
    <n v="8.7597742331288497"/>
    <n v="7"/>
    <n v="99999"/>
    <n v="0"/>
    <n v="99999"/>
    <n v="-10"/>
    <n v="0"/>
    <x v="2"/>
    <n v="4"/>
    <n v="27739.5"/>
    <n v="2.0717176654021507E-3"/>
    <n v="29537812"/>
    <n v="2.2807818342052144E-3"/>
    <n v="4335.0982835946152"/>
    <n v="3.3142937973664743E-3"/>
    <n v="752.46525999999949"/>
    <n v="-1.6005645748393693E-3"/>
    <n v="1405.5083599999991"/>
    <n v="9.47384309742616E-3"/>
    <n v="5087.5635435946151"/>
    <n v="2.5843251643415943E-3"/>
    <n v="6493.071903594614"/>
    <n v="4.0676626290514495E-3"/>
    <x v="3"/>
    <x v="4"/>
    <n v="4"/>
    <n v="1"/>
    <n v="0"/>
    <n v="0"/>
    <x v="0"/>
  </r>
  <r>
    <d v="2019-10-09T00:00:00"/>
    <n v="1.955744538288948"/>
    <n v="0.91915237599999999"/>
    <n v="0.39887788795004703"/>
    <n v="3.7692703074741498"/>
    <n v="3"/>
    <n v="99999"/>
    <n v="99999"/>
    <n v="1"/>
    <n v="10"/>
    <n v="1"/>
    <x v="1"/>
    <n v="5"/>
    <n v="28797.199199999999"/>
    <n v="3.8129713945817212E-2"/>
    <n v="29294280"/>
    <n v="-8.2447542153765152E-3"/>
    <n v="4343.4693170008122"/>
    <n v="1.9309904547899492E-3"/>
    <n v="756.02393999999947"/>
    <n v="4.7293611933658664E-3"/>
    <n v="1399.7763999999993"/>
    <n v="-4.0782112459294417E-3"/>
    <n v="5099.4932570008114"/>
    <n v="2.3448775241767805E-3"/>
    <n v="6499.2696570008102"/>
    <n v="9.5451790742751008E-4"/>
    <x v="3"/>
    <x v="4"/>
    <n v="4"/>
    <n v="1"/>
    <n v="0"/>
    <n v="0"/>
    <x v="0"/>
  </r>
  <r>
    <d v="2019-10-10T00:00:00"/>
    <n v="-0.82248367682535406"/>
    <n v="0.78411101000000005"/>
    <n v="0.11590211678463901"/>
    <n v="8.8930082224335703"/>
    <n v="7"/>
    <n v="-1"/>
    <n v="99999"/>
    <n v="99999"/>
    <n v="10"/>
    <n v="-1"/>
    <x v="0"/>
    <n v="1"/>
    <n v="28064.5"/>
    <n v="-2.5443418816924357E-2"/>
    <n v="29444600"/>
    <n v="5.131377183532182E-3"/>
    <n v="4359.692358049947"/>
    <n v="3.7350421667849965E-3"/>
    <n v="758.56204999999954"/>
    <n v="3.3571820490234661E-3"/>
    <n v="1431.9161399999991"/>
    <n v="2.2960624282563957E-2"/>
    <n v="5118.2544080499465"/>
    <n v="3.679022621194461E-3"/>
    <n v="6550.1705480499459"/>
    <n v="7.8317862983738884E-3"/>
    <x v="3"/>
    <x v="4"/>
    <n v="4"/>
    <n v="1"/>
    <n v="0"/>
    <n v="0"/>
    <x v="0"/>
  </r>
  <r>
    <d v="2019-10-11T00:00:00"/>
    <n v="-0.64841042181869102"/>
    <n v="0.24356349799999999"/>
    <n v="0.17520345083385999"/>
    <n v="6.8058742000577697"/>
    <n v="9"/>
    <n v="-1"/>
    <n v="99999"/>
    <n v="99999"/>
    <n v="10"/>
    <n v="-1"/>
    <x v="0"/>
    <n v="1"/>
    <n v="28038.650399999999"/>
    <n v="-9.2107823050480153E-4"/>
    <n v="29254388"/>
    <n v="-6.4599960603981543E-3"/>
    <n v="4365.1187765991572"/>
    <n v="1.244679235036017E-3"/>
    <n v="750.00877999999943"/>
    <n v="-1.1275636581081439E-2"/>
    <n v="1423.5037399999992"/>
    <n v="-5.8749250497308614E-3"/>
    <n v="5115.1275565991564"/>
    <n v="-6.1092145905683459E-4"/>
    <n v="6538.6312965991556"/>
    <n v="-1.7616719085621346E-3"/>
    <x v="3"/>
    <x v="4"/>
    <n v="4"/>
    <n v="1"/>
    <n v="0"/>
    <n v="0"/>
    <x v="0"/>
  </r>
  <r>
    <d v="2019-10-14T00:00:00"/>
    <n v="-0.24594121154651355"/>
    <n v="0.25027394800000002"/>
    <n v="9.1608582150500308E-3"/>
    <n v="8.2106304336921401"/>
    <n v="5"/>
    <n v="99999"/>
    <n v="0"/>
    <n v="99999"/>
    <n v="-10"/>
    <n v="0"/>
    <x v="2"/>
    <n v="4"/>
    <n v="28152.75"/>
    <n v="4.0693684743113856E-3"/>
    <n v="29237580"/>
    <n v="-5.7454628686814946E-4"/>
    <n v="4367.6776447789989"/>
    <n v="5.8620814479537486E-4"/>
    <n v="749.68376999999953"/>
    <n v="-4.3334159368091374E-4"/>
    <n v="1422.1353999999994"/>
    <n v="-9.61247913545904E-4"/>
    <n v="5117.3614147789986"/>
    <n v="4.3671602616446314E-4"/>
    <n v="6539.4968147789978"/>
    <n v="1.3236993195997471E-4"/>
    <x v="3"/>
    <x v="4"/>
    <n v="4"/>
    <n v="1"/>
    <n v="0"/>
    <n v="0"/>
    <x v="0"/>
  </r>
  <r>
    <d v="2019-10-15T00:00:00"/>
    <n v="0.50395324603650438"/>
    <n v="0.54718863799999995"/>
    <n v="0.193158521615165"/>
    <n v="6.7989851662412697"/>
    <n v="3"/>
    <n v="99999"/>
    <n v="99999"/>
    <n v="1"/>
    <n v="10"/>
    <n v="1"/>
    <x v="1"/>
    <n v="5"/>
    <n v="28559.900399999999"/>
    <n v="1.4462189306550854E-2"/>
    <n v="29280444"/>
    <n v="1.466058408390758E-3"/>
    <n v="4364.4824199992709"/>
    <n v="-7.3156149322228803E-4"/>
    <n v="750.19710999999938"/>
    <n v="6.8474204797031035E-4"/>
    <n v="1415.9191999999991"/>
    <n v="-4.371032462872626E-3"/>
    <n v="5114.67952999927"/>
    <n v="-5.2407570276025162E-4"/>
    <n v="6530.5987299992694"/>
    <n v="-1.3606681112863228E-3"/>
    <x v="3"/>
    <x v="4"/>
    <n v="4"/>
    <n v="1"/>
    <n v="0"/>
    <n v="0"/>
    <x v="0"/>
  </r>
  <r>
    <d v="2019-10-16T00:00:00"/>
    <n v="-0.19898322137069102"/>
    <n v="0.59185517700000001"/>
    <n v="0.116580139597703"/>
    <n v="7.8336950478160299"/>
    <n v="3"/>
    <n v="99999"/>
    <n v="0"/>
    <n v="99999"/>
    <n v="10"/>
    <n v="0"/>
    <x v="3"/>
    <n v="3"/>
    <n v="28537.300800000001"/>
    <n v="-7.9130528060233907E-4"/>
    <n v="29370562"/>
    <n v="3.0777538755901723E-3"/>
    <n v="4368.3982018801853"/>
    <n v="8.9719272621446855E-4"/>
    <n v="751.5366699999995"/>
    <n v="1.7856107176954517E-3"/>
    <n v="1413.2348799999991"/>
    <n v="-1.8958143939287186E-3"/>
    <n v="5119.9348718801848"/>
    <n v="1.0275016939165216E-3"/>
    <n v="6533.1697518801839"/>
    <n v="3.9368854024113276E-4"/>
    <x v="3"/>
    <x v="4"/>
    <n v="4"/>
    <n v="1"/>
    <n v="0"/>
    <n v="0"/>
    <x v="0"/>
  </r>
  <r>
    <d v="2019-10-17T00:00:00"/>
    <n v="0.73577668834933263"/>
    <n v="0.84604781399999995"/>
    <n v="0.243490060995326"/>
    <n v="5.9889446046851402"/>
    <n v="2"/>
    <n v="99999"/>
    <n v="99999"/>
    <n v="1"/>
    <n v="10"/>
    <n v="1"/>
    <x v="1"/>
    <n v="5"/>
    <n v="28987.349600000001"/>
    <n v="1.5770545474994568E-2"/>
    <n v="29523614"/>
    <n v="5.2110681436738915E-3"/>
    <n v="4383.801631834689"/>
    <n v="3.5261048198109712E-3"/>
    <n v="754.5337899999995"/>
    <n v="3.9879890358509584E-3"/>
    <n v="1408.5904199999993"/>
    <n v="-3.2864034604068726E-3"/>
    <n v="5138.3354218346885"/>
    <n v="3.5939031286440493E-3"/>
    <n v="6546.9258418346881"/>
    <n v="2.1055766920101693E-3"/>
    <x v="3"/>
    <x v="4"/>
    <n v="4"/>
    <n v="1"/>
    <n v="0"/>
    <n v="0"/>
    <x v="0"/>
  </r>
  <r>
    <d v="2019-10-18T00:00:00"/>
    <n v="0.46437387246397971"/>
    <n v="0.17598730800000001"/>
    <n v="1.9797219464441001E-2"/>
    <n v="11.2040887941215"/>
    <n v="4"/>
    <n v="99999"/>
    <n v="99999"/>
    <n v="1"/>
    <n v="-10"/>
    <n v="1"/>
    <x v="5"/>
    <n v="6"/>
    <n v="29099.599600000001"/>
    <n v="3.8723788669523529E-3"/>
    <n v="29488582"/>
    <n v="-1.1865756001281369E-3"/>
    <n v="4377.7982399550738"/>
    <n v="-1.369448798964612E-3"/>
    <n v="756.32332999999949"/>
    <n v="2.371716182518524E-3"/>
    <n v="1398.6346399999993"/>
    <n v="-7.067902676776705E-3"/>
    <n v="5134.121569955073"/>
    <n v="-8.2008112232401231E-4"/>
    <n v="6532.7562099550723"/>
    <n v="-2.1643183720017056E-3"/>
    <x v="3"/>
    <x v="4"/>
    <n v="4"/>
    <n v="1"/>
    <n v="0"/>
    <n v="0"/>
    <x v="0"/>
  </r>
  <r>
    <d v="2019-10-22T00:00:00"/>
    <n v="0.23558585089857645"/>
    <n v="0.123358865"/>
    <n v="1.9293102123017599E-2"/>
    <n v="9.9518532060516094"/>
    <n v="6"/>
    <n v="99999"/>
    <n v="0"/>
    <n v="99999"/>
    <n v="-10"/>
    <n v="0"/>
    <x v="2"/>
    <n v="4"/>
    <n v="29411.349600000001"/>
    <n v="1.0713205827065808E-2"/>
    <n v="29478062"/>
    <n v="-3.5674824920373105E-4"/>
    <n v="4372.2755473606212"/>
    <n v="-1.2615228687444802E-3"/>
    <n v="759.78300999999942"/>
    <n v="4.5743399188808986E-3"/>
    <n v="1396.9496199999994"/>
    <n v="-1.2047606657302756E-3"/>
    <n v="5132.0585573606204"/>
    <n v="-4.0182386925258218E-4"/>
    <n v="6529.0081773606198"/>
    <n v="-5.7372913881903465E-4"/>
    <x v="3"/>
    <x v="4"/>
    <n v="4"/>
    <n v="1"/>
    <n v="0"/>
    <n v="0"/>
    <x v="0"/>
  </r>
  <r>
    <d v="2019-10-23T00:00:00"/>
    <n v="-0.1203848728153777"/>
    <n v="0.20584430100000001"/>
    <n v="0.109643774383908"/>
    <n v="7.8322382780689104"/>
    <n v="4"/>
    <n v="99999"/>
    <n v="0"/>
    <n v="99999"/>
    <n v="10"/>
    <n v="0"/>
    <x v="3"/>
    <n v="3"/>
    <n v="29482"/>
    <n v="2.4021475029489814E-3"/>
    <n v="29560272"/>
    <n v="2.7888536227380634E-3"/>
    <n v="4369.0359493956139"/>
    <n v="-7.4094094251742071E-4"/>
    <n v="756.55333999999948"/>
    <n v="-4.250779442935837E-3"/>
    <n v="1393.1498599999993"/>
    <n v="-2.7200408272419763E-3"/>
    <n v="5125.5892893956134"/>
    <n v="-1.2605600448046816E-3"/>
    <n v="6518.7391493956129"/>
    <n v="-1.5728312304179592E-3"/>
    <x v="3"/>
    <x v="4"/>
    <n v="4"/>
    <n v="1"/>
    <n v="0"/>
    <n v="0"/>
    <x v="0"/>
  </r>
  <r>
    <d v="2019-10-24T00:00:00"/>
    <n v="-1.1568999992643287"/>
    <n v="0.63417492799999997"/>
    <n v="0.23010765028412999"/>
    <n v="6.9049482153548301"/>
    <n v="14"/>
    <n v="-1"/>
    <n v="99999"/>
    <n v="99999"/>
    <n v="10"/>
    <n v="-1"/>
    <x v="0"/>
    <n v="1"/>
    <n v="29129.050800000001"/>
    <n v="-1.1971684417610762E-2"/>
    <n v="29696838"/>
    <n v="4.6199168938634294E-3"/>
    <n v="4355.9574179673436"/>
    <n v="-2.9934593305599444E-3"/>
    <n v="751.98776999999939"/>
    <n v="-6.0346967736605306E-3"/>
    <n v="1386.8148999999992"/>
    <n v="-4.5472207849915902E-3"/>
    <n v="5107.9451879673434"/>
    <n v="-3.4423556847940073E-3"/>
    <n v="6494.7600879673428"/>
    <n v="-3.6784815098014345E-3"/>
    <x v="3"/>
    <x v="4"/>
    <n v="4"/>
    <n v="1"/>
    <n v="0"/>
    <n v="0"/>
    <x v="0"/>
  </r>
  <r>
    <d v="2019-10-25T00:00:00"/>
    <n v="0.62081029457854009"/>
    <n v="3.7337098999999999E-2"/>
    <n v="6.8189532875348E-2"/>
    <n v="7.9173906887539802"/>
    <n v="11"/>
    <n v="99999"/>
    <n v="99999"/>
    <n v="1"/>
    <n v="-10"/>
    <n v="1"/>
    <x v="5"/>
    <n v="6"/>
    <n v="29393.900399999999"/>
    <n v="9.092283913350041E-3"/>
    <n v="29796970"/>
    <n v="3.3718067896655324E-3"/>
    <n v="4350.6446548486347"/>
    <n v="-1.2196545119552704E-3"/>
    <n v="751.2275899999994"/>
    <n v="-1.010894100046289E-3"/>
    <n v="1414.3174399999994"/>
    <n v="1.9831442537861621E-2"/>
    <n v="5101.8722448486342"/>
    <n v="-1.1889209643468623E-3"/>
    <n v="6516.189684848634"/>
    <n v="3.2995209354989008E-3"/>
    <x v="3"/>
    <x v="4"/>
    <n v="4"/>
    <n v="1"/>
    <n v="0"/>
    <n v="0"/>
    <x v="0"/>
  </r>
  <r>
    <d v="2019-10-29T00:00:00"/>
    <n v="0.89654373108678476"/>
    <n v="0.67987019500000001"/>
    <n v="0.26424327824969401"/>
    <n v="5.6463094299054299"/>
    <n v="1"/>
    <n v="99999"/>
    <n v="99999"/>
    <n v="1"/>
    <n v="10"/>
    <n v="1"/>
    <x v="1"/>
    <n v="5"/>
    <n v="29863.349600000001"/>
    <n v="1.597097335200881E-2"/>
    <n v="29843532"/>
    <n v="1.5626421075700669E-3"/>
    <n v="4361.6083690437054"/>
    <n v="2.5200206095554734E-3"/>
    <n v="755.01484999999946"/>
    <n v="5.0414282574473557E-3"/>
    <n v="1414.3174399999994"/>
    <n v="0"/>
    <n v="5116.6232190437049"/>
    <n v="2.8912864703667385E-3"/>
    <n v="6530.9406590437047"/>
    <n v="2.2637422954965292E-3"/>
    <x v="3"/>
    <x v="4"/>
    <n v="4"/>
    <n v="1"/>
    <n v="0"/>
    <n v="0"/>
    <x v="0"/>
  </r>
  <r>
    <d v="2019-10-30T00:00:00"/>
    <n v="-4.9237972828676563E-2"/>
    <n v="7.5542095000000004E-2"/>
    <n v="9.2942021744221906E-2"/>
    <n v="8.6482267251709892"/>
    <n v="3"/>
    <n v="99999"/>
    <n v="0"/>
    <n v="99999"/>
    <n v="10"/>
    <n v="0"/>
    <x v="3"/>
    <n v="3"/>
    <n v="29990.400399999999"/>
    <n v="4.2544055406295023E-3"/>
    <n v="29918312"/>
    <n v="2.5057355811637372E-3"/>
    <n v="4375.8507915318778"/>
    <n v="3.2654060803023466E-3"/>
    <n v="754.09886999999935"/>
    <n v="-1.2131946808729976E-3"/>
    <n v="1417.6209599999993"/>
    <n v="2.3357698254784509E-3"/>
    <n v="5129.9496615318767"/>
    <n v="2.604538563357961E-3"/>
    <n v="6547.570621531876"/>
    <n v="2.5463349548495717E-3"/>
    <x v="3"/>
    <x v="4"/>
    <n v="4"/>
    <n v="1"/>
    <n v="0"/>
    <n v="0"/>
    <x v="0"/>
  </r>
  <r>
    <d v="2019-10-31T00:00:00"/>
    <n v="-0.23554292362684376"/>
    <n v="8.4775773999999998E-2"/>
    <n v="8.2633929894680699E-2"/>
    <n v="7.84246713474377"/>
    <n v="6"/>
    <n v="99999"/>
    <n v="0"/>
    <n v="99999"/>
    <n v="-10"/>
    <n v="0"/>
    <x v="2"/>
    <n v="4"/>
    <n v="30034.849600000001"/>
    <n v="1.4821142568006707E-3"/>
    <n v="30443214"/>
    <n v="1.7544505853137604E-2"/>
    <n v="4411.4957516403747"/>
    <n v="8.1458353601719935E-3"/>
    <n v="755.59550999999942"/>
    <n v="1.9846734420914114E-3"/>
    <n v="1419.8935399999991"/>
    <n v="1.6030942431888295E-3"/>
    <n v="5167.0912616403739"/>
    <n v="7.240149038305832E-3"/>
    <n v="6586.984801640373"/>
    <n v="6.0196647560979422E-3"/>
    <x v="3"/>
    <x v="4"/>
    <n v="4"/>
    <n v="1"/>
    <n v="0"/>
    <n v="0"/>
    <x v="0"/>
  </r>
  <r>
    <d v="2019-11-01T00:00:00"/>
    <n v="0.52835159282131583"/>
    <n v="0.55540348799999995"/>
    <n v="0.11274262871517"/>
    <n v="10.489783894745001"/>
    <n v="7"/>
    <n v="99999"/>
    <n v="99999"/>
    <n v="1"/>
    <n v="10"/>
    <n v="1"/>
    <x v="1"/>
    <n v="5"/>
    <n v="30360.949199999999"/>
    <n v="1.0857374161780342E-2"/>
    <n v="30470950"/>
    <n v="9.1107331834283656E-4"/>
    <n v="4415.9356001780934"/>
    <n v="1.0064270233214323E-3"/>
    <n v="754.77057999999943"/>
    <n v="-1.0917613843417495E-3"/>
    <n v="1406.9152199999992"/>
    <n v="-9.1403472403993602E-3"/>
    <n v="5170.7061801780928"/>
    <n v="6.9960415922110109E-4"/>
    <n v="6577.6214001780918"/>
    <n v="-1.4215003896698164E-3"/>
    <x v="3"/>
    <x v="5"/>
    <n v="4"/>
    <n v="1"/>
    <n v="0"/>
    <n v="0"/>
    <x v="0"/>
  </r>
  <r>
    <d v="2019-11-04T00:00:00"/>
    <n v="-0.49007898575115622"/>
    <n v="0.51874193400000002"/>
    <n v="0.17834823134366501"/>
    <n v="8.0156429370355102"/>
    <n v="4"/>
    <n v="-1"/>
    <n v="99999"/>
    <n v="99999"/>
    <n v="10"/>
    <n v="-1"/>
    <x v="0"/>
    <n v="1"/>
    <n v="30330.400399999999"/>
    <n v="-1.0061872505620073E-3"/>
    <n v="30523062"/>
    <n v="1.7102190775148962E-3"/>
    <n v="4419.0447640705988"/>
    <n v="7.0407817821882546E-4"/>
    <n v="754.64935999999943"/>
    <n v="-1.6060509406712331E-4"/>
    <n v="1406.9961599999992"/>
    <n v="5.7530118979132183E-5"/>
    <n v="5173.6941240705983"/>
    <n v="5.7785992635972505E-4"/>
    <n v="6580.690284070597"/>
    <n v="4.6656438639391951E-4"/>
    <x v="3"/>
    <x v="5"/>
    <n v="4"/>
    <n v="1"/>
    <n v="0"/>
    <n v="0"/>
    <x v="0"/>
  </r>
  <r>
    <d v="2019-11-05T00:00:00"/>
    <n v="-0.30697655063137358"/>
    <n v="0.73242850400000004"/>
    <n v="5.6142596018962002E-2"/>
    <n v="7.5956779805484"/>
    <n v="3"/>
    <n v="-1"/>
    <n v="99999"/>
    <n v="99999"/>
    <n v="-10"/>
    <n v="-1"/>
    <x v="4"/>
    <n v="2"/>
    <n v="30208.25"/>
    <n v="-4.0273256662974877E-3"/>
    <n v="30727554"/>
    <n v="6.6995899690536209E-3"/>
    <n v="4426.1149596881824"/>
    <n v="1.5999375419475381E-3"/>
    <n v="754.21180999999933"/>
    <n v="-5.7980569943116844E-4"/>
    <n v="1406.9482399999993"/>
    <n v="-3.4058372980871887E-5"/>
    <n v="5180.3267696881812"/>
    <n v="1.2819941532153933E-3"/>
    <n v="6587.2750096881809"/>
    <n v="1.0006132082409636E-3"/>
    <x v="3"/>
    <x v="5"/>
    <n v="4"/>
    <n v="1"/>
    <n v="0"/>
    <n v="0"/>
    <x v="0"/>
  </r>
  <r>
    <d v="2019-11-06T00:00:00"/>
    <n v="1.2457246026389266"/>
    <n v="0.86915274899999995"/>
    <n v="0.33727839418148398"/>
    <n v="4.4511554395005204"/>
    <n v="3"/>
    <n v="99999"/>
    <n v="99999"/>
    <n v="1"/>
    <n v="10"/>
    <n v="1"/>
    <x v="1"/>
    <n v="5"/>
    <n v="30584.800800000001"/>
    <n v="1.2465164317694732E-2"/>
    <n v="30863140"/>
    <n v="4.4125217386323801E-3"/>
    <n v="4441.0463917360985"/>
    <n v="3.373484914853675E-3"/>
    <n v="757.16973999999936"/>
    <n v="3.9218823688269566E-3"/>
    <n v="1407.2956199999992"/>
    <n v="2.4690318387254884E-4"/>
    <n v="5198.2161317360979"/>
    <n v="3.4533269508389974E-3"/>
    <n v="6605.5117517360968"/>
    <n v="2.7684804446594935E-3"/>
    <x v="3"/>
    <x v="5"/>
    <n v="4"/>
    <n v="1"/>
    <n v="0"/>
    <n v="0"/>
    <x v="0"/>
  </r>
  <r>
    <d v="2019-11-07T00:00:00"/>
    <n v="-0.22534036496579465"/>
    <n v="6.193919E-3"/>
    <n v="0.102661318563913"/>
    <n v="9.9198882493486806"/>
    <n v="9"/>
    <n v="99999"/>
    <n v="0"/>
    <n v="99999"/>
    <n v="10"/>
    <n v="0"/>
    <x v="3"/>
    <n v="3"/>
    <n v="30650.349600000001"/>
    <n v="2.1431821782538218E-3"/>
    <n v="31029002"/>
    <n v="5.3741129386057906E-3"/>
    <n v="4455.8445252997371"/>
    <n v="3.3321276695454927E-3"/>
    <n v="756.79276999999934"/>
    <n v="-4.9786722855571508E-4"/>
    <n v="1415.5880599999994"/>
    <n v="5.8924648681846215E-3"/>
    <n v="5212.6372952997363"/>
    <n v="2.7742523970086808E-3"/>
    <n v="6628.2253552997354"/>
    <n v="3.4385834765442436E-3"/>
    <x v="3"/>
    <x v="5"/>
    <n v="4"/>
    <n v="1"/>
    <n v="0"/>
    <n v="0"/>
    <x v="0"/>
  </r>
  <r>
    <d v="2019-11-08T00:00:00"/>
    <n v="0.48748809713832281"/>
    <n v="0.342339956"/>
    <n v="2.42275239265329E-2"/>
    <n v="7.0394543531017604"/>
    <n v="5"/>
    <n v="99999"/>
    <n v="99999"/>
    <n v="1"/>
    <n v="-10"/>
    <n v="1"/>
    <x v="5"/>
    <n v="6"/>
    <n v="30754.099600000001"/>
    <n v="3.3849532339429445E-3"/>
    <n v="31055584"/>
    <n v="8.5668240312730681E-4"/>
    <n v="4457.3044436216405"/>
    <n v="3.2764121674677682E-4"/>
    <n v="757.81580999999937"/>
    <n v="1.3518099545268836E-3"/>
    <n v="1408.8303599999992"/>
    <n v="-4.7737757833307137E-3"/>
    <n v="5215.1202536216397"/>
    <n v="4.7633437380012467E-4"/>
    <n v="6623.9506136216387"/>
    <n v="-6.4493004521626318E-4"/>
    <x v="3"/>
    <x v="5"/>
    <n v="4"/>
    <n v="1"/>
    <n v="0"/>
    <n v="0"/>
    <x v="0"/>
  </r>
  <r>
    <d v="2019-11-11T00:00:00"/>
    <n v="0.93543003711212125"/>
    <n v="0.553165456"/>
    <n v="0.27569580558898199"/>
    <n v="6.7825064485943898"/>
    <n v="4"/>
    <n v="99999"/>
    <n v="99999"/>
    <n v="1"/>
    <n v="10"/>
    <n v="1"/>
    <x v="1"/>
    <n v="5"/>
    <n v="31133.099600000001"/>
    <n v="1.232356027096948E-2"/>
    <n v="31163880"/>
    <n v="3.4871667523623806E-3"/>
    <n v="4467.7983527223514"/>
    <n v="2.3543173308988585E-3"/>
    <n v="760.60929999999928"/>
    <n v="3.6862387444778211E-3"/>
    <n v="1404.7597199999993"/>
    <n v="-2.8893755526392395E-3"/>
    <n v="5228.4076527223506"/>
    <n v="2.5478605390707454E-3"/>
    <n v="6633.1673727223497"/>
    <n v="1.3914293204053685E-3"/>
    <x v="3"/>
    <x v="5"/>
    <n v="4"/>
    <n v="1"/>
    <n v="0"/>
    <n v="0"/>
    <x v="0"/>
  </r>
  <r>
    <d v="2019-11-13T00:00:00"/>
    <n v="-1.4137335495245125"/>
    <n v="0.82049414200000004"/>
    <n v="0.35332640009466998"/>
    <n v="4.6997942905501304"/>
    <n v="2"/>
    <n v="-1"/>
    <n v="99999"/>
    <n v="99999"/>
    <n v="10"/>
    <n v="-1"/>
    <x v="0"/>
    <n v="1"/>
    <n v="30544.400399999999"/>
    <n v="-1.8909109840126614E-2"/>
    <n v="31265544"/>
    <n v="3.2622382065390365E-3"/>
    <n v="4482.4776666659109"/>
    <n v="3.2855811262419987E-3"/>
    <n v="763.30307999999934"/>
    <n v="3.5416080239882852E-3"/>
    <n v="1409.9269199999994"/>
    <n v="3.6783514834837217E-3"/>
    <n v="5245.7807466659106"/>
    <n v="3.3228269671194965E-3"/>
    <n v="6655.7076666659104"/>
    <n v="3.3981192810321748E-3"/>
    <x v="3"/>
    <x v="5"/>
    <n v="4"/>
    <n v="1"/>
    <n v="0"/>
    <n v="0"/>
    <x v="0"/>
  </r>
  <r>
    <d v="2019-11-14T00:00:00"/>
    <n v="0.39029807211021528"/>
    <n v="0.30423020200000001"/>
    <n v="0.16624221502994499"/>
    <n v="7.7716728594200299"/>
    <n v="7"/>
    <n v="99999"/>
    <n v="99999"/>
    <n v="1"/>
    <n v="10"/>
    <n v="1"/>
    <x v="1"/>
    <n v="5"/>
    <n v="30753.349600000001"/>
    <n v="6.8408348916222383E-3"/>
    <n v="30960738"/>
    <n v="-9.7489427978607601E-3"/>
    <n v="4479.9456604757115"/>
    <n v="-5.6486755283324808E-4"/>
    <n v="762.90104999999937"/>
    <n v="-5.2669773060520786E-4"/>
    <n v="1422.8059599999992"/>
    <n v="9.1345443634764933E-3"/>
    <n v="5242.846710475711"/>
    <n v="-5.5931353823057695E-4"/>
    <n v="6665.6526704757107"/>
    <n v="1.4942068233567696E-3"/>
    <x v="3"/>
    <x v="5"/>
    <n v="4"/>
    <n v="1"/>
    <n v="0"/>
    <n v="0"/>
    <x v="0"/>
  </r>
  <r>
    <d v="2019-11-15T00:00:00"/>
    <n v="0.26283329566579594"/>
    <n v="0.24899985799999999"/>
    <n v="2.1579083580835E-3"/>
    <n v="11.5682168795115"/>
    <n v="11"/>
    <n v="99999"/>
    <n v="99999"/>
    <n v="1"/>
    <n v="-10"/>
    <n v="1"/>
    <x v="5"/>
    <n v="6"/>
    <n v="31012.050800000001"/>
    <n v="8.4121308203772838E-3"/>
    <n v="30772120"/>
    <n v="-6.0921674412283133E-3"/>
    <n v="4479.7127397766253"/>
    <n v="-5.1991858102451438E-5"/>
    <n v="764.87553999999943"/>
    <n v="2.5881338084408068E-3"/>
    <n v="1410.1185199999991"/>
    <n v="-8.9171962703896712E-3"/>
    <n v="5244.5882797766244"/>
    <n v="3.3218009167290674E-4"/>
    <n v="6654.7067997766235"/>
    <n v="-1.6421303719543756E-3"/>
    <x v="3"/>
    <x v="5"/>
    <n v="4"/>
    <n v="1"/>
    <n v="0"/>
    <n v="0"/>
    <x v="0"/>
  </r>
  <r>
    <d v="2019-11-18T00:00:00"/>
    <n v="-0.31682213200791615"/>
    <n v="0.157912155"/>
    <n v="4.8431862576617198E-2"/>
    <n v="12.095012806884499"/>
    <n v="4"/>
    <n v="-1"/>
    <n v="99999"/>
    <n v="99999"/>
    <n v="-10"/>
    <n v="-1"/>
    <x v="4"/>
    <n v="2"/>
    <n v="31007"/>
    <n v="-1.6286572057344628E-4"/>
    <n v="30925994"/>
    <n v="5.0004354591104416E-3"/>
    <n v="4487.5651876090551"/>
    <n v="1.7528909304174167E-3"/>
    <n v="762.90571999999941"/>
    <n v="-2.5753470950320434E-3"/>
    <n v="1408.3514799999991"/>
    <n v="-1.2531145254371934E-3"/>
    <n v="5250.4709076090548"/>
    <n v="1.1216567476066697E-3"/>
    <n v="6658.8223876090542"/>
    <n v="6.1844765761409626E-4"/>
    <x v="3"/>
    <x v="5"/>
    <n v="4"/>
    <n v="1"/>
    <n v="0"/>
    <n v="0"/>
    <x v="0"/>
  </r>
  <r>
    <d v="2019-11-19T00:00:00"/>
    <n v="0.51560791635650649"/>
    <n v="0.50375891299999997"/>
    <n v="0.179103759885652"/>
    <n v="8.1513272349378099"/>
    <n v="4"/>
    <n v="99999"/>
    <n v="99999"/>
    <n v="1"/>
    <n v="10"/>
    <n v="1"/>
    <x v="1"/>
    <n v="5"/>
    <n v="31286.199199999999"/>
    <n v="9.0043925565195249E-3"/>
    <n v="30940096"/>
    <n v="4.5599181064326366E-4"/>
    <n v="4494.6410913291857"/>
    <n v="1.5767801523347558E-3"/>
    <n v="764.5024899999994"/>
    <n v="2.0930109162111687E-3"/>
    <n v="1408.1679599999993"/>
    <n v="-1.3030838012095813E-4"/>
    <n v="5259.1435813291846"/>
    <n v="1.6517896913896823E-3"/>
    <n v="6667.3115413291835"/>
    <n v="1.2748731271052804E-3"/>
    <x v="3"/>
    <x v="5"/>
    <n v="4"/>
    <n v="1"/>
    <n v="0"/>
    <n v="0"/>
    <x v="0"/>
  </r>
  <r>
    <d v="2019-11-20T00:00:00"/>
    <n v="0.11791704211930115"/>
    <n v="6.1099999999999994E-5"/>
    <n v="0.105386189318966"/>
    <n v="9.0926274372957803"/>
    <n v="2"/>
    <n v="99999"/>
    <n v="0"/>
    <n v="99999"/>
    <n v="10"/>
    <n v="0"/>
    <x v="3"/>
    <n v="3"/>
    <n v="31337"/>
    <n v="1.6237446957123591E-3"/>
    <n v="31011018"/>
    <n v="2.2922359387638203E-3"/>
    <n v="4519.6887965841897"/>
    <n v="5.5727931877196379E-3"/>
    <n v="765.75281999999936"/>
    <n v="1.6354819197514914E-3"/>
    <n v="1407.6558799999991"/>
    <n v="-3.6364980211611719E-4"/>
    <n v="5285.4416165841894"/>
    <n v="5.0004406322670114E-3"/>
    <n v="6693.0974965841888"/>
    <n v="3.8675191784820484E-3"/>
    <x v="3"/>
    <x v="5"/>
    <n v="4"/>
    <n v="1"/>
    <n v="0"/>
    <n v="0"/>
    <x v="0"/>
  </r>
  <r>
    <d v="2019-11-21T00:00:00"/>
    <n v="5.2434345405564929E-2"/>
    <n v="0.42790704800000001"/>
    <n v="6.3065109947122694E-2"/>
    <n v="10.627029521635199"/>
    <n v="5"/>
    <n v="99999"/>
    <n v="0"/>
    <n v="99999"/>
    <n v="-10"/>
    <n v="0"/>
    <x v="2"/>
    <n v="4"/>
    <n v="31336.400399999999"/>
    <n v="-1.9133931135728588E-5"/>
    <n v="31529208"/>
    <n v="1.6709867441307535E-2"/>
    <n v="4570.7428442191476"/>
    <n v="1.129592100977006E-2"/>
    <n v="767.08240999999941"/>
    <n v="1.7363174712174967E-3"/>
    <n v="1406.9443199999992"/>
    <n v="-5.0549286236067914E-4"/>
    <n v="5337.8252542191467"/>
    <n v="9.91092919664327E-3"/>
    <n v="6744.7695742191463"/>
    <n v="7.7202039356707441E-3"/>
    <x v="3"/>
    <x v="5"/>
    <n v="4"/>
    <n v="1"/>
    <n v="0"/>
    <n v="0"/>
    <x v="0"/>
  </r>
  <r>
    <d v="2019-11-22T00:00:00"/>
    <n v="-0.52355696892801007"/>
    <n v="0.74862964099999996"/>
    <n v="0.18404865816801599"/>
    <n v="8.7301045862085704"/>
    <n v="6"/>
    <n v="-1"/>
    <n v="99999"/>
    <n v="99999"/>
    <n v="10"/>
    <n v="-1"/>
    <x v="0"/>
    <n v="1"/>
    <n v="31130.099600000001"/>
    <n v="-6.5834236659804146E-3"/>
    <n v="31557326"/>
    <n v="8.9180800228150225E-4"/>
    <n v="4572.1233589835747"/>
    <n v="3.0203291050878711E-4"/>
    <n v="769.69771999999932"/>
    <n v="3.4094250707690232E-3"/>
    <n v="1406.9443199999992"/>
    <n v="0"/>
    <n v="5341.8210789835739"/>
    <n v="7.4858665732246976E-4"/>
    <n v="6748.7653989835726"/>
    <n v="5.9243310248868752E-4"/>
    <x v="3"/>
    <x v="5"/>
    <n v="4"/>
    <n v="1"/>
    <n v="0"/>
    <n v="0"/>
    <x v="0"/>
  </r>
  <r>
    <d v="2019-11-25T00:00:00"/>
    <n v="1.0328729272584976"/>
    <n v="0.933970199"/>
    <n v="0.28453114521559397"/>
    <n v="5.5950613802156104"/>
    <n v="2"/>
    <n v="99999"/>
    <n v="99999"/>
    <n v="1"/>
    <n v="10"/>
    <n v="1"/>
    <x v="1"/>
    <n v="5"/>
    <n v="31566.699199999999"/>
    <n v="1.4024998493740615E-2"/>
    <n v="31652584"/>
    <n v="3.0185700778322389E-3"/>
    <n v="4581.234383354632"/>
    <n v="1.9927337159779679E-3"/>
    <n v="772.93485999999928"/>
    <n v="4.205728971108158E-3"/>
    <n v="1405.5329799999993"/>
    <n v="-1.0031242743138158E-3"/>
    <n v="5354.1692433546314"/>
    <n v="2.3116020152076366E-3"/>
    <n v="6759.7022233546304"/>
    <n v="1.6205666850865885E-3"/>
    <x v="3"/>
    <x v="5"/>
    <n v="4"/>
    <n v="1"/>
    <n v="0"/>
    <n v="0"/>
    <x v="0"/>
  </r>
  <r>
    <d v="2019-11-26T00:00:00"/>
    <n v="0.17131898935089254"/>
    <n v="0.17211689999999999"/>
    <n v="1.9834348918015599E-2"/>
    <n v="8.4106935871141708"/>
    <n v="5"/>
    <n v="99999"/>
    <n v="0"/>
    <n v="99999"/>
    <n v="-10"/>
    <n v="0"/>
    <x v="2"/>
    <n v="4"/>
    <n v="31778.199199999999"/>
    <n v="6.7000986913450244E-3"/>
    <n v="31656476"/>
    <n v="1.2295994538713551E-4"/>
    <n v="4569.1027017023953"/>
    <n v="-2.6481250765766351E-3"/>
    <n v="772.21956999999941"/>
    <n v="-9.2542080454216524E-4"/>
    <n v="1417.9839999999992"/>
    <n v="8.8585754850092346E-3"/>
    <n v="5341.3222717023946"/>
    <n v="-2.3994332394670081E-3"/>
    <n v="6759.306271702394"/>
    <n v="-5.8575309851427448E-5"/>
    <x v="3"/>
    <x v="5"/>
    <n v="4"/>
    <n v="1"/>
    <n v="0"/>
    <n v="0"/>
    <x v="0"/>
  </r>
  <r>
    <d v="2019-11-27T00:00:00"/>
    <n v="0.12593793086363245"/>
    <n v="4.4707528000000003E-2"/>
    <n v="2.3832337285015801E-2"/>
    <n v="12.7336218702709"/>
    <n v="3"/>
    <n v="99999"/>
    <n v="0"/>
    <n v="99999"/>
    <n v="-10"/>
    <n v="0"/>
    <x v="2"/>
    <n v="4"/>
    <n v="31900.099600000001"/>
    <n v="3.835975702487282E-3"/>
    <n v="31904584"/>
    <n v="7.8375116674389567E-3"/>
    <n v="4590.738656492008"/>
    <n v="4.7352743420610022E-3"/>
    <n v="775.04143999999928"/>
    <n v="3.6542326944652981E-3"/>
    <n v="1419.0519399999989"/>
    <n v="7.5313966871259908E-4"/>
    <n v="5365.780096492007"/>
    <n v="4.5789831703633155E-3"/>
    <n v="6784.8320364920055"/>
    <n v="3.7763882510359892E-3"/>
    <x v="3"/>
    <x v="5"/>
    <n v="4"/>
    <n v="1"/>
    <n v="0"/>
    <n v="0"/>
    <x v="0"/>
  </r>
  <r>
    <d v="2019-11-28T00:00:00"/>
    <n v="0.53915787834309103"/>
    <n v="0.56821469000000002"/>
    <n v="0.15945508169863701"/>
    <n v="9.72048109978663"/>
    <n v="2"/>
    <n v="99999"/>
    <n v="99999"/>
    <n v="1"/>
    <n v="10"/>
    <n v="1"/>
    <x v="1"/>
    <n v="5"/>
    <n v="32132.300800000001"/>
    <n v="7.2790117558128031E-3"/>
    <n v="32035220"/>
    <n v="4.0945840259192234E-3"/>
    <n v="4615.1669797514896"/>
    <n v="5.3212184546675978E-3"/>
    <n v="776.38698999999929"/>
    <n v="1.7361007174017118E-3"/>
    <n v="1416.7471799999992"/>
    <n v="-1.6241547860466055E-3"/>
    <n v="5391.5539697514887"/>
    <n v="4.8033785947232399E-3"/>
    <n v="6808.3011497514881"/>
    <n v="3.4590558960421181E-3"/>
    <x v="3"/>
    <x v="5"/>
    <n v="4"/>
    <n v="1"/>
    <n v="0"/>
    <n v="0"/>
    <x v="0"/>
  </r>
  <r>
    <d v="2019-11-29T00:00:00"/>
    <n v="-0.39397291889299774"/>
    <n v="0.30839457599999998"/>
    <n v="7.0515209084762095E-2"/>
    <n v="9.4829314387209802"/>
    <n v="5"/>
    <n v="-1"/>
    <n v="99999"/>
    <n v="99999"/>
    <n v="-10"/>
    <n v="-1"/>
    <x v="4"/>
    <n v="2"/>
    <n v="31926.300800000001"/>
    <n v="-6.410994384815405E-3"/>
    <n v="32010234"/>
    <n v="-7.7995406305930715E-4"/>
    <n v="4602.7354955704741"/>
    <n v="-2.693615254996673E-3"/>
    <n v="776.41621999999927"/>
    <n v="3.7648750399466024E-5"/>
    <n v="1413.0738199999992"/>
    <n v="-2.5928126428316212E-3"/>
    <n v="5379.1517155704732"/>
    <n v="-2.3003116078585961E-3"/>
    <n v="6792.2255355704729"/>
    <n v="-2.3611784830642746E-3"/>
    <x v="3"/>
    <x v="5"/>
    <n v="4"/>
    <n v="1"/>
    <n v="0"/>
    <n v="0"/>
    <x v="0"/>
  </r>
  <r>
    <d v="2019-12-02T00:00:00"/>
    <n v="-6.9399035449725305E-3"/>
    <n v="7.4813823000000002E-2"/>
    <n v="1.7452053391980998E-2"/>
    <n v="8.5254141680383793"/>
    <n v="8"/>
    <n v="99999"/>
    <n v="0"/>
    <n v="99999"/>
    <n v="-10"/>
    <n v="0"/>
    <x v="2"/>
    <n v="4"/>
    <n v="31871.800800000001"/>
    <n v="-1.7070565218755274E-3"/>
    <n v="31803448"/>
    <n v="-6.4599965123653957E-3"/>
    <n v="4608.6083125645873"/>
    <n v="1.2759405791979983E-3"/>
    <n v="776.18372999999917"/>
    <n v="-2.9943990608549687E-4"/>
    <n v="1410.1649799999991"/>
    <n v="-2.058519490510502E-3"/>
    <n v="5384.7920425645862"/>
    <n v="1.0485532463764269E-3"/>
    <n v="6794.9570225645857"/>
    <n v="4.0214904228497161E-4"/>
    <x v="3"/>
    <x v="6"/>
    <n v="4"/>
    <n v="1"/>
    <n v="0"/>
    <n v="0"/>
    <x v="0"/>
  </r>
  <r>
    <d v="2019-12-03T00:00:00"/>
    <n v="-0.46546727515151032"/>
    <n v="0.60512152699999999"/>
    <n v="0.18181901915193099"/>
    <n v="6.8204800000000301"/>
    <n v="3"/>
    <n v="-1"/>
    <n v="99999"/>
    <n v="99999"/>
    <n v="10"/>
    <n v="-1"/>
    <x v="0"/>
    <n v="1"/>
    <n v="31633.099600000001"/>
    <n v="-7.4894167887745722E-3"/>
    <n v="31823910"/>
    <n v="6.4338935828600619E-4"/>
    <n v="4603.9802578295757"/>
    <n v="-1.0042195867229209E-3"/>
    <n v="777.38151999999923"/>
    <n v="1.5431784430730566E-3"/>
    <n v="1411.626279999999"/>
    <n v="1.0362617287518194E-3"/>
    <n v="5381.3617778295747"/>
    <n v="-6.3702826551081948E-4"/>
    <n v="6792.9880578295742"/>
    <n v="-2.8976853399853564E-4"/>
    <x v="3"/>
    <x v="6"/>
    <n v="4"/>
    <n v="1"/>
    <n v="0"/>
    <n v="0"/>
    <x v="0"/>
  </r>
  <r>
    <d v="2019-12-04T00:00:00"/>
    <n v="1.2960779707294139"/>
    <n v="2.083723E-3"/>
    <n v="0.26112361607742601"/>
    <n v="6.1306904466062999"/>
    <n v="4"/>
    <n v="99999"/>
    <n v="99999"/>
    <n v="1"/>
    <n v="10"/>
    <n v="1"/>
    <x v="1"/>
    <n v="5"/>
    <n v="31968.349600000001"/>
    <n v="1.0598076199905604E-2"/>
    <n v="31983114"/>
    <n v="5.002653665121537E-3"/>
    <n v="4574.8422463391553"/>
    <n v="-6.328874117317973E-3"/>
    <n v="775.36312999999916"/>
    <n v="-2.5963956539641897E-3"/>
    <n v="1406.200039999999"/>
    <n v="-3.8439635737016475E-3"/>
    <n v="5350.2053763391541"/>
    <n v="-5.7896872161207202E-3"/>
    <n v="6756.4054163391529"/>
    <n v="-5.3853534231164124E-3"/>
    <x v="3"/>
    <x v="6"/>
    <n v="4"/>
    <n v="1"/>
    <n v="0"/>
    <n v="0"/>
    <x v="0"/>
  </r>
  <r>
    <d v="2019-12-05T00:00:00"/>
    <n v="-1.1514318074803336"/>
    <n v="0.59217265699999999"/>
    <n v="0.16670508429926101"/>
    <n v="8.8242212277668699"/>
    <n v="10"/>
    <n v="-1"/>
    <n v="99999"/>
    <n v="99999"/>
    <n v="10"/>
    <n v="-1"/>
    <x v="0"/>
    <n v="1"/>
    <n v="31677"/>
    <n v="-9.1136891220684468E-3"/>
    <n v="31647292"/>
    <n v="-1.0499978207250238E-2"/>
    <n v="4520.3264317219127"/>
    <n v="-1.1916435951614845E-2"/>
    <n v="770.38919999999928"/>
    <n v="-6.4149684290506492E-3"/>
    <n v="1431.184279999999"/>
    <n v="1.7767201884022255E-2"/>
    <n v="5290.7156317219124"/>
    <n v="-1.1119151590017529E-2"/>
    <n v="6721.8999117219118"/>
    <n v="-5.1070802432601203E-3"/>
    <x v="3"/>
    <x v="6"/>
    <n v="4"/>
    <n v="1"/>
    <n v="0"/>
    <n v="0"/>
    <x v="0"/>
  </r>
  <r>
    <d v="2019-12-06T00:00:00"/>
    <n v="-1.5956407226640292"/>
    <n v="0.93245222900000002"/>
    <n v="0.32670309975204298"/>
    <n v="5.3364795889351004"/>
    <n v="8"/>
    <n v="-1"/>
    <n v="99999"/>
    <n v="99999"/>
    <n v="10"/>
    <n v="-1"/>
    <x v="0"/>
    <n v="1"/>
    <n v="31319.449199999999"/>
    <n v="-1.12873946396439E-2"/>
    <n v="31714036"/>
    <n v="2.1089956132740451E-3"/>
    <n v="4527.4622636233871"/>
    <n v="1.578609865738434E-3"/>
    <n v="774.17720999999915"/>
    <n v="4.9170081823575185E-3"/>
    <n v="1423.4792399999992"/>
    <n v="-5.3836812684945334E-3"/>
    <n v="5301.639473623386"/>
    <n v="2.0647191536768972E-3"/>
    <n v="6725.1187136233857"/>
    <n v="4.7885299450256547E-4"/>
    <x v="3"/>
    <x v="6"/>
    <n v="4"/>
    <n v="1"/>
    <n v="0"/>
    <n v="0"/>
    <x v="0"/>
  </r>
  <r>
    <d v="2019-12-09T00:00:00"/>
    <n v="0.38158057657291933"/>
    <n v="8.0390610000000001E-3"/>
    <n v="7.1424664438379901E-2"/>
    <n v="8.9526419555408001"/>
    <n v="11"/>
    <n v="99999"/>
    <n v="99999"/>
    <n v="1"/>
    <n v="-10"/>
    <n v="1"/>
    <x v="5"/>
    <n v="6"/>
    <n v="31332.400399999999"/>
    <n v="4.1351940506029194E-4"/>
    <n v="31779226"/>
    <n v="2.055556725734986E-3"/>
    <n v="4528.2549953860935"/>
    <n v="1.7509406297566699E-4"/>
    <n v="773.14677999999935"/>
    <n v="-1.3310001724279319E-3"/>
    <n v="1432.1051399999992"/>
    <n v="6.0597301018594507E-3"/>
    <n v="5301.4017753860926"/>
    <n v="-4.4834855043585087E-5"/>
    <n v="6733.5069153860914"/>
    <n v="1.2472942292771627E-3"/>
    <x v="3"/>
    <x v="6"/>
    <n v="4"/>
    <n v="1"/>
    <n v="0"/>
    <n v="0"/>
    <x v="0"/>
  </r>
  <r>
    <d v="2019-12-10T00:00:00"/>
    <n v="-0.57337284454014303"/>
    <n v="0.30980655299999998"/>
    <n v="6.7098075709310506E-2"/>
    <n v="11.278853069306599"/>
    <n v="5"/>
    <n v="-1"/>
    <n v="99999"/>
    <n v="99999"/>
    <n v="-10"/>
    <n v="-1"/>
    <x v="4"/>
    <n v="2"/>
    <n v="31176.349600000001"/>
    <n v="-4.9804929723800129E-3"/>
    <n v="31920328"/>
    <n v="4.4400703780513862E-3"/>
    <n v="4535.8537703737356"/>
    <n v="1.6780801866027595E-3"/>
    <n v="773.53760999999918"/>
    <n v="5.0550556519146639E-4"/>
    <n v="1435.8372399999992"/>
    <n v="2.6060237448766177E-3"/>
    <n v="5309.391380373735"/>
    <n v="1.5070740393110515E-3"/>
    <n v="6745.228620373734"/>
    <n v="1.7408023983547238E-3"/>
    <x v="3"/>
    <x v="6"/>
    <n v="4"/>
    <n v="1"/>
    <n v="0"/>
    <n v="0"/>
    <x v="0"/>
  </r>
  <r>
    <d v="2019-12-11T00:00:00"/>
    <n v="0.27503994378364033"/>
    <n v="0.43208233899999998"/>
    <n v="6.0787519892420601E-2"/>
    <n v="8.13431456275109"/>
    <n v="6"/>
    <n v="99999"/>
    <n v="99999"/>
    <n v="1"/>
    <n v="-10"/>
    <n v="1"/>
    <x v="5"/>
    <n v="6"/>
    <n v="31285.349600000001"/>
    <n v="3.4962399831441893E-3"/>
    <n v="31974652"/>
    <n v="1.7018622114408632E-3"/>
    <n v="4522.0120943569236"/>
    <n v="-3.0516142533562052E-3"/>
    <n v="772.45610999999917"/>
    <n v="-1.3981220641617886E-3"/>
    <n v="1436.0855799999993"/>
    <n v="1.7295832221209118E-4"/>
    <n v="5294.4682043569228"/>
    <n v="-2.810713120900421E-3"/>
    <n v="6730.5537843569218"/>
    <n v="-2.1755876402005381E-3"/>
    <x v="3"/>
    <x v="6"/>
    <n v="4"/>
    <n v="1"/>
    <n v="0"/>
    <n v="0"/>
    <x v="0"/>
  </r>
  <r>
    <d v="2019-12-12T00:00:00"/>
    <n v="0.86636595988401022"/>
    <n v="0.79616911599999995"/>
    <n v="0.25674758984295298"/>
    <n v="6.7277767722485002"/>
    <n v="2"/>
    <n v="99999"/>
    <n v="99999"/>
    <n v="1"/>
    <n v="10"/>
    <n v="1"/>
    <x v="1"/>
    <n v="5"/>
    <n v="31665.800800000001"/>
    <n v="1.2160682391735289E-2"/>
    <n v="32122796"/>
    <n v="4.6331700498256634E-3"/>
    <n v="4540.685653361611"/>
    <n v="4.1294801108537893E-3"/>
    <n v="775.47539999999924"/>
    <n v="3.9086880936187729E-3"/>
    <n v="1434.8402199999991"/>
    <n v="-8.6719065865148437E-4"/>
    <n v="5316.1610533616104"/>
    <n v="4.0972668391578981E-3"/>
    <n v="6751.0012733616095"/>
    <n v="3.0380098963345148E-3"/>
    <x v="3"/>
    <x v="6"/>
    <n v="4"/>
    <n v="1"/>
    <n v="0"/>
    <n v="0"/>
    <x v="0"/>
  </r>
  <r>
    <d v="2019-12-13T00:00:00"/>
    <n v="0.69564352696493659"/>
    <n v="0.74292112399999999"/>
    <n v="9.8143250486637398E-2"/>
    <n v="8.5043243003501292"/>
    <n v="5"/>
    <n v="99999"/>
    <n v="99999"/>
    <n v="1"/>
    <n v="10"/>
    <n v="1"/>
    <x v="1"/>
    <n v="5"/>
    <n v="32029.599600000001"/>
    <n v="1.1488697295158889E-2"/>
    <n v="32076150"/>
    <n v="-1.4521151894747453E-3"/>
    <n v="4528.5974842002061"/>
    <n v="-2.6621902690964205E-3"/>
    <n v="777.23529999999926"/>
    <n v="2.2694465872161729E-3"/>
    <n v="1435.8042799999992"/>
    <n v="6.7189362729180857E-4"/>
    <n v="5305.8327842002054"/>
    <n v="-1.9428059191084479E-3"/>
    <n v="6741.6370642002048"/>
    <n v="-1.3870844904673163E-3"/>
    <x v="3"/>
    <x v="6"/>
    <n v="4"/>
    <n v="1"/>
    <n v="0"/>
    <n v="0"/>
    <x v="0"/>
  </r>
  <r>
    <d v="2019-12-16T00:00:00"/>
    <n v="-0.36924032622803149"/>
    <n v="4.8109503999999997E-2"/>
    <n v="3.6522097595544797E-2"/>
    <n v="12.2428111515637"/>
    <n v="2"/>
    <n v="-1"/>
    <n v="99999"/>
    <n v="99999"/>
    <n v="-10"/>
    <n v="-1"/>
    <x v="4"/>
    <n v="2"/>
    <n v="31995.599600000001"/>
    <n v="-1.0615181090181114E-3"/>
    <n v="32120164"/>
    <n v="1.3721721590651548E-3"/>
    <n v="4527.0573396027939"/>
    <n v="-3.4009306474813705E-4"/>
    <n v="776.74061999999924"/>
    <n v="-6.3646105625925209E-4"/>
    <n v="1434.8755999999992"/>
    <n v="-6.4680124786919979E-4"/>
    <n v="5303.7979596027935"/>
    <n v="-3.8350711003765081E-4"/>
    <n v="6738.6735596027929"/>
    <n v="-4.3958234019281228E-4"/>
    <x v="3"/>
    <x v="6"/>
    <n v="4"/>
    <n v="1"/>
    <n v="0"/>
    <n v="0"/>
    <x v="0"/>
  </r>
  <r>
    <d v="2019-12-17T00:00:00"/>
    <n v="0.37072121502646477"/>
    <n v="5.8123037000000002E-2"/>
    <n v="2.63897754412648E-2"/>
    <n v="14.7791715285901"/>
    <n v="3"/>
    <n v="99999"/>
    <n v="99999"/>
    <n v="1"/>
    <n v="-10"/>
    <n v="1"/>
    <x v="5"/>
    <n v="6"/>
    <n v="32152.150399999999"/>
    <n v="4.8928853328942257E-3"/>
    <n v="32113846"/>
    <n v="-1.9669887115147944E-4"/>
    <n v="4537.8611637675558"/>
    <n v="2.386500402866476E-3"/>
    <n v="778.23028999999929"/>
    <n v="1.9178474276264623E-3"/>
    <n v="1433.5437599999991"/>
    <n v="-9.2819196312210472E-4"/>
    <n v="5316.0914537675553"/>
    <n v="2.3178662268805716E-3"/>
    <n v="6749.6352137675549"/>
    <n v="1.6266783170022503E-3"/>
    <x v="3"/>
    <x v="6"/>
    <n v="4"/>
    <n v="1"/>
    <n v="0"/>
    <n v="0"/>
    <x v="0"/>
  </r>
  <r>
    <d v="2019-12-18T00:00:00"/>
    <n v="0.28786232320484906"/>
    <n v="0.70857978300000002"/>
    <n v="0.11709958723435999"/>
    <n v="8.9250831714649905"/>
    <n v="4"/>
    <n v="99999"/>
    <n v="99999"/>
    <n v="1"/>
    <n v="10"/>
    <n v="1"/>
    <x v="1"/>
    <n v="5"/>
    <n v="32276"/>
    <n v="3.8519849670770601E-3"/>
    <n v="32041458"/>
    <n v="-2.2541055966949219E-3"/>
    <n v="4543.1237486075288"/>
    <n v="1.1597060046684149E-3"/>
    <n v="778.39909999999918"/>
    <n v="2.1691522698241705E-4"/>
    <n v="1430.9882399999992"/>
    <n v="-1.7826592192762281E-3"/>
    <n v="5321.5228486075284"/>
    <n v="1.0216895038785978E-3"/>
    <n v="6752.5110886075272"/>
    <n v="4.2607855815757212E-4"/>
    <x v="3"/>
    <x v="6"/>
    <n v="4"/>
    <n v="1"/>
    <n v="0"/>
    <n v="0"/>
    <x v="0"/>
  </r>
  <r>
    <d v="2019-12-19T00:00:00"/>
    <n v="0.29735151264413406"/>
    <n v="0.33906442399999998"/>
    <n v="0.12916247606188799"/>
    <n v="9.8588747663348499"/>
    <n v="5"/>
    <n v="99999"/>
    <n v="99999"/>
    <n v="1"/>
    <n v="10"/>
    <n v="1"/>
    <x v="1"/>
    <n v="5"/>
    <n v="32249.599600000001"/>
    <n v="-8.179576155656898E-4"/>
    <n v="32189222"/>
    <n v="4.6116503187838553E-3"/>
    <n v="4557.1680932813024"/>
    <n v="3.0913409915540591E-3"/>
    <n v="777.30703999999923"/>
    <n v="-1.4029564011571738E-3"/>
    <n v="1423.434199999999"/>
    <n v="-5.278897330421306E-3"/>
    <n v="5334.4751332813012"/>
    <n v="2.4339432606517164E-3"/>
    <n v="6757.9093332813"/>
    <n v="7.9944254854757979E-4"/>
    <x v="3"/>
    <x v="6"/>
    <n v="4"/>
    <n v="1"/>
    <n v="0"/>
    <n v="0"/>
    <x v="0"/>
  </r>
  <r>
    <d v="2019-12-20T00:00:00"/>
    <n v="0.34528041255024899"/>
    <n v="0.10053549000000001"/>
    <n v="4.45992482784318E-2"/>
    <n v="14.3615543694224"/>
    <n v="6"/>
    <n v="99999"/>
    <n v="99999"/>
    <n v="1"/>
    <n v="-10"/>
    <n v="1"/>
    <x v="5"/>
    <n v="6"/>
    <n v="32381.150399999999"/>
    <n v="4.0791452182866728E-3"/>
    <n v="32312124"/>
    <n v="3.8181102979126802E-3"/>
    <n v="4569.0049426986425"/>
    <n v="2.5974133881063732E-3"/>
    <n v="778.04600999999923"/>
    <n v="9.5067966964501593E-4"/>
    <n v="1413.2332199999992"/>
    <n v="-7.1664570093931124E-3"/>
    <n v="5347.0509526986416"/>
    <n v="2.3574614377488423E-3"/>
    <n v="6760.2841726986408"/>
    <n v="3.5141628871016017E-4"/>
    <x v="3"/>
    <x v="6"/>
    <n v="4"/>
    <n v="1"/>
    <n v="0"/>
    <n v="0"/>
    <x v="0"/>
  </r>
  <r>
    <d v="2019-12-23T00:00:00"/>
    <n v="-4.9432163997367939E-2"/>
    <n v="0.65491507800000004"/>
    <n v="2.6835302151011899E-2"/>
    <n v="6.6473149966406098"/>
    <n v="4"/>
    <n v="99999"/>
    <n v="0"/>
    <n v="99999"/>
    <n v="-10"/>
    <n v="0"/>
    <x v="2"/>
    <n v="4"/>
    <n v="32336.300800000001"/>
    <n v="-1.385052706465828E-3"/>
    <n v="32524928"/>
    <n v="6.5858870806512204E-3"/>
    <n v="4571.2094126347019"/>
    <n v="4.8248359625491233E-4"/>
    <n v="777.4872199999993"/>
    <n v="-7.1819660125227447E-4"/>
    <n v="1412.4192199999989"/>
    <n v="-5.7598419601279094E-4"/>
    <n v="5348.696632634701"/>
    <n v="3.0777337837584184E-4"/>
    <n v="6761.1158526346999"/>
    <n v="1.2302440471634313E-4"/>
    <x v="3"/>
    <x v="6"/>
    <n v="4"/>
    <n v="1"/>
    <n v="0"/>
    <n v="0"/>
    <x v="0"/>
  </r>
  <r>
    <d v="2019-12-24T00:00:00"/>
    <n v="-0.26033243511686577"/>
    <n v="0.35460017199999999"/>
    <n v="0.13497509042055"/>
    <n v="11.447100045181999"/>
    <n v="8"/>
    <n v="-1"/>
    <n v="99999"/>
    <n v="99999"/>
    <n v="10"/>
    <n v="-1"/>
    <x v="0"/>
    <n v="1"/>
    <n v="32286.800800000001"/>
    <n v="-1.5307873434923236E-3"/>
    <n v="32713190"/>
    <n v="5.7882372560518203E-3"/>
    <n v="4589.2159103721033"/>
    <n v="3.939110224885356E-3"/>
    <n v="777.77864999999917"/>
    <n v="3.7483574328067704E-4"/>
    <n v="1411.1568799999991"/>
    <n v="-8.9374314801504706E-4"/>
    <n v="5366.9945603721026"/>
    <n v="3.4210068347788614E-3"/>
    <n v="6778.1514403721012"/>
    <n v="2.5196414480552765E-3"/>
    <x v="3"/>
    <x v="6"/>
    <n v="4"/>
    <n v="1"/>
    <n v="0"/>
    <n v="0"/>
    <x v="0"/>
  </r>
  <r>
    <d v="2019-12-26T00:00:00"/>
    <n v="-0.81725213898169513"/>
    <n v="0.95613821600000004"/>
    <n v="0.32394573765493601"/>
    <n v="5.7233292518776402"/>
    <n v="2"/>
    <n v="-1"/>
    <n v="99999"/>
    <n v="99999"/>
    <n v="10"/>
    <n v="-1"/>
    <x v="0"/>
    <n v="1"/>
    <n v="32020.599600000001"/>
    <n v="-8.244892445336327E-3"/>
    <n v="32814672"/>
    <n v="3.1021737714971298E-3"/>
    <n v="4605.9277664871861"/>
    <n v="3.6415493281352074E-3"/>
    <n v="780.26857999999925"/>
    <n v="3.2013349813602154E-3"/>
    <n v="1411.1568799999991"/>
    <n v="0"/>
    <n v="5386.1963464871851"/>
    <n v="3.5777539736785435E-3"/>
    <n v="6797.3532264871847"/>
    <n v="2.8328942314144179E-3"/>
    <x v="3"/>
    <x v="6"/>
    <n v="4"/>
    <n v="1"/>
    <n v="0"/>
    <n v="0"/>
    <x v="0"/>
  </r>
  <r>
    <d v="2019-12-27T00:00:00"/>
    <n v="0.99502016883150723"/>
    <n v="0.65557153300000004"/>
    <n v="0.245838584743861"/>
    <n v="6.6188579710163298"/>
    <n v="2"/>
    <n v="99999"/>
    <n v="99999"/>
    <n v="1"/>
    <n v="10"/>
    <n v="1"/>
    <x v="1"/>
    <n v="5"/>
    <n v="32414.349600000001"/>
    <n v="1.2296771606987722E-2"/>
    <n v="32881332"/>
    <n v="2.0314083895154322E-3"/>
    <n v="4612.4965584709635"/>
    <n v="1.4261604429779418E-3"/>
    <n v="781.79627999999911"/>
    <n v="1.9579155679956273E-3"/>
    <n v="1443.2244999999989"/>
    <n v="2.2724347983195115E-2"/>
    <n v="5394.292838470963"/>
    <n v="1.5031928772999414E-3"/>
    <n v="6837.5173384709615"/>
    <n v="5.9087869418452676E-3"/>
    <x v="3"/>
    <x v="6"/>
    <n v="4"/>
    <n v="1"/>
    <n v="0"/>
    <n v="0"/>
    <x v="0"/>
  </r>
  <r>
    <d v="2019-12-30T00:00:00"/>
    <n v="-0.45112957391145991"/>
    <n v="0.689363324"/>
    <n v="0.171918644822627"/>
    <n v="6.5322353617506703"/>
    <n v="5"/>
    <n v="-1"/>
    <n v="99999"/>
    <n v="99999"/>
    <n v="10"/>
    <n v="-1"/>
    <x v="0"/>
    <n v="1"/>
    <n v="32372.099600000001"/>
    <n v="-1.3034350687696206E-3"/>
    <n v="32683078"/>
    <n v="-6.0293786151972562E-3"/>
    <n v="4616.7807118946093"/>
    <n v="9.2881444340120467E-4"/>
    <n v="781.9822599999992"/>
    <n v="2.3788805953395276E-4"/>
    <n v="1448.5537399999989"/>
    <n v="3.6925925245865354E-3"/>
    <n v="5398.7629718946082"/>
    <n v="8.2867830084509819E-4"/>
    <n v="6847.3167118946076"/>
    <n v="1.4331771224198597E-3"/>
    <x v="3"/>
    <x v="6"/>
    <n v="4"/>
    <n v="1"/>
    <n v="0"/>
    <n v="0"/>
    <x v="0"/>
  </r>
  <r>
    <d v="2019-12-31T00:00:00"/>
    <n v="-0.29933583512744338"/>
    <n v="1.5039327999999999E-2"/>
    <n v="6.6306662631240895E-2"/>
    <n v="8.8954562138071598"/>
    <n v="6"/>
    <n v="-1"/>
    <n v="99999"/>
    <n v="99999"/>
    <n v="-10"/>
    <n v="-1"/>
    <x v="4"/>
    <n v="2"/>
    <n v="32180.5"/>
    <n v="-5.9186646021563982E-3"/>
    <n v="32508934"/>
    <n v="-5.3282619219646721E-3"/>
    <n v="4599.7728835944026"/>
    <n v="-3.6839151264836945E-3"/>
    <n v="781.77977999999905"/>
    <n v="-2.589317051772122E-4"/>
    <n v="1445.806519999999"/>
    <n v="-1.8965261171463021E-3"/>
    <n v="5381.5526635944016"/>
    <n v="-3.1878243941809714E-3"/>
    <n v="6827.3591835944007"/>
    <n v="-2.9146495101560754E-3"/>
    <x v="3"/>
    <x v="6"/>
    <n v="4"/>
    <n v="1"/>
    <n v="0"/>
    <n v="0"/>
    <x v="0"/>
  </r>
  <r>
    <d v="2020-01-01T00:00:00"/>
    <n v="-0.59700132281040397"/>
    <n v="0.37953176300000002"/>
    <n v="0.27593406022077199"/>
    <n v="6.8034792201398897"/>
    <n v="4"/>
    <n v="-1"/>
    <n v="99999"/>
    <n v="99999"/>
    <n v="10"/>
    <n v="-1"/>
    <x v="0"/>
    <n v="1"/>
    <n v="32128.900399999999"/>
    <n v="-1.603443078883271E-3"/>
    <n v="32623592"/>
    <n v="3.5269689249115554E-3"/>
    <n v="4611.9148511017756"/>
    <n v="2.6396884834638534E-3"/>
    <n v="779.78125999999907"/>
    <n v="-2.5563720770572784E-3"/>
    <n v="1448.9926199999989"/>
    <n v="2.2036835191474591E-3"/>
    <n v="5391.6961111017745"/>
    <n v="1.8848551972727723E-3"/>
    <n v="6840.6887311017736"/>
    <n v="1.9523723813157368E-3"/>
    <x v="4"/>
    <x v="7"/>
    <n v="1"/>
    <n v="1"/>
    <n v="0"/>
    <n v="0"/>
    <x v="0"/>
  </r>
  <r>
    <d v="2020-01-02T00:00:00"/>
    <n v="0.77457497868375313"/>
    <n v="0.87722199599999995"/>
    <n v="0.23813241485591199"/>
    <n v="5.1812330827060897"/>
    <n v="1"/>
    <n v="99999"/>
    <n v="99999"/>
    <n v="1"/>
    <n v="10"/>
    <n v="1"/>
    <x v="1"/>
    <n v="5"/>
    <n v="32432.650399999999"/>
    <n v="9.4541050648593306E-3"/>
    <n v="32291316"/>
    <n v="-1.0185144542023461E-2"/>
    <n v="4617.3341210152221"/>
    <n v="1.1750585360768007E-3"/>
    <n v="780.54959999999915"/>
    <n v="9.8532760328207125E-4"/>
    <n v="1447.7260199999989"/>
    <n v="-8.7412453487856201E-4"/>
    <n v="5397.8837210152215"/>
    <n v="1.1476184462078098E-3"/>
    <n v="6845.6097410152206"/>
    <n v="7.1937345885553228E-4"/>
    <x v="4"/>
    <x v="7"/>
    <n v="1"/>
    <n v="1"/>
    <n v="0"/>
    <n v="0"/>
    <x v="0"/>
  </r>
  <r>
    <d v="2020-01-03T00:00:00"/>
    <n v="-0.5897314357248864"/>
    <n v="0.81138634799999998"/>
    <n v="0.14689697786806999"/>
    <n v="6.6799459738905798"/>
    <n v="3"/>
    <n v="-1"/>
    <n v="99999"/>
    <n v="99999"/>
    <n v="10"/>
    <n v="-1"/>
    <x v="0"/>
    <n v="1"/>
    <n v="32077.800800000001"/>
    <n v="-1.0941122468362874E-2"/>
    <n v="32326048"/>
    <n v="1.0755832930438025E-3"/>
    <n v="4612.8577485786127"/>
    <n v="-9.6947119686130456E-4"/>
    <n v="781.80996999999911"/>
    <n v="1.6147212169475011E-3"/>
    <n v="1434.8101599999991"/>
    <n v="-8.9214808752279273E-3"/>
    <n v="5394.667718578612"/>
    <n v="-5.9578949877869825E-4"/>
    <n v="6829.4778785786111"/>
    <n v="-2.3565267444265459E-3"/>
    <x v="4"/>
    <x v="7"/>
    <n v="1"/>
    <n v="1"/>
    <n v="0"/>
    <n v="0"/>
    <x v="0"/>
  </r>
  <r>
    <d v="2020-01-06T00:00:00"/>
    <n v="-1.2816797325084428"/>
    <n v="0.91949446400000001"/>
    <n v="0.24070932081586"/>
    <n v="5.7350086103546198"/>
    <n v="2"/>
    <n v="-1"/>
    <n v="99999"/>
    <n v="99999"/>
    <n v="10"/>
    <n v="-1"/>
    <x v="0"/>
    <n v="1"/>
    <n v="31228.699199999999"/>
    <n v="-2.6470068983033279E-2"/>
    <n v="32447666"/>
    <n v="3.7622291472190206E-3"/>
    <n v="4623.0099353154947"/>
    <n v="2.2008453956792184E-3"/>
    <n v="784.72326999999905"/>
    <n v="3.7263530931945787E-3"/>
    <n v="1431.6200399999991"/>
    <n v="-2.2233742755208841E-3"/>
    <n v="5407.7332053154933"/>
    <n v="2.4219261349285315E-3"/>
    <n v="6839.3532453154921"/>
    <n v="1.4459914670572616E-3"/>
    <x v="4"/>
    <x v="7"/>
    <n v="1"/>
    <n v="1"/>
    <n v="0"/>
    <n v="0"/>
    <x v="0"/>
  </r>
  <r>
    <d v="2020-01-07T00:00:00"/>
    <n v="-1.0758532066740243"/>
    <n v="0.74662018799999996"/>
    <n v="0.20167247336349001"/>
    <n v="5.2306403455057398"/>
    <n v="7"/>
    <n v="-1"/>
    <n v="99999"/>
    <n v="99999"/>
    <n v="10"/>
    <n v="-1"/>
    <x v="0"/>
    <n v="1"/>
    <n v="31409.099600000001"/>
    <n v="5.7767503809444953E-3"/>
    <n v="32490068"/>
    <n v="1.3067812026912318E-3"/>
    <n v="4617.7053937474393"/>
    <n v="-1.147421624066558E-3"/>
    <n v="778.79211999999916"/>
    <n v="-7.5582695540554745E-3"/>
    <n v="1462.3798599999989"/>
    <n v="2.1486022226958834E-2"/>
    <n v="5396.4975137474385"/>
    <n v="-2.0777081896368177E-3"/>
    <n v="6858.8773737474376"/>
    <n v="2.8546746646429533E-3"/>
    <x v="4"/>
    <x v="7"/>
    <n v="1"/>
    <n v="1"/>
    <n v="0"/>
    <n v="0"/>
    <x v="0"/>
  </r>
  <r>
    <d v="2020-01-08T00:00:00"/>
    <n v="0.9487721478460357"/>
    <n v="0.336764391"/>
    <n v="0.17306941184712599"/>
    <n v="8.3476965096729998"/>
    <n v="9"/>
    <n v="99999"/>
    <n v="99999"/>
    <n v="1"/>
    <n v="10"/>
    <n v="1"/>
    <x v="1"/>
    <n v="5"/>
    <n v="31355.300800000001"/>
    <n v="-1.7128412047825448E-3"/>
    <n v="32546916"/>
    <n v="1.74970394029339E-3"/>
    <n v="4617.0075160765819"/>
    <n v="-1.5113083476536726E-4"/>
    <n v="779.63455999999906"/>
    <n v="1.0817264047302544E-3"/>
    <n v="1446.8631399999988"/>
    <n v="-1.0610594705537157E-2"/>
    <n v="5396.6420760765814"/>
    <n v="2.6788176733960611E-5"/>
    <n v="6843.5052160765799"/>
    <n v="-2.2412060798309152E-3"/>
    <x v="4"/>
    <x v="7"/>
    <n v="1"/>
    <n v="1"/>
    <n v="0"/>
    <n v="0"/>
    <x v="0"/>
  </r>
  <r>
    <d v="2020-01-09T00:00:00"/>
    <n v="0.67260604896499454"/>
    <n v="0.81456052800000001"/>
    <n v="0.25167914482296599"/>
    <n v="5.7692295202384303"/>
    <n v="1"/>
    <n v="99999"/>
    <n v="99999"/>
    <n v="1"/>
    <n v="10"/>
    <n v="1"/>
    <x v="1"/>
    <n v="5"/>
    <n v="32071.550800000001"/>
    <n v="2.2843027549587447E-2"/>
    <n v="32697280"/>
    <n v="4.6199154475956572E-3"/>
    <n v="4640.0672101667833"/>
    <n v="4.9945108406055372E-3"/>
    <n v="783.10017999999911"/>
    <n v="4.445185190353973E-3"/>
    <n v="1495.9559799999988"/>
    <n v="3.3930534715260086E-2"/>
    <n v="5423.1673901667828"/>
    <n v="4.9151516287857522E-3"/>
    <n v="6919.1233701667816"/>
    <n v="1.1049623212467496E-2"/>
    <x v="4"/>
    <x v="7"/>
    <n v="1"/>
    <n v="1"/>
    <n v="0"/>
    <n v="0"/>
    <x v="0"/>
  </r>
  <r>
    <d v="2020-01-10T00:00:00"/>
    <n v="-0.41717790863831405"/>
    <n v="0.33131633999999999"/>
    <n v="2.1130067303177201E-2"/>
    <n v="7.61134772376281"/>
    <n v="6"/>
    <n v="-1"/>
    <n v="99999"/>
    <n v="99999"/>
    <n v="-10"/>
    <n v="-1"/>
    <x v="4"/>
    <n v="2"/>
    <n v="32081.900399999999"/>
    <n v="3.2270344719331767E-4"/>
    <n v="32486312"/>
    <n v="-6.4521574883292798E-3"/>
    <n v="4636.1987430665622"/>
    <n v="-8.3370928156922819E-4"/>
    <n v="782.6122099999991"/>
    <n v="-6.2312589431412491E-4"/>
    <n v="1525.7371399999988"/>
    <n v="1.9907778302407086E-2"/>
    <n v="5418.8109530665615"/>
    <n v="-8.0330124202332431E-4"/>
    <n v="6944.5480930665599"/>
    <n v="3.6745583998982756E-3"/>
    <x v="4"/>
    <x v="7"/>
    <n v="1"/>
    <n v="1"/>
    <n v="0"/>
    <n v="0"/>
    <x v="0"/>
  </r>
  <r>
    <d v="2020-01-13T00:00:00"/>
    <n v="-0.23031607172315158"/>
    <n v="0.37035183900000002"/>
    <n v="7.1866060649545593E-2"/>
    <n v="9.9127053770237392"/>
    <n v="5"/>
    <n v="99999"/>
    <n v="0"/>
    <n v="99999"/>
    <n v="-10"/>
    <n v="0"/>
    <x v="2"/>
    <n v="4"/>
    <n v="32198.199199999999"/>
    <n v="3.6250595678553044E-3"/>
    <n v="32479016"/>
    <n v="-2.2458689678284127E-4"/>
    <n v="4639.8735507702841"/>
    <n v="7.9263377335103691E-4"/>
    <n v="779.57143999999903"/>
    <n v="-3.8854108856799519E-3"/>
    <n v="1524.2152199999987"/>
    <n v="-9.9749816668959213E-4"/>
    <n v="5419.4449907702829"/>
    <n v="1.1700679525694646E-4"/>
    <n v="6943.660210770282"/>
    <n v="-1.278531424044882E-4"/>
    <x v="4"/>
    <x v="7"/>
    <n v="1"/>
    <n v="1"/>
    <n v="0"/>
    <n v="0"/>
    <x v="0"/>
  </r>
  <r>
    <d v="2020-01-14T00:00:00"/>
    <n v="-6.2376324925204403E-2"/>
    <n v="5.8991818000000001E-2"/>
    <n v="5.1337001211799703E-2"/>
    <n v="13.3947999326237"/>
    <n v="6"/>
    <n v="99999"/>
    <n v="0"/>
    <n v="99999"/>
    <n v="-10"/>
    <n v="0"/>
    <x v="2"/>
    <n v="4"/>
    <n v="32061.449199999999"/>
    <n v="-4.2471319327697099E-3"/>
    <n v="32621606"/>
    <n v="4.3902192110745197E-3"/>
    <n v="4646.3736945115716"/>
    <n v="1.4009312258538298E-3"/>
    <n v="778.24945999999909"/>
    <n v="-1.6957778750846808E-3"/>
    <n v="1518.2154199999986"/>
    <n v="-3.9363207513437581E-3"/>
    <n v="5424.6231545115706"/>
    <n v="9.5547860530120765E-4"/>
    <n v="6942.8385745115693"/>
    <n v="-1.1832898410524262E-4"/>
    <x v="4"/>
    <x v="7"/>
    <n v="1"/>
    <n v="1"/>
    <n v="0"/>
    <n v="0"/>
    <x v="0"/>
  </r>
  <r>
    <d v="2020-01-15T00:00:00"/>
    <n v="-2.690339050818457E-2"/>
    <n v="2.537086E-3"/>
    <n v="3.2897185816507898E-2"/>
    <n v="10.6774170798924"/>
    <n v="3"/>
    <n v="99999"/>
    <n v="0"/>
    <n v="99999"/>
    <n v="-10"/>
    <n v="0"/>
    <x v="2"/>
    <n v="4"/>
    <n v="31835.849600000001"/>
    <n v="-7.0364754441604171E-3"/>
    <n v="32588968"/>
    <n v="-1.000502550364879E-3"/>
    <n v="4648.6232188658305"/>
    <n v="4.841462400917429E-4"/>
    <n v="777.43466999999907"/>
    <n v="-1.0469522201789205E-3"/>
    <n v="1519.2520199999985"/>
    <n v="6.8277530734062175E-4"/>
    <n v="5426.0578888658292"/>
    <n v="2.6448553445890255E-4"/>
    <n v="6945.3099088658273"/>
    <n v="3.5595445979841323E-4"/>
    <x v="4"/>
    <x v="7"/>
    <n v="1"/>
    <n v="1"/>
    <n v="0"/>
    <n v="0"/>
    <x v="0"/>
  </r>
  <r>
    <d v="2020-01-16T00:00:00"/>
    <n v="-0.32581789596143573"/>
    <n v="5.2130839999999998E-3"/>
    <n v="6.2279515758517701E-2"/>
    <n v="7.5944620573352903"/>
    <n v="2"/>
    <n v="-1"/>
    <n v="99999"/>
    <n v="99999"/>
    <n v="-10"/>
    <n v="-1"/>
    <x v="4"/>
    <n v="2"/>
    <n v="31849.449199999999"/>
    <n v="4.271787990854925E-4"/>
    <n v="32730926"/>
    <n v="4.3560139738085812E-3"/>
    <n v="4652.6798630669891"/>
    <n v="8.726549798003802E-4"/>
    <n v="775.85676999999907"/>
    <n v="-2.0296239168238195E-3"/>
    <n v="1513.9114999999988"/>
    <n v="-3.5152298168409368E-3"/>
    <n v="5428.5366330669885"/>
    <n v="4.568222919709708E-4"/>
    <n v="6942.4481330669878"/>
    <n v="-4.120443632308346E-4"/>
    <x v="4"/>
    <x v="7"/>
    <n v="1"/>
    <n v="1"/>
    <n v="0"/>
    <n v="0"/>
    <x v="0"/>
  </r>
  <r>
    <d v="2020-01-17T00:00:00"/>
    <n v="-5.4343404837525762E-2"/>
    <n v="0.120432924"/>
    <n v="4.5884448289114498E-2"/>
    <n v="8.1818562336440497"/>
    <n v="4"/>
    <n v="99999"/>
    <n v="0"/>
    <n v="99999"/>
    <n v="-10"/>
    <n v="0"/>
    <x v="2"/>
    <n v="4"/>
    <n v="31553.699199999999"/>
    <n v="-9.285874871581723E-3"/>
    <n v="32704066"/>
    <n v="-8.2063061705006657E-4"/>
    <n v="4648.8191469595467"/>
    <n v="-8.2978331221295054E-4"/>
    <n v="774.57602999999904"/>
    <n v="-1.6507428297622972E-3"/>
    <n v="1495.0391399999987"/>
    <n v="-1.2465959866214127E-2"/>
    <n v="5423.395176959546"/>
    <n v="-9.4711640631184313E-4"/>
    <n v="6918.434316959545"/>
    <n v="-3.4589838695466835E-3"/>
    <x v="4"/>
    <x v="7"/>
    <n v="1"/>
    <n v="1"/>
    <n v="0"/>
    <n v="0"/>
    <x v="0"/>
  </r>
  <r>
    <d v="2020-01-20T00:00:00"/>
    <n v="-1.7018713422428453"/>
    <n v="0.90709773500000002"/>
    <n v="0.26963548035294699"/>
    <n v="5.8443759683870899"/>
    <n v="4"/>
    <n v="-1"/>
    <n v="99999"/>
    <n v="99999"/>
    <n v="10"/>
    <n v="-1"/>
    <x v="0"/>
    <n v="1"/>
    <n v="31097.699199999999"/>
    <n v="-1.4451554383835941E-2"/>
    <n v="32783900"/>
    <n v="2.4411031949360673E-3"/>
    <n v="4655.483848688802"/>
    <n v="1.4336332557944864E-3"/>
    <n v="776.20729999999912"/>
    <n v="2.1060166295103766E-3"/>
    <n v="1495.0391399999987"/>
    <n v="0"/>
    <n v="5431.6911486888011"/>
    <n v="1.5296638837050125E-3"/>
    <n v="6926.7302886888001"/>
    <n v="1.199111149891019E-3"/>
    <x v="4"/>
    <x v="7"/>
    <n v="1"/>
    <n v="1"/>
    <n v="0"/>
    <n v="0"/>
    <x v="0"/>
  </r>
  <r>
    <d v="2020-01-21T00:00:00"/>
    <n v="0.11499938777307092"/>
    <n v="0.239988532"/>
    <n v="4.0350493942748797E-2"/>
    <n v="9.8602945998074496"/>
    <n v="5"/>
    <n v="99999"/>
    <n v="0"/>
    <n v="99999"/>
    <n v="-10"/>
    <n v="0"/>
    <x v="2"/>
    <n v="4"/>
    <n v="30962.099600000001"/>
    <n v="-4.3604383439401762E-3"/>
    <n v="32924394"/>
    <n v="4.285457190877251E-3"/>
    <n v="4657.7231021827274"/>
    <n v="4.8099264581402679E-4"/>
    <n v="777.17087999999899"/>
    <n v="1.2413951788392552E-3"/>
    <n v="1509.0039199999987"/>
    <n v="9.3407454202170115E-3"/>
    <n v="5434.8939821827262"/>
    <n v="5.89656776545322E-4"/>
    <n v="6943.8979021827254"/>
    <n v="2.4784584902863838E-3"/>
    <x v="4"/>
    <x v="7"/>
    <n v="1"/>
    <n v="1"/>
    <n v="0"/>
    <n v="0"/>
    <x v="0"/>
  </r>
  <r>
    <d v="2020-01-22T00:00:00"/>
    <n v="-1.1156783195726263"/>
    <n v="0.56214974100000004"/>
    <n v="0.23309610404725101"/>
    <n v="6.58574635038556"/>
    <n v="3"/>
    <n v="-1"/>
    <n v="99999"/>
    <n v="99999"/>
    <n v="10"/>
    <n v="-1"/>
    <x v="0"/>
    <n v="1"/>
    <n v="30691.849600000001"/>
    <n v="-8.7284132371953094E-3"/>
    <n v="33062742"/>
    <n v="4.2019907792381073E-3"/>
    <n v="4662.1898942625949"/>
    <n v="9.590076485599397E-4"/>
    <n v="779.60343999999895"/>
    <n v="3.1300194881207499E-3"/>
    <n v="1523.5064799999986"/>
    <n v="9.6106841127356901E-3"/>
    <n v="5441.7933342625938"/>
    <n v="1.2694547681124657E-3"/>
    <n v="6965.2998142625929"/>
    <n v="3.0821179086086836E-3"/>
    <x v="4"/>
    <x v="7"/>
    <n v="1"/>
    <n v="1"/>
    <n v="0"/>
    <n v="0"/>
    <x v="0"/>
  </r>
  <r>
    <d v="2020-01-23T00:00:00"/>
    <n v="0.7078533525501467"/>
    <n v="0.574441223"/>
    <n v="6.2137275991780802E-2"/>
    <n v="6.6959307814114704"/>
    <n v="3"/>
    <n v="99999"/>
    <n v="99999"/>
    <n v="1"/>
    <n v="-10"/>
    <n v="1"/>
    <x v="5"/>
    <n v="6"/>
    <n v="31012.75"/>
    <n v="1.045555755623151E-2"/>
    <n v="33244562"/>
    <n v="5.4992414119796607E-3"/>
    <n v="4666.3945066804517"/>
    <n v="9.018535308977782E-4"/>
    <n v="779.87371999999903"/>
    <n v="3.466890807972689E-4"/>
    <n v="1529.6577599999987"/>
    <n v="4.0375804637207136E-3"/>
    <n v="5446.2682266804504"/>
    <n v="8.2231943460286949E-4"/>
    <n v="6975.9259866804496"/>
    <n v="1.5255872254196223E-3"/>
    <x v="4"/>
    <x v="7"/>
    <n v="1"/>
    <n v="1"/>
    <n v="0"/>
    <n v="0"/>
    <x v="0"/>
  </r>
  <r>
    <d v="2020-01-24T00:00:00"/>
    <n v="0.93277347738069882"/>
    <n v="0.54056800900000002"/>
    <n v="0.14864708256832801"/>
    <n v="6.3158521315910798"/>
    <n v="5"/>
    <n v="99999"/>
    <n v="99999"/>
    <n v="1"/>
    <n v="10"/>
    <n v="1"/>
    <x v="1"/>
    <n v="5"/>
    <n v="31257"/>
    <n v="7.875793020612587E-3"/>
    <n v="33293584"/>
    <n v="1.4745870317076637E-3"/>
    <n v="4672.0853375334018"/>
    <n v="1.219534877473949E-3"/>
    <n v="780.90265999999906"/>
    <n v="1.3193674483606976E-3"/>
    <n v="1523.6659399999987"/>
    <n v="-3.917098423375398E-3"/>
    <n v="5452.9879975334006"/>
    <n v="1.2338303170658094E-3"/>
    <n v="6976.6539375333996"/>
    <n v="1.0435186014579045E-4"/>
    <x v="4"/>
    <x v="7"/>
    <n v="1"/>
    <n v="1"/>
    <n v="0"/>
    <n v="0"/>
    <x v="0"/>
  </r>
  <r>
    <d v="2020-01-27T00:00:00"/>
    <n v="-0.55599339068044251"/>
    <n v="0.68986329599999996"/>
    <n v="0.124343346917187"/>
    <n v="6.7384110910176798"/>
    <n v="1"/>
    <n v="-1"/>
    <n v="99999"/>
    <n v="99999"/>
    <n v="10"/>
    <n v="-1"/>
    <x v="0"/>
    <n v="1"/>
    <n v="30819.199199999999"/>
    <n v="-1.4006488146655172E-2"/>
    <n v="33180830"/>
    <n v="-3.3866585225549306E-3"/>
    <n v="4674.1045051080509"/>
    <n v="4.3217694643282734E-4"/>
    <n v="779.76626999999905"/>
    <n v="-1.4552261865774518E-3"/>
    <n v="1523.542279999999"/>
    <n v="-8.1159522408058571E-5"/>
    <n v="5453.8707751080501"/>
    <n v="1.6188878006850871E-4"/>
    <n v="6977.4130551080489"/>
    <n v="1.0880825986880893E-4"/>
    <x v="4"/>
    <x v="7"/>
    <n v="1"/>
    <n v="1"/>
    <n v="0"/>
    <n v="0"/>
    <x v="0"/>
  </r>
  <r>
    <d v="2020-01-28T00:00:00"/>
    <n v="-8.2352813737151323E-2"/>
    <n v="0.32554333400000002"/>
    <n v="0.11394484334251601"/>
    <n v="7.5552395360788198"/>
    <n v="3"/>
    <n v="99999"/>
    <n v="0"/>
    <n v="99999"/>
    <n v="10"/>
    <n v="0"/>
    <x v="3"/>
    <n v="3"/>
    <n v="30780.699199999999"/>
    <n v="-1.2492212970932615E-3"/>
    <n v="33213906"/>
    <n v="9.9684064563776431E-4"/>
    <n v="4667.912783644605"/>
    <n v="-1.3246861418436673E-3"/>
    <n v="777.1050499999991"/>
    <n v="-3.4128431844070439E-3"/>
    <n v="1512.9844799999989"/>
    <n v="-6.9297715846783348E-3"/>
    <n v="5445.0178336446043"/>
    <n v="-1.6232400488569443E-3"/>
    <n v="6958.0023136446034"/>
    <n v="-2.7819395684529624E-3"/>
    <x v="4"/>
    <x v="7"/>
    <n v="1"/>
    <n v="1"/>
    <n v="0"/>
    <n v="0"/>
    <x v="0"/>
  </r>
  <r>
    <d v="2020-01-29T00:00:00"/>
    <n v="-0.10407031970003383"/>
    <n v="0.242897747"/>
    <n v="1.16100065077553E-2"/>
    <n v="9.9243420733055796"/>
    <n v="3"/>
    <n v="99999"/>
    <n v="0"/>
    <n v="99999"/>
    <n v="-10"/>
    <n v="0"/>
    <x v="2"/>
    <n v="4"/>
    <n v="30872.650399999999"/>
    <n v="2.9873005613856307E-3"/>
    <n v="33530902"/>
    <n v="9.5440747017228045E-3"/>
    <n v="4684.4125450067431"/>
    <n v="3.5347192903754099E-3"/>
    <n v="775.82269999999914"/>
    <n v="-1.6501629991980682E-3"/>
    <n v="1509.5596599999988"/>
    <n v="-2.2636187252893514E-3"/>
    <n v="5460.2352450067419"/>
    <n v="2.7947404080312932E-3"/>
    <n v="6969.7949050067409"/>
    <n v="1.6948242944692105E-3"/>
    <x v="4"/>
    <x v="7"/>
    <n v="1"/>
    <n v="1"/>
    <n v="0"/>
    <n v="0"/>
    <x v="0"/>
  </r>
  <r>
    <d v="2020-01-30T00:00:00"/>
    <n v="-0.3343698962824912"/>
    <n v="0.24139523399999999"/>
    <n v="5.1464003778669699E-2"/>
    <n v="11.8039107542922"/>
    <n v="4"/>
    <n v="-1"/>
    <n v="99999"/>
    <n v="99999"/>
    <n v="-10"/>
    <n v="-1"/>
    <x v="4"/>
    <n v="2"/>
    <n v="30620"/>
    <n v="-8.1836316845669277E-3"/>
    <n v="33710924"/>
    <n v="5.3688385716554876E-3"/>
    <n v="4710.8248937222106"/>
    <n v="5.638348130465376E-3"/>
    <n v="778.16141999999911"/>
    <n v="3.0145031848127779E-3"/>
    <n v="1505.5263999999988"/>
    <n v="-2.6718122555022816E-3"/>
    <n v="5488.9863137222101"/>
    <n v="5.2655366344811494E-3"/>
    <n v="6994.5127137222089"/>
    <n v="3.5464183741922284E-3"/>
    <x v="4"/>
    <x v="7"/>
    <n v="1"/>
    <n v="1"/>
    <n v="0"/>
    <n v="0"/>
    <x v="0"/>
  </r>
  <r>
    <d v="2020-01-31T00:00:00"/>
    <n v="-8.3083896988762201E-2"/>
    <n v="6.2433468999999998E-2"/>
    <n v="6.9542768777843197E-2"/>
    <n v="10.4480009272689"/>
    <n v="8"/>
    <n v="99999"/>
    <n v="0"/>
    <n v="99999"/>
    <n v="-10"/>
    <n v="0"/>
    <x v="2"/>
    <n v="4"/>
    <n v="30812.75"/>
    <n v="6.2949052906597913E-3"/>
    <n v="33614772"/>
    <n v="-2.8522505049105584E-3"/>
    <n v="4692.9158157940274"/>
    <n v="-3.8016861870729945E-3"/>
    <n v="775.31930999999918"/>
    <n v="-3.652339896264678E-3"/>
    <n v="1484.189499999999"/>
    <n v="-1.4172385153790601E-2"/>
    <n v="5468.2351257940263"/>
    <n v="-3.7805136945425755E-3"/>
    <n v="6952.4246257940249"/>
    <n v="-6.0173009401517374E-3"/>
    <x v="4"/>
    <x v="7"/>
    <n v="1"/>
    <n v="1"/>
    <n v="0"/>
    <n v="0"/>
    <x v="0"/>
  </r>
  <r>
    <d v="2020-02-01T00:00:00"/>
    <n v="-1.9466187665689163"/>
    <n v="0.73980853000000002"/>
    <n v="0.27193524608618003"/>
    <n v="5.6826103921104796"/>
    <n v="19"/>
    <n v="-1"/>
    <n v="99999"/>
    <n v="99999"/>
    <n v="10"/>
    <n v="-1"/>
    <x v="0"/>
    <n v="1"/>
    <n v="29814.75"/>
    <n v="-3.2389189540044327E-2"/>
    <n v="33957148"/>
    <n v="1.0185284017395713E-2"/>
    <n v="4708.7192515737152"/>
    <n v="3.3675089006499626E-3"/>
    <n v="780.60952999999904"/>
    <n v="6.8232790435722723E-3"/>
    <n v="1484.189499999999"/>
    <n v="0"/>
    <n v="5489.328781573714"/>
    <n v="3.8574888047859801E-3"/>
    <n v="6973.5182815737135"/>
    <n v="3.0339999230526438E-3"/>
    <x v="4"/>
    <x v="8"/>
    <n v="1"/>
    <n v="1"/>
    <n v="0"/>
    <n v="0"/>
    <x v="0"/>
  </r>
  <r>
    <d v="2020-02-03T00:00:00"/>
    <n v="0.58306741648694027"/>
    <n v="0.16191744499999999"/>
    <n v="0.149705656115903"/>
    <n v="9.5734365940192099"/>
    <n v="18"/>
    <n v="99999"/>
    <n v="99999"/>
    <n v="1"/>
    <n v="10"/>
    <n v="1"/>
    <x v="1"/>
    <n v="5"/>
    <n v="30046.5"/>
    <n v="7.7729982642820161E-3"/>
    <n v="34000256"/>
    <n v="1.2694823487531259E-3"/>
    <n v="4719.0148156608384"/>
    <n v="2.1864892632283972E-3"/>
    <n v="782.165559999999"/>
    <n v="1.9933525536128816E-3"/>
    <n v="1494.3293999999989"/>
    <n v="6.8319443036080063E-3"/>
    <n v="5501.1803756608369"/>
    <n v="2.1590242739524257E-3"/>
    <n v="6995.5097756608357"/>
    <n v="3.1535723001159255E-3"/>
    <x v="4"/>
    <x v="8"/>
    <n v="1"/>
    <n v="1"/>
    <n v="0"/>
    <n v="0"/>
    <x v="0"/>
  </r>
  <r>
    <d v="2020-02-04T00:00:00"/>
    <n v="1.445702058509154"/>
    <n v="0.53352040700000003"/>
    <n v="0.23046189491427299"/>
    <n v="6.0954294272338698"/>
    <n v="5"/>
    <n v="99999"/>
    <n v="99999"/>
    <n v="1"/>
    <n v="10"/>
    <n v="1"/>
    <x v="1"/>
    <n v="5"/>
    <n v="30679.800800000001"/>
    <n v="2.1077356763683053E-2"/>
    <n v="34093516"/>
    <n v="2.742920523892467E-3"/>
    <n v="4722.6338996667055"/>
    <n v="7.6691516073568167E-4"/>
    <n v="787.33773999999903"/>
    <n v="6.612640934996028E-3"/>
    <n v="1489.9583599999992"/>
    <n v="-2.9250846567027144E-3"/>
    <n v="5509.9716396667045"/>
    <n v="1.5980686699099689E-3"/>
    <n v="6999.9299996667032"/>
    <n v="6.3186588935182364E-4"/>
    <x v="4"/>
    <x v="8"/>
    <n v="1"/>
    <n v="1"/>
    <n v="0"/>
    <n v="0"/>
    <x v="0"/>
  </r>
  <r>
    <d v="2020-02-05T00:00:00"/>
    <n v="0.81598625543120074"/>
    <n v="0.16806853699999999"/>
    <n v="9.3976970411931607E-2"/>
    <n v="7.64386133477832"/>
    <n v="3"/>
    <n v="99999"/>
    <n v="99999"/>
    <n v="1"/>
    <n v="10"/>
    <n v="1"/>
    <x v="1"/>
    <n v="5"/>
    <n v="31018"/>
    <n v="1.1023513555537878E-2"/>
    <n v="33817124"/>
    <n v="-8.1068787390540242E-3"/>
    <n v="4697.7607199993327"/>
    <n v="-5.2668024233528676E-3"/>
    <n v="788.48261999999886"/>
    <n v="1.4541154854330607E-3"/>
    <n v="1500.850999999999"/>
    <n v="7.3107009514008503E-3"/>
    <n v="5486.2433399993315"/>
    <n v="-4.3064286386795825E-3"/>
    <n v="6987.0943399993303"/>
    <n v="-1.8336840036948798E-3"/>
    <x v="4"/>
    <x v="8"/>
    <n v="1"/>
    <n v="1"/>
    <n v="0"/>
    <n v="0"/>
    <x v="0"/>
  </r>
  <r>
    <d v="2020-02-06T00:00:00"/>
    <n v="0.66746947640447274"/>
    <n v="0.693960354"/>
    <n v="0.17094692717972801"/>
    <n v="6.3654569096805398"/>
    <n v="10"/>
    <n v="99999"/>
    <n v="99999"/>
    <n v="1"/>
    <n v="10"/>
    <n v="1"/>
    <x v="1"/>
    <n v="5"/>
    <n v="31286.699199999999"/>
    <n v="8.6626861822167722E-3"/>
    <n v="33508324"/>
    <n v="-9.1314684241037281E-3"/>
    <n v="4689.0344830030681"/>
    <n v="-1.8575311763144864E-3"/>
    <n v="788.39395999999897"/>
    <n v="-1.1244382279462783E-4"/>
    <n v="1514.582519999999"/>
    <n v="9.1491560454701748E-3"/>
    <n v="5477.4284430030675"/>
    <n v="-1.6067273086477485E-3"/>
    <n v="6992.0109630030665"/>
    <n v="7.0367205085375417E-4"/>
    <x v="4"/>
    <x v="8"/>
    <n v="1"/>
    <n v="1"/>
    <n v="0"/>
    <n v="0"/>
    <x v="0"/>
  </r>
  <r>
    <d v="2020-02-07T00:00:00"/>
    <n v="-0.12393681145385566"/>
    <n v="6.0129096E-2"/>
    <n v="2.5943967204566199E-2"/>
    <n v="13.5468078431372"/>
    <n v="6"/>
    <n v="99999"/>
    <n v="0"/>
    <n v="99999"/>
    <n v="-10"/>
    <n v="0"/>
    <x v="2"/>
    <n v="4"/>
    <n v="31163.25"/>
    <n v="-3.9457406232230596E-3"/>
    <n v="33652480"/>
    <n v="4.3020952047616579E-3"/>
    <n v="4689.2034388202592"/>
    <n v="3.6032112325834476E-5"/>
    <n v="786.93114999999909"/>
    <n v="-1.8554302470809025E-3"/>
    <n v="1499.4092999999989"/>
    <n v="-1.0018087360469607E-2"/>
    <n v="5476.1345888202586"/>
    <n v="-2.362156249547942E-4"/>
    <n v="6975.5438888202571"/>
    <n v="-2.3551270542826463E-3"/>
    <x v="4"/>
    <x v="8"/>
    <n v="1"/>
    <n v="1"/>
    <n v="0"/>
    <n v="0"/>
    <x v="0"/>
  </r>
  <r>
    <d v="2020-02-10T00:00:00"/>
    <n v="-0.12896805576280951"/>
    <n v="3.2685330000000001E-3"/>
    <n v="2.5464558014719699E-2"/>
    <n v="11.6991586724172"/>
    <n v="5"/>
    <n v="99999"/>
    <n v="0"/>
    <n v="99999"/>
    <n v="-10"/>
    <n v="0"/>
    <x v="2"/>
    <n v="4"/>
    <n v="31066.300800000001"/>
    <n v="-3.111010565329364E-3"/>
    <n v="33763704"/>
    <n v="3.3050758814803238E-3"/>
    <n v="4697.173217372153"/>
    <n v="1.6996017886352632E-3"/>
    <n v="786.78081999999893"/>
    <n v="-1.9103323079805445E-4"/>
    <n v="1499.4092999999989"/>
    <n v="0"/>
    <n v="5483.954037372152"/>
    <n v="1.4279138733837016E-3"/>
    <n v="6983.3633373721514"/>
    <n v="1.120980482171019E-3"/>
    <x v="4"/>
    <x v="8"/>
    <n v="1"/>
    <n v="1"/>
    <n v="0"/>
    <n v="0"/>
    <x v="0"/>
  </r>
  <r>
    <d v="2020-02-11T00:00:00"/>
    <n v="-8.9518247102970697E-2"/>
    <n v="0.72221871500000001"/>
    <n v="0.164969460121866"/>
    <n v="8.6098620354851292"/>
    <n v="2"/>
    <n v="99999"/>
    <n v="0"/>
    <n v="99999"/>
    <n v="10"/>
    <n v="0"/>
    <x v="3"/>
    <n v="3"/>
    <n v="31299.949199999999"/>
    <n v="7.5209598176555481E-3"/>
    <n v="33976748"/>
    <n v="6.3098527341669541E-3"/>
    <n v="4721.5877858747153"/>
    <n v="5.1977151730888682E-3"/>
    <n v="787.13973999999905"/>
    <n v="4.56188039764438E-4"/>
    <n v="1499.4092999999989"/>
    <n v="0"/>
    <n v="5508.727525874714"/>
    <n v="4.5174500613489599E-3"/>
    <n v="7008.1368258747134"/>
    <n v="3.547501011437415E-3"/>
    <x v="4"/>
    <x v="8"/>
    <n v="1"/>
    <n v="1"/>
    <n v="0"/>
    <n v="0"/>
    <x v="0"/>
  </r>
  <r>
    <d v="2020-02-12T00:00:00"/>
    <n v="6.6284452243418142E-4"/>
    <n v="7.9199816000000006E-2"/>
    <n v="5.1485633681285101E-2"/>
    <n v="11.653026512239199"/>
    <n v="1"/>
    <n v="99999"/>
    <n v="0"/>
    <n v="99999"/>
    <n v="-10"/>
    <n v="0"/>
    <x v="2"/>
    <n v="4"/>
    <n v="31482.650399999999"/>
    <n v="5.8371085151793789E-3"/>
    <n v="34217280"/>
    <n v="7.0793120047862867E-3"/>
    <n v="4738.141293626526"/>
    <n v="3.5059197249986962E-3"/>
    <n v="786.212569999999"/>
    <n v="-1.1778975865200936E-3"/>
    <n v="1494.1445999999992"/>
    <n v="-3.5111827037485055E-3"/>
    <n v="5524.3538636265248"/>
    <n v="2.8366510556954161E-3"/>
    <n v="7018.4984636265235"/>
    <n v="1.4785153328562561E-3"/>
    <x v="4"/>
    <x v="8"/>
    <n v="1"/>
    <n v="1"/>
    <n v="0"/>
    <n v="0"/>
    <x v="0"/>
  </r>
  <r>
    <d v="2020-02-13T00:00:00"/>
    <n v="-0.75527901965664079"/>
    <n v="0.71855435599999995"/>
    <n v="0.14969490587242701"/>
    <n v="7.5921842962992301"/>
    <n v="6"/>
    <n v="-1"/>
    <n v="99999"/>
    <n v="99999"/>
    <n v="10"/>
    <n v="-1"/>
    <x v="0"/>
    <n v="1"/>
    <n v="31197.75"/>
    <n v="-9.0494414028114978E-3"/>
    <n v="34414684"/>
    <n v="5.769131853846865E-3"/>
    <n v="4759.028417730643"/>
    <n v="4.408294900832388E-3"/>
    <n v="788.3203299999991"/>
    <n v="2.6809034610069116E-3"/>
    <n v="1499.784959999999"/>
    <n v="3.774975996299057E-3"/>
    <n v="5547.3487477306426"/>
    <n v="4.1624567635902832E-3"/>
    <n v="7047.1337077306416"/>
    <n v="4.079967282534902E-3"/>
    <x v="4"/>
    <x v="8"/>
    <n v="1"/>
    <n v="1"/>
    <n v="0"/>
    <n v="0"/>
    <x v="0"/>
  </r>
  <r>
    <d v="2020-02-14T00:00:00"/>
    <n v="-1.7951660845085775"/>
    <n v="0.67322523599999995"/>
    <n v="0.34042300430641098"/>
    <n v="5.1800636680781702"/>
    <n v="11"/>
    <n v="-1"/>
    <n v="99999"/>
    <n v="99999"/>
    <n v="10"/>
    <n v="-1"/>
    <x v="0"/>
    <n v="1"/>
    <n v="30861.949199999999"/>
    <n v="-1.0763622376613768E-2"/>
    <n v="34497832"/>
    <n v="2.4160617020339004E-3"/>
    <n v="4759.902676140221"/>
    <n v="1.8370522989963334E-4"/>
    <n v="790.26736999999912"/>
    <n v="2.4698589214362521E-3"/>
    <n v="1488.2764599999989"/>
    <n v="-7.6734333967451995E-3"/>
    <n v="5550.1700461402197"/>
    <n v="5.0858500842076992E-4"/>
    <n v="7038.4465061402188"/>
    <n v="-1.23272836172994E-3"/>
    <x v="4"/>
    <x v="8"/>
    <n v="1"/>
    <n v="1"/>
    <n v="0"/>
    <n v="0"/>
    <x v="0"/>
  </r>
  <r>
    <d v="2020-02-17T00:00:00"/>
    <n v="-0.85117477366045513"/>
    <n v="0.67250079100000004"/>
    <n v="2.6835833009397299E-2"/>
    <n v="9.9810136697469005"/>
    <n v="8"/>
    <n v="-1"/>
    <n v="99999"/>
    <n v="99999"/>
    <n v="-10"/>
    <n v="-1"/>
    <x v="4"/>
    <n v="2"/>
    <n v="30711.550800000001"/>
    <n v="-4.873263157338048E-3"/>
    <n v="34526756"/>
    <n v="8.3842949899004537E-4"/>
    <n v="4763.7336605695282"/>
    <n v="8.0484511763456723E-4"/>
    <n v="787.01347999999905"/>
    <n v="-4.1174545774299576E-3"/>
    <n v="1492.4274799999989"/>
    <n v="2.789145774703794E-3"/>
    <n v="5550.7471405695269"/>
    <n v="1.0397779248383365E-4"/>
    <n v="7043.1746205695254"/>
    <n v="6.71755397328333E-4"/>
    <x v="4"/>
    <x v="8"/>
    <n v="1"/>
    <n v="1"/>
    <n v="0"/>
    <n v="0"/>
    <x v="0"/>
  </r>
  <r>
    <d v="2020-02-18T00:00:00"/>
    <n v="9.1951736832635675E-2"/>
    <n v="6.0350577000000002E-2"/>
    <n v="9.1801474910277403E-2"/>
    <n v="6.5588573375678498"/>
    <n v="3"/>
    <n v="99999"/>
    <n v="0"/>
    <n v="99999"/>
    <n v="10"/>
    <n v="0"/>
    <x v="3"/>
    <n v="3"/>
    <n v="30618.650399999999"/>
    <n v="-3.0249335373843111E-3"/>
    <n v="34336596"/>
    <n v="-5.5076127047672951E-3"/>
    <n v="4740.9406470595686"/>
    <n v="-4.7846951853379727E-3"/>
    <n v="790.83649999999909"/>
    <n v="4.857629630435456E-3"/>
    <n v="1484.984559999999"/>
    <n v="-4.9871233944311921E-3"/>
    <n v="5531.7771470595681"/>
    <n v="-3.4175567774129556E-3"/>
    <n v="7016.761707059567"/>
    <n v="-3.7501432142289515E-3"/>
    <x v="4"/>
    <x v="8"/>
    <n v="1"/>
    <n v="1"/>
    <n v="0"/>
    <n v="0"/>
    <x v="0"/>
  </r>
  <r>
    <d v="2020-02-19T00:00:00"/>
    <n v="-4.5876165399317333E-2"/>
    <n v="0.66872693000000005"/>
    <n v="0.121913712479274"/>
    <n v="9.1539284581714497"/>
    <n v="5"/>
    <n v="99999"/>
    <n v="0"/>
    <n v="99999"/>
    <n v="10"/>
    <n v="0"/>
    <x v="3"/>
    <n v="3"/>
    <n v="30841.050800000001"/>
    <n v="7.2635598595816031E-3"/>
    <n v="34318240"/>
    <n v="-5.3458997508082362E-4"/>
    <n v="4732.150929675814"/>
    <n v="-1.8540028315280344E-3"/>
    <n v="792.37928999999917"/>
    <n v="1.9508330735873436E-3"/>
    <n v="1482.8032599999988"/>
    <n v="-1.4689041615356668E-3"/>
    <n v="5524.530219675813"/>
    <n v="-1.3100541093936657E-3"/>
    <n v="7007.3334796758118"/>
    <n v="-1.3436721635095017E-3"/>
    <x v="4"/>
    <x v="8"/>
    <n v="1"/>
    <n v="1"/>
    <n v="0"/>
    <n v="0"/>
    <x v="0"/>
  </r>
  <r>
    <d v="2020-02-20T00:00:00"/>
    <n v="0.51820988660886413"/>
    <n v="0.17880484899999999"/>
    <n v="3.5952214467451102E-2"/>
    <n v="8.6933569358189597"/>
    <n v="6"/>
    <n v="99999"/>
    <n v="99999"/>
    <n v="1"/>
    <n v="-10"/>
    <n v="1"/>
    <x v="5"/>
    <n v="6"/>
    <n v="30939.550800000001"/>
    <n v="3.1937951997407232E-3"/>
    <n v="33977960"/>
    <n v="-9.9154268983491223E-3"/>
    <n v="4747.0744482776417"/>
    <n v="3.1536438341897011E-3"/>
    <n v="794.17392999999913"/>
    <n v="2.264874943917361E-3"/>
    <n v="1473.9460399999989"/>
    <n v="-5.9732941239958315E-3"/>
    <n v="5541.2483782776408"/>
    <n v="3.0261683685401941E-3"/>
    <n v="7015.1944182776397"/>
    <n v="1.1218159696020358E-3"/>
    <x v="4"/>
    <x v="8"/>
    <n v="1"/>
    <n v="1"/>
    <n v="0"/>
    <n v="0"/>
    <x v="0"/>
  </r>
  <r>
    <d v="2020-02-24T00:00:00"/>
    <n v="-0.10634851717706886"/>
    <n v="9.8000801999999998E-2"/>
    <n v="0.10625489986150501"/>
    <n v="9.2237455119116198"/>
    <n v="1"/>
    <n v="99999"/>
    <n v="0"/>
    <n v="99999"/>
    <n v="10"/>
    <n v="0"/>
    <x v="3"/>
    <n v="3"/>
    <n v="30486.349600000001"/>
    <n v="-1.4647956685912789E-2"/>
    <n v="33758464"/>
    <n v="-6.4599522749453353E-3"/>
    <n v="4728.09238261063"/>
    <n v="-3.9986871648702849E-3"/>
    <n v="793.96426999999903"/>
    <n v="-2.6399758551642893E-4"/>
    <n v="1462.307319999999"/>
    <n v="-7.8962999215357321E-3"/>
    <n v="5522.0566526106286"/>
    <n v="-3.4634299632274601E-3"/>
    <n v="6984.3639726106276"/>
    <n v="-4.3948098696574567E-3"/>
    <x v="4"/>
    <x v="8"/>
    <n v="1"/>
    <n v="1"/>
    <n v="0"/>
    <n v="0"/>
    <x v="0"/>
  </r>
  <r>
    <d v="2020-02-25T00:00:00"/>
    <n v="0.10510673057136466"/>
    <n v="6.4596450999999999E-2"/>
    <n v="2.32444124332188E-2"/>
    <n v="10.982211932322601"/>
    <n v="3"/>
    <n v="99999"/>
    <n v="0"/>
    <n v="99999"/>
    <n v="-10"/>
    <n v="0"/>
    <x v="2"/>
    <n v="4"/>
    <n v="30465.25"/>
    <n v="-6.9209991608842891E-4"/>
    <n v="33751832"/>
    <n v="-1.9645443584159761E-4"/>
    <n v="4726.9086916378765"/>
    <n v="-2.5035275899154552E-4"/>
    <n v="793.47533999999905"/>
    <n v="-6.1580856780873994E-4"/>
    <n v="1460.390359999999"/>
    <n v="-1.3109145894174556E-3"/>
    <n v="5520.3840316378755"/>
    <n v="-3.0289819137629959E-4"/>
    <n v="6980.7743916378749"/>
    <n v="-5.1394529077086748E-4"/>
    <x v="4"/>
    <x v="8"/>
    <n v="1"/>
    <n v="1"/>
    <n v="0"/>
    <n v="0"/>
    <x v="0"/>
  </r>
  <r>
    <d v="2020-02-26T00:00:00"/>
    <n v="0.10271999534039497"/>
    <n v="0.15695780000000001"/>
    <n v="4.35396319568465E-2"/>
    <n v="7.13674988190657"/>
    <n v="2"/>
    <n v="99999"/>
    <n v="0"/>
    <n v="99999"/>
    <n v="-10"/>
    <n v="0"/>
    <x v="2"/>
    <n v="4"/>
    <n v="30345.349600000001"/>
    <n v="-3.9356447099563319E-3"/>
    <n v="33501252"/>
    <n v="-7.4241895965825311E-3"/>
    <n v="4690.7492019219153"/>
    <n v="-7.6497119100119582E-3"/>
    <n v="792.84989999999902"/>
    <n v="-7.8822865496996908E-4"/>
    <n v="1460.170419999999"/>
    <n v="-1.5060356876084313E-4"/>
    <n v="5483.5991019219146"/>
    <n v="-6.6634729586099173E-3"/>
    <n v="6943.7695219219131"/>
    <n v="-5.3009691532631686E-3"/>
    <x v="4"/>
    <x v="8"/>
    <n v="1"/>
    <n v="1"/>
    <n v="0"/>
    <n v="0"/>
    <x v="0"/>
  </r>
  <r>
    <d v="2020-02-27T00:00:00"/>
    <n v="-6.7046421214946236E-2"/>
    <n v="0.43187411399999998"/>
    <n v="9.0442121563048705E-2"/>
    <n v="9.3925061370640606"/>
    <n v="5"/>
    <n v="99999"/>
    <n v="0"/>
    <n v="99999"/>
    <n v="10"/>
    <n v="0"/>
    <x v="3"/>
    <n v="3"/>
    <n v="30164.599600000001"/>
    <n v="-5.9564316240403592E-3"/>
    <n v="33659444"/>
    <n v="4.7219727788083699E-3"/>
    <n v="4703.6108993758862"/>
    <n v="2.7419281868024115E-3"/>
    <n v="799.42083999999909"/>
    <n v="8.2877477817682177E-3"/>
    <n v="1460.170419999999"/>
    <n v="0"/>
    <n v="5503.0317393758851"/>
    <n v="3.5437742790422888E-3"/>
    <n v="6963.2021593758836"/>
    <n v="2.7985717833260981E-3"/>
    <x v="4"/>
    <x v="8"/>
    <n v="1"/>
    <n v="1"/>
    <n v="0"/>
    <n v="0"/>
    <x v="0"/>
  </r>
  <r>
    <d v="2020-02-28T00:00:00"/>
    <n v="-0.84355826466691797"/>
    <n v="0.29392090100000001"/>
    <n v="0.12986080308428299"/>
    <n v="8.9181041276834794"/>
    <n v="9"/>
    <n v="-1"/>
    <n v="99999"/>
    <n v="99999"/>
    <n v="10"/>
    <n v="-1"/>
    <x v="0"/>
    <n v="1"/>
    <n v="29191.400399999999"/>
    <n v="-3.2262957669095038E-2"/>
    <n v="33815128"/>
    <n v="4.6252695083139894E-3"/>
    <n v="4704.3792700336808"/>
    <n v="1.6335761486918621E-4"/>
    <n v="805.52942999999914"/>
    <n v="7.641269396980066E-3"/>
    <n v="1438.138179999999"/>
    <n v="-1.5088814085139512E-2"/>
    <n v="5509.9087000336804"/>
    <n v="1.2496676347673041E-3"/>
    <n v="6948.0468800336794"/>
    <n v="-2.1764813077842504E-3"/>
    <x v="4"/>
    <x v="8"/>
    <n v="1"/>
    <n v="1"/>
    <n v="0"/>
    <n v="0"/>
    <x v="0"/>
  </r>
  <r>
    <d v="2020-03-02T00:00:00"/>
    <n v="-1.3741083276082857"/>
    <n v="0.185883403"/>
    <n v="0.214061424548458"/>
    <n v="4.1335773205821198"/>
    <n v="6"/>
    <n v="-1"/>
    <n v="99999"/>
    <n v="99999"/>
    <n v="10"/>
    <n v="-1"/>
    <x v="0"/>
    <n v="1"/>
    <n v="28913.400399999999"/>
    <n v="-9.5233526377856981E-3"/>
    <n v="33977212"/>
    <n v="4.7932392862743978E-3"/>
    <n v="4711.1099592953378"/>
    <n v="1.4307284500914008E-3"/>
    <n v="808.45008999999914"/>
    <n v="3.6257644863453287E-3"/>
    <n v="1440.4088399999991"/>
    <n v="1.5788886155572168E-3"/>
    <n v="5519.5600492953372"/>
    <n v="1.7516350609581011E-3"/>
    <n v="6959.9688892953363"/>
    <n v="1.7158792200895334E-3"/>
    <x v="4"/>
    <x v="9"/>
    <n v="1"/>
    <n v="1"/>
    <n v="0"/>
    <n v="0"/>
    <x v="0"/>
  </r>
  <r>
    <d v="2020-03-03T00:00:00"/>
    <n v="0.13229745168409465"/>
    <n v="0.106908189"/>
    <n v="4.9236814469130002E-2"/>
    <n v="11.305019671810999"/>
    <n v="12"/>
    <n v="99999"/>
    <n v="0"/>
    <n v="99999"/>
    <n v="-10"/>
    <n v="0"/>
    <x v="2"/>
    <n v="4"/>
    <n v="29240.699199999999"/>
    <n v="1.1319969130991536E-2"/>
    <n v="33927360"/>
    <n v="-1.4672186758584171E-3"/>
    <n v="4691.0961176079709"/>
    <n v="-4.2482221515288687E-3"/>
    <n v="810.4191699999991"/>
    <n v="2.4356234532671994E-3"/>
    <n v="1431.2220799999991"/>
    <n v="-6.3778836569762243E-3"/>
    <n v="5501.5152876079701"/>
    <n v="-3.2692391288814404E-3"/>
    <n v="6932.7373676079696"/>
    <n v="-3.9125924440911453E-3"/>
    <x v="4"/>
    <x v="9"/>
    <n v="1"/>
    <n v="1"/>
    <n v="0"/>
    <n v="0"/>
    <x v="0"/>
  </r>
  <r>
    <d v="2020-03-04T00:00:00"/>
    <n v="-0.78394051601963954"/>
    <n v="0.699772964"/>
    <n v="0.11408514822780801"/>
    <n v="5.1516283123573396"/>
    <n v="3"/>
    <n v="-1"/>
    <n v="99999"/>
    <n v="99999"/>
    <n v="10"/>
    <n v="-1"/>
    <x v="0"/>
    <n v="1"/>
    <n v="28671.25"/>
    <n v="-1.9474541155978908E-2"/>
    <n v="34012288"/>
    <n v="2.5032304311327636E-3"/>
    <n v="4691.1697970110326"/>
    <n v="1.5706223282174747E-5"/>
    <n v="811.76200999999924"/>
    <n v="1.6569696889081609E-3"/>
    <n v="1412.2977399999991"/>
    <n v="-1.3222504225200327E-2"/>
    <n v="5502.9318070110321"/>
    <n v="2.5747804541276231E-4"/>
    <n v="6915.2295470110312"/>
    <n v="-2.5253835056179286E-3"/>
    <x v="4"/>
    <x v="9"/>
    <n v="1"/>
    <n v="1"/>
    <n v="0"/>
    <n v="0"/>
    <x v="0"/>
  </r>
  <r>
    <d v="2020-03-05T00:00:00"/>
    <n v="-1.1072830102793162E-3"/>
    <n v="0.114939952"/>
    <n v="2.3049374149734101E-2"/>
    <n v="8.4342566876429199"/>
    <n v="16"/>
    <n v="99999"/>
    <n v="0"/>
    <n v="99999"/>
    <n v="-10"/>
    <n v="0"/>
    <x v="2"/>
    <n v="4"/>
    <n v="28787.599600000001"/>
    <n v="4.0580581593059328E-3"/>
    <n v="33655156"/>
    <n v="-1.0500087497789079E-2"/>
    <n v="4685.2769888246776"/>
    <n v="-1.2561489865725584E-3"/>
    <n v="816.0421899999991"/>
    <n v="5.2727030179693379E-3"/>
    <n v="1411.2464799999991"/>
    <n v="-7.4436145454703784E-4"/>
    <n v="5501.3191788246768"/>
    <n v="-2.9304891336301431E-4"/>
    <n v="6912.5656588246757"/>
    <n v="-3.8522050038192202E-4"/>
    <x v="4"/>
    <x v="9"/>
    <n v="1"/>
    <n v="1"/>
    <n v="0"/>
    <n v="0"/>
    <x v="0"/>
  </r>
  <r>
    <d v="2020-03-06T00:00:00"/>
    <n v="0.82100387280611664"/>
    <n v="0.55126255000000002"/>
    <n v="7.9112344021971204E-2"/>
    <n v="9.3040347994499601"/>
    <n v="9"/>
    <n v="99999"/>
    <n v="99999"/>
    <n v="1"/>
    <n v="-10"/>
    <n v="1"/>
    <x v="5"/>
    <n v="6"/>
    <n v="27780.449199999999"/>
    <n v="-3.4985563714732271E-2"/>
    <n v="33546452"/>
    <n v="-3.2299360014851342E-3"/>
    <n v="4682.5975282188265"/>
    <n v="-5.718894768105276E-4"/>
    <n v="802.92265999999915"/>
    <n v="-1.607702415484169E-2"/>
    <n v="1392.4591799999989"/>
    <n v="-1.3312557562588312E-2"/>
    <n v="5485.5201882188258"/>
    <n v="-2.8718549301163243E-3"/>
    <n v="6877.9793682188247"/>
    <n v="-5.0033941539054938E-3"/>
    <x v="4"/>
    <x v="9"/>
    <n v="1"/>
    <n v="1"/>
    <n v="0"/>
    <n v="0"/>
    <x v="0"/>
  </r>
  <r>
    <d v="2020-03-09T00:00:00"/>
    <n v="-0.81757862986854934"/>
    <n v="0.47530697399999999"/>
    <n v="0.138757643867437"/>
    <n v="6.4609796389224901"/>
    <n v="10"/>
    <n v="-1"/>
    <n v="99999"/>
    <n v="99999"/>
    <n v="10"/>
    <n v="-1"/>
    <x v="0"/>
    <n v="1"/>
    <n v="26502.25"/>
    <n v="-4.6010746291316185E-2"/>
    <n v="33589092"/>
    <n v="1.2710733164866816E-3"/>
    <n v="4683.130849942886"/>
    <n v="1.1389441882325713E-4"/>
    <n v="805.40250999999921"/>
    <n v="3.0885290994278058E-3"/>
    <n v="1391.1739199999988"/>
    <n v="-9.2301449009091208E-4"/>
    <n v="5488.533359942885"/>
    <n v="5.4929553090166117E-4"/>
    <n v="6879.7072799428843"/>
    <n v="2.5122374342156917E-4"/>
    <x v="4"/>
    <x v="9"/>
    <n v="1"/>
    <n v="1"/>
    <n v="0"/>
    <n v="0"/>
    <x v="0"/>
  </r>
  <r>
    <d v="2020-03-11T00:00:00"/>
    <n v="-0.28779112755933894"/>
    <n v="0.23086420699999999"/>
    <n v="5.3411741489885797E-2"/>
    <n v="11.990138760392201"/>
    <n v="6"/>
    <n v="-1"/>
    <n v="99999"/>
    <n v="99999"/>
    <n v="-10"/>
    <n v="-1"/>
    <x v="4"/>
    <n v="2"/>
    <n v="26458.25"/>
    <n v="-1.6602363950231069E-3"/>
    <n v="33747412"/>
    <n v="4.7134349448922919E-3"/>
    <n v="4707.2557302583991"/>
    <n v="5.151442718241972E-3"/>
    <n v="806.47485999999913"/>
    <n v="1.3314460616715706E-3"/>
    <n v="1398.5053599999992"/>
    <n v="5.2699665330129264E-3"/>
    <n v="5513.7305902583985"/>
    <n v="4.5908858820848941E-3"/>
    <n v="6912.2359502583977"/>
    <n v="4.7282055750172969E-3"/>
    <x v="4"/>
    <x v="9"/>
    <n v="1"/>
    <n v="1"/>
    <n v="0"/>
    <n v="0"/>
    <x v="0"/>
  </r>
  <r>
    <d v="2020-03-12T00:00:00"/>
    <n v="-1.4398173824139615"/>
    <n v="0.62346406700000001"/>
    <n v="0.24490248385705601"/>
    <n v="5.4109732495785998"/>
    <n v="9"/>
    <n v="-1"/>
    <n v="99999"/>
    <n v="99999"/>
    <n v="10"/>
    <n v="-1"/>
    <x v="0"/>
    <n v="1"/>
    <n v="24162.5"/>
    <n v="-8.6768777224495164E-2"/>
    <n v="33902164"/>
    <n v="4.5855960747449576E-3"/>
    <n v="4712.7245624342586"/>
    <n v="1.1617877781113783E-3"/>
    <n v="800.4868099999992"/>
    <n v="-7.4249679649033284E-3"/>
    <n v="1384.370819999999"/>
    <n v="-1.0106890115887945E-2"/>
    <n v="5513.211372434258"/>
    <n v="-9.4168152694584784E-5"/>
    <n v="6897.5821924342572"/>
    <n v="-2.1199736133996616E-3"/>
    <x v="4"/>
    <x v="9"/>
    <n v="1"/>
    <n v="1"/>
    <n v="0"/>
    <n v="0"/>
    <x v="0"/>
  </r>
  <r>
    <d v="2020-03-16T00:00:00"/>
    <n v="-0.55155875694821266"/>
    <n v="0.53508331899999995"/>
    <n v="5.8391955039396801E-2"/>
    <n v="9.8512023704643603"/>
    <n v="5"/>
    <n v="-1"/>
    <n v="99999"/>
    <n v="99999"/>
    <n v="-10"/>
    <n v="-1"/>
    <x v="4"/>
    <n v="2"/>
    <n v="23084.900399999999"/>
    <n v="-4.4598017589239536E-2"/>
    <n v="33793824"/>
    <n v="-3.1956662117498258E-3"/>
    <n v="4715.2247633904899"/>
    <n v="5.3052134134068396E-4"/>
    <n v="727.32858999999928"/>
    <n v="-9.1392161727187005E-2"/>
    <n v="1464.7232199999987"/>
    <n v="5.8042540942895515E-2"/>
    <n v="5442.5533533904891"/>
    <n v="-1.2816127347675232E-2"/>
    <n v="6907.276573390488"/>
    <n v="1.4054752354910605E-3"/>
    <x v="4"/>
    <x v="9"/>
    <n v="1"/>
    <n v="1"/>
    <n v="0"/>
    <n v="0"/>
    <x v="0"/>
  </r>
  <r>
    <d v="2020-03-17T00:00:00"/>
    <n v="-0.31655860782369366"/>
    <n v="0.62291850299999996"/>
    <n v="0.14189454379886601"/>
    <n v="6.6933062521589504"/>
    <n v="3"/>
    <n v="-1"/>
    <n v="99999"/>
    <n v="99999"/>
    <n v="10"/>
    <n v="-1"/>
    <x v="0"/>
    <n v="1"/>
    <n v="22103.900399999999"/>
    <n v="-4.2495310051240298E-2"/>
    <n v="34046168"/>
    <n v="7.4671632307725666E-3"/>
    <n v="4748.1706229812426"/>
    <n v="6.9871238899463783E-3"/>
    <n v="741.17471999999941"/>
    <n v="1.9036966496807306E-2"/>
    <n v="1450.6233799999989"/>
    <n v="-9.6262828413410384E-3"/>
    <n v="5489.3453429812416"/>
    <n v="8.5974333281644277E-3"/>
    <n v="6939.9687229812407"/>
    <n v="4.7330013853355002E-3"/>
    <x v="4"/>
    <x v="9"/>
    <n v="1"/>
    <n v="1"/>
    <n v="0"/>
    <n v="0"/>
    <x v="0"/>
  </r>
  <r>
    <d v="2020-03-18T00:00:00"/>
    <n v="-1.104488525827263"/>
    <n v="0.78233214399999995"/>
    <n v="0.233853419483529"/>
    <n v="6.2985040852152698"/>
    <n v="8"/>
    <n v="-1"/>
    <n v="99999"/>
    <n v="99999"/>
    <n v="10"/>
    <n v="-1"/>
    <x v="0"/>
    <n v="1"/>
    <n v="20828.650399999999"/>
    <n v="-5.7693437670394143E-2"/>
    <n v="34311736"/>
    <n v="7.8002317323935255E-3"/>
    <n v="4774.1709544187652"/>
    <n v="5.475862916905383E-3"/>
    <n v="747.13226999999938"/>
    <n v="8.0379832706651833E-3"/>
    <n v="1450.1721599999987"/>
    <n v="-3.1105248007246011E-4"/>
    <n v="5521.3032244187643"/>
    <n v="5.8218019528293308E-3"/>
    <n v="6971.4753844187635"/>
    <n v="4.5398852206912643E-3"/>
    <x v="4"/>
    <x v="9"/>
    <n v="1"/>
    <n v="1"/>
    <n v="0"/>
    <n v="0"/>
    <x v="0"/>
  </r>
  <r>
    <d v="2020-03-19T00:00:00"/>
    <n v="0.63326284258724186"/>
    <n v="0.75394332100000006"/>
    <n v="0.11867373318069099"/>
    <n v="6.5816891806533002"/>
    <n v="7"/>
    <n v="99999"/>
    <n v="99999"/>
    <n v="1"/>
    <n v="10"/>
    <n v="1"/>
    <x v="1"/>
    <n v="5"/>
    <n v="20042.699199999999"/>
    <n v="-3.7734139510066322E-2"/>
    <n v="34131600"/>
    <n v="-5.2499821052481854E-3"/>
    <n v="4774.1272257973851"/>
    <n v="-9.1594167442865526E-6"/>
    <n v="745.41262999999935"/>
    <n v="-2.3016540297476906E-3"/>
    <n v="1460.0099799999987"/>
    <n v="6.7838979890497697E-3"/>
    <n v="5519.539855797384"/>
    <n v="-3.1937543541926683E-4"/>
    <n v="6979.5498357973829"/>
    <n v="1.1582127072651272E-3"/>
    <x v="4"/>
    <x v="9"/>
    <n v="1"/>
    <n v="1"/>
    <n v="0"/>
    <n v="0"/>
    <x v="0"/>
  </r>
  <r>
    <d v="2020-03-20T00:00:00"/>
    <n v="0.23338964094881703"/>
    <n v="0.51840585500000003"/>
    <n v="0.16281012807699799"/>
    <n v="7.6700254068750899"/>
    <n v="6"/>
    <n v="99999"/>
    <n v="0"/>
    <n v="99999"/>
    <n v="10"/>
    <n v="0"/>
    <x v="3"/>
    <n v="3"/>
    <n v="20272.900399999999"/>
    <n v="1.1485538834010933E-2"/>
    <n v="34318848"/>
    <n v="5.4860598389760984E-3"/>
    <n v="4785.7655007003368"/>
    <n v="2.4377806356026266E-3"/>
    <n v="737.43700999999942"/>
    <n v="-1.0699604056883194E-2"/>
    <n v="1491.8630599999988"/>
    <n v="2.1817028949350226E-2"/>
    <n v="5523.2025107003365"/>
    <n v="6.6357975458863905E-4"/>
    <n v="7015.0655707003352"/>
    <n v="5.0885423470716784E-3"/>
    <x v="4"/>
    <x v="9"/>
    <n v="1"/>
    <n v="1"/>
    <n v="0"/>
    <n v="0"/>
    <x v="0"/>
  </r>
  <r>
    <d v="2020-03-23T00:00:00"/>
    <n v="-1.0478280561150703"/>
    <n v="0.70059184699999999"/>
    <n v="0.24839141221584199"/>
    <n v="5.3229195000826399"/>
    <n v="0"/>
    <n v="-1"/>
    <n v="99999"/>
    <n v="99999"/>
    <n v="10"/>
    <n v="-1"/>
    <x v="0"/>
    <n v="1"/>
    <n v="17015"/>
    <n v="-0.16070223479221546"/>
    <n v="34207996"/>
    <n v="-3.2300618016082305E-3"/>
    <n v="4789.7248764108062"/>
    <n v="8.2732338429236663E-4"/>
    <n v="770.03361999999936"/>
    <n v="4.4202568569212453E-2"/>
    <n v="1487.3770199999988"/>
    <n v="-3.0070052140039882E-3"/>
    <n v="5559.7584964108055"/>
    <n v="6.6186212871333083E-3"/>
    <n v="7047.1355164108045"/>
    <n v="4.571581746065867E-3"/>
    <x v="4"/>
    <x v="9"/>
    <n v="1"/>
    <n v="1"/>
    <n v="0"/>
    <n v="0"/>
    <x v="0"/>
  </r>
  <r>
    <d v="2020-03-24T00:00:00"/>
    <n v="-0.23358147483964214"/>
    <n v="0.630805175"/>
    <n v="4.5761856778369699E-2"/>
    <n v="8.2989505260404997"/>
    <n v="2"/>
    <n v="99999"/>
    <n v="0"/>
    <n v="99999"/>
    <n v="-10"/>
    <n v="0"/>
    <x v="2"/>
    <n v="4"/>
    <n v="17256.150399999999"/>
    <n v="1.4172812224507725E-2"/>
    <n v="34391124"/>
    <n v="5.3533682592805665E-3"/>
    <n v="4787.0954131137978"/>
    <n v="-5.4898002805092716E-4"/>
    <n v="758.46454999999924"/>
    <n v="-1.5024110245991817E-2"/>
    <n v="1485.8258599999988"/>
    <n v="-1.0428828596531492E-3"/>
    <n v="5545.5599631137975"/>
    <n v="-2.5538039657970746E-3"/>
    <n v="7031.3858231137965"/>
    <n v="-2.234907113724649E-3"/>
    <x v="4"/>
    <x v="9"/>
    <n v="1"/>
    <n v="1"/>
    <n v="0"/>
    <n v="0"/>
    <x v="0"/>
  </r>
  <r>
    <d v="2020-03-25T00:00:00"/>
    <n v="0.5379026303634733"/>
    <n v="0.875458022"/>
    <n v="0.296648731379486"/>
    <n v="4.6286695980119399"/>
    <n v="1"/>
    <n v="99999"/>
    <n v="99999"/>
    <n v="1"/>
    <n v="10"/>
    <n v="1"/>
    <x v="1"/>
    <n v="5"/>
    <n v="18536.900399999999"/>
    <n v="7.4219914077707561E-2"/>
    <n v="34246756"/>
    <n v="-4.197827323119796E-3"/>
    <n v="4767.1300329747464"/>
    <n v="-4.1706668482851539E-3"/>
    <n v="781.53778999999929"/>
    <n v="3.0420986715859133E-2"/>
    <n v="1471.9165599999988"/>
    <n v="-9.3613258285867307E-3"/>
    <n v="5548.6678229747458"/>
    <n v="5.6042309191872697E-4"/>
    <n v="7020.5843829747446"/>
    <n v="-1.536175145381069E-3"/>
    <x v="4"/>
    <x v="9"/>
    <n v="1"/>
    <n v="1"/>
    <n v="0"/>
    <n v="0"/>
    <x v="0"/>
  </r>
  <r>
    <d v="2020-03-26T00:00:00"/>
    <n v="1.1599801987287044"/>
    <n v="6.2333780000000004E-3"/>
    <n v="9.1922133865556005E-2"/>
    <n v="8.0408731987474305"/>
    <n v="13"/>
    <n v="99999"/>
    <n v="99999"/>
    <n v="1"/>
    <n v="10"/>
    <n v="1"/>
    <x v="1"/>
    <n v="5"/>
    <n v="19660.5"/>
    <n v="6.0614211424473208E-2"/>
    <n v="34403924"/>
    <n v="4.589281390622757E-3"/>
    <n v="4773.6836707679995"/>
    <n v="1.3747554079541757E-3"/>
    <n v="791.04565999999932"/>
    <n v="1.2165592146222481E-2"/>
    <n v="1469.5553999999986"/>
    <n v="-1.6041398433618292E-3"/>
    <n v="5564.7293307679993"/>
    <n v="2.894660178926145E-3"/>
    <n v="7034.2847307679976"/>
    <n v="1.9514540451186502E-3"/>
    <x v="4"/>
    <x v="9"/>
    <n v="1"/>
    <n v="1"/>
    <n v="0"/>
    <n v="0"/>
    <x v="0"/>
  </r>
  <r>
    <d v="2020-03-27T00:00:00"/>
    <n v="-1.125282121385019"/>
    <n v="0.43951838999999998"/>
    <n v="0.145433694970659"/>
    <n v="8.1417677769674608"/>
    <n v="14"/>
    <n v="-1"/>
    <n v="99999"/>
    <n v="99999"/>
    <n v="10"/>
    <n v="-1"/>
    <x v="0"/>
    <n v="1"/>
    <n v="19931.099600000001"/>
    <n v="1.3763617405457618E-2"/>
    <n v="34192328"/>
    <n v="-6.1503449432105395E-3"/>
    <n v="4780.6189348443568"/>
    <n v="1.4528118230425768E-3"/>
    <n v="765.83164999999917"/>
    <n v="-3.1874278913305965E-2"/>
    <n v="1452.2398999999987"/>
    <n v="-1.1782815401174984E-2"/>
    <n v="5546.4505848443559"/>
    <n v="-3.2847502254202965E-3"/>
    <n v="6998.6904848443546"/>
    <n v="-5.0601087794973632E-3"/>
    <x v="4"/>
    <x v="9"/>
    <n v="1"/>
    <n v="1"/>
    <n v="0"/>
    <n v="0"/>
    <x v="0"/>
  </r>
  <r>
    <d v="2020-03-30T00:00:00"/>
    <n v="-0.46625403106348645"/>
    <n v="0.88226376699999998"/>
    <n v="0.21209287829203699"/>
    <n v="6.9611948174739204"/>
    <n v="1"/>
    <n v="-1"/>
    <n v="99999"/>
    <n v="99999"/>
    <n v="10"/>
    <n v="-1"/>
    <x v="0"/>
    <n v="1"/>
    <n v="18763.25"/>
    <n v="-5.8594338668600199E-2"/>
    <n v="34081888"/>
    <n v="-3.2299643358592034E-3"/>
    <n v="4811.3669930191099"/>
    <n v="6.431815334755342E-3"/>
    <n v="785.16236999999933"/>
    <n v="2.5241474415428122E-2"/>
    <n v="1446.9291599999988"/>
    <n v="-3.6569302358376854E-3"/>
    <n v="5596.529363019109"/>
    <n v="9.0289776152685519E-3"/>
    <n v="7043.4585230191078"/>
    <n v="6.39663066565066E-3"/>
    <x v="4"/>
    <x v="9"/>
    <n v="1"/>
    <n v="1"/>
    <n v="0"/>
    <n v="0"/>
    <x v="0"/>
  </r>
  <r>
    <d v="2020-03-31T00:00:00"/>
    <n v="-2.7810842577888011E-2"/>
    <n v="0.56419821400000003"/>
    <n v="8.6805822958042497E-2"/>
    <n v="8.8015315022811507"/>
    <n v="3"/>
    <n v="99999"/>
    <n v="0"/>
    <n v="99999"/>
    <n v="-10"/>
    <n v="0"/>
    <x v="2"/>
    <n v="4"/>
    <n v="19051.400399999999"/>
    <n v="1.5357168933953336E-2"/>
    <n v="34567252"/>
    <n v="1.4241112464192129E-2"/>
    <n v="4826.1338683424019"/>
    <n v="3.0691641990139296E-3"/>
    <n v="785.31043999999918"/>
    <n v="1.8858519671516305E-4"/>
    <n v="1447.088119999999"/>
    <n v="1.09860250518512E-4"/>
    <n v="5611.4443083424012"/>
    <n v="2.6650347663406126E-3"/>
    <n v="7058.5324283423997"/>
    <n v="2.1401283579689512E-3"/>
    <x v="4"/>
    <x v="9"/>
    <n v="1"/>
    <n v="1"/>
    <n v="0"/>
    <n v="0"/>
    <x v="0"/>
  </r>
  <r>
    <d v="2020-04-01T00:00:00"/>
    <n v="-0.65080457328534769"/>
    <n v="0.611405372"/>
    <n v="0.213295275010351"/>
    <n v="6.2459606496538003"/>
    <n v="3"/>
    <n v="-1"/>
    <n v="99999"/>
    <n v="99999"/>
    <n v="10"/>
    <n v="-1"/>
    <x v="0"/>
    <n v="1"/>
    <n v="18207.349600000001"/>
    <n v="-4.4303871751075974E-2"/>
    <n v="34735592"/>
    <n v="4.8699271784751197E-3"/>
    <n v="4854.5146495556446"/>
    <n v="5.8806452509345686E-3"/>
    <n v="794.54268999999931"/>
    <n v="1.175617886857605E-2"/>
    <n v="1447.088119999999"/>
    <n v="0"/>
    <n v="5649.0573395556439"/>
    <n v="6.7029144630954551E-3"/>
    <n v="7096.1454595556424"/>
    <n v="5.328732508504741E-3"/>
    <x v="4"/>
    <x v="10"/>
    <n v="2"/>
    <n v="1"/>
    <n v="0"/>
    <n v="0"/>
    <x v="0"/>
  </r>
  <r>
    <d v="2020-04-03T00:00:00"/>
    <n v="-0.36242150836163806"/>
    <n v="0.78853493299999999"/>
    <n v="0.16622976864794201"/>
    <n v="6.0461964694340802"/>
    <n v="3"/>
    <n v="-1"/>
    <n v="99999"/>
    <n v="99999"/>
    <n v="10"/>
    <n v="-1"/>
    <x v="0"/>
    <n v="1"/>
    <n v="17317.650399999999"/>
    <n v="-4.886483862538693E-2"/>
    <n v="34755608"/>
    <n v="5.7623891943459071E-4"/>
    <n v="4848.4024458916792"/>
    <n v="-1.2590761600698164E-3"/>
    <n v="831.8253399999993"/>
    <n v="4.6923406972632309E-2"/>
    <n v="1442.3537999999987"/>
    <n v="-3.271618317204017E-3"/>
    <n v="5680.2277858916786"/>
    <n v="5.517813762974999E-3"/>
    <n v="7122.5815858916776"/>
    <n v="3.7254205803287643E-3"/>
    <x v="4"/>
    <x v="10"/>
    <n v="2"/>
    <n v="1"/>
    <n v="0"/>
    <n v="0"/>
    <x v="0"/>
  </r>
  <r>
    <d v="2020-04-07T00:00:00"/>
    <n v="0.73390168091155383"/>
    <n v="0.84126266500000002"/>
    <n v="0.240308131610461"/>
    <n v="4.9080666830099702"/>
    <n v="3"/>
    <n v="99999"/>
    <n v="99999"/>
    <n v="1"/>
    <n v="10"/>
    <n v="1"/>
    <x v="1"/>
    <n v="5"/>
    <n v="19055.449199999999"/>
    <n v="0.10034841678060435"/>
    <n v="34781536"/>
    <n v="7.4600910448752167E-4"/>
    <n v="4836.4929634617365"/>
    <n v="-2.456372498540027E-3"/>
    <n v="828.14991999999916"/>
    <n v="-4.4184996816761801E-3"/>
    <n v="1442.3537999999987"/>
    <n v="0"/>
    <n v="5664.6428834617354"/>
    <n v="-2.7437108188957948E-3"/>
    <n v="7106.9966834617344"/>
    <n v="-2.1880974253511987E-3"/>
    <x v="4"/>
    <x v="10"/>
    <n v="2"/>
    <n v="1"/>
    <n v="0"/>
    <n v="0"/>
    <x v="0"/>
  </r>
  <r>
    <d v="2020-04-08T00:00:00"/>
    <n v="0.38878511248333614"/>
    <n v="0.45161357499999999"/>
    <n v="4.6573141354790001E-2"/>
    <n v="6.8099421691773099"/>
    <n v="15"/>
    <n v="99999"/>
    <n v="99999"/>
    <n v="1"/>
    <n v="-10"/>
    <n v="1"/>
    <x v="5"/>
    <n v="6"/>
    <n v="18936.199199999999"/>
    <n v="-6.2580524210366084E-3"/>
    <n v="34490216"/>
    <n v="-8.3757083068441984E-3"/>
    <n v="4826.207458837931"/>
    <n v="-2.1266452161741167E-3"/>
    <n v="824.47772999999916"/>
    <n v="-4.4342092069513672E-3"/>
    <n v="1469.2495799999988"/>
    <n v="1.864714468807871E-2"/>
    <n v="5650.6851888379297"/>
    <n v="-2.4640025701454515E-3"/>
    <n v="7119.9347688379285"/>
    <n v="1.820471565197268E-3"/>
    <x v="4"/>
    <x v="10"/>
    <n v="2"/>
    <n v="1"/>
    <n v="0"/>
    <n v="0"/>
    <x v="0"/>
  </r>
  <r>
    <d v="2020-04-09T00:00:00"/>
    <n v="0.33499530233711539"/>
    <n v="0.26202759799999997"/>
    <n v="4.5392866308404098E-2"/>
    <n v="8.7051240783420099"/>
    <n v="7"/>
    <n v="99999"/>
    <n v="99999"/>
    <n v="1"/>
    <n v="-10"/>
    <n v="1"/>
    <x v="5"/>
    <n v="6"/>
    <n v="19876.449199999999"/>
    <n v="4.9653575676369188E-2"/>
    <n v="34640492"/>
    <n v="4.3570617244033105E-3"/>
    <n v="4842.784482425328"/>
    <n v="3.4347929981835001E-3"/>
    <n v="821.85579999999914"/>
    <n v="-3.1801101528843301E-3"/>
    <n v="1433.4022599999987"/>
    <n v="-2.4398387100440844E-2"/>
    <n v="5664.6402824253273"/>
    <n v="2.4696285708791788E-3"/>
    <n v="7098.0425424253262"/>
    <n v="-3.0747790707884581E-3"/>
    <x v="4"/>
    <x v="10"/>
    <n v="2"/>
    <n v="1"/>
    <n v="0"/>
    <n v="0"/>
    <x v="0"/>
  </r>
  <r>
    <d v="2020-04-13T00:00:00"/>
    <n v="-0.35949539500273048"/>
    <n v="7.4192980000000004E-3"/>
    <n v="1.4182080439467301E-2"/>
    <n v="10.145006127638"/>
    <n v="2"/>
    <n v="-1"/>
    <n v="99999"/>
    <n v="99999"/>
    <n v="-10"/>
    <n v="-1"/>
    <x v="4"/>
    <n v="2"/>
    <n v="19531.949199999999"/>
    <n v="-1.7332069552946083E-2"/>
    <n v="34707144"/>
    <n v="1.9241066206565627E-3"/>
    <n v="4850.8482460320511"/>
    <n v="1.6651089132682095E-3"/>
    <n v="808.06254999999919"/>
    <n v="-1.6783053669512271E-2"/>
    <n v="1436.1086799999989"/>
    <n v="1.8881092039022551E-3"/>
    <n v="5658.9107960320507"/>
    <n v="-1.011447524929765E-3"/>
    <n v="7095.0194760320501"/>
    <n v="-4.2590141932896675E-4"/>
    <x v="4"/>
    <x v="10"/>
    <n v="2"/>
    <n v="1"/>
    <n v="0"/>
    <n v="0"/>
    <x v="0"/>
  </r>
  <r>
    <d v="2020-04-15T00:00:00"/>
    <n v="-0.99740011121050864"/>
    <n v="0.73320578000000003"/>
    <n v="0.198514544598619"/>
    <n v="4.3899937869027301"/>
    <n v="2"/>
    <n v="-1"/>
    <n v="99999"/>
    <n v="99999"/>
    <n v="10"/>
    <n v="-1"/>
    <x v="0"/>
    <n v="1"/>
    <n v="19120.900399999999"/>
    <n v="-2.1044945171166063E-2"/>
    <n v="34420240"/>
    <n v="-8.2664249181666483E-3"/>
    <n v="4860.5874980452008"/>
    <n v="2.0077420523547662E-3"/>
    <n v="815.40036999999904"/>
    <n v="9.0807574240383548E-3"/>
    <n v="1433.9644399999988"/>
    <n v="-1.4930903418813868E-3"/>
    <n v="5675.9878680452002"/>
    <n v="3.0177312611330276E-3"/>
    <n v="7109.9523080451991"/>
    <n v="2.1046921807041929E-3"/>
    <x v="4"/>
    <x v="10"/>
    <n v="2"/>
    <n v="1"/>
    <n v="0"/>
    <n v="0"/>
    <x v="0"/>
  </r>
  <r>
    <d v="2020-04-16T00:00:00"/>
    <n v="0.86546379453521827"/>
    <n v="0.77061649899999995"/>
    <n v="0.201861242624819"/>
    <n v="8.3935012713771098"/>
    <n v="6"/>
    <n v="99999"/>
    <n v="99999"/>
    <n v="1"/>
    <n v="10"/>
    <n v="1"/>
    <x v="1"/>
    <n v="5"/>
    <n v="19494.349600000001"/>
    <n v="1.9530942172576893E-2"/>
    <n v="34579788"/>
    <n v="4.6352959770181723E-3"/>
    <n v="4881.6548561774198"/>
    <n v="4.3343234003485609E-3"/>
    <n v="823.76556999999912"/>
    <n v="1.0259009325688684E-2"/>
    <n v="1439.4214399999987"/>
    <n v="3.8055336992874889E-3"/>
    <n v="5705.4204261774194"/>
    <n v="5.1854512054050339E-3"/>
    <n v="7144.8418661774176"/>
    <n v="4.9071437642049798E-3"/>
    <x v="4"/>
    <x v="10"/>
    <n v="2"/>
    <n v="1"/>
    <n v="0"/>
    <n v="0"/>
    <x v="0"/>
  </r>
  <r>
    <d v="2020-04-17T00:00:00"/>
    <n v="0.53497180970791569"/>
    <n v="1.6539321999999999E-2"/>
    <n v="0.14047105881022101"/>
    <n v="6.5087046429577402"/>
    <n v="9"/>
    <n v="99999"/>
    <n v="99999"/>
    <n v="1"/>
    <n v="10"/>
    <n v="1"/>
    <x v="1"/>
    <n v="5"/>
    <n v="20749.25"/>
    <n v="6.4372519512012838E-2"/>
    <n v="34582612"/>
    <n v="8.1666203390229342E-5"/>
    <n v="4886.8514769520316"/>
    <n v="1.0645203169239448E-3"/>
    <n v="825.54535999999916"/>
    <n v="2.1605540032463288E-3"/>
    <n v="1456.3137799999988"/>
    <n v="1.1735506732482914E-2"/>
    <n v="5712.3968369520308"/>
    <n v="1.2227689203414549E-3"/>
    <n v="7168.7106169520293"/>
    <n v="3.3406968581912722E-3"/>
    <x v="4"/>
    <x v="10"/>
    <n v="2"/>
    <n v="1"/>
    <n v="0"/>
    <n v="0"/>
    <x v="0"/>
  </r>
  <r>
    <d v="2020-04-20T00:00:00"/>
    <n v="-0.37465293624056306"/>
    <n v="0.156904925"/>
    <n v="0.119934861638971"/>
    <n v="9.4792273838635399"/>
    <n v="4"/>
    <n v="-1"/>
    <n v="99999"/>
    <n v="99999"/>
    <n v="10"/>
    <n v="-1"/>
    <x v="0"/>
    <n v="1"/>
    <n v="20488.550800000001"/>
    <n v="-1.2564270997746818E-2"/>
    <n v="34648596"/>
    <n v="1.9080108813065433E-3"/>
    <n v="4868.8605137025306"/>
    <n v="-3.6815039978914665E-3"/>
    <n v="824.02960999999914"/>
    <n v="-1.8360590143708944E-3"/>
    <n v="1446.9594599999989"/>
    <n v="-6.4232860585854423E-3"/>
    <n v="5692.8901237025293"/>
    <n v="-3.414803594056659E-3"/>
    <n v="7139.8495837025284"/>
    <n v="-4.0259727015974356E-3"/>
    <x v="4"/>
    <x v="10"/>
    <n v="2"/>
    <n v="1"/>
    <n v="0"/>
    <n v="0"/>
    <x v="0"/>
  </r>
  <r>
    <d v="2020-04-21T00:00:00"/>
    <n v="-0.5564499485835428"/>
    <n v="0.71913256400000003"/>
    <n v="0.13539649726275699"/>
    <n v="7.6872266832575296"/>
    <n v="2"/>
    <n v="-1"/>
    <n v="99999"/>
    <n v="99999"/>
    <n v="10"/>
    <n v="-1"/>
    <x v="0"/>
    <n v="1"/>
    <n v="19354.25"/>
    <n v="-5.5362666255536319E-2"/>
    <n v="34676712"/>
    <n v="8.1146145142496628E-4"/>
    <n v="4869.1324716232957"/>
    <n v="5.5856584923574815E-5"/>
    <n v="831.83867999999904"/>
    <n v="9.4766861593722496E-3"/>
    <n v="1445.531279999999"/>
    <n v="-9.8702143320583691E-4"/>
    <n v="5700.9711516232946"/>
    <n v="1.4194947988053208E-3"/>
    <n v="7146.5024316232939"/>
    <n v="9.3179104724439021E-4"/>
    <x v="4"/>
    <x v="10"/>
    <n v="2"/>
    <n v="1"/>
    <n v="0"/>
    <n v="0"/>
    <x v="0"/>
  </r>
  <r>
    <d v="2020-04-22T00:00:00"/>
    <n v="0.48658760993252165"/>
    <n v="0.55492684699999995"/>
    <n v="0.170876909057773"/>
    <n v="7.4159605429692803"/>
    <n v="4"/>
    <n v="99999"/>
    <n v="99999"/>
    <n v="1"/>
    <n v="10"/>
    <n v="1"/>
    <x v="1"/>
    <n v="5"/>
    <n v="19744.900399999999"/>
    <n v="2.0184217936628945E-2"/>
    <n v="34787736"/>
    <n v="3.2016876340525968E-3"/>
    <n v="4878.069935518175"/>
    <n v="1.8355351691428101E-3"/>
    <n v="833.80632999999909"/>
    <n v="2.3654225841001075E-3"/>
    <n v="1450.889359999999"/>
    <n v="3.7066510245284956E-3"/>
    <n v="5711.8762655181745"/>
    <n v="1.9128519694007196E-3"/>
    <n v="7162.7656255181737"/>
    <n v="2.2756857708345901E-3"/>
    <x v="4"/>
    <x v="10"/>
    <n v="2"/>
    <n v="1"/>
    <n v="0"/>
    <n v="0"/>
    <x v="0"/>
  </r>
  <r>
    <d v="2020-04-23T00:00:00"/>
    <n v="0.54803057194974036"/>
    <n v="0.75126189099999996"/>
    <n v="0.19772659793651801"/>
    <n v="7.3279458752148896"/>
    <n v="2"/>
    <n v="99999"/>
    <n v="99999"/>
    <n v="1"/>
    <n v="10"/>
    <n v="1"/>
    <x v="1"/>
    <n v="5"/>
    <n v="20221.699199999999"/>
    <n v="2.4147946575613144E-2"/>
    <n v="34883044"/>
    <n v="2.7397011406549154E-3"/>
    <n v="4900.7082837395765"/>
    <n v="4.6408412590741577E-3"/>
    <n v="843.11204999999916"/>
    <n v="1.1160529328195556E-2"/>
    <n v="1444.6436999999989"/>
    <n v="-4.3047114219654237E-3"/>
    <n v="5743.8203337395753"/>
    <n v="5.5925700656793698E-3"/>
    <n v="7188.464033739574"/>
    <n v="3.5877773425738724E-3"/>
    <x v="4"/>
    <x v="10"/>
    <n v="2"/>
    <n v="1"/>
    <n v="0"/>
    <n v="0"/>
    <x v="0"/>
  </r>
  <r>
    <d v="2020-04-24T00:00:00"/>
    <n v="-9.3082004410775979E-2"/>
    <n v="4.8592978000000002E-2"/>
    <n v="2.9293157032911101E-2"/>
    <n v="10.4657711328353"/>
    <n v="3"/>
    <n v="99999"/>
    <n v="0"/>
    <n v="99999"/>
    <n v="-10"/>
    <n v="0"/>
    <x v="2"/>
    <n v="4"/>
    <n v="19636.599600000001"/>
    <n v="-2.8934245050979635E-2"/>
    <n v="34865044"/>
    <n v="-5.1601001334633523E-4"/>
    <n v="4898.0059925314754"/>
    <n v="-5.5140829685118575E-4"/>
    <n v="840.07965999999908"/>
    <n v="-3.5966631007112726E-3"/>
    <n v="1452.8902399999988"/>
    <n v="5.7083556312189643E-3"/>
    <n v="5738.0856525314748"/>
    <n v="-9.9840887682622892E-4"/>
    <n v="7190.9758925314736"/>
    <n v="3.4942913814561827E-4"/>
    <x v="4"/>
    <x v="10"/>
    <n v="2"/>
    <n v="1"/>
    <n v="0"/>
    <n v="0"/>
    <x v="0"/>
  </r>
  <r>
    <d v="2020-04-27T00:00:00"/>
    <n v="0.14128342263560195"/>
    <n v="3.5783436000000002E-2"/>
    <n v="3.6086626986688797E-2"/>
    <n v="11.1968936990356"/>
    <n v="1"/>
    <n v="99999"/>
    <n v="0"/>
    <n v="99999"/>
    <n v="-10"/>
    <n v="0"/>
    <x v="2"/>
    <n v="4"/>
    <n v="20080.800800000001"/>
    <n v="2.262108557736231E-2"/>
    <n v="34872704"/>
    <n v="2.1970429751938525E-4"/>
    <n v="4912.4820880305679"/>
    <n v="2.9555079191747602E-3"/>
    <n v="836.79276999999911"/>
    <n v="-3.9125932414552089E-3"/>
    <n v="1452.8902399999988"/>
    <n v="0"/>
    <n v="5749.274858030567"/>
    <n v="1.9499892780714401E-3"/>
    <n v="7202.1650980305658"/>
    <n v="1.5560065374038423E-3"/>
    <x v="4"/>
    <x v="10"/>
    <n v="2"/>
    <n v="1"/>
    <n v="0"/>
    <n v="0"/>
    <x v="0"/>
  </r>
  <r>
    <d v="2020-04-28T00:00:00"/>
    <n v="0.31252329828108105"/>
    <n v="0.79856054300000001"/>
    <n v="0.14142776112389799"/>
    <n v="7.6883439504791404"/>
    <n v="0"/>
    <n v="99999"/>
    <n v="99999"/>
    <n v="1"/>
    <n v="10"/>
    <n v="1"/>
    <x v="1"/>
    <n v="5"/>
    <n v="20739"/>
    <n v="3.2777537437650439E-2"/>
    <n v="34825796"/>
    <n v="-1.3451208142620796E-3"/>
    <n v="4917.6436549754344"/>
    <n v="1.050704481435849E-3"/>
    <n v="845.35876999999903"/>
    <n v="1.0236704124487073E-2"/>
    <n v="1451.7460399999991"/>
    <n v="-7.8753368182837846E-4"/>
    <n v="5763.0024249754333"/>
    <n v="2.3877040642250602E-3"/>
    <n v="7214.7484649754324"/>
    <n v="1.7471644670166153E-3"/>
    <x v="4"/>
    <x v="10"/>
    <n v="2"/>
    <n v="1"/>
    <n v="0"/>
    <n v="0"/>
    <x v="0"/>
  </r>
  <r>
    <d v="2020-04-29T00:00:00"/>
    <n v="0.60791766180676532"/>
    <n v="0.67912524299999999"/>
    <n v="0.19458831833923099"/>
    <n v="4.9709343458745998"/>
    <n v="1"/>
    <n v="99999"/>
    <n v="99999"/>
    <n v="1"/>
    <n v="10"/>
    <n v="1"/>
    <x v="1"/>
    <n v="5"/>
    <n v="20982.699199999999"/>
    <n v="1.1750769082405021E-2"/>
    <n v="34869540"/>
    <n v="1.2560804066044096E-3"/>
    <n v="4922.2575911186668"/>
    <n v="9.3824125271146919E-4"/>
    <n v="846.35831999999903"/>
    <n v="1.1823973861417869E-3"/>
    <n v="1453.2692399999992"/>
    <n v="1.0492193248896609E-3"/>
    <n v="5768.6159111186662"/>
    <n v="9.7405583570564502E-4"/>
    <n v="7221.8851511186658"/>
    <n v="9.8918017417770621E-4"/>
    <x v="4"/>
    <x v="10"/>
    <n v="2"/>
    <n v="1"/>
    <n v="0"/>
    <n v="0"/>
    <x v="0"/>
  </r>
  <r>
    <d v="2020-04-30T00:00:00"/>
    <n v="-0.3020610099821695"/>
    <n v="0.67306023299999995"/>
    <n v="0.14012939064483601"/>
    <n v="7.2664033693024903"/>
    <n v="5"/>
    <n v="-1"/>
    <n v="99999"/>
    <n v="99999"/>
    <n v="10"/>
    <n v="-1"/>
    <x v="0"/>
    <n v="1"/>
    <n v="21478.449199999999"/>
    <n v="2.3626607581545001E-2"/>
    <n v="34547100"/>
    <n v="-9.2470391063375068E-3"/>
    <n v="4926.1978310417198"/>
    <n v="8.004944581043727E-4"/>
    <n v="851.3774799999992"/>
    <n v="5.9303014827103429E-3"/>
    <n v="1465.4391399999988"/>
    <n v="8.3741537115309406E-3"/>
    <n v="5777.575311041719"/>
    <n v="1.553128178595431E-3"/>
    <n v="7243.0144510417176"/>
    <n v="2.9257319219178068E-3"/>
    <x v="4"/>
    <x v="10"/>
    <n v="2"/>
    <n v="1"/>
    <n v="0"/>
    <n v="0"/>
    <x v="0"/>
  </r>
  <r>
    <d v="2020-05-04T00:00:00"/>
    <n v="-0.6272307590027838"/>
    <n v="0.62926532300000004"/>
    <n v="0.18946352597614899"/>
    <n v="6.3881311102070697"/>
    <n v="2"/>
    <n v="-1"/>
    <n v="99999"/>
    <n v="99999"/>
    <n v="10"/>
    <n v="-1"/>
    <x v="0"/>
    <n v="1"/>
    <n v="19813.25"/>
    <n v="-7.7528837603415002E-2"/>
    <n v="34521796"/>
    <n v="-7.3244932280858155E-4"/>
    <n v="4925.2227860942385"/>
    <n v="-1.9793052997940652E-4"/>
    <n v="860.68257999999901"/>
    <n v="1.0929464566058034E-2"/>
    <n v="1491.8947199999991"/>
    <n v="1.8053004917010895E-2"/>
    <n v="5785.9053660942373"/>
    <n v="1.4417908212460695E-3"/>
    <n v="7277.8000860942366"/>
    <n v="4.8026460926797743E-3"/>
    <x v="4"/>
    <x v="11"/>
    <n v="2"/>
    <n v="1"/>
    <n v="0"/>
    <n v="0"/>
    <x v="0"/>
  </r>
  <r>
    <d v="2020-05-05T00:00:00"/>
    <n v="-1.2725507059157957"/>
    <n v="0.55344477800000003"/>
    <n v="0.31727808202151803"/>
    <n v="5.6100203553890697"/>
    <n v="4"/>
    <n v="-1"/>
    <n v="99999"/>
    <n v="99999"/>
    <n v="10"/>
    <n v="-1"/>
    <x v="0"/>
    <n v="1"/>
    <n v="19333.349600000001"/>
    <n v="-2.4221185317905847E-2"/>
    <n v="34626536"/>
    <n v="3.0340252285832037E-3"/>
    <n v="4923.3117232756522"/>
    <n v="-3.8801550743694513E-4"/>
    <n v="860.22362999999916"/>
    <n v="-5.3323955969908354E-4"/>
    <n v="1492.6409399999991"/>
    <n v="5.0018274747976044E-4"/>
    <n v="5783.5353532756517"/>
    <n v="-4.096183170353429E-4"/>
    <n v="7276.176293275651"/>
    <n v="-2.2311588658341375E-4"/>
    <x v="4"/>
    <x v="11"/>
    <n v="2"/>
    <n v="1"/>
    <n v="0"/>
    <n v="0"/>
    <x v="0"/>
  </r>
  <r>
    <d v="2020-05-06T00:00:00"/>
    <n v="0.9445362029688873"/>
    <n v="0.18831105200000001"/>
    <n v="0.22789018716294901"/>
    <n v="7.3998449167486902"/>
    <n v="6"/>
    <n v="99999"/>
    <n v="99999"/>
    <n v="1"/>
    <n v="10"/>
    <n v="1"/>
    <x v="1"/>
    <n v="5"/>
    <n v="19762.300800000001"/>
    <n v="2.2187112366705453E-2"/>
    <n v="34736288"/>
    <n v="3.1695922456695946E-3"/>
    <n v="4931.8877230516591"/>
    <n v="1.7419168758829873E-3"/>
    <n v="852.33333999999923"/>
    <n v="-9.1723706776107861E-3"/>
    <n v="1488.6953999999989"/>
    <n v="-2.6433282742467368E-3"/>
    <n v="5784.2210630516583"/>
    <n v="1.1856239032370652E-4"/>
    <n v="7272.916463051657"/>
    <n v="-4.4801418940421112E-4"/>
    <x v="4"/>
    <x v="11"/>
    <n v="2"/>
    <n v="1"/>
    <n v="0"/>
    <n v="0"/>
    <x v="0"/>
  </r>
  <r>
    <d v="2020-05-07T00:00:00"/>
    <n v="0.14894393034066436"/>
    <n v="0.21865009499999999"/>
    <n v="6.0444947005057398E-2"/>
    <n v="10.666615994589099"/>
    <n v="3"/>
    <n v="99999"/>
    <n v="0"/>
    <n v="99999"/>
    <n v="-10"/>
    <n v="0"/>
    <x v="2"/>
    <n v="4"/>
    <n v="19528.400399999999"/>
    <n v="-1.1835686662557188E-2"/>
    <n v="35375248"/>
    <n v="1.8394596451986933E-2"/>
    <n v="4960.5681653617839"/>
    <n v="5.8153072252784543E-3"/>
    <n v="845.78550999999914"/>
    <n v="-7.6822408472254633E-3"/>
    <n v="1496.805079999999"/>
    <n v="5.447507932113016E-3"/>
    <n v="5806.3536753617827"/>
    <n v="3.8263773235609477E-3"/>
    <n v="7303.1587553617819"/>
    <n v="4.1582070224186474E-3"/>
    <x v="4"/>
    <x v="11"/>
    <n v="2"/>
    <n v="1"/>
    <n v="0"/>
    <n v="0"/>
    <x v="0"/>
  </r>
  <r>
    <d v="2020-05-08T00:00:00"/>
    <n v="-0.70138475263137234"/>
    <n v="0.80136368000000002"/>
    <n v="0.25161541763154999"/>
    <n v="5.3930454629387601"/>
    <n v="0"/>
    <n v="-1"/>
    <n v="99999"/>
    <n v="99999"/>
    <n v="10"/>
    <n v="-1"/>
    <x v="0"/>
    <n v="1"/>
    <n v="19360.699199999999"/>
    <n v="-8.5875543600590909E-3"/>
    <n v="35495060"/>
    <n v="3.3868879166585319E-3"/>
    <n v="4968.8389954835684"/>
    <n v="1.6673150828845351E-3"/>
    <n v="845.25777999999923"/>
    <n v="-6.2395251959312947E-4"/>
    <n v="1476.2144399999988"/>
    <n v="-1.3756393718279081E-2"/>
    <n v="5814.0967754835674"/>
    <n v="1.3335564029868241E-3"/>
    <n v="7290.3112154835662"/>
    <n v="-1.7591757633343974E-3"/>
    <x v="4"/>
    <x v="11"/>
    <n v="2"/>
    <n v="1"/>
    <n v="0"/>
    <n v="0"/>
    <x v="0"/>
  </r>
  <r>
    <d v="2020-05-11T00:00:00"/>
    <n v="-0.98899792476899173"/>
    <n v="0.79255699199999996"/>
    <n v="0.33527658656197601"/>
    <n v="4.8931003003003601"/>
    <n v="2"/>
    <n v="-1"/>
    <n v="99999"/>
    <n v="99999"/>
    <n v="10"/>
    <n v="-1"/>
    <x v="0"/>
    <n v="1"/>
    <n v="18974.800800000001"/>
    <n v="-1.993204873509935E-2"/>
    <n v="35586596"/>
    <n v="2.5788377312223609E-3"/>
    <n v="4975.486507632836"/>
    <n v="1.3378401182468913E-3"/>
    <n v="848.77684999999906"/>
    <n v="4.1633098011826242E-3"/>
    <n v="1477.251839999999"/>
    <n v="7.0274343069032241E-4"/>
    <n v="5824.2633576328353"/>
    <n v="1.7486090345344429E-3"/>
    <n v="7301.5151976328343"/>
    <n v="1.5368318056809827E-3"/>
    <x v="4"/>
    <x v="11"/>
    <n v="2"/>
    <n v="1"/>
    <n v="0"/>
    <n v="0"/>
    <x v="0"/>
  </r>
  <r>
    <d v="2020-05-12T00:00:00"/>
    <n v="0.55749041702843749"/>
    <n v="0.36037561699999998"/>
    <n v="0.12668121455769399"/>
    <n v="6.6870024422409999"/>
    <n v="6"/>
    <n v="99999"/>
    <n v="99999"/>
    <n v="1"/>
    <n v="10"/>
    <n v="1"/>
    <x v="1"/>
    <n v="5"/>
    <n v="18888.599600000001"/>
    <n v="-4.5429304322393005E-3"/>
    <n v="35293492"/>
    <n v="-8.2363595551538937E-3"/>
    <n v="4963.6808782773842"/>
    <n v="-2.37275879199772E-3"/>
    <n v="854.39797999999917"/>
    <n v="6.6226240736892983E-3"/>
    <n v="1477.677259999999"/>
    <n v="2.8798068716562319E-4"/>
    <n v="5818.078858277383"/>
    <n v="-1.0618509115573049E-3"/>
    <n v="7295.7561182773825"/>
    <n v="-7.8875126594535327E-4"/>
    <x v="4"/>
    <x v="11"/>
    <n v="2"/>
    <n v="1"/>
    <n v="0"/>
    <n v="0"/>
    <x v="0"/>
  </r>
  <r>
    <d v="2020-05-13T00:00:00"/>
    <n v="-0.28406452230612927"/>
    <n v="0.13572969400000001"/>
    <n v="6.6649878642745505E-2"/>
    <n v="10.314571955302799"/>
    <n v="4"/>
    <n v="-1"/>
    <n v="99999"/>
    <n v="99999"/>
    <n v="-10"/>
    <n v="-1"/>
    <x v="4"/>
    <n v="2"/>
    <n v="19643.349600000001"/>
    <n v="3.9957964909161481E-2"/>
    <n v="35313168"/>
    <n v="5.574965492221029E-4"/>
    <n v="4948.887577144611"/>
    <n v="-2.980308665191056E-3"/>
    <n v="858.76162999999906"/>
    <n v="5.1072803332234962E-3"/>
    <n v="1480.1002399999991"/>
    <n v="1.6397220594706052E-3"/>
    <n v="5807.64920714461"/>
    <n v="-1.7926280112093851E-3"/>
    <n v="7287.7494471446089"/>
    <n v="-1.0974422668427186E-3"/>
    <x v="4"/>
    <x v="11"/>
    <n v="2"/>
    <n v="1"/>
    <n v="0"/>
    <n v="0"/>
    <x v="0"/>
  </r>
  <r>
    <d v="2020-05-14T00:00:00"/>
    <n v="-0.17177313915674353"/>
    <n v="0.31874127400000002"/>
    <n v="0.17760584761932999"/>
    <n v="9.1452248715063895"/>
    <n v="2"/>
    <n v="99999"/>
    <n v="0"/>
    <n v="99999"/>
    <n v="10"/>
    <n v="0"/>
    <x v="3"/>
    <n v="3"/>
    <n v="19092.150399999999"/>
    <n v="-2.8060346693621119E-2"/>
    <n v="35479152"/>
    <n v="4.7003429428931209E-3"/>
    <n v="4985.3710200273681"/>
    <n v="7.372049236124889E-3"/>
    <n v="866.79393999999922"/>
    <n v="9.3533638665250773E-3"/>
    <n v="1481.8613199999991"/>
    <n v="1.1898383314903338E-3"/>
    <n v="5852.1649600273677"/>
    <n v="7.6650209568431826E-3"/>
    <n v="7334.0262800273667"/>
    <n v="6.3499483919400301E-3"/>
    <x v="4"/>
    <x v="11"/>
    <n v="2"/>
    <n v="1"/>
    <n v="0"/>
    <n v="0"/>
    <x v="0"/>
  </r>
  <r>
    <d v="2020-05-15T00:00:00"/>
    <n v="-7.5986022044316384E-2"/>
    <n v="7.6810903E-2"/>
    <n v="7.5441488859546005E-2"/>
    <n v="11.176194380166701"/>
    <n v="1"/>
    <n v="99999"/>
    <n v="0"/>
    <n v="99999"/>
    <n v="-10"/>
    <n v="0"/>
    <x v="2"/>
    <n v="4"/>
    <n v="18818.199199999999"/>
    <n v="-1.4348891783295348E-2"/>
    <n v="35365684"/>
    <n v="-3.198159865827721E-3"/>
    <n v="4974.59440304702"/>
    <n v="-2.1616479369450659E-3"/>
    <n v="867.22146999999927"/>
    <n v="4.932314132237714E-4"/>
    <n v="1486.884659999999"/>
    <n v="3.3898853639016124E-3"/>
    <n v="5841.8158730470195"/>
    <n v="-1.7684202429419926E-3"/>
    <n v="7328.7005330470183"/>
    <n v="-7.2616960684368514E-4"/>
    <x v="4"/>
    <x v="11"/>
    <n v="2"/>
    <n v="1"/>
    <n v="0"/>
    <n v="0"/>
    <x v="0"/>
  </r>
  <r>
    <d v="2020-05-18T00:00:00"/>
    <n v="-1.3613745702611195"/>
    <n v="0.34723356500000002"/>
    <n v="0.32956479480173101"/>
    <n v="5.49870341659547"/>
    <n v="4"/>
    <n v="-1"/>
    <n v="99999"/>
    <n v="99999"/>
    <n v="10"/>
    <n v="-1"/>
    <x v="0"/>
    <n v="1"/>
    <n v="17638.449199999999"/>
    <n v="-6.2691971078720488E-2"/>
    <n v="35464592"/>
    <n v="2.7967223820695164E-3"/>
    <n v="4984.2001213818176"/>
    <n v="1.9309550802601994E-3"/>
    <n v="880.29190999999923"/>
    <n v="1.5071628704026452E-2"/>
    <n v="1486.7145199999991"/>
    <n v="-1.1442716747100956E-4"/>
    <n v="5864.4920313818166"/>
    <n v="3.8816968606321112E-3"/>
    <n v="7351.2065513818161"/>
    <n v="3.0709425543193891E-3"/>
    <x v="4"/>
    <x v="11"/>
    <n v="2"/>
    <n v="1"/>
    <n v="0"/>
    <n v="0"/>
    <x v="0"/>
  </r>
  <r>
    <d v="2020-05-19T00:00:00"/>
    <n v="-0.52923311342789303"/>
    <n v="0.57870230300000003"/>
    <n v="4.2096402337342097E-2"/>
    <n v="6.6601666168774498"/>
    <n v="3"/>
    <n v="-1"/>
    <n v="99999"/>
    <n v="99999"/>
    <n v="-10"/>
    <n v="-1"/>
    <x v="4"/>
    <n v="2"/>
    <n v="17520.550800000001"/>
    <n v="-6.684170397474487E-3"/>
    <n v="35556340"/>
    <n v="2.5870310308377942E-3"/>
    <n v="4992.1850386767755"/>
    <n v="1.6020458850967145E-3"/>
    <n v="879.66616999999906"/>
    <n v="-7.1083238740676791E-4"/>
    <n v="1491.8333399999992"/>
    <n v="3.443041640569966E-3"/>
    <n v="5871.8512086767751"/>
    <n v="1.2548703716499521E-3"/>
    <n v="7363.6845486767743"/>
    <n v="1.6974080659741819E-3"/>
    <x v="4"/>
    <x v="11"/>
    <n v="2"/>
    <n v="1"/>
    <n v="0"/>
    <n v="0"/>
    <x v="0"/>
  </r>
  <r>
    <d v="2020-05-20T00:00:00"/>
    <n v="0.46717442211235921"/>
    <n v="0.27236016499999999"/>
    <n v="0.112755526598653"/>
    <n v="7.6891441986452502"/>
    <n v="5"/>
    <n v="99999"/>
    <n v="99999"/>
    <n v="1"/>
    <n v="10"/>
    <n v="1"/>
    <x v="1"/>
    <n v="5"/>
    <n v="17939.699199999999"/>
    <n v="2.3923243326345656E-2"/>
    <n v="35692348"/>
    <n v="3.8251406078353423E-3"/>
    <n v="4992.0333394127456"/>
    <n v="-3.0387347995874947E-5"/>
    <n v="883.50340999999912"/>
    <n v="4.3621547933350158E-3"/>
    <n v="1483.8218599999991"/>
    <n v="-5.370224531917267E-3"/>
    <n v="5875.5367494127449"/>
    <n v="6.2766248751744413E-4"/>
    <n v="7359.358609412744"/>
    <n v="-5.8746938919429503E-4"/>
    <x v="4"/>
    <x v="11"/>
    <n v="2"/>
    <n v="1"/>
    <n v="0"/>
    <n v="0"/>
    <x v="0"/>
  </r>
  <r>
    <d v="2020-05-21T00:00:00"/>
    <n v="-0.51414111955357245"/>
    <n v="0.594763826"/>
    <n v="0.185285290311064"/>
    <n v="6.3615356976059996"/>
    <n v="3"/>
    <n v="-1"/>
    <n v="99999"/>
    <n v="99999"/>
    <n v="10"/>
    <n v="-1"/>
    <x v="0"/>
    <n v="1"/>
    <n v="17740.150399999999"/>
    <n v="-1.1123308020682954E-2"/>
    <n v="35348172"/>
    <n v="-9.6428511791939453E-3"/>
    <n v="4970.6192541804539"/>
    <n v="-4.2896518865819244E-3"/>
    <n v="886.894399999999"/>
    <n v="3.83811761405628E-3"/>
    <n v="1474.6643399999991"/>
    <n v="-6.1715764182096455E-3"/>
    <n v="5857.5136541804532"/>
    <n v="-3.0674806406568722E-3"/>
    <n v="7332.1779941804525"/>
    <n v="-3.6933402317869124E-3"/>
    <x v="4"/>
    <x v="11"/>
    <n v="2"/>
    <n v="1"/>
    <n v="0"/>
    <n v="0"/>
    <x v="0"/>
  </r>
  <r>
    <d v="2020-05-22T00:00:00"/>
    <n v="-0.40118071562510377"/>
    <n v="0.44182316999999999"/>
    <n v="0.159356371405835"/>
    <n v="5.9743886692237798"/>
    <n v="8"/>
    <n v="-1"/>
    <n v="99999"/>
    <n v="99999"/>
    <n v="10"/>
    <n v="-1"/>
    <x v="0"/>
    <n v="1"/>
    <n v="17359.5"/>
    <n v="-2.1456999597928905E-2"/>
    <n v="35120600"/>
    <n v="-6.4380132585073468E-3"/>
    <n v="4971.1811414442327"/>
    <n v="1.1304170266224212E-4"/>
    <n v="888.19054999999912"/>
    <n v="1.4614479469035047E-3"/>
    <n v="1459.1098999999992"/>
    <n v="-1.0547783368790142E-2"/>
    <n v="5859.3716914442321"/>
    <n v="3.172057930165284E-4"/>
    <n v="7318.4815914442315"/>
    <n v="-1.8679855763310549E-3"/>
    <x v="4"/>
    <x v="11"/>
    <n v="2"/>
    <n v="1"/>
    <n v="0"/>
    <n v="0"/>
    <x v="0"/>
  </r>
  <r>
    <d v="2020-05-26T00:00:00"/>
    <n v="-0.17883466469681061"/>
    <n v="0.60273208199999995"/>
    <n v="4.6656252662392997E-2"/>
    <n v="9.1883272214389393"/>
    <n v="1"/>
    <n v="99999"/>
    <n v="0"/>
    <n v="99999"/>
    <n v="-10"/>
    <n v="0"/>
    <x v="2"/>
    <n v="4"/>
    <n v="17506.5"/>
    <n v="8.4679858290850341E-3"/>
    <n v="35480988"/>
    <n v="1.0261442002699184E-2"/>
    <n v="4982.1678099565561"/>
    <n v="2.2100720532447493E-3"/>
    <n v="883.08163999999908"/>
    <n v="-5.7520427345236769E-3"/>
    <n v="1450.4295599999991"/>
    <n v="-5.9490652486150486E-3"/>
    <n v="5865.2494499565555"/>
    <n v="1.0031380192019324E-3"/>
    <n v="7315.6790099565551"/>
    <n v="-3.82945758988118E-4"/>
    <x v="4"/>
    <x v="11"/>
    <n v="2"/>
    <n v="1"/>
    <n v="0"/>
    <n v="0"/>
    <x v="0"/>
  </r>
  <r>
    <d v="2020-05-27T00:00:00"/>
    <n v="1.793974472304996"/>
    <n v="0.89375898899999995"/>
    <n v="0.46225780778082998"/>
    <n v="3.3838878502509999"/>
    <n v="2"/>
    <n v="99999"/>
    <n v="99999"/>
    <n v="1"/>
    <n v="10"/>
    <n v="1"/>
    <x v="1"/>
    <n v="5"/>
    <n v="18711.949199999999"/>
    <n v="6.8857235883814427E-2"/>
    <n v="35582272"/>
    <n v="2.8545992011270727E-3"/>
    <n v="4997.6601943330088"/>
    <n v="3.1095669530625258E-3"/>
    <n v="895.22904999999912"/>
    <n v="1.3755704398972668E-2"/>
    <n v="1442.2659599999993"/>
    <n v="-5.6284015612587668E-3"/>
    <n v="5892.8892443330078"/>
    <n v="4.7124669823985776E-3"/>
    <n v="7335.1552043330066"/>
    <n v="2.662253818127347E-3"/>
    <x v="4"/>
    <x v="11"/>
    <n v="2"/>
    <n v="1"/>
    <n v="0"/>
    <n v="0"/>
    <x v="0"/>
  </r>
  <r>
    <d v="2020-05-28T00:00:00"/>
    <n v="0.28235119695692862"/>
    <n v="0.33101286200000002"/>
    <n v="2.29708219826226E-2"/>
    <n v="10.1701881498965"/>
    <n v="8"/>
    <n v="99999"/>
    <n v="99999"/>
    <n v="1"/>
    <n v="-10"/>
    <n v="1"/>
    <x v="5"/>
    <n v="6"/>
    <n v="19156.300800000001"/>
    <n v="2.3746943477165994E-2"/>
    <n v="35782212"/>
    <n v="5.6190903155368677E-3"/>
    <n v="4995.9212012408316"/>
    <n v="-3.479614508703488E-4"/>
    <n v="896.01516999999899"/>
    <n v="8.7812163825540246E-4"/>
    <n v="1514.6784399999992"/>
    <n v="5.0207438855452091E-2"/>
    <n v="5891.9363712408303"/>
    <n v="-1.616987953904081E-4"/>
    <n v="7406.61481124083"/>
    <n v="9.7420715604779051E-3"/>
    <x v="4"/>
    <x v="11"/>
    <n v="2"/>
    <n v="1"/>
    <n v="0"/>
    <n v="0"/>
    <x v="0"/>
  </r>
  <r>
    <d v="2020-05-29T00:00:00"/>
    <n v="0.4821254253646074"/>
    <n v="0.679469031"/>
    <n v="0.22844911633843001"/>
    <n v="7.1967738936410601"/>
    <n v="6"/>
    <n v="99999"/>
    <n v="99999"/>
    <n v="1"/>
    <n v="10"/>
    <n v="1"/>
    <x v="1"/>
    <n v="5"/>
    <n v="19212.449199999999"/>
    <n v="2.9310669416924284E-3"/>
    <n v="35775608"/>
    <n v="-1.8456097683394734E-4"/>
    <n v="4991.5879232034513"/>
    <n v="-8.6736316743829533E-4"/>
    <n v="893.89308999999901"/>
    <n v="-2.36835275902747E-3"/>
    <n v="1529.0359399999993"/>
    <n v="9.4789095961516079E-3"/>
    <n v="5885.4810132034499"/>
    <n v="-1.0956258911568595E-3"/>
    <n v="7414.5169532034488"/>
    <n v="1.0669033241239578E-3"/>
    <x v="4"/>
    <x v="11"/>
    <n v="2"/>
    <n v="1"/>
    <n v="0"/>
    <n v="0"/>
    <x v="0"/>
  </r>
  <r>
    <d v="2020-06-01T00:00:00"/>
    <n v="-0.11716908992358871"/>
    <n v="0.27724840000000001"/>
    <n v="6.7969178241132494E-2"/>
    <n v="9.4270994439716596"/>
    <n v="1"/>
    <n v="99999"/>
    <n v="0"/>
    <n v="99999"/>
    <n v="-10"/>
    <n v="0"/>
    <x v="2"/>
    <n v="4"/>
    <n v="19917.699199999999"/>
    <n v="3.6707969538834151E-2"/>
    <n v="35549904"/>
    <n v="-6.3088795024811573E-3"/>
    <n v="4964.2923807342167"/>
    <n v="-5.4683084599894682E-3"/>
    <n v="909.58543999999893"/>
    <n v="1.7555063547923799E-2"/>
    <n v="1529.0359399999993"/>
    <n v="0"/>
    <n v="5873.8778207342157"/>
    <n v="-1.9714943338027258E-3"/>
    <n v="7402.9137607342145"/>
    <n v="-1.5649289822206036E-3"/>
    <x v="4"/>
    <x v="0"/>
    <n v="2"/>
    <n v="1"/>
    <n v="0"/>
    <n v="0"/>
    <x v="0"/>
  </r>
  <r>
    <d v="2020-06-02T00:00:00"/>
    <n v="1.1787125931146893"/>
    <n v="0.73732931899999998"/>
    <n v="0.19793435156406899"/>
    <n v="6.7274127017051404"/>
    <n v="0"/>
    <n v="99999"/>
    <n v="99999"/>
    <n v="1"/>
    <n v="10"/>
    <n v="1"/>
    <x v="1"/>
    <n v="5"/>
    <n v="20612.949199999999"/>
    <n v="3.4906140163016408E-2"/>
    <n v="35895864"/>
    <n v="9.7316718492403975E-3"/>
    <n v="4982.729766081924"/>
    <n v="3.7140006940890036E-3"/>
    <n v="918.06251999999904"/>
    <n v="9.3197182224027397E-3"/>
    <n v="1524.8405999999993"/>
    <n v="-2.7437811566417558E-3"/>
    <n v="5900.7922860819235"/>
    <n v="4.5820608070366031E-3"/>
    <n v="7425.6328860819231"/>
    <n v="3.0689436729918196E-3"/>
    <x v="4"/>
    <x v="0"/>
    <n v="2"/>
    <n v="1"/>
    <n v="0"/>
    <n v="0"/>
    <x v="0"/>
  </r>
  <r>
    <d v="2020-06-03T00:00:00"/>
    <n v="-0.34943171723999"/>
    <n v="0.209691935"/>
    <n v="0.157734455290922"/>
    <n v="5.3144125740949599"/>
    <n v="2"/>
    <n v="-1"/>
    <n v="99999"/>
    <n v="99999"/>
    <n v="10"/>
    <n v="-1"/>
    <x v="0"/>
    <n v="1"/>
    <n v="20918.5"/>
    <n v="1.482324518608924E-2"/>
    <n v="35614896"/>
    <n v="-7.8273084609413734E-3"/>
    <n v="4952.5090375880663"/>
    <n v="-6.0650948200269283E-3"/>
    <n v="922.1216199999991"/>
    <n v="4.421376443948466E-3"/>
    <n v="1535.9358199999992"/>
    <n v="7.2763146521674926E-3"/>
    <n v="5874.6306575880653"/>
    <n v="-4.433578954399886E-3"/>
    <n v="7410.566477588065"/>
    <n v="-2.0289729811578949E-3"/>
    <x v="4"/>
    <x v="0"/>
    <n v="2"/>
    <n v="1"/>
    <n v="0"/>
    <n v="0"/>
    <x v="0"/>
  </r>
  <r>
    <d v="2020-06-04T00:00:00"/>
    <n v="-1.163818463677833"/>
    <n v="0.72996448899999999"/>
    <n v="0.16433058070068901"/>
    <n v="7.3813660912439296"/>
    <n v="0"/>
    <n v="-1"/>
    <n v="99999"/>
    <n v="99999"/>
    <n v="10"/>
    <n v="-1"/>
    <x v="0"/>
    <n v="1"/>
    <n v="20379.349600000001"/>
    <n v="-2.5773855677988289E-2"/>
    <n v="35639424"/>
    <n v="6.8870059314507515E-4"/>
    <n v="4951.0875060771932"/>
    <n v="-2.8703259299156514E-4"/>
    <n v="924.34859999999912"/>
    <n v="2.4150610415143436E-3"/>
    <n v="1538.1791199999993"/>
    <n v="1.4605427979406116E-3"/>
    <n v="5875.4361060771926"/>
    <n v="1.3710623459983751E-4"/>
    <n v="7413.6152260771923"/>
    <n v="4.1140559204855265E-4"/>
    <x v="4"/>
    <x v="0"/>
    <n v="2"/>
    <n v="1"/>
    <n v="0"/>
    <n v="0"/>
    <x v="0"/>
  </r>
  <r>
    <d v="2020-06-05T00:00:00"/>
    <n v="1.0222983292830032"/>
    <n v="0.56583064299999997"/>
    <n v="0.111887128976793"/>
    <n v="7.9692286775177203"/>
    <n v="5"/>
    <n v="99999"/>
    <n v="99999"/>
    <n v="1"/>
    <n v="10"/>
    <n v="1"/>
    <x v="1"/>
    <n v="5"/>
    <n v="21177.400399999999"/>
    <n v="3.9159777699676823E-2"/>
    <n v="35590552"/>
    <n v="-1.3712904002040061E-3"/>
    <n v="4955.0886282744132"/>
    <n v="8.0812996989232389E-4"/>
    <n v="925.12043999999901"/>
    <n v="8.350096489568859E-4"/>
    <n v="1538.6924199999994"/>
    <n v="3.3370625912554353E-4"/>
    <n v="5880.2090682744119"/>
    <n v="8.123587953381417E-4"/>
    <n v="7418.9014882744113"/>
    <n v="7.1304782296022218E-4"/>
    <x v="4"/>
    <x v="0"/>
    <n v="2"/>
    <n v="1"/>
    <n v="0"/>
    <n v="0"/>
    <x v="0"/>
  </r>
  <r>
    <d v="2020-06-08T00:00:00"/>
    <n v="-0.72110182158235669"/>
    <n v="0.818791724"/>
    <n v="0.168031182311493"/>
    <n v="6.4317926990821697"/>
    <n v="6"/>
    <n v="-1"/>
    <n v="99999"/>
    <n v="99999"/>
    <n v="10"/>
    <n v="-1"/>
    <x v="0"/>
    <n v="1"/>
    <n v="21223.75"/>
    <n v="2.1886350130113641E-3"/>
    <n v="35672144"/>
    <n v="2.2925185313225072E-3"/>
    <n v="4962.903958086491"/>
    <n v="1.5772331028516273E-3"/>
    <n v="924.45366999999897"/>
    <n v="-7.207385883724049E-4"/>
    <n v="1563.3564999999992"/>
    <n v="1.6029246442898382E-2"/>
    <n v="5887.35762808649"/>
    <n v="1.2156982394804228E-3"/>
    <n v="7450.7141280864889"/>
    <n v="4.2880525994795082E-3"/>
    <x v="4"/>
    <x v="0"/>
    <n v="2"/>
    <n v="1"/>
    <n v="0"/>
    <n v="0"/>
    <x v="0"/>
  </r>
  <r>
    <d v="2020-06-09T00:00:00"/>
    <n v="-0.81732096671634613"/>
    <n v="0.449493007"/>
    <n v="0.103924176570347"/>
    <n v="6.0381172748167202"/>
    <n v="2"/>
    <n v="-1"/>
    <n v="99999"/>
    <n v="99999"/>
    <n v="10"/>
    <n v="-1"/>
    <x v="0"/>
    <n v="1"/>
    <n v="20653.849600000001"/>
    <n v="-2.68520124860121E-2"/>
    <n v="35527692"/>
    <n v="-4.0494342027773689E-3"/>
    <n v="4968.7843867879719"/>
    <n v="1.1848765866000477E-3"/>
    <n v="928.15777999999909"/>
    <n v="4.0068097733876318E-3"/>
    <n v="1576.1159599999992"/>
    <n v="8.1615805480068637E-3"/>
    <n v="5896.9421667879706"/>
    <n v="1.6279864935937471E-3"/>
    <n v="7473.0581267879697"/>
    <n v="2.9989069929889922E-3"/>
    <x v="4"/>
    <x v="0"/>
    <n v="2"/>
    <n v="1"/>
    <n v="0"/>
    <n v="0"/>
    <x v="0"/>
  </r>
  <r>
    <d v="2020-06-10T00:00:00"/>
    <n v="0.48524836414733602"/>
    <n v="8.5135805999999994E-2"/>
    <n v="8.4206203018429196E-2"/>
    <n v="9.2131145922295694"/>
    <n v="5"/>
    <n v="99999"/>
    <n v="99999"/>
    <n v="1"/>
    <n v="-10"/>
    <n v="1"/>
    <x v="5"/>
    <n v="6"/>
    <n v="21240.25"/>
    <n v="2.8391820961066738E-2"/>
    <n v="35237672"/>
    <n v="-8.1632097013225602E-3"/>
    <n v="4977.2995323792384"/>
    <n v="1.7137281331642829E-3"/>
    <n v="913.95119999999906"/>
    <n v="-1.5306212269211472E-2"/>
    <n v="1572.3326599999994"/>
    <n v="-2.4003944481342243E-3"/>
    <n v="5891.2507323792379"/>
    <n v="-9.6515011471320911E-4"/>
    <n v="7463.583392379237"/>
    <n v="-1.2678523635148986E-3"/>
    <x v="4"/>
    <x v="0"/>
    <n v="2"/>
    <n v="1"/>
    <n v="0"/>
    <n v="0"/>
    <x v="0"/>
  </r>
  <r>
    <d v="2020-06-11T00:00:00"/>
    <n v="-0.63911956405185377"/>
    <n v="0.92905323299999998"/>
    <n v="0.28746039992394501"/>
    <n v="6.2997708829520596"/>
    <n v="4"/>
    <n v="-1"/>
    <n v="99999"/>
    <n v="99999"/>
    <n v="10"/>
    <n v="-1"/>
    <x v="0"/>
    <n v="1"/>
    <n v="20534.400399999999"/>
    <n v="-3.3231699250244273E-2"/>
    <n v="35341024"/>
    <n v="2.9329973898388761E-3"/>
    <n v="5000.2336404245316"/>
    <n v="4.607741184973424E-3"/>
    <n v="917.09864999999911"/>
    <n v="3.4437834317631033E-3"/>
    <n v="1564.5951199999993"/>
    <n v="-4.9210578631624369E-3"/>
    <n v="5917.3322904245306"/>
    <n v="4.4271682245577981E-3"/>
    <n v="7481.9274104245296"/>
    <n v="2.4578030526225536E-3"/>
    <x v="4"/>
    <x v="0"/>
    <n v="2"/>
    <n v="1"/>
    <n v="0"/>
    <n v="0"/>
    <x v="0"/>
  </r>
  <r>
    <d v="2020-06-12T00:00:00"/>
    <n v="1.1410016472393854"/>
    <n v="0.73840757899999998"/>
    <n v="0.211613315159253"/>
    <n v="6.7487739691629098"/>
    <n v="4"/>
    <n v="99999"/>
    <n v="99999"/>
    <n v="1"/>
    <n v="10"/>
    <n v="1"/>
    <x v="1"/>
    <n v="5"/>
    <n v="20600.050800000001"/>
    <n v="3.1970935951946E-3"/>
    <n v="35232664"/>
    <n v="-3.066125078888482E-3"/>
    <n v="5007.0899538670428"/>
    <n v="1.3711986150168887E-3"/>
    <n v="911.72615999999903"/>
    <n v="-5.8581375078897713E-3"/>
    <n v="1551.9399799999992"/>
    <n v="-8.0884439931016017E-3"/>
    <n v="5918.8161138670421"/>
    <n v="2.5075885038816637E-4"/>
    <n v="7470.7560938670413"/>
    <n v="-1.4931067818064747E-3"/>
    <x v="4"/>
    <x v="0"/>
    <n v="2"/>
    <n v="1"/>
    <n v="0"/>
    <n v="0"/>
    <x v="0"/>
  </r>
  <r>
    <d v="2020-06-15T00:00:00"/>
    <n v="-0.6095454187992555"/>
    <n v="0.16672136100000001"/>
    <n v="9.8616807977383106E-2"/>
    <n v="8.8128872465076995"/>
    <n v="4"/>
    <n v="-1"/>
    <n v="99999"/>
    <n v="99999"/>
    <n v="10"/>
    <n v="-1"/>
    <x v="0"/>
    <n v="1"/>
    <n v="19926.5"/>
    <n v="-3.269656014634692E-2"/>
    <n v="35302864"/>
    <n v="1.9924692609107897E-3"/>
    <n v="5007.0294707788617"/>
    <n v="-1.2079489032257307E-5"/>
    <n v="896.56994999999915"/>
    <n v="-1.6623642783267223E-2"/>
    <n v="1555.5109999999993"/>
    <n v="2.3010039344435462E-3"/>
    <n v="5903.5994207788608"/>
    <n v="-2.5709014768224847E-3"/>
    <n v="7459.1104207788603"/>
    <n v="-1.5588346001205178E-3"/>
    <x v="4"/>
    <x v="0"/>
    <n v="2"/>
    <n v="1"/>
    <n v="0"/>
    <n v="0"/>
    <x v="0"/>
  </r>
  <r>
    <d v="2020-06-16T00:00:00"/>
    <n v="-0.48088964102297183"/>
    <n v="0.45023930600000001"/>
    <n v="5.9968135262732397E-2"/>
    <n v="5.6366167166825702"/>
    <n v="3"/>
    <n v="-1"/>
    <n v="99999"/>
    <n v="99999"/>
    <n v="-10"/>
    <n v="-1"/>
    <x v="4"/>
    <n v="2"/>
    <n v="20251.800800000001"/>
    <n v="1.6325034501794233E-2"/>
    <n v="35309272"/>
    <n v="1.8151501815832916E-4"/>
    <n v="4999.8125262613994"/>
    <n v="-1.4413625003768527E-3"/>
    <n v="879.14335999999912"/>
    <n v="-1.9436955253742338E-2"/>
    <n v="1546.4939199999992"/>
    <n v="-5.7968603243564454E-3"/>
    <n v="5878.9558862613985"/>
    <n v="-4.1743236220812552E-3"/>
    <n v="7425.4498062613975"/>
    <n v="-4.5126848402317066E-3"/>
    <x v="4"/>
    <x v="0"/>
    <n v="2"/>
    <n v="1"/>
    <n v="0"/>
    <n v="0"/>
    <x v="0"/>
  </r>
  <r>
    <d v="2020-06-17T00:00:00"/>
    <n v="0.20217642648122461"/>
    <n v="0.11040285900000001"/>
    <n v="3.1371163192348103E-2"/>
    <n v="12.0184609548865"/>
    <n v="1"/>
    <n v="99999"/>
    <n v="0"/>
    <n v="99999"/>
    <n v="-10"/>
    <n v="0"/>
    <x v="2"/>
    <n v="4"/>
    <n v="20197.099600000001"/>
    <n v="-2.7010536267965124E-3"/>
    <n v="35381096"/>
    <n v="2.0341399278920314E-3"/>
    <n v="5040.1250097312632"/>
    <n v="8.0627990065873512E-3"/>
    <n v="882.99335999999903"/>
    <n v="4.3792630134860122E-3"/>
    <n v="1531.6857199999993"/>
    <n v="-9.5753367074342677E-3"/>
    <n v="5923.1183697312626"/>
    <n v="7.5119603419830927E-3"/>
    <n v="7454.8040897312621"/>
    <n v="3.9531993664696508E-3"/>
    <x v="4"/>
    <x v="0"/>
    <n v="2"/>
    <n v="1"/>
    <n v="0"/>
    <n v="0"/>
    <x v="0"/>
  </r>
  <r>
    <d v="2020-06-18T00:00:00"/>
    <n v="1.2109282352309692"/>
    <n v="0.83158052999999998"/>
    <n v="0.444670901950937"/>
    <n v="4.5053441487986499"/>
    <n v="4"/>
    <n v="99999"/>
    <n v="99999"/>
    <n v="1"/>
    <n v="10"/>
    <n v="1"/>
    <x v="1"/>
    <n v="5"/>
    <n v="20922.199199999999"/>
    <n v="3.5901174641927103E-2"/>
    <n v="35504376"/>
    <n v="3.4843465561382736E-3"/>
    <n v="5048.7770635706802"/>
    <n v="1.7166347705090956E-3"/>
    <n v="889.52640999999915"/>
    <n v="7.3987532590280569E-3"/>
    <n v="1525.0411999999992"/>
    <n v="-4.338043968967753E-3"/>
    <n v="5938.3034735706797"/>
    <n v="2.5637008905674552E-3"/>
    <n v="7463.3446735706784"/>
    <n v="1.1456483277918483E-3"/>
    <x v="4"/>
    <x v="0"/>
    <n v="2"/>
    <n v="1"/>
    <n v="0"/>
    <n v="0"/>
    <x v="0"/>
  </r>
  <r>
    <d v="2020-06-19T00:00:00"/>
    <n v="0.23836810562035657"/>
    <n v="0.34828327799999997"/>
    <n v="9.7373550418815194E-2"/>
    <n v="8.9155127821425193"/>
    <n v="7"/>
    <n v="99999"/>
    <n v="0"/>
    <n v="99999"/>
    <n v="10"/>
    <n v="0"/>
    <x v="3"/>
    <n v="3"/>
    <n v="21332.949199999999"/>
    <n v="1.9632257396727137E-2"/>
    <n v="35478860"/>
    <n v="-7.1867197440678154E-4"/>
    <n v="5050.3479419946543"/>
    <n v="3.1114038195689808E-4"/>
    <n v="890.60026999999911"/>
    <n v="1.2072266634557405E-3"/>
    <n v="1612.0680399999992"/>
    <n v="5.7065238630930049E-2"/>
    <n v="5940.9482119946533"/>
    <n v="4.4536936108841019E-4"/>
    <n v="7553.0162519946525"/>
    <n v="1.2014931956917385E-2"/>
    <x v="4"/>
    <x v="0"/>
    <n v="2"/>
    <n v="1"/>
    <n v="0"/>
    <n v="0"/>
    <x v="0"/>
  </r>
  <r>
    <d v="2020-06-22T00:00:00"/>
    <n v="0.25902290767893738"/>
    <n v="0.39177485499999998"/>
    <n v="1.67601537359759E-3"/>
    <n v="9.6429575514295998"/>
    <n v="1"/>
    <n v="99999"/>
    <n v="99999"/>
    <n v="1"/>
    <n v="-10"/>
    <n v="1"/>
    <x v="5"/>
    <n v="6"/>
    <n v="21742.300800000001"/>
    <n v="1.9188701766561289E-2"/>
    <n v="35423784"/>
    <n v="-1.5523610397853993E-3"/>
    <n v="5041.9433261911754"/>
    <n v="-1.6641656970983743E-3"/>
    <n v="898.20258999999919"/>
    <n v="8.5361752697425963E-3"/>
    <n v="1611.4521399999992"/>
    <n v="-3.8205583431827339E-4"/>
    <n v="5940.1459161911744"/>
    <n v="-1.3504507611417083E-4"/>
    <n v="7551.5980561911738"/>
    <n v="-1.8776549078713956E-4"/>
    <x v="4"/>
    <x v="0"/>
    <n v="2"/>
    <n v="1"/>
    <n v="0"/>
    <n v="0"/>
    <x v="0"/>
  </r>
  <r>
    <d v="2020-06-23T00:00:00"/>
    <n v="0.45728598086944061"/>
    <n v="0.65262335400000004"/>
    <n v="0.179161940817397"/>
    <n v="6.3982714231097102"/>
    <n v="1"/>
    <n v="99999"/>
    <n v="99999"/>
    <n v="1"/>
    <n v="10"/>
    <n v="1"/>
    <x v="1"/>
    <n v="5"/>
    <n v="22314.800800000001"/>
    <n v="2.6331159947892813E-2"/>
    <n v="35457376"/>
    <n v="9.4828943175584435E-4"/>
    <n v="5046.7055746616525"/>
    <n v="9.445263784975122E-4"/>
    <n v="904.58077999999909"/>
    <n v="7.1010594614293598E-3"/>
    <n v="1607.4466599999989"/>
    <n v="-2.4856338581673576E-3"/>
    <n v="5951.2863546616518"/>
    <n v="1.875448621575293E-3"/>
    <n v="7558.7330146616505"/>
    <n v="9.4482762686598498E-4"/>
    <x v="4"/>
    <x v="0"/>
    <n v="2"/>
    <n v="1"/>
    <n v="0"/>
    <n v="0"/>
    <x v="0"/>
  </r>
  <r>
    <d v="2020-06-24T00:00:00"/>
    <n v="-0.98233068311658855"/>
    <n v="0.77415882499999999"/>
    <n v="0.27555896952529602"/>
    <n v="5.4532424774232098"/>
    <n v="2"/>
    <n v="-1"/>
    <n v="99999"/>
    <n v="99999"/>
    <n v="10"/>
    <n v="-1"/>
    <x v="0"/>
    <n v="1"/>
    <n v="21456.800800000001"/>
    <n v="-3.8449816679519744E-2"/>
    <n v="35563988"/>
    <n v="3.0067650804166401E-3"/>
    <n v="5042.5900592621847"/>
    <n v="-8.1548553577814875E-4"/>
    <n v="905.69606999999905"/>
    <n v="1.2329357694289556E-3"/>
    <n v="1613.6980999999992"/>
    <n v="3.8890497305834604E-3"/>
    <n v="5948.2861292621837"/>
    <n v="-5.0413057290010777E-4"/>
    <n v="7561.9842292621834"/>
    <n v="4.3012692659294416E-4"/>
    <x v="4"/>
    <x v="0"/>
    <n v="2"/>
    <n v="1"/>
    <n v="0"/>
    <n v="0"/>
    <x v="0"/>
  </r>
  <r>
    <d v="2020-06-25T00:00:00"/>
    <n v="0.80347501154040901"/>
    <n v="0.195242995"/>
    <n v="0.108623533682515"/>
    <n v="9.6517321191104894"/>
    <n v="11"/>
    <n v="99999"/>
    <n v="99999"/>
    <n v="1"/>
    <n v="10"/>
    <n v="1"/>
    <x v="1"/>
    <n v="5"/>
    <n v="21504.75"/>
    <n v="2.2346854243060488E-3"/>
    <n v="35706268"/>
    <n v="4.0006761896331788E-3"/>
    <n v="5022.9222582408302"/>
    <n v="-3.9003370867375375E-3"/>
    <n v="907.05518999999913"/>
    <n v="1.5006358590030633E-3"/>
    <n v="1641.5737799999993"/>
    <n v="1.7274408391507734E-2"/>
    <n v="5929.9774482408293"/>
    <n v="-3.0779758443841843E-3"/>
    <n v="7571.551228240829"/>
    <n v="1.2651440003834669E-3"/>
    <x v="4"/>
    <x v="0"/>
    <n v="2"/>
    <n v="1"/>
    <n v="0"/>
    <n v="0"/>
    <x v="0"/>
  </r>
  <r>
    <d v="2020-06-26T00:00:00"/>
    <n v="-9.1030740841057625E-2"/>
    <n v="0.17483506700000001"/>
    <n v="4.2560538388706701E-2"/>
    <n v="10.6210042044918"/>
    <n v="9"/>
    <n v="99999"/>
    <n v="0"/>
    <n v="99999"/>
    <n v="-10"/>
    <n v="0"/>
    <x v="2"/>
    <n v="4"/>
    <n v="21661.75"/>
    <n v="7.3007126332553796E-3"/>
    <n v="35966640"/>
    <n v="7.2920530367386327E-3"/>
    <n v="5042.8262129045224"/>
    <n v="3.9626244724446646E-3"/>
    <n v="903.31332999999916"/>
    <n v="-4.1252837106857676E-3"/>
    <n v="1662.7783399999989"/>
    <n v="1.2917214113885134E-2"/>
    <n v="5946.1395429045215"/>
    <n v="2.7254900722240016E-3"/>
    <n v="7608.9178829045204"/>
    <n v="4.9351385914577772E-3"/>
    <x v="4"/>
    <x v="0"/>
    <n v="2"/>
    <n v="1"/>
    <n v="0"/>
    <n v="0"/>
    <x v="0"/>
  </r>
  <r>
    <d v="2020-06-29T00:00:00"/>
    <n v="0.22573085552023994"/>
    <n v="0.44839262600000002"/>
    <n v="0.13436711542864199"/>
    <n v="9.5618814482855701"/>
    <n v="3"/>
    <n v="99999"/>
    <n v="0"/>
    <n v="99999"/>
    <n v="10"/>
    <n v="0"/>
    <x v="3"/>
    <n v="3"/>
    <n v="21370.25"/>
    <n v="-1.3456899834962566E-2"/>
    <n v="36182112"/>
    <n v="5.9908848866616626E-3"/>
    <n v="5067.0072172702285"/>
    <n v="4.7951294263972599E-3"/>
    <n v="892.52604999999903"/>
    <n v="-1.1941902816822281E-2"/>
    <n v="1660.3837799999988"/>
    <n v="-1.4400957375955148E-3"/>
    <n v="5959.533267270228"/>
    <n v="2.252507575556173E-3"/>
    <n v="7619.9170472702262"/>
    <n v="1.4455622382807398E-3"/>
    <x v="4"/>
    <x v="0"/>
    <n v="2"/>
    <n v="1"/>
    <n v="0"/>
    <n v="0"/>
    <x v="0"/>
  </r>
  <r>
    <d v="2020-06-30T00:00:00"/>
    <n v="-0.32615964346156034"/>
    <n v="0.72835844400000005"/>
    <n v="0.120874576442937"/>
    <n v="8.0241587229196192"/>
    <n v="1"/>
    <n v="-1"/>
    <n v="99999"/>
    <n v="99999"/>
    <n v="10"/>
    <n v="-1"/>
    <x v="0"/>
    <n v="1"/>
    <n v="21378.25"/>
    <n v="3.7435219522463647E-4"/>
    <n v="36204236"/>
    <n v="6.1146237124032332E-4"/>
    <n v="5063.2157247407531"/>
    <n v="-7.4827059976401156E-4"/>
    <n v="891.15553999999906"/>
    <n v="-1.5355406153131357E-3"/>
    <n v="1661.8852799999991"/>
    <n v="9.0430900258509084E-4"/>
    <n v="5954.3712647407519"/>
    <n v="-8.6617563791879792E-4"/>
    <n v="7616.2565447407505"/>
    <n v="-4.8038613895240445E-4"/>
    <x v="4"/>
    <x v="0"/>
    <n v="2"/>
    <n v="1"/>
    <n v="0"/>
    <n v="0"/>
    <x v="0"/>
  </r>
  <r>
    <d v="2020-07-01T00:00:00"/>
    <n v="0.90267596206295042"/>
    <n v="0.93121480999999995"/>
    <n v="0.252636271363126"/>
    <n v="5.60492176944725"/>
    <n v="3"/>
    <n v="99999"/>
    <n v="99999"/>
    <n v="1"/>
    <n v="10"/>
    <n v="1"/>
    <x v="1"/>
    <n v="5"/>
    <n v="21892.550800000001"/>
    <n v="2.4057198320723172E-2"/>
    <n v="36320760"/>
    <n v="3.2185184076249929E-3"/>
    <n v="5079.4983167321425"/>
    <n v="3.2158598164850893E-3"/>
    <n v="898.69668999999908"/>
    <n v="8.4622152492033198E-3"/>
    <n v="1656.265539999999"/>
    <n v="-3.3815450847486384E-3"/>
    <n v="5978.1950067321413"/>
    <n v="4.0010508132846123E-3"/>
    <n v="7634.4605467321398"/>
    <n v="2.3901508417492057E-3"/>
    <x v="4"/>
    <x v="1"/>
    <n v="3"/>
    <n v="1"/>
    <n v="0"/>
    <n v="0"/>
    <x v="0"/>
  </r>
  <r>
    <d v="2020-07-02T00:00:00"/>
    <n v="-0.3780544331926341"/>
    <n v="6.6372575000000003E-2"/>
    <n v="0.13642475241471699"/>
    <n v="9.0629682517614292"/>
    <n v="5"/>
    <n v="-1"/>
    <n v="99999"/>
    <n v="99999"/>
    <n v="10"/>
    <n v="-1"/>
    <x v="0"/>
    <n v="1"/>
    <n v="21992.599600000001"/>
    <n v="4.5699928214852914E-3"/>
    <n v="35967764"/>
    <n v="-9.7188494954401072E-3"/>
    <n v="5102.4000820117126"/>
    <n v="4.5086667720963813E-3"/>
    <n v="900.72981999999911"/>
    <n v="2.2623094338980465E-3"/>
    <n v="1659.6358199999991"/>
    <n v="2.0348669453087442E-3"/>
    <n v="6003.1299020117112"/>
    <n v="4.1709738895252535E-3"/>
    <n v="7662.7657220117107"/>
    <n v="3.7075540709534671E-3"/>
    <x v="4"/>
    <x v="1"/>
    <n v="3"/>
    <n v="1"/>
    <n v="0"/>
    <n v="0"/>
    <x v="0"/>
  </r>
  <r>
    <d v="2020-07-03T00:00:00"/>
    <n v="-0.31538678704098305"/>
    <n v="0.23153607400000001"/>
    <n v="5.9401352378335499E-2"/>
    <n v="11.2019946850764"/>
    <n v="5"/>
    <n v="-1"/>
    <n v="99999"/>
    <n v="99999"/>
    <n v="-10"/>
    <n v="-1"/>
    <x v="4"/>
    <n v="2"/>
    <n v="21854"/>
    <n v="-6.3021017306204019E-3"/>
    <n v="36236312"/>
    <n v="7.4663523704170398E-3"/>
    <n v="5130.6145943335214"/>
    <n v="5.529655038474468E-3"/>
    <n v="903.14622999999915"/>
    <n v="2.6827245488554308E-3"/>
    <n v="1670.5758199999989"/>
    <n v="6.5918075930657682E-3"/>
    <n v="6033.7608243335208"/>
    <n v="5.1024920036371046E-3"/>
    <n v="7704.3366443335199"/>
    <n v="5.4250545860217159E-3"/>
    <x v="4"/>
    <x v="1"/>
    <n v="3"/>
    <n v="1"/>
    <n v="0"/>
    <n v="0"/>
    <x v="0"/>
  </r>
  <r>
    <d v="2020-07-06T00:00:00"/>
    <n v="-6.8103417654694224E-3"/>
    <n v="8.5776570000000007E-3"/>
    <n v="7.1662778607580593E-2"/>
    <n v="11.481873731371"/>
    <n v="0"/>
    <n v="99999"/>
    <n v="0"/>
    <n v="99999"/>
    <n v="-10"/>
    <n v="0"/>
    <x v="2"/>
    <n v="4"/>
    <n v="22204.400399999999"/>
    <n v="1.6033696348494386E-2"/>
    <n v="36450884"/>
    <n v="5.921463530836224E-3"/>
    <n v="5145.4645208161392"/>
    <n v="2.8943757535440096E-3"/>
    <n v="897.88092999999901"/>
    <n v="-5.8299529191414567E-3"/>
    <n v="1670.5758199999989"/>
    <n v="0"/>
    <n v="6043.3454508161385"/>
    <n v="1.5884995712729388E-3"/>
    <n v="7713.9212708161376"/>
    <n v="1.2440560329962658E-3"/>
    <x v="4"/>
    <x v="1"/>
    <n v="3"/>
    <n v="1"/>
    <n v="0"/>
    <n v="0"/>
    <x v="0"/>
  </r>
  <r>
    <d v="2020-07-07T00:00:00"/>
    <n v="0.77477543476459199"/>
    <n v="0.859872321"/>
    <n v="0.31001228743278703"/>
    <n v="5.8984636502021104"/>
    <n v="2"/>
    <n v="99999"/>
    <n v="99999"/>
    <n v="1"/>
    <n v="10"/>
    <n v="1"/>
    <x v="1"/>
    <n v="5"/>
    <n v="22570.550800000001"/>
    <n v="1.6489992677307441E-2"/>
    <n v="36457212"/>
    <n v="1.7360347145500832E-4"/>
    <n v="5145.6724497929263"/>
    <n v="4.041014682854005E-5"/>
    <n v="901.7381999999991"/>
    <n v="4.2959705135958703E-3"/>
    <n v="1670.183679999999"/>
    <n v="-2.3473343460700402E-4"/>
    <n v="6047.4106497929251"/>
    <n v="6.7267360601364068E-4"/>
    <n v="7717.5943297929243"/>
    <n v="4.7615976982839925E-4"/>
    <x v="4"/>
    <x v="1"/>
    <n v="3"/>
    <n v="1"/>
    <n v="0"/>
    <n v="0"/>
    <x v="0"/>
  </r>
  <r>
    <d v="2020-07-08T00:00:00"/>
    <n v="-0.277658638107043"/>
    <n v="2.2874227E-2"/>
    <n v="0.11857701291247"/>
    <n v="7.4846724307321502"/>
    <n v="3"/>
    <n v="-1"/>
    <n v="99999"/>
    <n v="99999"/>
    <n v="10"/>
    <n v="-1"/>
    <x v="0"/>
    <n v="1"/>
    <n v="22568.199199999999"/>
    <n v="-1.0418886188645615E-4"/>
    <n v="36421964"/>
    <n v="-9.6683202215241959E-4"/>
    <n v="5129.7925805314517"/>
    <n v="-3.0860629813531659E-3"/>
    <n v="908.89797999999905"/>
    <n v="7.9399763700815917E-3"/>
    <n v="1672.8853399999989"/>
    <n v="1.6175825643320874E-3"/>
    <n v="6038.6905605314505"/>
    <n v="-1.4419542125476692E-3"/>
    <n v="7711.5759005314494"/>
    <n v="-7.798322902567989E-4"/>
    <x v="4"/>
    <x v="1"/>
    <n v="3"/>
    <n v="1"/>
    <n v="0"/>
    <n v="0"/>
    <x v="0"/>
  </r>
  <r>
    <d v="2020-07-09T00:00:00"/>
    <n v="0.34676427096030177"/>
    <n v="0.16675029"/>
    <n v="0.13105977403690799"/>
    <n v="12.3438315023516"/>
    <n v="3"/>
    <n v="99999"/>
    <n v="99999"/>
    <n v="1"/>
    <n v="10"/>
    <n v="1"/>
    <x v="1"/>
    <n v="5"/>
    <n v="22954.900399999999"/>
    <n v="1.7134783177560786E-2"/>
    <n v="36112380"/>
    <n v="-8.4999260336428017E-3"/>
    <n v="5168.1518667102755"/>
    <n v="7.4777460446264765E-3"/>
    <n v="910.27056999999911"/>
    <n v="1.5101694911898722E-3"/>
    <n v="1658.7890999999991"/>
    <n v="-8.4263037417734443E-3"/>
    <n v="6078.4224367102743"/>
    <n v="6.5795516065203508E-3"/>
    <n v="7737.2115367102733"/>
    <n v="3.3243057592231562E-3"/>
    <x v="4"/>
    <x v="1"/>
    <n v="3"/>
    <n v="1"/>
    <n v="0"/>
    <n v="0"/>
    <x v="0"/>
  </r>
  <r>
    <d v="2020-07-10T00:00:00"/>
    <n v="-0.61737897889864457"/>
    <n v="0.86373137300000002"/>
    <n v="0.23160694097515799"/>
    <n v="6.2256786588094597"/>
    <n v="4"/>
    <n v="-1"/>
    <n v="99999"/>
    <n v="99999"/>
    <n v="10"/>
    <n v="-1"/>
    <x v="0"/>
    <n v="1"/>
    <n v="22401.699199999999"/>
    <n v="-2.4099481607857465E-2"/>
    <n v="36129664"/>
    <n v="4.7861702828777553E-4"/>
    <n v="5166.4926504098075"/>
    <n v="-3.2104635143470617E-4"/>
    <n v="915.35579999999914"/>
    <n v="5.586503801831233E-3"/>
    <n v="1660.3198999999991"/>
    <n v="9.2284184891266996E-4"/>
    <n v="6081.8484504098069"/>
    <n v="5.636353404530059E-4"/>
    <n v="7742.1683504098055"/>
    <n v="6.4064601000168864E-4"/>
    <x v="4"/>
    <x v="1"/>
    <n v="3"/>
    <n v="1"/>
    <n v="0"/>
    <n v="0"/>
    <x v="0"/>
  </r>
  <r>
    <d v="2020-07-13T00:00:00"/>
    <n v="-0.89508611732199905"/>
    <n v="0.76805642299999999"/>
    <n v="0.241303176614106"/>
    <n v="5.9260905613848696"/>
    <n v="3"/>
    <n v="-1"/>
    <n v="99999"/>
    <n v="99999"/>
    <n v="10"/>
    <n v="-1"/>
    <x v="0"/>
    <n v="1"/>
    <n v="22113.849600000001"/>
    <n v="-1.2849453848572279E-2"/>
    <n v="36195864"/>
    <n v="1.8322893896827175E-3"/>
    <n v="5170.1602059894394"/>
    <n v="7.0987337596251088E-4"/>
    <n v="918.02882999999918"/>
    <n v="2.9202087319488701E-3"/>
    <n v="1658.4021799999989"/>
    <n v="-1.1550304251609633E-3"/>
    <n v="6088.1890359894387"/>
    <n v="1.0425425150482059E-3"/>
    <n v="7746.5912159894378"/>
    <n v="5.7126962104847578E-4"/>
    <x v="4"/>
    <x v="1"/>
    <n v="3"/>
    <n v="1"/>
    <n v="0"/>
    <n v="0"/>
    <x v="0"/>
  </r>
  <r>
    <d v="2020-07-14T00:00:00"/>
    <n v="-0.66989100372500032"/>
    <n v="0.70806196099999996"/>
    <n v="0.17124470918236201"/>
    <n v="6.79156782460218"/>
    <n v="3"/>
    <n v="-1"/>
    <n v="99999"/>
    <n v="99999"/>
    <n v="10"/>
    <n v="-1"/>
    <x v="0"/>
    <n v="1"/>
    <n v="21420"/>
    <n v="-3.1376246675748454E-2"/>
    <n v="36184968"/>
    <n v="-3.0102886893379477E-4"/>
    <n v="5162.9990610393379"/>
    <n v="-1.3850914990614083E-3"/>
    <n v="925.51681999999914"/>
    <n v="8.1565956920981453E-3"/>
    <n v="1653.4451599999991"/>
    <n v="-2.9890336974833787E-3"/>
    <n v="6088.5158810393368"/>
    <n v="5.3685102083145253E-5"/>
    <n v="7741.9610410393361"/>
    <n v="-5.9770482538756831E-4"/>
    <x v="4"/>
    <x v="1"/>
    <n v="3"/>
    <n v="1"/>
    <n v="0"/>
    <n v="0"/>
    <x v="0"/>
  </r>
  <r>
    <d v="2020-07-15T00:00:00"/>
    <n v="-0.27553563402879244"/>
    <n v="0.48824331599999998"/>
    <n v="0.17576894745853799"/>
    <n v="5.7415598173594402"/>
    <n v="3"/>
    <n v="-1"/>
    <n v="99999"/>
    <n v="99999"/>
    <n v="10"/>
    <n v="-1"/>
    <x v="0"/>
    <n v="1"/>
    <n v="21414.050800000001"/>
    <n v="-2.7774042950512445E-4"/>
    <n v="36133412"/>
    <n v="-1.424790537330356E-3"/>
    <n v="5172.1722521191705"/>
    <n v="1.7767175572536154E-3"/>
    <n v="930.42134999999917"/>
    <n v="5.299233783779389E-3"/>
    <n v="1670.7365799999989"/>
    <n v="1.0457812825192203E-2"/>
    <n v="6102.5936021191701"/>
    <n v="2.3121761287794307E-3"/>
    <n v="7773.330182119169"/>
    <n v="4.0518340138304687E-3"/>
    <x v="4"/>
    <x v="1"/>
    <n v="3"/>
    <n v="1"/>
    <n v="0"/>
    <n v="0"/>
    <x v="0"/>
  </r>
  <r>
    <d v="2020-07-16T00:00:00"/>
    <n v="0.80379657436761998"/>
    <n v="0.643241379"/>
    <n v="0.24647441851983101"/>
    <n v="6.7227163675995101"/>
    <n v="4"/>
    <n v="99999"/>
    <n v="99999"/>
    <n v="1"/>
    <n v="10"/>
    <n v="1"/>
    <x v="1"/>
    <n v="5"/>
    <n v="21542.449199999999"/>
    <n v="5.9959883909492806E-3"/>
    <n v="36216704"/>
    <n v="2.3051241327556315E-3"/>
    <n v="5163.0145503754793"/>
    <n v="-1.7705716858016363E-3"/>
    <n v="937.18095999999912"/>
    <n v="7.265106287597467E-3"/>
    <n v="1650.9751599999991"/>
    <n v="-1.1827968715451109E-2"/>
    <n v="6100.1955103754781"/>
    <n v="-3.9296271389577253E-4"/>
    <n v="7751.1706703754771"/>
    <n v="-2.8507102135794105E-3"/>
    <x v="4"/>
    <x v="1"/>
    <n v="3"/>
    <n v="1"/>
    <n v="0"/>
    <n v="0"/>
    <x v="0"/>
  </r>
  <r>
    <d v="2020-07-17T00:00:00"/>
    <n v="0.60772699180735779"/>
    <n v="2.0728025000000001E-2"/>
    <n v="8.8923321682534903E-2"/>
    <n v="8.3608292750299995"/>
    <n v="3"/>
    <n v="99999"/>
    <n v="99999"/>
    <n v="1"/>
    <n v="-10"/>
    <n v="1"/>
    <x v="5"/>
    <n v="6"/>
    <n v="22057.449199999999"/>
    <n v="2.3906288241357432E-2"/>
    <n v="36071700"/>
    <n v="-4.0037878654004544E-3"/>
    <n v="5147.2939946538218"/>
    <n v="-3.0448404838437915E-3"/>
    <n v="940.7430599999991"/>
    <n v="3.8008668037814441E-3"/>
    <n v="1666.025259999999"/>
    <n v="9.1158851838812893E-3"/>
    <n v="6088.0370546538206"/>
    <n v="-1.9931255811355131E-3"/>
    <n v="7754.0623146538201"/>
    <n v="3.7305903860374023E-4"/>
    <x v="4"/>
    <x v="1"/>
    <n v="3"/>
    <n v="1"/>
    <n v="0"/>
    <n v="0"/>
    <x v="0"/>
  </r>
  <r>
    <d v="2020-07-20T00:00:00"/>
    <n v="4.7105949500038949E-2"/>
    <n v="0.17898359599999999"/>
    <n v="0.10242893671865699"/>
    <n v="11.513316376248399"/>
    <n v="4"/>
    <n v="99999"/>
    <n v="0"/>
    <n v="99999"/>
    <n v="10"/>
    <n v="0"/>
    <x v="3"/>
    <n v="3"/>
    <n v="22281.699199999999"/>
    <n v="1.0166633411083703E-2"/>
    <n v="36197724"/>
    <n v="3.4937083641746192E-3"/>
    <n v="5153.0541885872472"/>
    <n v="1.1190722619318638E-3"/>
    <n v="943.23795999999925"/>
    <n v="2.6520525168691744E-3"/>
    <n v="1666.2197999999992"/>
    <n v="1.1676893782519571E-4"/>
    <n v="6096.2921485872466"/>
    <n v="1.355953299777557E-3"/>
    <n v="7762.5119485872456"/>
    <n v="1.0897041564210674E-3"/>
    <x v="4"/>
    <x v="1"/>
    <n v="3"/>
    <n v="1"/>
    <n v="0"/>
    <n v="0"/>
    <x v="0"/>
  </r>
  <r>
    <d v="2020-07-21T00:00:00"/>
    <n v="0.21932280265661491"/>
    <n v="0.39819211799999998"/>
    <n v="3.9076682774777403E-2"/>
    <n v="10.1662746750171"/>
    <n v="0"/>
    <n v="99999"/>
    <n v="0"/>
    <n v="99999"/>
    <n v="-10"/>
    <n v="0"/>
    <x v="2"/>
    <n v="4"/>
    <n v="22802.949199999999"/>
    <n v="2.3393637770677822E-2"/>
    <n v="36297836"/>
    <n v="2.7656987494573126E-3"/>
    <n v="5150.1261030583164"/>
    <n v="-5.6822331413008964E-4"/>
    <n v="944.06822999999918"/>
    <n v="8.8023387014657395E-4"/>
    <n v="1663.245459999999"/>
    <n v="-1.7850826163512412E-3"/>
    <n v="6094.1943330583154"/>
    <n v="-3.4411335247730435E-4"/>
    <n v="7757.4397930583145"/>
    <n v="-6.5341677571961743E-4"/>
    <x v="4"/>
    <x v="1"/>
    <n v="3"/>
    <n v="1"/>
    <n v="0"/>
    <n v="0"/>
    <x v="0"/>
  </r>
  <r>
    <d v="2020-07-22T00:00:00"/>
    <n v="-8.1286143054250456E-2"/>
    <n v="1.5602137E-2"/>
    <n v="6.1509174913563197E-2"/>
    <n v="9.94384832804176"/>
    <n v="5"/>
    <n v="99999"/>
    <n v="0"/>
    <n v="99999"/>
    <n v="-10"/>
    <n v="0"/>
    <x v="2"/>
    <n v="4"/>
    <n v="22881.800800000001"/>
    <n v="3.457956219101721E-3"/>
    <n v="36332784"/>
    <n v="9.6281221833716124E-4"/>
    <n v="5153.1839862664801"/>
    <n v="5.9374919117960445E-4"/>
    <n v="939.94401999999911"/>
    <n v="-4.3685507773099097E-3"/>
    <n v="1669.070279999999"/>
    <n v="3.5020808053189967E-3"/>
    <n v="6093.1280062664791"/>
    <n v="-1.7497420225864868E-4"/>
    <n v="7762.1982862664781"/>
    <n v="6.1341026615790994E-4"/>
    <x v="4"/>
    <x v="1"/>
    <n v="3"/>
    <n v="1"/>
    <n v="0"/>
    <n v="0"/>
    <x v="0"/>
  </r>
  <r>
    <d v="2020-07-23T00:00:00"/>
    <n v="0.35951708679122452"/>
    <n v="0.76676026200000003"/>
    <n v="0.18744448874811301"/>
    <n v="8.5568096023996105"/>
    <n v="4"/>
    <n v="99999"/>
    <n v="99999"/>
    <n v="1"/>
    <n v="10"/>
    <n v="1"/>
    <x v="1"/>
    <n v="5"/>
    <n v="23109.199199999999"/>
    <n v="9.9379590788151173E-3"/>
    <n v="36462380"/>
    <n v="3.5669163144778082E-3"/>
    <n v="5177.1584480975162"/>
    <n v="4.6523589871678706E-3"/>
    <n v="944.81023999999911"/>
    <n v="5.1771381023308916E-3"/>
    <n v="1662.6256399999988"/>
    <n v="-3.8612154785957475E-3"/>
    <n v="6121.968688097515"/>
    <n v="4.7333129718225564E-3"/>
    <n v="7784.5943280975134"/>
    <n v="2.8852705129498446E-3"/>
    <x v="4"/>
    <x v="1"/>
    <n v="3"/>
    <n v="1"/>
    <n v="0"/>
    <n v="0"/>
    <x v="0"/>
  </r>
  <r>
    <d v="2020-07-24T00:00:00"/>
    <n v="-0.12696226086526452"/>
    <n v="3.1706339999999999E-3"/>
    <n v="1.3611152952059001E-2"/>
    <n v="10.003306693523101"/>
    <n v="4"/>
    <n v="99999"/>
    <n v="0"/>
    <n v="99999"/>
    <n v="-10"/>
    <n v="0"/>
    <x v="2"/>
    <n v="4"/>
    <n v="22676.099600000001"/>
    <n v="-1.874143695987518E-2"/>
    <n v="36407264"/>
    <n v="-1.511585365519208E-3"/>
    <n v="5182.8144062467318"/>
    <n v="1.0924831074647923E-3"/>
    <n v="947.59551999999906"/>
    <n v="2.9479782098889018E-3"/>
    <n v="1651.5855599999988"/>
    <n v="-6.6401478086191013E-3"/>
    <n v="6130.4099262467307"/>
    <n v="1.3788437313682067E-3"/>
    <n v="7781.9954862467293"/>
    <n v="-3.3384422376436795E-4"/>
    <x v="4"/>
    <x v="1"/>
    <n v="3"/>
    <n v="1"/>
    <n v="0"/>
    <n v="0"/>
    <x v="0"/>
  </r>
  <r>
    <d v="2020-07-27T00:00:00"/>
    <n v="-0.86096370730181537"/>
    <n v="0.74446601800000001"/>
    <n v="0.19368386026401799"/>
    <n v="7.7112269409829004"/>
    <n v="4"/>
    <n v="-1"/>
    <n v="99999"/>
    <n v="99999"/>
    <n v="10"/>
    <n v="-1"/>
    <x v="0"/>
    <n v="1"/>
    <n v="21852.5"/>
    <n v="-3.6320161514901805E-2"/>
    <n v="36414836"/>
    <n v="2.0798047334724679E-4"/>
    <n v="5180.2815749766605"/>
    <n v="-4.8869804541307182E-4"/>
    <n v="953.48308999999904"/>
    <n v="6.2131678292443038E-3"/>
    <n v="1645.8628199999989"/>
    <n v="-3.4649975990344029E-3"/>
    <n v="6133.7646649766593"/>
    <n v="5.4722910381022061E-4"/>
    <n v="7779.6274849766578"/>
    <n v="-3.042922954987759E-4"/>
    <x v="4"/>
    <x v="1"/>
    <n v="3"/>
    <n v="1"/>
    <n v="0"/>
    <n v="0"/>
    <x v="0"/>
  </r>
  <r>
    <d v="2020-07-28T00:00:00"/>
    <n v="0.1261208701604512"/>
    <n v="0.52192739200000005"/>
    <n v="1.5533645007073001E-2"/>
    <n v="6.2747041664763303"/>
    <n v="1"/>
    <n v="99999"/>
    <n v="0"/>
    <n v="99999"/>
    <n v="-10"/>
    <n v="0"/>
    <x v="2"/>
    <n v="4"/>
    <n v="22084.099600000001"/>
    <n v="1.0598311406017746E-2"/>
    <n v="36356340"/>
    <n v="-1.6063782355081324E-3"/>
    <n v="5181.8869238757597"/>
    <n v="3.0989606952136484E-4"/>
    <n v="956.40734999999904"/>
    <n v="3.0669238192782E-3"/>
    <n v="1657.2978199999989"/>
    <n v="6.9477236262009967E-3"/>
    <n v="6138.2942738757592"/>
    <n v="7.3847125648041079E-4"/>
    <n v="7795.5920938757581"/>
    <n v="2.052104542271449E-3"/>
    <x v="4"/>
    <x v="1"/>
    <n v="3"/>
    <n v="1"/>
    <n v="0"/>
    <n v="0"/>
    <x v="0"/>
  </r>
  <r>
    <d v="2020-07-29T00:00:00"/>
    <n v="-0.29450151587483386"/>
    <n v="2.2621008000000001E-2"/>
    <n v="6.2083279941533301E-2"/>
    <n v="8.5418492592208306"/>
    <n v="3"/>
    <n v="-1"/>
    <n v="99999"/>
    <n v="99999"/>
    <n v="-10"/>
    <n v="-1"/>
    <x v="4"/>
    <n v="2"/>
    <n v="22067.400399999999"/>
    <n v="-7.5616395064637132E-4"/>
    <n v="36404480"/>
    <n v="1.3241156838119661E-3"/>
    <n v="5171.4046288324571"/>
    <n v="-2.0228722079992378E-3"/>
    <n v="958.96784999999898"/>
    <n v="2.6772065271141177E-3"/>
    <n v="1640.2096199999989"/>
    <n v="-1.0310880635805098E-2"/>
    <n v="6130.3724788324562"/>
    <n v="-1.2905531552988014E-3"/>
    <n v="7770.5820988324549"/>
    <n v="-3.208222639426106E-3"/>
    <x v="4"/>
    <x v="1"/>
    <n v="3"/>
    <n v="1"/>
    <n v="0"/>
    <n v="0"/>
    <x v="0"/>
  </r>
  <r>
    <d v="2020-07-30T00:00:00"/>
    <n v="-1.0546640777868443"/>
    <n v="0.77937329300000002"/>
    <n v="0.25332065350957"/>
    <n v="5.54935201434985"/>
    <n v="2"/>
    <n v="-1"/>
    <n v="99999"/>
    <n v="99999"/>
    <n v="10"/>
    <n v="-1"/>
    <x v="0"/>
    <n v="1"/>
    <n v="21652.949199999999"/>
    <n v="-1.8781151947557917E-2"/>
    <n v="36516912"/>
    <n v="3.0884110966562517E-3"/>
    <n v="5196.1917838411755"/>
    <n v="4.793118463506163E-3"/>
    <n v="958.45195999999908"/>
    <n v="-5.379638118211405E-4"/>
    <n v="1632.7558799999988"/>
    <n v="-4.5443825649553737E-3"/>
    <n v="6154.6437438411749"/>
    <n v="3.9591827564353643E-3"/>
    <n v="7787.3996238411737"/>
    <n v="2.1642554952536752E-3"/>
    <x v="4"/>
    <x v="1"/>
    <n v="3"/>
    <n v="1"/>
    <n v="0"/>
    <n v="0"/>
    <x v="0"/>
  </r>
  <r>
    <d v="2020-07-31T00:00:00"/>
    <n v="0.40208291227603898"/>
    <n v="1.8410970000000001E-3"/>
    <n v="2.9916329068007601E-2"/>
    <n v="11.9452370954193"/>
    <n v="8"/>
    <n v="99999"/>
    <n v="99999"/>
    <n v="1"/>
    <n v="-10"/>
    <n v="1"/>
    <x v="5"/>
    <n v="6"/>
    <n v="21656"/>
    <n v="1.4089535664729702E-4"/>
    <n v="36544104"/>
    <n v="7.4464127744433561E-4"/>
    <n v="5215.5886159665533"/>
    <n v="3.732893806132509E-3"/>
    <n v="954.8286499999989"/>
    <n v="-3.7803772658571155E-3"/>
    <n v="1693.8501999999989"/>
    <n v="3.7417914550704312E-2"/>
    <n v="6170.4172659665519"/>
    <n v="2.5628651765849941E-3"/>
    <n v="7864.2674659665508"/>
    <n v="9.8707971644405035E-3"/>
    <x v="4"/>
    <x v="1"/>
    <n v="3"/>
    <n v="1"/>
    <n v="0"/>
    <n v="0"/>
    <x v="0"/>
  </r>
  <r>
    <d v="2020-08-03T00:00:00"/>
    <n v="-0.40785614163455541"/>
    <n v="0.846537922"/>
    <n v="0.19775337540413601"/>
    <n v="7.90201320740998"/>
    <n v="0"/>
    <n v="-1"/>
    <n v="99999"/>
    <n v="99999"/>
    <n v="10"/>
    <n v="-1"/>
    <x v="0"/>
    <n v="1"/>
    <n v="21132.599600000001"/>
    <n v="-2.4168840044329398E-2"/>
    <n v="36586956"/>
    <n v="1.1726104982625607E-3"/>
    <n v="5219.6204597190081"/>
    <n v="7.7303714869536577E-4"/>
    <n v="957.49398999999903"/>
    <n v="2.7914327874432043E-3"/>
    <n v="1692.9053199999989"/>
    <n v="-5.5782973016149651E-4"/>
    <n v="6177.1144497190071"/>
    <n v="1.0853696701185189E-3"/>
    <n v="7870.019769719006"/>
    <n v="7.3144813262637776E-4"/>
    <x v="4"/>
    <x v="2"/>
    <n v="3"/>
    <n v="1"/>
    <n v="0"/>
    <n v="0"/>
    <x v="0"/>
  </r>
  <r>
    <d v="2020-08-04T00:00:00"/>
    <n v="0.48961587893258635"/>
    <n v="0.53142163899999995"/>
    <n v="0.25594531899321499"/>
    <n v="5.8597029384511501"/>
    <n v="4"/>
    <n v="99999"/>
    <n v="99999"/>
    <n v="1"/>
    <n v="10"/>
    <n v="1"/>
    <x v="1"/>
    <n v="5"/>
    <n v="21487.199199999999"/>
    <n v="1.6779743463269714E-2"/>
    <n v="36684548"/>
    <n v="2.6673987308483138E-3"/>
    <n v="5223.6039873128157"/>
    <n v="7.6318338173231304E-4"/>
    <n v="961.41856999999891"/>
    <n v="4.0988037951026346E-3"/>
    <n v="1691.5692999999987"/>
    <n v="-7.891876670339526E-4"/>
    <n v="6185.0225573128146"/>
    <n v="1.280226820820296E-3"/>
    <n v="7876.5918573128129"/>
    <n v="8.3507891798362266E-4"/>
    <x v="4"/>
    <x v="2"/>
    <n v="3"/>
    <n v="1"/>
    <n v="0"/>
    <n v="0"/>
    <x v="0"/>
  </r>
  <r>
    <d v="2020-08-05T00:00:00"/>
    <n v="-0.35453288446786596"/>
    <n v="0.79814523999999998"/>
    <n v="0.136639091212717"/>
    <n v="7.9134520905162899"/>
    <n v="7"/>
    <n v="-1"/>
    <n v="99999"/>
    <n v="99999"/>
    <n v="10"/>
    <n v="-1"/>
    <x v="0"/>
    <n v="1"/>
    <n v="21556.300800000001"/>
    <n v="3.2159426343476571E-3"/>
    <n v="36373464"/>
    <n v="-8.4799736390372971E-3"/>
    <n v="5232.5597353374496"/>
    <n v="1.7144768336929683E-3"/>
    <n v="964.58827999999892"/>
    <n v="3.2969094824120138E-3"/>
    <n v="1688.3436399999989"/>
    <n v="-1.906903843667429E-3"/>
    <n v="6197.1480153374487"/>
    <n v="1.9604549396989857E-3"/>
    <n v="7885.4916553374478"/>
    <n v="1.1299046828701087E-3"/>
    <x v="4"/>
    <x v="2"/>
    <n v="3"/>
    <n v="1"/>
    <n v="0"/>
    <n v="0"/>
    <x v="0"/>
  </r>
  <r>
    <d v="2020-08-06T00:00:00"/>
    <n v="9.0047102117090411E-2"/>
    <n v="0.13632509100000001"/>
    <n v="2.7735010391892301E-2"/>
    <n v="7.2430583370790798"/>
    <n v="7"/>
    <n v="99999"/>
    <n v="0"/>
    <n v="99999"/>
    <n v="-10"/>
    <n v="0"/>
    <x v="2"/>
    <n v="4"/>
    <n v="21666.75"/>
    <n v="5.1237548141840339E-3"/>
    <n v="35991540"/>
    <n v="-1.0500072250473558E-2"/>
    <n v="5192.3881362461498"/>
    <n v="-7.6772365960785516E-3"/>
    <n v="953.42740999999899"/>
    <n v="-1.1570605025389646E-2"/>
    <n v="1684.9462399999989"/>
    <n v="-2.0122680712085783E-3"/>
    <n v="6145.8155462461491"/>
    <n v="-8.2832407688594456E-3"/>
    <n v="7830.7617862461484"/>
    <n v="-6.9405778971631804E-3"/>
    <x v="4"/>
    <x v="2"/>
    <n v="3"/>
    <n v="1"/>
    <n v="0"/>
    <n v="0"/>
    <x v="0"/>
  </r>
  <r>
    <d v="2020-08-07T00:00:00"/>
    <n v="0.58082499793132969"/>
    <n v="0.69267600500000004"/>
    <n v="0.20419588241548101"/>
    <n v="9.1732829183777902"/>
    <n v="4"/>
    <n v="99999"/>
    <n v="99999"/>
    <n v="1"/>
    <n v="10"/>
    <n v="1"/>
    <x v="1"/>
    <n v="5"/>
    <n v="21762"/>
    <n v="4.3961369379348358E-3"/>
    <n v="36054520"/>
    <n v="1.7498556605246574E-3"/>
    <n v="5211.8883168761158"/>
    <n v="3.7555321594398006E-3"/>
    <n v="951.80574999999885"/>
    <n v="-1.7008741126921523E-3"/>
    <n v="1666.7644999999989"/>
    <n v="-1.0790694425953928E-2"/>
    <n v="6163.6940668761144"/>
    <n v="2.9090558438391589E-3"/>
    <n v="7830.4585668761138"/>
    <n v="-3.8721567366173382E-5"/>
    <x v="4"/>
    <x v="2"/>
    <n v="3"/>
    <n v="1"/>
    <n v="0"/>
    <n v="0"/>
    <x v="0"/>
  </r>
  <r>
    <d v="2020-08-10T00:00:00"/>
    <n v="4.3772374549630642E-2"/>
    <n v="0.374999476"/>
    <n v="0.118881366083202"/>
    <n v="8.7054545139274992"/>
    <n v="1"/>
    <n v="99999"/>
    <n v="0"/>
    <n v="99999"/>
    <n v="10"/>
    <n v="0"/>
    <x v="3"/>
    <n v="3"/>
    <n v="21927.150399999999"/>
    <n v="7.5889348405477897E-3"/>
    <n v="35831828"/>
    <n v="-6.1765348699691636E-3"/>
    <n v="5203.6161234806123"/>
    <n v="-1.5871777928775366E-3"/>
    <n v="954.99043999999901"/>
    <n v="3.3459453255038074E-3"/>
    <n v="1666.1140199999991"/>
    <n v="-3.9026509143902377E-4"/>
    <n v="6158.6065634806109"/>
    <n v="-8.2539842832951571E-4"/>
    <n v="7824.72058348061"/>
    <n v="-7.3277744164002012E-4"/>
    <x v="4"/>
    <x v="2"/>
    <n v="3"/>
    <n v="1"/>
    <n v="0"/>
    <n v="0"/>
    <x v="0"/>
  </r>
  <r>
    <d v="2020-08-11T00:00:00"/>
    <n v="0.15091604374886511"/>
    <n v="0.18086946300000001"/>
    <n v="2.6617393351638201E-2"/>
    <n v="9.0302637223973008"/>
    <n v="1"/>
    <n v="99999"/>
    <n v="0"/>
    <n v="99999"/>
    <n v="-10"/>
    <n v="0"/>
    <x v="2"/>
    <n v="4"/>
    <n v="22244.699199999999"/>
    <n v="1.4481991239500003E-2"/>
    <n v="36074888"/>
    <n v="6.7833547314415377E-3"/>
    <n v="5217.962480744909"/>
    <n v="2.7569976193211332E-3"/>
    <n v="955.86486999999897"/>
    <n v="9.1564267386790021E-4"/>
    <n v="1668.5740999999989"/>
    <n v="1.4765376021503851E-3"/>
    <n v="6173.8273507449085"/>
    <n v="2.471466086915397E-3"/>
    <n v="7842.4014507449074"/>
    <n v="2.2596164394195206E-3"/>
    <x v="4"/>
    <x v="2"/>
    <n v="3"/>
    <n v="1"/>
    <n v="0"/>
    <n v="0"/>
    <x v="0"/>
  </r>
  <r>
    <d v="2020-08-12T00:00:00"/>
    <n v="0.4309528819215111"/>
    <n v="0.70172046899999996"/>
    <n v="8.9592889908256895E-2"/>
    <n v="10.403850427334"/>
    <n v="2"/>
    <n v="99999"/>
    <n v="99999"/>
    <n v="1"/>
    <n v="-10"/>
    <n v="1"/>
    <x v="5"/>
    <n v="6"/>
    <n v="22244.449199999999"/>
    <n v="-1.1238632527832415E-5"/>
    <n v="36157780"/>
    <n v="2.2977756715418796E-3"/>
    <n v="5227.5677985046204"/>
    <n v="1.8408177128825809E-3"/>
    <n v="952.66539999999884"/>
    <n v="-3.3471990659099671E-3"/>
    <n v="1668.6192999999989"/>
    <n v="2.708899772563278E-5"/>
    <n v="6180.2331985046194"/>
    <n v="1.0375812920875305E-3"/>
    <n v="7848.8524985046188"/>
    <n v="8.2258576027105512E-4"/>
    <x v="4"/>
    <x v="2"/>
    <n v="3"/>
    <n v="1"/>
    <n v="0"/>
    <n v="0"/>
    <x v="0"/>
  </r>
  <r>
    <d v="2020-08-13T00:00:00"/>
    <n v="-0.45379863644024643"/>
    <n v="0.754520886"/>
    <n v="0.14015464502845601"/>
    <n v="8.2622465593264796"/>
    <n v="4"/>
    <n v="-1"/>
    <n v="99999"/>
    <n v="99999"/>
    <n v="10"/>
    <n v="-1"/>
    <x v="0"/>
    <n v="1"/>
    <n v="22225.650399999999"/>
    <n v="-8.4510071843002521E-4"/>
    <n v="36271204"/>
    <n v="3.1369182510652127E-3"/>
    <n v="5249.6675067501701"/>
    <n v="4.227531635624393E-3"/>
    <n v="957.72167999999874"/>
    <n v="5.3075088063447851E-3"/>
    <n v="1665.9363399999988"/>
    <n v="-1.6078922256264061E-3"/>
    <n v="6207.3891867501688"/>
    <n v="4.3940070501093942E-3"/>
    <n v="7873.3255267501681"/>
    <n v="3.1180390063658692E-3"/>
    <x v="4"/>
    <x v="2"/>
    <n v="3"/>
    <n v="1"/>
    <n v="0"/>
    <n v="0"/>
    <x v="0"/>
  </r>
  <r>
    <d v="2020-08-14T00:00:00"/>
    <n v="-1.464110020995895"/>
    <n v="0.62329604599999999"/>
    <n v="0.30193054378809803"/>
    <n v="3.9346676178306299"/>
    <n v="3"/>
    <n v="-1"/>
    <n v="99999"/>
    <n v="99999"/>
    <n v="10"/>
    <n v="-1"/>
    <x v="0"/>
    <n v="1"/>
    <n v="21695.650399999999"/>
    <n v="-2.3846321275709403E-2"/>
    <n v="36322120"/>
    <n v="1.403758198928351E-3"/>
    <n v="5252.3787876298957"/>
    <n v="5.1646716220399291E-4"/>
    <n v="962.7206699999989"/>
    <n v="5.2196688290486737E-3"/>
    <n v="1664.932139999999"/>
    <n v="-6.0278413759784488E-4"/>
    <n v="6215.0994576298945"/>
    <n v="1.242111723264161E-3"/>
    <n v="7880.0315976298934"/>
    <n v="8.5174566413392938E-4"/>
    <x v="4"/>
    <x v="2"/>
    <n v="3"/>
    <n v="1"/>
    <n v="0"/>
    <n v="0"/>
    <x v="0"/>
  </r>
  <r>
    <d v="2020-08-17T00:00:00"/>
    <n v="-5.3278837726019074E-2"/>
    <n v="2.3122552000000001E-2"/>
    <n v="2.53575501393291E-2"/>
    <n v="8.0700282128786505"/>
    <n v="3"/>
    <n v="99999"/>
    <n v="0"/>
    <n v="99999"/>
    <n v="-10"/>
    <n v="0"/>
    <x v="2"/>
    <n v="4"/>
    <n v="21755.199199999999"/>
    <n v="2.7447344929563133E-3"/>
    <n v="36280592"/>
    <n v="-1.1433253345344285E-3"/>
    <n v="5238.513495578909"/>
    <n v="-2.6398119045871749E-3"/>
    <n v="961.94130999999891"/>
    <n v="-8.0953907429870409E-4"/>
    <n v="1678.4995199999987"/>
    <n v="8.1489086996662241E-3"/>
    <n v="6200.4548055789082"/>
    <n v="-2.3563021236945314E-3"/>
    <n v="7878.9543255789067"/>
    <n v="-1.3670910295726646E-4"/>
    <x v="4"/>
    <x v="2"/>
    <n v="3"/>
    <n v="1"/>
    <n v="0"/>
    <n v="0"/>
    <x v="0"/>
  </r>
  <r>
    <d v="2020-08-18T00:00:00"/>
    <n v="0.94494919309587644"/>
    <n v="0.70469462500000002"/>
    <n v="0.352447971305135"/>
    <n v="5.0268392594570903"/>
    <n v="0"/>
    <n v="99999"/>
    <n v="99999"/>
    <n v="1"/>
    <n v="10"/>
    <n v="1"/>
    <x v="1"/>
    <n v="5"/>
    <n v="22159.699199999999"/>
    <n v="1.85932565489908E-2"/>
    <n v="36334528"/>
    <n v="1.4866350582152243E-3"/>
    <n v="5245.1318219085697"/>
    <n v="1.2633977816887132E-3"/>
    <n v="968.50948999999889"/>
    <n v="6.8280465052488193E-3"/>
    <n v="1661.0871199999988"/>
    <n v="-1.0373789085146634E-2"/>
    <n v="6213.6413119085682"/>
    <n v="2.1266998539841708E-3"/>
    <n v="7874.7284319085666"/>
    <n v="-5.3635209644775639E-4"/>
    <x v="4"/>
    <x v="2"/>
    <n v="3"/>
    <n v="1"/>
    <n v="0"/>
    <n v="0"/>
    <x v="0"/>
  </r>
  <r>
    <d v="2020-08-19T00:00:00"/>
    <n v="-9.937182849911573E-2"/>
    <n v="8.4287223999999994E-2"/>
    <n v="6.7822343887667502E-2"/>
    <n v="13.0122420577898"/>
    <n v="4"/>
    <n v="99999"/>
    <n v="0"/>
    <n v="99999"/>
    <n v="-10"/>
    <n v="0"/>
    <x v="2"/>
    <n v="4"/>
    <n v="22295.699199999999"/>
    <n v="6.1372674228357127E-3"/>
    <n v="36034276"/>
    <n v="-8.26354480234337E-3"/>
    <n v="5254.2351842775579"/>
    <n v="1.7355831422509738E-3"/>
    <n v="969.74273999999889"/>
    <n v="1.2733483902156451E-3"/>
    <n v="1669.1542599999991"/>
    <n v="4.8565423829187715E-3"/>
    <n v="6223.9779242775567"/>
    <n v="1.6635354134746372E-3"/>
    <n v="7893.132184277556"/>
    <n v="2.3370650211145261E-3"/>
    <x v="4"/>
    <x v="2"/>
    <n v="3"/>
    <n v="1"/>
    <n v="0"/>
    <n v="0"/>
    <x v="0"/>
  </r>
  <r>
    <d v="2020-08-20T00:00:00"/>
    <n v="-5.4501747691366814E-2"/>
    <n v="0.26138729500000002"/>
    <n v="2.5899709518958599E-3"/>
    <n v="12.492978304485399"/>
    <n v="0"/>
    <n v="99999"/>
    <n v="0"/>
    <n v="99999"/>
    <n v="-10"/>
    <n v="0"/>
    <x v="2"/>
    <n v="4"/>
    <n v="21980.650399999999"/>
    <n v="-1.4130474096098355E-2"/>
    <n v="36710096"/>
    <n v="1.8754921009096925E-2"/>
    <n v="5291.3277412648258"/>
    <n v="7.0595539952724717E-3"/>
    <n v="973.93339999999898"/>
    <n v="4.3214141515512949E-3"/>
    <n v="1676.1541399999992"/>
    <n v="4.1936687145980311E-3"/>
    <n v="6265.2611412648248"/>
    <n v="6.6329311397839152E-3"/>
    <n v="7941.4152812648244"/>
    <n v="6.1171022934904951E-3"/>
    <x v="4"/>
    <x v="2"/>
    <n v="3"/>
    <n v="1"/>
    <n v="0"/>
    <n v="0"/>
    <x v="0"/>
  </r>
  <r>
    <d v="2020-08-21T00:00:00"/>
    <n v="0.33155146430667876"/>
    <n v="0.105898567"/>
    <n v="2.1271349847744401E-2"/>
    <n v="14.870429268294201"/>
    <n v="2"/>
    <n v="99999"/>
    <n v="99999"/>
    <n v="1"/>
    <n v="-10"/>
    <n v="1"/>
    <x v="5"/>
    <n v="6"/>
    <n v="22317.699199999999"/>
    <n v="1.5333886571436528E-2"/>
    <n v="36859452"/>
    <n v="4.0685265437605533E-3"/>
    <n v="5306.0974508402232"/>
    <n v="2.7913049989731764E-3"/>
    <n v="976.71512999999891"/>
    <n v="2.8561809257181547E-3"/>
    <n v="1676.1541399999992"/>
    <n v="0"/>
    <n v="6282.8125808402219"/>
    <n v="2.8013899468288805E-3"/>
    <n v="7958.9667208402207"/>
    <n v="2.2101148162851914E-3"/>
    <x v="4"/>
    <x v="2"/>
    <n v="3"/>
    <n v="1"/>
    <n v="0"/>
    <n v="0"/>
    <x v="0"/>
  </r>
  <r>
    <d v="2020-08-24T00:00:00"/>
    <n v="0.58657306434777245"/>
    <n v="0.88900389000000002"/>
    <n v="0.24287384507579099"/>
    <n v="6.4054694571819502"/>
    <n v="0"/>
    <n v="99999"/>
    <n v="99999"/>
    <n v="1"/>
    <n v="10"/>
    <n v="1"/>
    <x v="1"/>
    <n v="5"/>
    <n v="22811.199199999999"/>
    <n v="2.2112494463587096E-2"/>
    <n v="36818176"/>
    <n v="-1.1198213147607383E-3"/>
    <n v="5300.441536928568"/>
    <n v="-1.0659272589800262E-3"/>
    <n v="983.47810999999888"/>
    <n v="6.924209313722729E-3"/>
    <n v="1676.1541399999992"/>
    <n v="0"/>
    <n v="6283.9196469285671"/>
    <n v="1.7620549301766708E-4"/>
    <n v="7960.0737869285658"/>
    <n v="1.3909671031120396E-4"/>
    <x v="4"/>
    <x v="2"/>
    <n v="3"/>
    <n v="1"/>
    <n v="0"/>
    <n v="0"/>
    <x v="0"/>
  </r>
  <r>
    <d v="2020-08-25T00:00:00"/>
    <n v="0.2227621048076113"/>
    <n v="8.1220319999999995E-3"/>
    <n v="2.6268284149207601E-2"/>
    <n v="9.0216935214733702"/>
    <n v="3"/>
    <n v="99999"/>
    <n v="0"/>
    <n v="99999"/>
    <n v="-10"/>
    <n v="0"/>
    <x v="2"/>
    <n v="4"/>
    <n v="23102.900399999999"/>
    <n v="1.2787631086049966E-2"/>
    <n v="36803712"/>
    <n v="-3.9284944479600625E-4"/>
    <n v="5292.4270781422056"/>
    <n v="-1.5120360691699419E-3"/>
    <n v="982.65855999999906"/>
    <n v="-8.3331798813479629E-4"/>
    <n v="1680.8605599999992"/>
    <n v="2.8078682548848821E-3"/>
    <n v="6275.0856381422045"/>
    <n v="-1.4058118630909666E-3"/>
    <n v="7955.9461981422037"/>
    <n v="-5.185364981340479E-4"/>
    <x v="4"/>
    <x v="2"/>
    <n v="3"/>
    <n v="1"/>
    <n v="0"/>
    <n v="0"/>
    <x v="0"/>
  </r>
  <r>
    <d v="2020-08-26T00:00:00"/>
    <n v="0.32569581674950393"/>
    <n v="0.18139528199999999"/>
    <n v="0.110894456629201"/>
    <n v="9.5266696471011407"/>
    <n v="0"/>
    <n v="99999"/>
    <n v="99999"/>
    <n v="1"/>
    <n v="10"/>
    <n v="1"/>
    <x v="1"/>
    <n v="5"/>
    <n v="23437.800800000001"/>
    <n v="1.4496032714576446E-2"/>
    <n v="36865024"/>
    <n v="1.6659189160050936E-3"/>
    <n v="5312.2491146344528"/>
    <n v="3.7453584526676575E-3"/>
    <n v="985.89324999999906"/>
    <n v="3.2917741031024406E-3"/>
    <n v="1684.5484599999991"/>
    <n v="2.1940546930316884E-3"/>
    <n v="6298.142364634452"/>
    <n v="3.6743285784182067E-3"/>
    <n v="7982.690824634451"/>
    <n v="3.3615896621437269E-3"/>
    <x v="4"/>
    <x v="2"/>
    <n v="3"/>
    <n v="1"/>
    <n v="0"/>
    <n v="0"/>
    <x v="0"/>
  </r>
  <r>
    <d v="2020-08-27T00:00:00"/>
    <n v="6.5439530311204933E-2"/>
    <n v="0.18232905799999999"/>
    <n v="3.3280835158829097E-2"/>
    <n v="14.070196882933001"/>
    <n v="0"/>
    <n v="99999"/>
    <n v="0"/>
    <n v="99999"/>
    <n v="-10"/>
    <n v="0"/>
    <x v="2"/>
    <n v="4"/>
    <n v="23635.800800000001"/>
    <n v="8.4478915786330155E-3"/>
    <n v="37467544"/>
    <n v="1.6343947043137685E-2"/>
    <n v="5376.1020997051219"/>
    <n v="1.2019953073127532E-2"/>
    <n v="988.170469999999"/>
    <n v="2.309803825109924E-3"/>
    <n v="1687.1576399999992"/>
    <n v="1.548889843157264E-3"/>
    <n v="6364.272569705121"/>
    <n v="1.0499953993102107E-2"/>
    <n v="8051.4302097051204"/>
    <n v="8.6110544152031565E-3"/>
    <x v="4"/>
    <x v="2"/>
    <n v="3"/>
    <n v="1"/>
    <n v="0"/>
    <n v="0"/>
    <x v="0"/>
  </r>
  <r>
    <d v="2020-08-28T00:00:00"/>
    <n v="1.7476040876593741"/>
    <n v="0.71179866400000003"/>
    <n v="0.331885732929802"/>
    <n v="5.7476492776622496"/>
    <n v="2"/>
    <n v="99999"/>
    <n v="99999"/>
    <n v="1"/>
    <n v="10"/>
    <n v="1"/>
    <x v="1"/>
    <n v="5"/>
    <n v="24577"/>
    <n v="3.9820914381711869E-2"/>
    <n v="37480172"/>
    <n v="3.3703837112986079E-4"/>
    <n v="5377.4414172000543"/>
    <n v="2.4912426700485213E-4"/>
    <n v="996.3668799999989"/>
    <n v="8.2945303961572403E-3"/>
    <n v="1690.6584999999993"/>
    <n v="2.0750046806534694E-3"/>
    <n v="6373.8082972000529"/>
    <n v="1.4983216684218981E-3"/>
    <n v="8064.4667972000525"/>
    <n v="1.6191641926197597E-3"/>
    <x v="4"/>
    <x v="2"/>
    <n v="3"/>
    <n v="1"/>
    <n v="0"/>
    <n v="0"/>
    <x v="0"/>
  </r>
  <r>
    <d v="2020-08-31T00:00:00"/>
    <n v="-2.9835158722435757"/>
    <n v="0.92009698100000004"/>
    <n v="0.208385273015913"/>
    <n v="4.7947437510184798"/>
    <n v="15"/>
    <n v="-1"/>
    <n v="99999"/>
    <n v="99999"/>
    <n v="10"/>
    <n v="-1"/>
    <x v="0"/>
    <n v="1"/>
    <n v="23668.75"/>
    <n v="-3.6955283395044169E-2"/>
    <n v="37243132"/>
    <n v="-6.3244106777311515E-3"/>
    <n v="5368.3069043736687"/>
    <n v="-1.6986726804997243E-3"/>
    <n v="1001.403709999999"/>
    <n v="5.0551961341791518E-3"/>
    <n v="1709.6561799999993"/>
    <n v="1.123685238621519E-2"/>
    <n v="6369.7106143736673"/>
    <n v="-6.4289395528038806E-4"/>
    <n v="8079.3667943736664"/>
    <n v="1.8476109516363248E-3"/>
    <x v="4"/>
    <x v="2"/>
    <n v="3"/>
    <n v="1"/>
    <n v="0"/>
    <n v="0"/>
    <x v="0"/>
  </r>
  <r>
    <d v="2020-09-01T00:00:00"/>
    <n v="7.0880835911791996E-3"/>
    <n v="2.6819099999999998E-4"/>
    <n v="8.1435411747342298E-2"/>
    <n v="10.142542050929301"/>
    <n v="13"/>
    <n v="99999"/>
    <n v="0"/>
    <n v="99999"/>
    <n v="-10"/>
    <n v="0"/>
    <x v="2"/>
    <n v="4"/>
    <n v="23847.400399999999"/>
    <n v="7.5479440190122649E-3"/>
    <n v="37288400"/>
    <n v="1.2154724258959249E-3"/>
    <n v="5386.8036264268512"/>
    <n v="3.4455410956688581E-3"/>
    <n v="985.81114999999897"/>
    <n v="-1.557070324814358E-2"/>
    <n v="1779.9217799999992"/>
    <n v="4.1099257746665785E-2"/>
    <n v="6372.6147764268499"/>
    <n v="4.5593312302583122E-4"/>
    <n v="8152.5365564268486"/>
    <n v="9.0563733415516268E-3"/>
    <x v="4"/>
    <x v="3"/>
    <n v="3"/>
    <n v="1"/>
    <n v="0"/>
    <n v="0"/>
    <x v="0"/>
  </r>
  <r>
    <d v="2020-09-02T00:00:00"/>
    <n v="0.34661810308187962"/>
    <n v="0.18126040099999999"/>
    <n v="7.0206607529803802E-2"/>
    <n v="9.3045394991339307"/>
    <n v="3"/>
    <n v="99999"/>
    <n v="99999"/>
    <n v="1"/>
    <n v="-10"/>
    <n v="1"/>
    <x v="5"/>
    <n v="6"/>
    <n v="23879.400399999999"/>
    <n v="1.3418653380767864E-3"/>
    <n v="37694172"/>
    <n v="1.0881990109524731E-2"/>
    <n v="5417.9588965020102"/>
    <n v="5.7836283324523841E-3"/>
    <n v="995.43935999999894"/>
    <n v="9.7667895113582315E-3"/>
    <n v="1768.3957799999989"/>
    <n v="-6.4755654599609747E-3"/>
    <n v="6413.3982565020087"/>
    <n v="6.3998031429770563E-3"/>
    <n v="8181.7940365020077"/>
    <n v="3.5887579126638869E-3"/>
    <x v="4"/>
    <x v="3"/>
    <n v="3"/>
    <n v="1"/>
    <n v="0"/>
    <n v="0"/>
    <x v="0"/>
  </r>
  <r>
    <d v="2020-09-03T00:00:00"/>
    <n v="-0.60537398403869414"/>
    <n v="0.523712442"/>
    <n v="0.21389525164332401"/>
    <n v="6.9271410175670196"/>
    <n v="2"/>
    <n v="-1"/>
    <n v="99999"/>
    <n v="99999"/>
    <n v="10"/>
    <n v="-1"/>
    <x v="0"/>
    <n v="1"/>
    <n v="23576.25"/>
    <n v="-1.2695059127196484E-2"/>
    <n v="37859920"/>
    <n v="4.397178428537929E-3"/>
    <n v="5441.0646471298442"/>
    <n v="4.2646596382913682E-3"/>
    <n v="1000.9741499999989"/>
    <n v="5.560147832611273E-3"/>
    <n v="1770.182299999999"/>
    <n v="1.0102489613497134E-3"/>
    <n v="6442.0387971298433"/>
    <n v="4.4657355558417322E-3"/>
    <n v="8212.2210971298427"/>
    <n v="3.7188739403715143E-3"/>
    <x v="4"/>
    <x v="3"/>
    <n v="3"/>
    <n v="1"/>
    <n v="0"/>
    <n v="0"/>
    <x v="0"/>
  </r>
  <r>
    <d v="2020-09-04T00:00:00"/>
    <n v="0.28190683456217269"/>
    <n v="1.0197038E-2"/>
    <n v="1.7262020608274201E-2"/>
    <n v="7.89389941078477"/>
    <n v="4"/>
    <n v="99999"/>
    <n v="99999"/>
    <n v="1"/>
    <n v="-10"/>
    <n v="1"/>
    <x v="5"/>
    <n v="6"/>
    <n v="23084.199199999999"/>
    <n v="-2.0870613435130747E-2"/>
    <n v="37925660"/>
    <n v="1.7364009221361165E-3"/>
    <n v="5435.6941006280958"/>
    <n v="-9.8703964206370287E-4"/>
    <n v="992.28741999999886"/>
    <n v="-8.6782760573786977E-3"/>
    <n v="1787.7357799999991"/>
    <n v="9.9161990265070887E-3"/>
    <n v="6427.9815206280946"/>
    <n v="-2.1821160884675228E-3"/>
    <n v="8215.7173006280937"/>
    <n v="4.2573177912519355E-4"/>
    <x v="4"/>
    <x v="3"/>
    <n v="3"/>
    <n v="1"/>
    <n v="0"/>
    <n v="0"/>
    <x v="0"/>
  </r>
  <r>
    <d v="2020-09-07T00:00:00"/>
    <n v="-8.1211937691917618E-2"/>
    <n v="0.211457016"/>
    <n v="6.0318764466619101E-2"/>
    <n v="9.9485930493491797"/>
    <n v="6"/>
    <n v="99999"/>
    <n v="0"/>
    <n v="99999"/>
    <n v="-10"/>
    <n v="0"/>
    <x v="2"/>
    <n v="4"/>
    <n v="22979.800800000001"/>
    <n v="-4.5225047269561447E-3"/>
    <n v="37969432"/>
    <n v="1.1541526238436628E-3"/>
    <n v="5439.0725005621352"/>
    <n v="6.2152134971116269E-4"/>
    <n v="991.42711999999892"/>
    <n v="-8.6698670431595293E-4"/>
    <n v="1782.1435199999992"/>
    <n v="-3.1281244480098058E-3"/>
    <n v="6430.4996205621337"/>
    <n v="3.9174038163580782E-4"/>
    <n v="8212.6431405621333"/>
    <n v="-3.7418036106540153E-4"/>
    <x v="4"/>
    <x v="3"/>
    <n v="3"/>
    <n v="1"/>
    <n v="0"/>
    <n v="0"/>
    <x v="0"/>
  </r>
  <r>
    <d v="2020-09-08T00:00:00"/>
    <n v="-0.40318349493398759"/>
    <n v="0.21039221599999999"/>
    <n v="0.104805855044871"/>
    <n v="8.5111765798702006"/>
    <n v="3"/>
    <n v="-1"/>
    <n v="99999"/>
    <n v="99999"/>
    <n v="10"/>
    <n v="-1"/>
    <x v="0"/>
    <n v="1"/>
    <n v="22664.5"/>
    <n v="-1.3720780382047604E-2"/>
    <n v="38250832"/>
    <n v="7.4112249032327604E-3"/>
    <n v="5456.2634272407659"/>
    <n v="3.1606356923636891E-3"/>
    <n v="998.11848999999881"/>
    <n v="6.7492303418126287E-3"/>
    <n v="1779.6906399999991"/>
    <n v="-1.3763650191316312E-3"/>
    <n v="6454.3819172407648"/>
    <n v="3.7139099740033377E-3"/>
    <n v="8234.0725572407646"/>
    <n v="2.6093203262165243E-3"/>
    <x v="4"/>
    <x v="3"/>
    <n v="3"/>
    <n v="1"/>
    <n v="0"/>
    <n v="0"/>
    <x v="0"/>
  </r>
  <r>
    <d v="2020-09-09T00:00:00"/>
    <n v="-0.44044965268738401"/>
    <n v="0.53701273900000002"/>
    <n v="9.6466260205824397E-2"/>
    <n v="8.0202540084398795"/>
    <n v="3"/>
    <n v="-1"/>
    <n v="99999"/>
    <n v="99999"/>
    <n v="10"/>
    <n v="-1"/>
    <x v="0"/>
    <n v="1"/>
    <n v="22293.849600000001"/>
    <n v="-1.6353786759028321E-2"/>
    <n v="38258264"/>
    <n v="1.9429642733004293E-4"/>
    <n v="5456.7876566509076"/>
    <n v="9.6078464159932153E-5"/>
    <n v="1003.8796299999989"/>
    <n v="5.7720000758627599E-3"/>
    <n v="1779.6906399999991"/>
    <n v="0"/>
    <n v="6460.6672866509061"/>
    <n v="9.7381430022780435E-4"/>
    <n v="8240.3579266509059"/>
    <n v="7.6333665588279587E-4"/>
    <x v="4"/>
    <x v="3"/>
    <n v="3"/>
    <n v="1"/>
    <n v="0"/>
    <n v="0"/>
    <x v="0"/>
  </r>
  <r>
    <d v="2020-09-10T00:00:00"/>
    <n v="4.2701571065137098E-2"/>
    <n v="0.17290338299999999"/>
    <n v="1.1190459778635101E-2"/>
    <n v="7.2214078329003399"/>
    <n v="7"/>
    <n v="99999"/>
    <n v="0"/>
    <n v="99999"/>
    <n v="-10"/>
    <n v="0"/>
    <x v="2"/>
    <n v="4"/>
    <n v="22490.699199999999"/>
    <n v="8.8297715976337621E-3"/>
    <n v="37901092"/>
    <n v="-9.3358130415953644E-3"/>
    <n v="5431.7179859011503"/>
    <n v="-4.5942177572553256E-3"/>
    <n v="1001.9810999999988"/>
    <n v="-1.8911928714003823E-3"/>
    <n v="1771.8054799999991"/>
    <n v="-4.430635202981148E-3"/>
    <n v="6433.6990859011494"/>
    <n v="-4.1742129029734842E-3"/>
    <n v="8205.5045659011485"/>
    <n v="-4.2295930662228365E-3"/>
    <x v="4"/>
    <x v="3"/>
    <n v="3"/>
    <n v="1"/>
    <n v="0"/>
    <n v="0"/>
    <x v="0"/>
  </r>
  <r>
    <d v="2020-09-11T00:00:00"/>
    <n v="-0.26981152575477568"/>
    <n v="0.21673456999999999"/>
    <n v="3.2656469516059397E-2"/>
    <n v="8.4692220795894801"/>
    <n v="5"/>
    <n v="-1"/>
    <n v="99999"/>
    <n v="99999"/>
    <n v="-10"/>
    <n v="-1"/>
    <x v="4"/>
    <n v="2"/>
    <n v="22509.349600000001"/>
    <n v="8.2924945259166272E-4"/>
    <n v="37794880"/>
    <n v="-2.8023466975568567E-3"/>
    <n v="5409.0367882591809"/>
    <n v="-4.1756950012578065E-3"/>
    <n v="994.5074699999991"/>
    <n v="-7.4588532657948736E-3"/>
    <n v="1742.646639999999"/>
    <n v="-1.6457133883568287E-2"/>
    <n v="6403.5442582591804"/>
    <n v="-4.687012438621907E-3"/>
    <n v="8146.1908982591794"/>
    <n v="-7.228521679026656E-3"/>
    <x v="4"/>
    <x v="3"/>
    <n v="3"/>
    <n v="1"/>
    <n v="0"/>
    <n v="0"/>
    <x v="0"/>
  </r>
  <r>
    <d v="2020-09-14T00:00:00"/>
    <n v="-1.220958211237902"/>
    <n v="0.82512934199999999"/>
    <n v="0.37438679094517202"/>
    <n v="5.3452218003282397"/>
    <n v="2"/>
    <n v="-1"/>
    <n v="99999"/>
    <n v="99999"/>
    <n v="10"/>
    <n v="-1"/>
    <x v="0"/>
    <n v="1"/>
    <n v="22091.150399999999"/>
    <n v="-1.857891087177399E-2"/>
    <n v="37809356"/>
    <n v="3.8301484222191817E-4"/>
    <n v="5405.9328281272637"/>
    <n v="-5.7384711057140159E-4"/>
    <n v="998.90220999999906"/>
    <n v="4.4190115535280849E-3"/>
    <n v="1734.7030799999993"/>
    <n v="-4.5583308845674742E-3"/>
    <n v="6404.835038127263"/>
    <n v="2.0157272535725745E-4"/>
    <n v="8139.5381181272624"/>
    <n v="-8.1667373316018921E-4"/>
    <x v="4"/>
    <x v="3"/>
    <n v="3"/>
    <n v="1"/>
    <n v="0"/>
    <n v="0"/>
    <x v="0"/>
  </r>
  <r>
    <d v="2020-09-15T00:00:00"/>
    <n v="0.69756315713281736"/>
    <n v="0.27458021799999999"/>
    <n v="0.12234714535202"/>
    <n v="9.2149170384280001"/>
    <n v="3"/>
    <n v="99999"/>
    <n v="99999"/>
    <n v="1"/>
    <n v="10"/>
    <n v="1"/>
    <x v="1"/>
    <n v="5"/>
    <n v="22512.349600000001"/>
    <n v="1.9066422181436282E-2"/>
    <n v="38036552"/>
    <n v="6.0089888862429053E-3"/>
    <n v="5416.1840063453701"/>
    <n v="1.8962829439479467E-3"/>
    <n v="999.66871999999898"/>
    <n v="7.6735239178216119E-4"/>
    <n v="1748.2476799999993"/>
    <n v="7.8080221083136614E-3"/>
    <n v="6415.8527263453689"/>
    <n v="1.7202142057552994E-3"/>
    <n v="8164.1004063453684"/>
    <n v="3.0176513533863858E-3"/>
    <x v="4"/>
    <x v="3"/>
    <n v="3"/>
    <n v="1"/>
    <n v="0"/>
    <n v="0"/>
    <x v="0"/>
  </r>
  <r>
    <d v="2020-09-16T00:00:00"/>
    <n v="0.1461380606695129"/>
    <n v="0.288360803"/>
    <n v="9.2284826822140301E-2"/>
    <n v="6.7493612559393501"/>
    <n v="1"/>
    <n v="99999"/>
    <n v="0"/>
    <n v="99999"/>
    <n v="10"/>
    <n v="0"/>
    <x v="3"/>
    <n v="3"/>
    <n v="22545.150399999999"/>
    <n v="1.4570136206484285E-3"/>
    <n v="37732212"/>
    <n v="-8.0012510071890697E-3"/>
    <n v="5399.5616037024201"/>
    <n v="-3.0690247272758819E-3"/>
    <n v="999.81250999999907"/>
    <n v="1.4383765053693764E-4"/>
    <n v="1743.3244399999994"/>
    <n v="-2.8160998331768772E-3"/>
    <n v="6399.374113702419"/>
    <n v="-2.5684212755202607E-3"/>
    <n v="8142.6985537024184"/>
    <n v="-2.6214587741125728E-3"/>
    <x v="4"/>
    <x v="3"/>
    <n v="3"/>
    <n v="1"/>
    <n v="0"/>
    <n v="0"/>
    <x v="0"/>
  </r>
  <r>
    <d v="2020-09-17T00:00:00"/>
    <n v="-4.8517777639719241E-2"/>
    <n v="0.21192081900000001"/>
    <n v="7.0841021089736098E-3"/>
    <n v="11.765263792848"/>
    <n v="5"/>
    <n v="99999"/>
    <n v="0"/>
    <n v="99999"/>
    <n v="-10"/>
    <n v="0"/>
    <x v="2"/>
    <n v="4"/>
    <n v="22324.449199999999"/>
    <n v="-9.7892981898226594E-3"/>
    <n v="37876180"/>
    <n v="3.8155197474243341E-3"/>
    <n v="5433.5140491444299"/>
    <n v="6.2880003848329036E-3"/>
    <n v="996.12751999999898"/>
    <n v="-3.6856810283361074E-3"/>
    <n v="1725.1990199999993"/>
    <n v="-1.0397043478608037E-2"/>
    <n v="6429.641569144429"/>
    <n v="4.729752457697467E-3"/>
    <n v="8154.8405891444281"/>
    <n v="1.4911562010961887E-3"/>
    <x v="4"/>
    <x v="3"/>
    <n v="3"/>
    <n v="1"/>
    <n v="0"/>
    <n v="0"/>
    <x v="0"/>
  </r>
  <r>
    <d v="2020-09-18T00:00:00"/>
    <n v="-0.86351977336515817"/>
    <n v="0.55607392899999997"/>
    <n v="0.17439881774028601"/>
    <n v="5.0709593014117802"/>
    <n v="5"/>
    <n v="-1"/>
    <n v="99999"/>
    <n v="99999"/>
    <n v="10"/>
    <n v="-1"/>
    <x v="0"/>
    <n v="1"/>
    <n v="22063.400399999999"/>
    <n v="-1.169340383994788E-2"/>
    <n v="37871364"/>
    <n v="-1.2715115410266709E-4"/>
    <n v="5434.1363761642961"/>
    <n v="1.1453490581558867E-4"/>
    <n v="999.39023999999904"/>
    <n v="3.275403936235044E-3"/>
    <n v="1717.7042399999993"/>
    <n v="-4.3442987812501999E-3"/>
    <n v="6433.5266161642949"/>
    <n v="6.0424006192039137E-4"/>
    <n v="8151.230856164294"/>
    <n v="-4.4264911627323045E-4"/>
    <x v="4"/>
    <x v="3"/>
    <n v="3"/>
    <n v="1"/>
    <n v="0"/>
    <n v="0"/>
    <x v="0"/>
  </r>
  <r>
    <d v="2020-09-21T00:00:00"/>
    <n v="-1.3138628019197454"/>
    <n v="0.72042644099999997"/>
    <n v="0.32220532300232002"/>
    <n v="5.3158850586505402"/>
    <n v="2"/>
    <n v="-1"/>
    <n v="99999"/>
    <n v="99999"/>
    <n v="10"/>
    <n v="-1"/>
    <x v="0"/>
    <n v="1"/>
    <n v="21292.75"/>
    <n v="-3.4928904249954096E-2"/>
    <n v="37640376"/>
    <n v="-6.099278600052549E-3"/>
    <n v="5428.4950167701836"/>
    <n v="-1.038133569642663E-3"/>
    <n v="1008.805019999999"/>
    <n v="9.4205242588720761E-3"/>
    <n v="1709.3374599999993"/>
    <n v="-4.870908393403095E-3"/>
    <n v="6437.3000367701825"/>
    <n v="5.8652444157258898E-4"/>
    <n v="8146.6374967701813"/>
    <n v="-5.6351727428249898E-4"/>
    <x v="4"/>
    <x v="3"/>
    <n v="3"/>
    <n v="1"/>
    <n v="0"/>
    <n v="0"/>
    <x v="0"/>
  </r>
  <r>
    <d v="2020-09-22T00:00:00"/>
    <n v="-0.4285816309393794"/>
    <n v="0.37270423200000002"/>
    <n v="8.1088728250840302E-3"/>
    <n v="9.4050989278705508"/>
    <n v="4"/>
    <n v="-1"/>
    <n v="99999"/>
    <n v="99999"/>
    <n v="-10"/>
    <n v="-1"/>
    <x v="4"/>
    <n v="2"/>
    <n v="21188.349600000001"/>
    <n v="-4.9030961242675364E-3"/>
    <n v="37321188"/>
    <n v="-8.4799365447358888E-3"/>
    <n v="5461.5295758364737"/>
    <n v="6.0853991694267418E-3"/>
    <n v="1009.4150499999989"/>
    <n v="6.0470555548963745E-4"/>
    <n v="1734.4092999999991"/>
    <n v="1.4667577694108314E-2"/>
    <n v="6470.9446258364724"/>
    <n v="5.2265062796685857E-3"/>
    <n v="8205.3539258364708"/>
    <n v="7.2074434500821738E-3"/>
    <x v="4"/>
    <x v="3"/>
    <n v="3"/>
    <n v="1"/>
    <n v="0"/>
    <n v="0"/>
    <x v="0"/>
  </r>
  <r>
    <d v="2020-09-23T00:00:00"/>
    <n v="-0.12703597283997076"/>
    <n v="0.372489821"/>
    <n v="4.3697419485010302E-3"/>
    <n v="8.5669741634912508"/>
    <n v="5"/>
    <n v="99999"/>
    <n v="0"/>
    <n v="99999"/>
    <n v="-10"/>
    <n v="0"/>
    <x v="2"/>
    <n v="4"/>
    <n v="21247.300800000001"/>
    <n v="2.7822459565232105E-3"/>
    <n v="37402984"/>
    <n v="2.1916772852996758E-3"/>
    <n v="5463.9565115458163"/>
    <n v="4.4436923313218024E-4"/>
    <n v="1009.7627399999988"/>
    <n v="3.4444701413938184E-4"/>
    <n v="1716.021299999999"/>
    <n v="-1.0601880421190146E-2"/>
    <n v="6473.7192515458155"/>
    <n v="4.2878217474839886E-4"/>
    <n v="8189.740551545814"/>
    <n v="-1.9028276454345905E-3"/>
    <x v="4"/>
    <x v="3"/>
    <n v="3"/>
    <n v="1"/>
    <n v="0"/>
    <n v="0"/>
    <x v="0"/>
  </r>
  <r>
    <d v="2020-09-24T00:00:00"/>
    <n v="-1.0032857159565984"/>
    <n v="0.74146698"/>
    <n v="0.33280415817825398"/>
    <n v="5.8258403572400601"/>
    <n v="4"/>
    <n v="-1"/>
    <n v="99999"/>
    <n v="99999"/>
    <n v="10"/>
    <n v="-1"/>
    <x v="0"/>
    <n v="1"/>
    <n v="20475.150399999999"/>
    <n v="-3.6341105501739857E-2"/>
    <n v="37602040"/>
    <n v="5.3219283252907701E-3"/>
    <n v="5480.9807483292298"/>
    <n v="3.1157343122039105E-3"/>
    <n v="1005.4929499999988"/>
    <n v="-4.2285081741082475E-3"/>
    <n v="1693.1621199999993"/>
    <n v="-1.3321035117687452E-2"/>
    <n v="6486.4736983292287"/>
    <n v="1.9701884323093388E-3"/>
    <n v="8179.6358183292277"/>
    <n v="-1.2338282455942595E-3"/>
    <x v="4"/>
    <x v="3"/>
    <n v="3"/>
    <n v="1"/>
    <n v="0"/>
    <n v="0"/>
    <x v="0"/>
  </r>
  <r>
    <d v="2020-09-25T00:00:00"/>
    <n v="0.63277214235175905"/>
    <n v="0.84441572899999995"/>
    <n v="0.194823013026721"/>
    <n v="6.6602691659870299"/>
    <n v="9"/>
    <n v="99999"/>
    <n v="99999"/>
    <n v="1"/>
    <n v="10"/>
    <n v="1"/>
    <x v="1"/>
    <n v="5"/>
    <n v="20934.25"/>
    <n v="2.2422282182601228E-2"/>
    <n v="37708952"/>
    <n v="2.8432499938833011E-3"/>
    <n v="5494.6039124052286"/>
    <n v="2.4855340132605708E-3"/>
    <n v="1009.6096099999988"/>
    <n v="4.0941709238240254E-3"/>
    <n v="1780.3923599999989"/>
    <n v="5.1519130371284083E-2"/>
    <n v="6504.2135224052272"/>
    <n v="2.7348949369159214E-3"/>
    <n v="8284.605882405227"/>
    <n v="1.2833097512823022E-2"/>
    <x v="4"/>
    <x v="3"/>
    <n v="3"/>
    <n v="1"/>
    <n v="0"/>
    <n v="0"/>
    <x v="0"/>
  </r>
  <r>
    <d v="2020-09-28T00:00:00"/>
    <n v="1.3107534074570393"/>
    <n v="0.82959099000000003"/>
    <n v="0.20644104487373499"/>
    <n v="7.4278814615510704"/>
    <n v="6"/>
    <n v="99999"/>
    <n v="99999"/>
    <n v="1"/>
    <n v="10"/>
    <n v="1"/>
    <x v="1"/>
    <n v="5"/>
    <n v="21704.400399999999"/>
    <n v="3.6789013219962419E-2"/>
    <n v="37838308"/>
    <n v="3.4303790781562427E-3"/>
    <n v="5518.8423949466069"/>
    <n v="4.4113248066262045E-3"/>
    <n v="1020.6889199999987"/>
    <n v="1.0973855528177756E-2"/>
    <n v="1777.7675599999989"/>
    <n v="-1.4742817701149935E-3"/>
    <n v="6539.5313149466056"/>
    <n v="5.4299866416929188E-3"/>
    <n v="8317.298874946604"/>
    <n v="3.9462338951825604E-3"/>
    <x v="4"/>
    <x v="3"/>
    <n v="3"/>
    <n v="1"/>
    <n v="0"/>
    <n v="0"/>
    <x v="0"/>
  </r>
  <r>
    <d v="2020-09-29T00:00:00"/>
    <n v="-0.88711139531762728"/>
    <n v="1.4387871999999999E-2"/>
    <n v="4.2147146221520902E-2"/>
    <n v="10.4402767567561"/>
    <n v="9"/>
    <n v="-1"/>
    <n v="99999"/>
    <n v="99999"/>
    <n v="-10"/>
    <n v="-1"/>
    <x v="4"/>
    <n v="2"/>
    <n v="21436.150399999999"/>
    <n v="-1.2359244902245714E-2"/>
    <n v="37949440"/>
    <n v="2.9370235053851612E-3"/>
    <n v="5540.8826379687862"/>
    <n v="3.9936351584093366E-3"/>
    <n v="1014.3282999999988"/>
    <n v="-6.2316930020166472E-3"/>
    <n v="1789.6190199999992"/>
    <n v="6.6664845656201344E-3"/>
    <n v="6555.2109379687845"/>
    <n v="2.3976677023231918E-3"/>
    <n v="8344.8299579687846"/>
    <n v="3.3100990400993791E-3"/>
    <x v="4"/>
    <x v="3"/>
    <n v="3"/>
    <n v="1"/>
    <n v="0"/>
    <n v="0"/>
    <x v="0"/>
  </r>
  <r>
    <d v="2020-09-30T00:00:00"/>
    <n v="0.36291162663858034"/>
    <n v="0.60593517200000002"/>
    <n v="0.13026796440472899"/>
    <n v="9.2801532899152299"/>
    <n v="11"/>
    <n v="99999"/>
    <n v="99999"/>
    <n v="1"/>
    <n v="10"/>
    <n v="1"/>
    <x v="1"/>
    <n v="5"/>
    <n v="21416.849600000001"/>
    <n v="-9.0038554683757877E-4"/>
    <n v="38031788"/>
    <n v="2.1699397935779352E-3"/>
    <n v="5536.6834462838115"/>
    <n v="-7.5785609610279359E-4"/>
    <n v="1009.4182999999989"/>
    <n v="-4.8406418316435662E-3"/>
    <n v="1786.866019999999"/>
    <n v="-1.538316238950177E-3"/>
    <n v="6546.1017462838099"/>
    <n v="-1.3896107648058154E-3"/>
    <n v="8332.9677662838094"/>
    <n v="-1.421501905338074E-3"/>
    <x v="4"/>
    <x v="3"/>
    <n v="3"/>
    <n v="1"/>
    <n v="0"/>
    <n v="0"/>
    <x v="0"/>
  </r>
  <r>
    <d v="2020-10-01T00:00:00"/>
    <n v="1.1360282133183144"/>
    <n v="0.82336004600000001"/>
    <n v="0.23747519510346299"/>
    <n v="6.3472728612277898"/>
    <n v="4"/>
    <n v="99999"/>
    <n v="99999"/>
    <n v="1"/>
    <n v="10"/>
    <n v="1"/>
    <x v="1"/>
    <n v="5"/>
    <n v="22234.550800000001"/>
    <n v="3.818027465626872E-2"/>
    <n v="38186184"/>
    <n v="4.0596566219814889E-3"/>
    <n v="5551.5138683252198"/>
    <n v="2.678575032380115E-3"/>
    <n v="1014.9373399999988"/>
    <n v="5.4675450207311016E-3"/>
    <n v="1788.2069199999992"/>
    <n v="7.5042000071179338E-4"/>
    <n v="6566.4512083252184"/>
    <n v="3.1086382140272928E-3"/>
    <n v="8354.6581283252181"/>
    <n v="2.6029576316339842E-3"/>
    <x v="4"/>
    <x v="4"/>
    <n v="4"/>
    <n v="1"/>
    <n v="0"/>
    <n v="0"/>
    <x v="0"/>
  </r>
  <r>
    <d v="2020-10-05T00:00:00"/>
    <n v="-0.47979228919111333"/>
    <n v="0.81493474499999996"/>
    <n v="0.16221462414096499"/>
    <n v="7.7921476429725498"/>
    <n v="8"/>
    <n v="-1"/>
    <n v="99999"/>
    <n v="99999"/>
    <n v="10"/>
    <n v="-1"/>
    <x v="0"/>
    <n v="1"/>
    <n v="22370.599600000001"/>
    <n v="6.1188013746604764E-3"/>
    <n v="38322304"/>
    <n v="3.5646400279221169E-3"/>
    <n v="5565.5943549605799"/>
    <n v="2.5363327858547446E-3"/>
    <n v="1013.4009499999989"/>
    <n v="-1.5137781806312534E-3"/>
    <n v="1849.189059999999"/>
    <n v="3.4102395711565592E-2"/>
    <n v="6578.9953049605792"/>
    <n v="1.9103312028661001E-3"/>
    <n v="8428.184364960578"/>
    <n v="8.8006278061911747E-3"/>
    <x v="4"/>
    <x v="4"/>
    <n v="4"/>
    <n v="1"/>
    <n v="0"/>
    <n v="0"/>
    <x v="0"/>
  </r>
  <r>
    <d v="2020-10-06T00:00:00"/>
    <n v="0.34047077165001915"/>
    <n v="0.47333506199999997"/>
    <n v="0.19786575164784601"/>
    <n v="8.3999889670342593"/>
    <n v="2"/>
    <n v="99999"/>
    <n v="99999"/>
    <n v="1"/>
    <n v="10"/>
    <n v="1"/>
    <x v="1"/>
    <n v="5"/>
    <n v="22836.800800000001"/>
    <n v="2.0839906320615498E-2"/>
    <n v="38504040"/>
    <n v="4.7423035942724123E-3"/>
    <n v="5570.6498818934351"/>
    <n v="9.0835346782847104E-4"/>
    <n v="1012.7817399999989"/>
    <n v="-6.1102172836924318E-4"/>
    <n v="1845.3949999999993"/>
    <n v="-2.0517426163010333E-3"/>
    <n v="6583.4316218934337"/>
    <n v="6.7431526049421819E-4"/>
    <n v="8428.8266218934332"/>
    <n v="7.6203474561609141E-5"/>
    <x v="4"/>
    <x v="4"/>
    <n v="4"/>
    <n v="1"/>
    <n v="0"/>
    <n v="0"/>
    <x v="0"/>
  </r>
  <r>
    <d v="2020-10-07T00:00:00"/>
    <n v="0.67185571593589732"/>
    <n v="0.35368269800000002"/>
    <n v="0.187749442586399"/>
    <n v="8.2901816169816804"/>
    <n v="7"/>
    <n v="99999"/>
    <n v="99999"/>
    <n v="1"/>
    <n v="10"/>
    <n v="1"/>
    <x v="1"/>
    <n v="5"/>
    <n v="22958.650399999999"/>
    <n v="5.3356685582683916E-3"/>
    <n v="38614104"/>
    <n v="2.8585052373724107E-3"/>
    <n v="5574.5705161399428"/>
    <n v="7.0380194943697738E-4"/>
    <n v="1004.5041799999989"/>
    <n v="-8.1730936420714162E-3"/>
    <n v="1841.3253599999994"/>
    <n v="-2.2052948013839835E-3"/>
    <n v="6579.0746961399418"/>
    <n v="-6.6180162622220262E-4"/>
    <n v="8420.4000561399407"/>
    <n v="-9.9973176949741394E-4"/>
    <x v="4"/>
    <x v="4"/>
    <n v="4"/>
    <n v="1"/>
    <n v="0"/>
    <n v="0"/>
    <x v="0"/>
  </r>
  <r>
    <d v="2020-10-08T00:00:00"/>
    <n v="-7.3350564237599026E-3"/>
    <n v="6.4634581999999996E-2"/>
    <n v="1.81412679043206E-2"/>
    <n v="7.2929485299271404"/>
    <n v="4"/>
    <n v="99999"/>
    <n v="0"/>
    <n v="99999"/>
    <n v="-10"/>
    <n v="0"/>
    <x v="2"/>
    <n v="4"/>
    <n v="23171.949199999999"/>
    <n v="9.2905635254587615E-3"/>
    <n v="38240176"/>
    <n v="-9.6837155667266472E-3"/>
    <n v="5590.4414398603576"/>
    <n v="2.8470217883986848E-3"/>
    <n v="1010.685429999999"/>
    <n v="6.1535333780293744E-3"/>
    <n v="1841.4172799999994"/>
    <n v="4.9920563740091239E-5"/>
    <n v="6601.1268698603562"/>
    <n v="3.3518655341233661E-3"/>
    <n v="8442.5441498603559"/>
    <n v="2.6298149224237566E-3"/>
    <x v="4"/>
    <x v="4"/>
    <n v="4"/>
    <n v="1"/>
    <n v="0"/>
    <n v="0"/>
    <x v="0"/>
  </r>
  <r>
    <d v="2020-10-09T00:00:00"/>
    <n v="1.3519516837517518"/>
    <n v="0.63238439700000004"/>
    <n v="0.28325021960468899"/>
    <n v="5.8306552827329101"/>
    <n v="4"/>
    <n v="99999"/>
    <n v="99999"/>
    <n v="1"/>
    <n v="10"/>
    <n v="1"/>
    <x v="1"/>
    <n v="5"/>
    <n v="23888.099600000001"/>
    <n v="3.0905919645292546E-2"/>
    <n v="38284260"/>
    <n v="1.1528189619209872E-3"/>
    <n v="5593.1477585106368"/>
    <n v="4.8409748664623997E-4"/>
    <n v="1018.6698899999989"/>
    <n v="7.9000446261503487E-3"/>
    <n v="1833.0098799999994"/>
    <n v="-4.565722333180311E-3"/>
    <n v="6611.817648510636"/>
    <n v="1.6195384304900085E-3"/>
    <n v="8444.8275285106356"/>
    <n v="2.7046096647498352E-4"/>
    <x v="4"/>
    <x v="4"/>
    <n v="4"/>
    <n v="1"/>
    <n v="0"/>
    <n v="0"/>
    <x v="0"/>
  </r>
  <r>
    <d v="2020-10-12T00:00:00"/>
    <n v="-0.80336841478992815"/>
    <n v="0.85470622699999999"/>
    <n v="0.156300821377345"/>
    <n v="6.9826178660211697"/>
    <n v="9"/>
    <n v="-1"/>
    <n v="99999"/>
    <n v="99999"/>
    <n v="10"/>
    <n v="-1"/>
    <x v="0"/>
    <n v="1"/>
    <n v="23706.900399999999"/>
    <n v="-7.5853334101136927E-3"/>
    <n v="38359700"/>
    <n v="1.9705226116424335E-3"/>
    <n v="5602.04486139446"/>
    <n v="1.590714793880732E-3"/>
    <n v="1018.952929999999"/>
    <n v="2.7785252394196824E-4"/>
    <n v="1846.6476599999992"/>
    <n v="7.4401017412955017E-3"/>
    <n v="6620.9977913944585"/>
    <n v="1.3884446564993436E-3"/>
    <n v="8467.6454513944573"/>
    <n v="2.7019998699542302E-3"/>
    <x v="4"/>
    <x v="4"/>
    <n v="4"/>
    <n v="1"/>
    <n v="0"/>
    <n v="0"/>
    <x v="0"/>
  </r>
  <r>
    <d v="2020-10-13T00:00:00"/>
    <n v="-0.20178861865818218"/>
    <n v="0.34937897400000001"/>
    <n v="2.3910756804744901E-2"/>
    <n v="10.966795372463199"/>
    <n v="3"/>
    <n v="99999"/>
    <n v="0"/>
    <n v="99999"/>
    <n v="-10"/>
    <n v="0"/>
    <x v="2"/>
    <n v="4"/>
    <n v="23443.599600000001"/>
    <n v="-1.1106504669838535E-2"/>
    <n v="38364008"/>
    <n v="1.1230536213790998E-4"/>
    <n v="5612.1065781553907"/>
    <n v="1.7960792906657197E-3"/>
    <n v="1023.0695499999989"/>
    <n v="4.0400492297518742E-3"/>
    <n v="1853.6683399999993"/>
    <n v="3.8018514046149754E-3"/>
    <n v="6635.17612815539"/>
    <n v="2.1414199502316489E-3"/>
    <n v="8488.8444681553883"/>
    <n v="2.5035314577843693E-3"/>
    <x v="4"/>
    <x v="4"/>
    <n v="4"/>
    <n v="1"/>
    <n v="0"/>
    <n v="0"/>
    <x v="0"/>
  </r>
  <r>
    <d v="2020-10-14T00:00:00"/>
    <n v="1.1141364884510141"/>
    <n v="0.463689882"/>
    <n v="0.38708153066575901"/>
    <n v="4.3593612541937903"/>
    <n v="4"/>
    <n v="99999"/>
    <n v="99999"/>
    <n v="1"/>
    <n v="10"/>
    <n v="1"/>
    <x v="1"/>
    <n v="5"/>
    <n v="23858.650399999999"/>
    <n v="1.7704226615438134E-2"/>
    <n v="38502432"/>
    <n v="3.6081735776929413E-3"/>
    <n v="5626.3225155500204"/>
    <n v="2.5330840027100177E-3"/>
    <n v="1030.0811099999989"/>
    <n v="6.8534539025231211E-3"/>
    <n v="1853.9881399999992"/>
    <n v="1.7252277179213849E-4"/>
    <n v="6656.4036255500196"/>
    <n v="3.19923646104181E-3"/>
    <n v="8510.391765550019"/>
    <n v="2.5383074781806236E-3"/>
    <x v="4"/>
    <x v="4"/>
    <n v="4"/>
    <n v="1"/>
    <n v="0"/>
    <n v="0"/>
    <x v="0"/>
  </r>
  <r>
    <d v="2020-10-15T00:00:00"/>
    <n v="-1.300103323953522"/>
    <n v="0.75276921299999999"/>
    <n v="0.245641416764184"/>
    <n v="4.3073291047260804"/>
    <n v="7"/>
    <n v="-1"/>
    <n v="99999"/>
    <n v="99999"/>
    <n v="10"/>
    <n v="-1"/>
    <x v="0"/>
    <n v="1"/>
    <n v="23035.5"/>
    <n v="-3.4501130038771977E-2"/>
    <n v="38188204"/>
    <n v="-8.1612506970988319E-3"/>
    <n v="5619.4202775848871"/>
    <n v="-1.2267760950526174E-3"/>
    <n v="1032.924759999999"/>
    <n v="2.7606078515507448E-3"/>
    <n v="1864.505599999999"/>
    <n v="5.6728841857638379E-3"/>
    <n v="6652.3450375848861"/>
    <n v="-6.0972684251825449E-4"/>
    <n v="8516.8506375848847"/>
    <n v="7.5893944871152641E-4"/>
    <x v="4"/>
    <x v="4"/>
    <n v="4"/>
    <n v="1"/>
    <n v="0"/>
    <n v="0"/>
    <x v="0"/>
  </r>
  <r>
    <d v="2020-10-16T00:00:00"/>
    <n v="0.44142469395207001"/>
    <n v="0.74023043600000005"/>
    <n v="7.1041851497815403E-2"/>
    <n v="9.1238724987428501"/>
    <n v="9"/>
    <n v="99999"/>
    <n v="99999"/>
    <n v="1"/>
    <n v="-10"/>
    <n v="1"/>
    <x v="5"/>
    <n v="6"/>
    <n v="23528.400399999999"/>
    <n v="2.139742571248715E-2"/>
    <n v="37949916"/>
    <n v="-6.2398325933317178E-3"/>
    <n v="5615.8028399577288"/>
    <n v="-6.4373857950927871E-4"/>
    <n v="1029.981029999999"/>
    <n v="-2.8498977989451779E-3"/>
    <n v="1854.5154399999992"/>
    <n v="-5.3580745480195091E-3"/>
    <n v="6645.7838699577278"/>
    <n v="-9.8629394447946606E-4"/>
    <n v="8500.299309957727"/>
    <n v="-1.9433624389415538E-3"/>
    <x v="4"/>
    <x v="4"/>
    <n v="4"/>
    <n v="1"/>
    <n v="0"/>
    <n v="0"/>
    <x v="0"/>
  </r>
  <r>
    <d v="2020-10-19T00:00:00"/>
    <n v="0.79757666291265517"/>
    <n v="0.606477194"/>
    <n v="0.21781896579068999"/>
    <n v="7.4687788359781404"/>
    <n v="4"/>
    <n v="99999"/>
    <n v="99999"/>
    <n v="1"/>
    <n v="10"/>
    <n v="1"/>
    <x v="1"/>
    <n v="5"/>
    <n v="24227.800800000001"/>
    <n v="2.9725794703833852E-2"/>
    <n v="38016896"/>
    <n v="1.7649577933189775E-3"/>
    <n v="5626.52095445347"/>
    <n v="1.9085631745259235E-3"/>
    <n v="1039.899269999999"/>
    <n v="9.6295365750571627E-3"/>
    <n v="1851.4910399999994"/>
    <n v="-1.6308303154379811E-3"/>
    <n v="6666.420224453469"/>
    <n v="3.1051799004520042E-3"/>
    <n v="8517.9112644534689"/>
    <n v="2.0719216881115443E-3"/>
    <x v="4"/>
    <x v="4"/>
    <n v="4"/>
    <n v="1"/>
    <n v="0"/>
    <n v="0"/>
    <x v="0"/>
  </r>
  <r>
    <d v="2020-10-20T00:00:00"/>
    <n v="0.37910910423612054"/>
    <n v="0.28541483699999998"/>
    <n v="4.7329195881663497E-2"/>
    <n v="9.6514371211505008"/>
    <n v="3"/>
    <n v="99999"/>
    <n v="99999"/>
    <n v="1"/>
    <n v="-10"/>
    <n v="1"/>
    <x v="5"/>
    <n v="6"/>
    <n v="24303.949199999999"/>
    <n v="3.1430174215398843E-3"/>
    <n v="38133476"/>
    <n v="3.0665312602060624E-3"/>
    <n v="5618.8900404096348"/>
    <n v="-1.3562402247512262E-3"/>
    <n v="1038.5810299999991"/>
    <n v="-1.2676612418429656E-3"/>
    <n v="1861.9416799999992"/>
    <n v="5.6444453547017659E-3"/>
    <n v="6657.4710704096342"/>
    <n v="-1.342422731019588E-3"/>
    <n v="8519.4127504096341"/>
    <n v="1.7627396078090385E-4"/>
    <x v="4"/>
    <x v="4"/>
    <n v="4"/>
    <n v="1"/>
    <n v="0"/>
    <n v="0"/>
    <x v="0"/>
  </r>
  <r>
    <d v="2020-10-21T00:00:00"/>
    <n v="7.7424571730677905E-2"/>
    <n v="0.452059292"/>
    <n v="1.48880283886288E-2"/>
    <n v="5.7283570293610504"/>
    <n v="3"/>
    <n v="99999"/>
    <n v="0"/>
    <n v="99999"/>
    <n v="-10"/>
    <n v="0"/>
    <x v="2"/>
    <n v="4"/>
    <n v="24642.699199999999"/>
    <n v="1.3938064024590746E-2"/>
    <n v="38177992"/>
    <n v="1.1673732549322136E-3"/>
    <n v="5620.3287743290557"/>
    <n v="2.5605304767917225E-4"/>
    <n v="1041.4178799999991"/>
    <n v="2.7314671826808024E-3"/>
    <n v="1852.5460999999991"/>
    <n v="-5.0461193822139983E-3"/>
    <n v="6661.7466543290548"/>
    <n v="6.4222343202113841E-4"/>
    <n v="8514.2927543290534"/>
    <n v="-6.0097993025809426E-4"/>
    <x v="4"/>
    <x v="4"/>
    <n v="4"/>
    <n v="1"/>
    <n v="0"/>
    <n v="0"/>
    <x v="0"/>
  </r>
  <r>
    <d v="2020-10-22T00:00:00"/>
    <n v="-0.29329624977808755"/>
    <n v="0.146819904"/>
    <n v="3.6864652373196798E-2"/>
    <n v="10.449845842539499"/>
    <n v="6"/>
    <n v="-1"/>
    <n v="99999"/>
    <n v="99999"/>
    <n v="-10"/>
    <n v="-1"/>
    <x v="4"/>
    <n v="2"/>
    <n v="24479.300800000001"/>
    <n v="-6.6307022081411038E-3"/>
    <n v="38339588"/>
    <n v="4.2327003473623392E-3"/>
    <n v="5636.8595762244613"/>
    <n v="2.9412517593117027E-3"/>
    <n v="1037.2621499999991"/>
    <n v="-3.990453860845955E-3"/>
    <n v="1843.1673999999994"/>
    <n v="-5.0626000616124101E-3"/>
    <n v="6674.1217262244609"/>
    <n v="1.8576317199581194E-3"/>
    <n v="8517.2891262244593"/>
    <n v="3.5192258263405662E-4"/>
    <x v="4"/>
    <x v="4"/>
    <n v="4"/>
    <n v="1"/>
    <n v="0"/>
    <n v="0"/>
    <x v="0"/>
  </r>
  <r>
    <d v="2020-10-23T00:00:00"/>
    <n v="-0.43080026231079194"/>
    <n v="0.140358074"/>
    <n v="0.1238219055933"/>
    <n v="10.025050580046999"/>
    <n v="3"/>
    <n v="-1"/>
    <n v="99999"/>
    <n v="99999"/>
    <n v="10"/>
    <n v="-1"/>
    <x v="0"/>
    <n v="1"/>
    <n v="24473.949199999999"/>
    <n v="-2.1861735528005966E-4"/>
    <n v="38385600"/>
    <n v="1.2001172260902582E-3"/>
    <n v="5647.6547907775348"/>
    <n v="1.9151114919744305E-3"/>
    <n v="1030.705629999999"/>
    <n v="-6.3209864545815675E-3"/>
    <n v="1826.2918999999993"/>
    <n v="-9.1557066384746477E-3"/>
    <n v="6678.3604207775334"/>
    <n v="6.3509398344008261E-4"/>
    <n v="8504.6523207775317"/>
    <n v="-1.4836651967137238E-3"/>
    <x v="4"/>
    <x v="4"/>
    <n v="4"/>
    <n v="1"/>
    <n v="0"/>
    <n v="0"/>
    <x v="0"/>
  </r>
  <r>
    <d v="2020-10-26T00:00:00"/>
    <n v="-0.43064131664920791"/>
    <n v="0.80260790500000001"/>
    <n v="0.18740981038853199"/>
    <n v="6.0804197324987497"/>
    <n v="3"/>
    <n v="-1"/>
    <n v="99999"/>
    <n v="99999"/>
    <n v="10"/>
    <n v="-1"/>
    <x v="0"/>
    <n v="1"/>
    <n v="24101.550800000001"/>
    <n v="-1.5216113956794453E-2"/>
    <n v="38411864"/>
    <n v="6.8421491392611777E-4"/>
    <n v="5645.7344617478539"/>
    <n v="-3.400223811159675E-4"/>
    <n v="1037.0342899999991"/>
    <n v="6.1401236354943212E-3"/>
    <n v="1824.2141399999991"/>
    <n v="-1.1376932679820762E-3"/>
    <n v="6682.7687517478535"/>
    <n v="6.6009180286297209E-4"/>
    <n v="8506.9828917478517"/>
    <n v="2.7403483204446744E-4"/>
    <x v="4"/>
    <x v="4"/>
    <n v="4"/>
    <n v="1"/>
    <n v="0"/>
    <n v="0"/>
    <x v="0"/>
  </r>
  <r>
    <d v="2020-10-27T00:00:00"/>
    <n v="1.0096225700294619"/>
    <n v="0.92174543900000006"/>
    <n v="0.33451377789619602"/>
    <n v="4.8355171076832697"/>
    <n v="4"/>
    <n v="99999"/>
    <n v="99999"/>
    <n v="1"/>
    <n v="10"/>
    <n v="1"/>
    <x v="1"/>
    <n v="5"/>
    <n v="24776.599600000001"/>
    <n v="2.8008521343780179E-2"/>
    <n v="38507360"/>
    <n v="2.4861068965567057E-3"/>
    <n v="5650.9610531710778"/>
    <n v="9.2575934249761183E-4"/>
    <n v="1047.6720099999989"/>
    <n v="1.0257828600826358E-2"/>
    <n v="1821.0503599999993"/>
    <n v="-1.7343248967469638E-3"/>
    <n v="6698.6330631710771"/>
    <n v="2.3739129711879414E-3"/>
    <n v="8519.6834231710764"/>
    <n v="1.4929536810923683E-3"/>
    <x v="4"/>
    <x v="4"/>
    <n v="4"/>
    <n v="1"/>
    <n v="0"/>
    <n v="0"/>
    <x v="0"/>
  </r>
  <r>
    <d v="2020-10-28T00:00:00"/>
    <n v="-0.40100135763030659"/>
    <n v="0.74502986100000002"/>
    <n v="0.19261947356973499"/>
    <n v="6.37303110016998"/>
    <n v="3"/>
    <n v="-1"/>
    <n v="99999"/>
    <n v="99999"/>
    <n v="10"/>
    <n v="-1"/>
    <x v="0"/>
    <n v="1"/>
    <n v="24277.400399999999"/>
    <n v="-2.01480109482014E-2"/>
    <n v="38669148"/>
    <n v="4.2014825217828733E-3"/>
    <n v="5668.9542074456895"/>
    <n v="3.1840874685402643E-3"/>
    <n v="1048.1358899999989"/>
    <n v="4.42772161107996E-4"/>
    <n v="1841.8036199999992"/>
    <n v="1.1396313059678365E-2"/>
    <n v="6717.0900974456881"/>
    <n v="2.7553433813365391E-3"/>
    <n v="8558.8937174456878"/>
    <n v="4.6023182232299842E-3"/>
    <x v="4"/>
    <x v="4"/>
    <n v="4"/>
    <n v="1"/>
    <n v="0"/>
    <n v="0"/>
    <x v="0"/>
  </r>
  <r>
    <d v="2020-10-29T00:00:00"/>
    <n v="0.23704610309544591"/>
    <n v="0.18673916600000001"/>
    <n v="1.99859568171264E-2"/>
    <n v="9.1018364224034904"/>
    <n v="6"/>
    <n v="99999"/>
    <n v="0"/>
    <n v="99999"/>
    <n v="-10"/>
    <n v="0"/>
    <x v="2"/>
    <n v="4"/>
    <n v="24088.25"/>
    <n v="-7.7912130987467521E-3"/>
    <n v="38827676"/>
    <n v="4.0995989878029881E-3"/>
    <n v="5675.656380582679"/>
    <n v="1.1822591772194802E-3"/>
    <n v="1050.435539999999"/>
    <n v="2.194038026882339E-3"/>
    <n v="1828.9472399999991"/>
    <n v="-6.98032073582322E-3"/>
    <n v="6726.0919205826776"/>
    <n v="1.340137322322521E-3"/>
    <n v="8555.0391605826771"/>
    <n v="-4.5035690245265325E-4"/>
    <x v="4"/>
    <x v="4"/>
    <n v="4"/>
    <n v="1"/>
    <n v="0"/>
    <n v="0"/>
    <x v="0"/>
  </r>
  <r>
    <d v="2020-10-30T00:00:00"/>
    <n v="-0.2853050576802974"/>
    <n v="0.40195540800000001"/>
    <n v="0.113438190982438"/>
    <n v="6.9761474603793703"/>
    <n v="1"/>
    <n v="-1"/>
    <n v="99999"/>
    <n v="99999"/>
    <n v="10"/>
    <n v="-1"/>
    <x v="0"/>
    <n v="1"/>
    <n v="23898.849600000001"/>
    <n v="-7.8627712681493822E-3"/>
    <n v="38926764"/>
    <n v="2.5519940982303702E-3"/>
    <n v="5684.1838078911851"/>
    <n v="1.5024565859342864E-3"/>
    <n v="1048.1572699999988"/>
    <n v="-2.1688813004178131E-3"/>
    <n v="1832.5086599999991"/>
    <n v="1.9472513597493801E-3"/>
    <n v="6732.3410778911839"/>
    <n v="9.2909186824874368E-4"/>
    <n v="8564.8497378911834"/>
    <n v="1.146760070217745E-3"/>
    <x v="4"/>
    <x v="4"/>
    <n v="4"/>
    <n v="1"/>
    <n v="0"/>
    <n v="0"/>
    <x v="0"/>
  </r>
  <r>
    <d v="2020-11-02T00:00:00"/>
    <n v="1.1284579632483354"/>
    <n v="0.88499098300000001"/>
    <n v="0.271798286723827"/>
    <n v="4.7501580971582298"/>
    <n v="1"/>
    <n v="99999"/>
    <n v="99999"/>
    <n v="1"/>
    <n v="10"/>
    <n v="1"/>
    <x v="1"/>
    <n v="5"/>
    <n v="24845.25"/>
    <n v="3.9600249210321792E-2"/>
    <n v="38787584"/>
    <n v="-3.5754320600602796E-3"/>
    <n v="5662.3178522986891"/>
    <n v="-3.8468065656391826E-3"/>
    <n v="1057.5329599999991"/>
    <n v="8.9449267474912553E-3"/>
    <n v="1827.3129399999989"/>
    <n v="-2.8353044727221777E-3"/>
    <n v="6719.8508122986877"/>
    <n v="-1.855263339748725E-3"/>
    <n v="8547.1637522986857"/>
    <n v="-2.0649498979828929E-3"/>
    <x v="4"/>
    <x v="5"/>
    <n v="4"/>
    <n v="1"/>
    <n v="0"/>
    <n v="0"/>
    <x v="0"/>
  </r>
  <r>
    <d v="2020-11-03T00:00:00"/>
    <n v="0.37655780744083334"/>
    <n v="0.83540465799999997"/>
    <n v="0.127310768525396"/>
    <n v="8.04718844853919"/>
    <n v="3"/>
    <n v="99999"/>
    <n v="99999"/>
    <n v="1"/>
    <n v="10"/>
    <n v="1"/>
    <x v="1"/>
    <n v="5"/>
    <n v="25674.349600000001"/>
    <n v="3.3370547690202423E-2"/>
    <n v="39028308"/>
    <n v="6.206212792217114E-3"/>
    <n v="5680.3068706315153"/>
    <n v="3.1769707745252784E-3"/>
    <n v="1063.8057499999991"/>
    <n v="5.9315314389822849E-3"/>
    <n v="1839.7987399999993"/>
    <n v="6.8328745047907535E-3"/>
    <n v="6744.1126206315148"/>
    <n v="3.610468299150682E-3"/>
    <n v="8583.911360631515"/>
    <n v="4.2993921021983184E-3"/>
    <x v="4"/>
    <x v="5"/>
    <n v="4"/>
    <n v="1"/>
    <n v="0"/>
    <n v="0"/>
    <x v="0"/>
  </r>
  <r>
    <d v="2020-11-04T00:00:00"/>
    <n v="8.1818249652280364E-2"/>
    <n v="5.9786302E-2"/>
    <n v="7.5815963391025407E-2"/>
    <n v="7.4441287049396303"/>
    <n v="7"/>
    <n v="99999"/>
    <n v="0"/>
    <n v="99999"/>
    <n v="-10"/>
    <n v="0"/>
    <x v="2"/>
    <n v="4"/>
    <n v="25656.349600000001"/>
    <n v="-7.0108884082498157E-4"/>
    <n v="39123252"/>
    <n v="2.4326957755893552E-3"/>
    <n v="5660.6309090473687"/>
    <n v="-3.463890601734132E-3"/>
    <n v="1062.8553399999992"/>
    <n v="-8.9340558649919632E-4"/>
    <n v="1863.4024599999993"/>
    <n v="1.2829511993251996E-2"/>
    <n v="6723.4862490473679"/>
    <n v="-3.0584263259553213E-3"/>
    <n v="8586.8887090473672"/>
    <n v="3.4685218553254238E-4"/>
    <x v="4"/>
    <x v="5"/>
    <n v="4"/>
    <n v="1"/>
    <n v="0"/>
    <n v="0"/>
    <x v="0"/>
  </r>
  <r>
    <d v="2020-11-05T00:00:00"/>
    <n v="0.20710983469089383"/>
    <n v="0.68093661800000005"/>
    <n v="0.106092290533946"/>
    <n v="9.5668540769453898"/>
    <n v="4"/>
    <n v="99999"/>
    <n v="0"/>
    <n v="99999"/>
    <n v="10"/>
    <n v="0"/>
    <x v="3"/>
    <n v="3"/>
    <n v="26316.75"/>
    <n v="2.5740232351682657E-2"/>
    <n v="39851936"/>
    <n v="1.8625343312462794E-2"/>
    <n v="5696.7517205957738"/>
    <n v="6.3810575408957959E-3"/>
    <n v="1071.1941599999991"/>
    <n v="7.8456772866191127E-3"/>
    <n v="1855.8857999999991"/>
    <n v="-4.0338360399074791E-3"/>
    <n v="6767.9458805957729"/>
    <n v="6.6125860753718513E-3"/>
    <n v="8623.8316805957729"/>
    <n v="4.3022534471048868E-3"/>
    <x v="4"/>
    <x v="5"/>
    <n v="4"/>
    <n v="1"/>
    <n v="0"/>
    <n v="0"/>
    <x v="0"/>
  </r>
  <r>
    <d v="2020-11-06T00:00:00"/>
    <n v="1.0063253847264058"/>
    <n v="0.82161064800000005"/>
    <n v="0.31349567457691102"/>
    <n v="6.3911902991107601"/>
    <n v="4"/>
    <n v="99999"/>
    <n v="99999"/>
    <n v="1"/>
    <n v="10"/>
    <n v="1"/>
    <x v="1"/>
    <n v="5"/>
    <n v="26768.099600000001"/>
    <n v="1.7150658800953789E-2"/>
    <n v="39858920"/>
    <n v="1.7524870059015818E-4"/>
    <n v="5689.9262388523775"/>
    <n v="-1.1981357233314949E-3"/>
    <n v="1077.6895599999989"/>
    <n v="6.0636999738681308E-3"/>
    <n v="1837.7978799999992"/>
    <n v="-9.7462462399355854E-3"/>
    <n v="6767.6157988523764"/>
    <n v="-4.8771333166608422E-5"/>
    <n v="8605.4136788523756"/>
    <n v="-2.1357097895172705E-3"/>
    <x v="4"/>
    <x v="5"/>
    <n v="4"/>
    <n v="1"/>
    <n v="0"/>
    <n v="0"/>
    <x v="0"/>
  </r>
  <r>
    <d v="2020-11-09T00:00:00"/>
    <n v="0.69534588441380374"/>
    <n v="0.23910747399999999"/>
    <n v="0.119521414120476"/>
    <n v="8.4020056724129493"/>
    <n v="4"/>
    <n v="99999"/>
    <n v="99999"/>
    <n v="1"/>
    <n v="10"/>
    <n v="1"/>
    <x v="1"/>
    <n v="5"/>
    <n v="27582.25"/>
    <n v="3.0414949591714757E-2"/>
    <n v="40122840"/>
    <n v="6.6213535138432977E-3"/>
    <n v="5713.7832872744266"/>
    <n v="4.1928572393692409E-3"/>
    <n v="1087.915939999999"/>
    <n v="9.4891705177138075E-3"/>
    <n v="1843.0186999999992"/>
    <n v="2.840802058167613E-3"/>
    <n v="6801.6992272744255"/>
    <n v="5.0362534510053347E-3"/>
    <n v="8644.7179272744252"/>
    <n v="4.5673862859887393E-3"/>
    <x v="4"/>
    <x v="5"/>
    <n v="4"/>
    <n v="1"/>
    <n v="0"/>
    <n v="0"/>
    <x v="0"/>
  </r>
  <r>
    <d v="2020-11-10T00:00:00"/>
    <n v="1.0206312414343421"/>
    <n v="0.59785496999999999"/>
    <n v="0.23814930953131999"/>
    <n v="5.6648327600566599"/>
    <n v="2"/>
    <n v="99999"/>
    <n v="99999"/>
    <n v="1"/>
    <n v="10"/>
    <n v="1"/>
    <x v="1"/>
    <n v="5"/>
    <n v="28603.5"/>
    <n v="3.7025623362851201E-2"/>
    <n v="40150340"/>
    <n v="6.8539515148979824E-4"/>
    <n v="5713.5067801999476"/>
    <n v="-4.8392992974544136E-5"/>
    <n v="1089.6688599999991"/>
    <n v="1.6112641938126337E-3"/>
    <n v="1863.6819799999992"/>
    <n v="1.1211649670185064E-2"/>
    <n v="6803.1756401999464"/>
    <n v="2.1706530621057318E-4"/>
    <n v="8666.8576201999458"/>
    <n v="2.5610659725134877E-3"/>
    <x v="4"/>
    <x v="5"/>
    <n v="4"/>
    <n v="1"/>
    <n v="0"/>
    <n v="0"/>
    <x v="0"/>
  </r>
  <r>
    <d v="2020-11-11T00:00:00"/>
    <n v="0.24624868770103039"/>
    <n v="6.6188392999999998E-2"/>
    <n v="6.0125014258497096E-3"/>
    <n v="8.2679241103446994"/>
    <n v="7"/>
    <n v="99999"/>
    <n v="0"/>
    <n v="99999"/>
    <n v="-10"/>
    <n v="0"/>
    <x v="2"/>
    <n v="4"/>
    <n v="28886.800800000001"/>
    <n v="9.9044102994390038E-3"/>
    <n v="40288536"/>
    <n v="3.4419633806339611E-3"/>
    <n v="5728.6744429212677"/>
    <n v="2.6547028479748658E-3"/>
    <n v="1088.3186199999991"/>
    <n v="-1.2391287386150918E-3"/>
    <n v="1892.8859599999992"/>
    <n v="1.5670044735851318E-2"/>
    <n v="6816.9930629212668"/>
    <n v="2.0310254287236873E-3"/>
    <n v="8709.8790229212664"/>
    <n v="4.9638986362312565E-3"/>
    <x v="4"/>
    <x v="5"/>
    <n v="4"/>
    <n v="1"/>
    <n v="0"/>
    <n v="0"/>
    <x v="0"/>
  </r>
  <r>
    <d v="2020-11-12T00:00:00"/>
    <n v="-0.5177492014943591"/>
    <n v="0.59447064800000005"/>
    <n v="7.5004269824495401E-2"/>
    <n v="10.2287150489555"/>
    <n v="7"/>
    <n v="-1"/>
    <n v="99999"/>
    <n v="99999"/>
    <n v="-10"/>
    <n v="-1"/>
    <x v="4"/>
    <n v="2"/>
    <n v="28285.900399999999"/>
    <n v="-2.0801902023016794E-2"/>
    <n v="40459860"/>
    <n v="4.2524255535123512E-3"/>
    <n v="5754.2637670363865"/>
    <n v="4.4668839833861274E-3"/>
    <n v="1087.2192799999991"/>
    <n v="-1.0101269791745748E-3"/>
    <n v="1878.5029799999991"/>
    <n v="-7.5984397919038882E-3"/>
    <n v="6841.4830470363859"/>
    <n v="3.5924906904076792E-3"/>
    <n v="8719.9860270363843"/>
    <n v="1.1604069457817889E-3"/>
    <x v="4"/>
    <x v="5"/>
    <n v="4"/>
    <n v="1"/>
    <n v="0"/>
    <n v="0"/>
    <x v="0"/>
  </r>
  <r>
    <d v="2020-11-13T00:00:00"/>
    <n v="1.0503707787535768"/>
    <n v="0.82643304100000003"/>
    <n v="0.27152138864485698"/>
    <n v="5.7193093912515804"/>
    <n v="2"/>
    <n v="99999"/>
    <n v="99999"/>
    <n v="1"/>
    <n v="10"/>
    <n v="1"/>
    <x v="1"/>
    <n v="5"/>
    <n v="28466"/>
    <n v="6.3671156814226748E-3"/>
    <n v="40630480"/>
    <n v="4.2170190405996788E-3"/>
    <n v="5773.2669197808955"/>
    <n v="3.3024472832423601E-3"/>
    <n v="1083.8972599999991"/>
    <n v="-3.0555197659850597E-3"/>
    <n v="1861.9162399999991"/>
    <n v="-8.8297650717593656E-3"/>
    <n v="6857.1641797808943"/>
    <n v="2.29206630151646E-3"/>
    <n v="8719.0804197808939"/>
    <n v="-1.0385420947722768E-4"/>
    <x v="4"/>
    <x v="5"/>
    <n v="4"/>
    <n v="1"/>
    <n v="0"/>
    <n v="0"/>
    <x v="0"/>
  </r>
  <r>
    <d v="2020-11-17T00:00:00"/>
    <n v="0.55639947025645486"/>
    <n v="0.30644883899999997"/>
    <n v="0.12949943683474899"/>
    <n v="8.2180646070866494"/>
    <n v="4"/>
    <n v="99999"/>
    <n v="99999"/>
    <n v="1"/>
    <n v="10"/>
    <n v="1"/>
    <x v="1"/>
    <n v="5"/>
    <n v="29216.650399999999"/>
    <n v="2.6370069556663989E-2"/>
    <n v="40994244"/>
    <n v="8.9529830806822641E-3"/>
    <n v="5808.5990192629097"/>
    <n v="6.1199490640135856E-3"/>
    <n v="1092.8277199999991"/>
    <n v="8.2392126353378892E-3"/>
    <n v="1865.6739199999993"/>
    <n v="2.0181788628688135E-3"/>
    <n v="6901.426739262909"/>
    <n v="6.4549365191703956E-3"/>
    <n v="8767.1006592629092"/>
    <n v="5.5074889977011487E-3"/>
    <x v="4"/>
    <x v="5"/>
    <n v="4"/>
    <n v="1"/>
    <n v="0"/>
    <n v="0"/>
    <x v="0"/>
  </r>
  <r>
    <d v="2020-11-18T00:00:00"/>
    <n v="0.67871907901826567"/>
    <n v="0.75154665300000001"/>
    <n v="0.200574287901541"/>
    <n v="7.0029123983084203"/>
    <n v="2"/>
    <n v="99999"/>
    <n v="99999"/>
    <n v="1"/>
    <n v="10"/>
    <n v="1"/>
    <x v="1"/>
    <n v="5"/>
    <n v="29738.599600000001"/>
    <n v="1.7864785759287516E-2"/>
    <n v="41157868"/>
    <n v="3.991389620455088E-3"/>
    <n v="5830.165438686272"/>
    <n v="3.7128435534699022E-3"/>
    <n v="1094.5512299999991"/>
    <n v="1.5771104342046094E-3"/>
    <n v="1876.7362399999993"/>
    <n v="5.9293962794955135E-3"/>
    <n v="6924.7166686862711"/>
    <n v="3.3746543002279861E-3"/>
    <n v="8801.4529086862713"/>
    <n v="3.9183135632265831E-3"/>
    <x v="4"/>
    <x v="5"/>
    <n v="4"/>
    <n v="1"/>
    <n v="0"/>
    <n v="0"/>
    <x v="0"/>
  </r>
  <r>
    <d v="2020-11-19T00:00:00"/>
    <n v="-0.93740535777465472"/>
    <n v="0.70954982899999997"/>
    <n v="0.230094963152911"/>
    <n v="5.7984036032550099"/>
    <n v="2"/>
    <n v="-1"/>
    <n v="99999"/>
    <n v="99999"/>
    <n v="10"/>
    <n v="-1"/>
    <x v="0"/>
    <n v="1"/>
    <n v="28837.650399999999"/>
    <n v="-3.0295616206487463E-2"/>
    <n v="40803308"/>
    <n v="-8.61463475221802E-3"/>
    <n v="5831.7982702009986"/>
    <n v="2.8006606877606366E-4"/>
    <n v="1093.3692399999991"/>
    <n v="-1.0798854979131578E-3"/>
    <n v="1881.0683399999994"/>
    <n v="2.3083158451717711E-3"/>
    <n v="6925.1675102009976"/>
    <n v="6.5106131600378703E-5"/>
    <n v="8806.2358502009974"/>
    <n v="5.4342635975546116E-4"/>
    <x v="4"/>
    <x v="5"/>
    <n v="4"/>
    <n v="1"/>
    <n v="0"/>
    <n v="0"/>
    <x v="0"/>
  </r>
  <r>
    <d v="2020-11-20T00:00:00"/>
    <n v="0.12980244364309901"/>
    <n v="0.39977441200000002"/>
    <n v="0.112879370786912"/>
    <n v="7.43728036417565"/>
    <n v="11"/>
    <n v="99999"/>
    <n v="0"/>
    <n v="99999"/>
    <n v="10"/>
    <n v="0"/>
    <x v="3"/>
    <n v="3"/>
    <n v="29150.349600000001"/>
    <n v="1.0843435427735137E-2"/>
    <n v="40550560"/>
    <n v="-6.1943016973036169E-3"/>
    <n v="5821.8785303593522"/>
    <n v="-1.7009744476816913E-3"/>
    <n v="1096.853509999999"/>
    <n v="3.1867276602732808E-3"/>
    <n v="1837.830899999999"/>
    <n v="-2.2985576377305028E-2"/>
    <n v="6918.7320403593512"/>
    <n v="-9.2928724571161858E-4"/>
    <n v="8756.5629403593503"/>
    <n v="-5.6406517707010551E-3"/>
    <x v="4"/>
    <x v="5"/>
    <n v="4"/>
    <n v="1"/>
    <n v="0"/>
    <n v="0"/>
    <x v="0"/>
  </r>
  <r>
    <d v="2020-11-23T00:00:00"/>
    <n v="-0.42494287884588422"/>
    <n v="8.0310017999999997E-2"/>
    <n v="0.124285979536351"/>
    <n v="9.8325399150430002"/>
    <n v="8"/>
    <n v="-1"/>
    <n v="99999"/>
    <n v="99999"/>
    <n v="10"/>
    <n v="-1"/>
    <x v="0"/>
    <n v="1"/>
    <n v="29031.449199999999"/>
    <n v="-4.0788670335536459E-3"/>
    <n v="40631868"/>
    <n v="2.0051017791122838E-3"/>
    <n v="5814.4744780886458"/>
    <n v="-1.2717634406311795E-3"/>
    <n v="1084.854849999999"/>
    <n v="-1.0939163608091995E-2"/>
    <n v="1828.5739399999989"/>
    <n v="-5.0368943083937134E-3"/>
    <n v="6899.3293280886446"/>
    <n v="-2.8043740034335851E-3"/>
    <n v="8727.903268088643"/>
    <n v="-3.2729362497485592E-3"/>
    <x v="4"/>
    <x v="5"/>
    <n v="4"/>
    <n v="1"/>
    <n v="0"/>
    <n v="0"/>
    <x v="0"/>
  </r>
  <r>
    <d v="2020-11-24T00:00:00"/>
    <n v="0.60318537560005314"/>
    <n v="0.486356279"/>
    <n v="0.20908599967778199"/>
    <n v="8.3049162024391396"/>
    <n v="2"/>
    <n v="99999"/>
    <n v="99999"/>
    <n v="1"/>
    <n v="10"/>
    <n v="1"/>
    <x v="1"/>
    <n v="5"/>
    <n v="29802.550800000001"/>
    <n v="2.6560906232679704E-2"/>
    <n v="40825188"/>
    <n v="4.7578418004310397E-3"/>
    <n v="5839.2215550283754"/>
    <n v="4.2561158421086098E-3"/>
    <n v="1092.9642399999991"/>
    <n v="7.47509217477349E-3"/>
    <n v="1824.6717399999993"/>
    <n v="-2.1340126940666559E-3"/>
    <n v="6932.1857950283747"/>
    <n v="4.7622696898905748E-3"/>
    <n v="8756.8575350283736"/>
    <n v="3.3174367371364699E-3"/>
    <x v="4"/>
    <x v="5"/>
    <n v="4"/>
    <n v="1"/>
    <n v="0"/>
    <n v="0"/>
    <x v="0"/>
  </r>
  <r>
    <d v="2020-11-25T00:00:00"/>
    <n v="-1.0596943747407508"/>
    <n v="0.78506224499999999"/>
    <n v="0.28422039205301097"/>
    <n v="5.4303975566389404"/>
    <n v="6"/>
    <n v="-1"/>
    <n v="99999"/>
    <n v="99999"/>
    <n v="10"/>
    <n v="-1"/>
    <x v="0"/>
    <n v="1"/>
    <n v="29196.650399999999"/>
    <n v="-2.0330487952729293E-2"/>
    <n v="40970716"/>
    <n v="3.564662090472126E-3"/>
    <n v="5853.521172378194"/>
    <n v="2.4488910405369158E-3"/>
    <n v="1100.974359999999"/>
    <n v="7.3288033650578122E-3"/>
    <n v="1825.1824199999992"/>
    <n v="2.7987499822845763E-4"/>
    <n v="6954.4955323781933"/>
    <n v="3.2182832384295423E-3"/>
    <n v="8779.6779523781915"/>
    <n v="2.6060053230891889E-3"/>
    <x v="4"/>
    <x v="5"/>
    <n v="4"/>
    <n v="1"/>
    <n v="0"/>
    <n v="0"/>
    <x v="0"/>
  </r>
  <r>
    <d v="2020-11-26T00:00:00"/>
    <n v="0.68394428668269835"/>
    <n v="0.54766176600000005"/>
    <n v="9.8606848882400802E-2"/>
    <n v="7.7691860156101997"/>
    <n v="11"/>
    <n v="99999"/>
    <n v="99999"/>
    <n v="1"/>
    <n v="10"/>
    <n v="1"/>
    <x v="1"/>
    <n v="5"/>
    <n v="29603.199199999999"/>
    <n v="1.3924501421574087E-2"/>
    <n v="41156200"/>
    <n v="4.5272335489572324E-3"/>
    <n v="5839.4173666170554"/>
    <n v="-2.4094566921004645E-3"/>
    <n v="1106.097119999999"/>
    <n v="4.6529330619471398E-3"/>
    <n v="1867.8518799999993"/>
    <n v="2.3378189233271396E-2"/>
    <n v="6945.514486617054"/>
    <n v="-1.2914014710809774E-3"/>
    <n v="8813.3663666170542"/>
    <n v="3.8370899731847707E-3"/>
    <x v="4"/>
    <x v="5"/>
    <n v="4"/>
    <n v="1"/>
    <n v="0"/>
    <n v="0"/>
    <x v="0"/>
  </r>
  <r>
    <d v="2020-11-27T00:00:00"/>
    <n v="-4.0121376195467774E-2"/>
    <n v="0.101640259"/>
    <n v="3.6400326232847703E-2"/>
    <n v="14.893511523589799"/>
    <n v="4"/>
    <n v="99999"/>
    <n v="0"/>
    <n v="99999"/>
    <n v="-10"/>
    <n v="0"/>
    <x v="2"/>
    <n v="4"/>
    <n v="29584.550800000001"/>
    <n v="-6.2994542833050282E-4"/>
    <n v="41132128"/>
    <n v="-5.8489364907354791E-4"/>
    <n v="5867.431349411946"/>
    <n v="4.7973934788496653E-3"/>
    <n v="1102.0337799999991"/>
    <n v="-3.6735833829852904E-3"/>
    <n v="1849.9787199999992"/>
    <n v="-9.5688315499621313E-3"/>
    <n v="6969.4651294119449"/>
    <n v="3.4483612180264966E-3"/>
    <n v="8819.443849411944"/>
    <n v="6.8957564477400979E-4"/>
    <x v="4"/>
    <x v="5"/>
    <n v="4"/>
    <n v="1"/>
    <n v="0"/>
    <n v="0"/>
    <x v="0"/>
  </r>
  <r>
    <d v="2020-12-01T00:00:00"/>
    <n v="0.40881292266412428"/>
    <n v="0.34655855899999999"/>
    <n v="9.1533893633144098E-2"/>
    <n v="10.876688881145199"/>
    <n v="3"/>
    <n v="99999"/>
    <n v="99999"/>
    <n v="1"/>
    <n v="10"/>
    <n v="1"/>
    <x v="1"/>
    <n v="5"/>
    <n v="29786.349600000001"/>
    <n v="6.8210871736473777E-3"/>
    <n v="41443016"/>
    <n v="7.5582765861275103E-3"/>
    <n v="5901.3275303428954"/>
    <n v="5.7770051172982839E-3"/>
    <n v="1106.398259999999"/>
    <n v="3.9603867678175142E-3"/>
    <n v="1849.9787199999992"/>
    <n v="0"/>
    <n v="7007.7257903428945"/>
    <n v="5.489755701550969E-3"/>
    <n v="8857.7045103428936"/>
    <n v="4.3382169651775548E-3"/>
    <x v="4"/>
    <x v="6"/>
    <n v="4"/>
    <n v="1"/>
    <n v="0"/>
    <n v="0"/>
    <x v="0"/>
  </r>
  <r>
    <d v="2020-12-02T00:00:00"/>
    <n v="-0.47398439560660788"/>
    <n v="0.736087979"/>
    <n v="0.12077718920152899"/>
    <n v="5.6056648036472296"/>
    <n v="1"/>
    <n v="-1"/>
    <n v="99999"/>
    <n v="99999"/>
    <n v="10"/>
    <n v="-1"/>
    <x v="0"/>
    <n v="1"/>
    <n v="29431.300800000001"/>
    <n v="-1.1919849352738376E-2"/>
    <n v="41584800"/>
    <n v="3.421179578243061E-3"/>
    <n v="5924.8482603520679"/>
    <n v="3.9856676126237556E-3"/>
    <n v="1110.4943599999992"/>
    <n v="3.7021930963632155E-3"/>
    <n v="1848.7673599999994"/>
    <n v="-6.5479672112112031E-4"/>
    <n v="7035.3426203520667"/>
    <n v="3.9409119071454057E-3"/>
    <n v="8884.1099803520665"/>
    <n v="2.9810737057598402E-3"/>
    <x v="4"/>
    <x v="6"/>
    <n v="4"/>
    <n v="1"/>
    <n v="0"/>
    <n v="0"/>
    <x v="0"/>
  </r>
  <r>
    <d v="2020-12-03T00:00:00"/>
    <n v="-0.25614341055933526"/>
    <n v="0.72346792500000001"/>
    <n v="9.5353988442105797E-2"/>
    <n v="9.5131323921883304"/>
    <n v="6"/>
    <n v="-1"/>
    <n v="99999"/>
    <n v="99999"/>
    <n v="10"/>
    <n v="-1"/>
    <x v="0"/>
    <n v="1"/>
    <n v="29484.349600000001"/>
    <n v="1.802461955741963E-3"/>
    <n v="41775436"/>
    <n v="4.5842711760066823E-3"/>
    <n v="5943.5860951376462"/>
    <n v="3.1625847552869679E-3"/>
    <n v="1110.9354999999989"/>
    <n v="3.9724650199901568E-4"/>
    <n v="1834.7001199999995"/>
    <n v="-7.6089833174033394E-3"/>
    <n v="7054.5215951376449"/>
    <n v="2.7260896619443198E-3"/>
    <n v="8889.2217151376444"/>
    <n v="5.753795030547515E-4"/>
    <x v="4"/>
    <x v="6"/>
    <n v="4"/>
    <n v="1"/>
    <n v="0"/>
    <n v="0"/>
    <x v="0"/>
  </r>
  <r>
    <d v="2020-12-04T00:00:00"/>
    <n v="1.0670079421675764"/>
    <n v="8.7662831999999996E-2"/>
    <n v="0.20307174161536101"/>
    <n v="7.0521177818428198"/>
    <n v="4"/>
    <n v="99999"/>
    <n v="99999"/>
    <n v="1"/>
    <n v="10"/>
    <n v="1"/>
    <x v="1"/>
    <n v="5"/>
    <n v="30138.300800000001"/>
    <n v="2.2179604056790758E-2"/>
    <n v="41937796"/>
    <n v="3.8864944461620698E-3"/>
    <n v="5945.7920439473437"/>
    <n v="3.7114778424807149E-4"/>
    <n v="1110.762559999999"/>
    <n v="-1.5567060373888886E-4"/>
    <n v="1810.7329399999994"/>
    <n v="-1.3063268344910783E-2"/>
    <n v="7056.5546039473429"/>
    <n v="2.8818521316864576E-4"/>
    <n v="8867.2875439473428"/>
    <n v="-2.4675018683525396E-3"/>
    <x v="4"/>
    <x v="6"/>
    <n v="4"/>
    <n v="1"/>
    <n v="0"/>
    <n v="0"/>
    <x v="0"/>
  </r>
  <r>
    <d v="2020-12-07T00:00:00"/>
    <n v="0.16855093455622427"/>
    <n v="0.40989446800000001"/>
    <n v="6.0470594628002403E-2"/>
    <n v="10.305053820668199"/>
    <n v="4"/>
    <n v="99999"/>
    <n v="0"/>
    <n v="99999"/>
    <n v="-10"/>
    <n v="0"/>
    <x v="2"/>
    <n v="4"/>
    <n v="30189.199199999999"/>
    <n v="1.6888277921758288E-3"/>
    <n v="41979364"/>
    <n v="9.9118227386107982E-4"/>
    <n v="5948.0096861772226"/>
    <n v="3.7297675624836657E-4"/>
    <n v="1110.7185599999991"/>
    <n v="-3.9612426259605371E-5"/>
    <n v="1816.6287399999994"/>
    <n v="3.2560295722019461E-3"/>
    <n v="7058.728246177222"/>
    <n v="3.0803166019044426E-4"/>
    <n v="8875.3569861772212"/>
    <n v="9.1002374625670512E-4"/>
    <x v="4"/>
    <x v="6"/>
    <n v="4"/>
    <n v="1"/>
    <n v="0"/>
    <n v="0"/>
    <x v="0"/>
  </r>
  <r>
    <d v="2020-12-08T00:00:00"/>
    <n v="0.14416439031457262"/>
    <n v="0.150286694"/>
    <n v="2.8822469169620499E-3"/>
    <n v="10.997473136571299"/>
    <n v="4"/>
    <n v="99999"/>
    <n v="0"/>
    <n v="99999"/>
    <n v="-10"/>
    <n v="0"/>
    <x v="2"/>
    <n v="4"/>
    <n v="30237.400399999999"/>
    <n v="1.5966372503182225E-3"/>
    <n v="42377752"/>
    <n v="9.4900913696549516E-3"/>
    <n v="5984.826971337845"/>
    <n v="6.1898495636587558E-3"/>
    <n v="1108.519199999999"/>
    <n v="-1.9801235697367581E-3"/>
    <n v="1813.1653999999994"/>
    <n v="-1.9064654894758171E-3"/>
    <n v="7093.3461713378438"/>
    <n v="4.904272264535825E-3"/>
    <n v="8906.5115713378436"/>
    <n v="3.5102345977906513E-3"/>
    <x v="4"/>
    <x v="6"/>
    <n v="4"/>
    <n v="1"/>
    <n v="0"/>
    <n v="0"/>
    <x v="0"/>
  </r>
  <r>
    <d v="2020-12-09T00:00:00"/>
    <n v="0.54916844232872652"/>
    <n v="0.83629142099999998"/>
    <n v="0.231191198462877"/>
    <n v="6.2223428625673796"/>
    <n v="1"/>
    <n v="99999"/>
    <n v="99999"/>
    <n v="1"/>
    <n v="10"/>
    <n v="1"/>
    <x v="1"/>
    <n v="5"/>
    <n v="30695.199199999999"/>
    <n v="1.514015073861974E-2"/>
    <n v="42502864"/>
    <n v="2.9523038409400293E-3"/>
    <n v="6000.6205968972827"/>
    <n v="2.6389443897167908E-3"/>
    <n v="1116.8479399999992"/>
    <n v="7.5133926412822571E-3"/>
    <n v="1813.1653999999994"/>
    <n v="0"/>
    <n v="7117.4685368972823"/>
    <n v="3.4007032755443145E-3"/>
    <n v="8930.6339368972822"/>
    <n v="2.7083965889704853E-3"/>
    <x v="4"/>
    <x v="6"/>
    <n v="4"/>
    <n v="1"/>
    <n v="0"/>
    <n v="0"/>
    <x v="0"/>
  </r>
  <r>
    <d v="2020-12-10T00:00:00"/>
    <n v="-0.10403529244273825"/>
    <n v="1.2233472E-2"/>
    <n v="9.3484780344919895E-3"/>
    <n v="8.6694210663205293"/>
    <n v="6"/>
    <n v="99999"/>
    <n v="0"/>
    <n v="99999"/>
    <n v="-10"/>
    <n v="0"/>
    <x v="2"/>
    <n v="4"/>
    <n v="30514.900399999999"/>
    <n v="-5.8738436204708311E-3"/>
    <n v="42699108"/>
    <n v="4.6171947377475764E-3"/>
    <n v="6079.5088553101377"/>
    <n v="1.3146683270334636E-2"/>
    <n v="1119.153149999999"/>
    <n v="2.0640321009139928E-3"/>
    <n v="1810.6692399999993"/>
    <n v="-1.3766863188543477E-3"/>
    <n v="7198.6620053101369"/>
    <n v="1.1407632923411404E-2"/>
    <n v="9009.3312453101353"/>
    <n v="8.8120629474814915E-3"/>
    <x v="4"/>
    <x v="6"/>
    <n v="4"/>
    <n v="1"/>
    <n v="0"/>
    <n v="0"/>
    <x v="0"/>
  </r>
  <r>
    <d v="2020-12-11T00:00:00"/>
    <n v="-6.5085935349210505E-2"/>
    <n v="0.60545594999999996"/>
    <n v="9.0810118329842204E-2"/>
    <n v="7.9175308409043401"/>
    <n v="3"/>
    <n v="99999"/>
    <n v="0"/>
    <n v="99999"/>
    <n v="10"/>
    <n v="0"/>
    <x v="3"/>
    <n v="3"/>
    <n v="30600.800800000001"/>
    <n v="2.8150313084425171E-3"/>
    <n v="42423272"/>
    <n v="-6.4599944336073412E-3"/>
    <n v="6075.3794809446808"/>
    <n v="-6.7922828368771615E-4"/>
    <n v="1114.9766799999991"/>
    <n v="-3.7318127550280966E-3"/>
    <n v="1772.6701199999995"/>
    <n v="-2.0986229378922805E-2"/>
    <n v="7190.3561609446797"/>
    <n v="-1.1538039095779773E-3"/>
    <n v="8963.0262809446795"/>
    <n v="-5.1396672077697048E-3"/>
    <x v="4"/>
    <x v="6"/>
    <n v="4"/>
    <n v="1"/>
    <n v="0"/>
    <n v="0"/>
    <x v="0"/>
  </r>
  <r>
    <d v="2020-12-14T00:00:00"/>
    <n v="-5.3968069482303468E-2"/>
    <n v="0.104288757"/>
    <n v="1.6881425465450301E-3"/>
    <n v="15.4467959492831"/>
    <n v="0"/>
    <n v="99999"/>
    <n v="0"/>
    <n v="99999"/>
    <n v="-10"/>
    <n v="0"/>
    <x v="2"/>
    <n v="4"/>
    <n v="30746.050800000001"/>
    <n v="4.7466078077276208E-3"/>
    <n v="42622884"/>
    <n v="4.7052476291786771E-3"/>
    <n v="6089.3065495462815"/>
    <n v="2.2923783848041168E-3"/>
    <n v="1113.0798699999991"/>
    <n v="-1.7012104683660212E-3"/>
    <n v="1769.7349599999995"/>
    <n v="-1.6557846645488539E-3"/>
    <n v="7202.3864195462811"/>
    <n v="1.6731102510534335E-3"/>
    <n v="8972.1213795462809"/>
    <n v="1.014735237465203E-3"/>
    <x v="4"/>
    <x v="6"/>
    <n v="4"/>
    <n v="1"/>
    <n v="0"/>
    <n v="0"/>
    <x v="0"/>
  </r>
  <r>
    <d v="2020-12-15T00:00:00"/>
    <n v="0.1111637167320412"/>
    <n v="0.60652771500000002"/>
    <n v="9.8976864914823506E-2"/>
    <n v="7.9549595665100803"/>
    <n v="1"/>
    <n v="99999"/>
    <n v="0"/>
    <n v="99999"/>
    <n v="10"/>
    <n v="0"/>
    <x v="3"/>
    <n v="3"/>
    <n v="30662.5"/>
    <n v="-2.7174481868741385E-3"/>
    <n v="42567692"/>
    <n v="-1.2948912607603225E-3"/>
    <n v="6099.4514163625936"/>
    <n v="1.6660134834347584E-3"/>
    <n v="1112.1236899999992"/>
    <n v="-8.590398818369982E-4"/>
    <n v="1767.4517199999993"/>
    <n v="-1.2901592902929693E-3"/>
    <n v="7211.575106362593"/>
    <n v="1.2757836473997752E-3"/>
    <n v="8979.0268263625931"/>
    <n v="7.6965597367584238E-4"/>
    <x v="4"/>
    <x v="6"/>
    <n v="4"/>
    <n v="1"/>
    <n v="0"/>
    <n v="0"/>
    <x v="0"/>
  </r>
  <r>
    <d v="2020-12-16T00:00:00"/>
    <n v="-0.29844234475462716"/>
    <n v="0.360790524"/>
    <n v="0.15099187895487601"/>
    <n v="9.1089594771224203"/>
    <n v="2"/>
    <n v="-1"/>
    <n v="99999"/>
    <n v="99999"/>
    <n v="10"/>
    <n v="-1"/>
    <x v="0"/>
    <n v="1"/>
    <n v="30667.699199999999"/>
    <n v="1.6956216877295205E-4"/>
    <n v="42622796"/>
    <n v="1.2945028826087945E-3"/>
    <n v="6102.8059977349603"/>
    <n v="5.499808332545264E-4"/>
    <n v="1113.021739999999"/>
    <n v="8.0750909999927067E-4"/>
    <n v="1761.2410599999996"/>
    <n v="-3.5139064505816942E-3"/>
    <n v="7215.8277377349596"/>
    <n v="5.8969522048157863E-4"/>
    <n v="8977.0687977349589"/>
    <n v="-2.1806690919834448E-4"/>
    <x v="4"/>
    <x v="6"/>
    <n v="4"/>
    <n v="1"/>
    <n v="0"/>
    <n v="0"/>
    <x v="0"/>
  </r>
  <r>
    <d v="2020-12-17T00:00:00"/>
    <n v="0.27215201847826997"/>
    <n v="0.57506886300000004"/>
    <n v="0.13124285455569601"/>
    <n v="8.7708104793782198"/>
    <n v="4"/>
    <n v="99999"/>
    <n v="99999"/>
    <n v="1"/>
    <n v="10"/>
    <n v="1"/>
    <x v="1"/>
    <n v="5"/>
    <n v="30835.949199999999"/>
    <n v="5.4862283245558086E-3"/>
    <n v="42806008"/>
    <n v="4.29845099791204E-3"/>
    <n v="6140.8632554113592"/>
    <n v="6.2360261313441079E-3"/>
    <n v="1119.635559999999"/>
    <n v="5.9422199605911885E-3"/>
    <n v="1754.1930199999995"/>
    <n v="-4.0017463594677061E-3"/>
    <n v="7260.498815411358"/>
    <n v="6.1907073311620042E-3"/>
    <n v="9014.6918354113568"/>
    <n v="4.1910158565221511E-3"/>
    <x v="4"/>
    <x v="6"/>
    <n v="4"/>
    <n v="1"/>
    <n v="0"/>
    <n v="0"/>
    <x v="0"/>
  </r>
  <r>
    <d v="2020-12-18T00:00:00"/>
    <n v="-0.16171258250724446"/>
    <n v="0.54184997300000004"/>
    <n v="8.6789937038515896E-2"/>
    <n v="8.0971815954390998"/>
    <n v="4"/>
    <n v="99999"/>
    <n v="0"/>
    <n v="99999"/>
    <n v="-10"/>
    <n v="0"/>
    <x v="2"/>
    <n v="4"/>
    <n v="30652.449199999999"/>
    <n v="-5.9508464879686196E-3"/>
    <n v="42737756"/>
    <n v="-1.5944490782695553E-3"/>
    <n v="6166.7423818177094"/>
    <n v="4.2142489304815012E-3"/>
    <n v="1121.1363399999991"/>
    <n v="1.3404183053993268E-3"/>
    <n v="1741.6827999999994"/>
    <n v="-7.1316097244532584E-3"/>
    <n v="7287.8787218177085"/>
    <n v="3.771077869778372E-3"/>
    <n v="9029.5615218177081"/>
    <n v="1.649494700189269E-3"/>
    <x v="4"/>
    <x v="6"/>
    <n v="4"/>
    <n v="1"/>
    <n v="0"/>
    <n v="0"/>
    <x v="0"/>
  </r>
  <r>
    <d v="2020-12-21T00:00:00"/>
    <n v="-2.0234762716761368"/>
    <n v="0.73558306100000004"/>
    <n v="0.30423120440092"/>
    <n v="4.1941165497042698"/>
    <n v="9"/>
    <n v="-1"/>
    <n v="99999"/>
    <n v="99999"/>
    <n v="10"/>
    <n v="-1"/>
    <x v="0"/>
    <n v="1"/>
    <n v="29332.300800000001"/>
    <n v="-4.3068284409716884E-2"/>
    <n v="42461672"/>
    <n v="-6.4599554548442351E-3"/>
    <n v="6168.598568900301"/>
    <n v="3.0099961497742633E-4"/>
    <n v="1122.748129999999"/>
    <n v="1.4376396005502112E-3"/>
    <n v="1736.2101199999995"/>
    <n v="-3.1421795059352053E-3"/>
    <n v="7291.3466989003"/>
    <n v="4.7585548757966833E-4"/>
    <n v="9027.5568189002988"/>
    <n v="-2.2201553337508617E-4"/>
    <x v="4"/>
    <x v="6"/>
    <n v="4"/>
    <n v="1"/>
    <n v="0"/>
    <n v="0"/>
    <x v="0"/>
  </r>
  <r>
    <d v="2020-12-22T00:00:00"/>
    <n v="0.14075640533330899"/>
    <n v="0.40971311700000002"/>
    <n v="8.0328117291690093E-2"/>
    <n v="8.9600969716244201"/>
    <n v="13"/>
    <n v="99999"/>
    <n v="0"/>
    <n v="99999"/>
    <n v="-10"/>
    <n v="0"/>
    <x v="2"/>
    <n v="4"/>
    <n v="29633.849600000001"/>
    <n v="1.0280434598570531E-2"/>
    <n v="42446560"/>
    <n v="-3.5589743145303387E-4"/>
    <n v="6162.7428544803915"/>
    <n v="-9.4927792017973633E-4"/>
    <n v="1127.6210999999992"/>
    <n v="4.3402165363661815E-3"/>
    <n v="1790.2576199999996"/>
    <n v="3.1129584707178193E-2"/>
    <n v="7290.3639544803909"/>
    <n v="-1.34782292008917E-4"/>
    <n v="9080.6215744803903"/>
    <n v="5.8780860253344613E-3"/>
    <x v="4"/>
    <x v="6"/>
    <n v="4"/>
    <n v="1"/>
    <n v="0"/>
    <n v="0"/>
    <x v="0"/>
  </r>
  <r>
    <d v="2020-12-23T00:00:00"/>
    <n v="0.74794209360945474"/>
    <n v="0.54755535799999999"/>
    <n v="0.19738983374747801"/>
    <n v="8.5931756450057808"/>
    <n v="8"/>
    <n v="99999"/>
    <n v="99999"/>
    <n v="1"/>
    <n v="10"/>
    <n v="1"/>
    <x v="1"/>
    <n v="5"/>
    <n v="29933.949199999999"/>
    <n v="1.0126919183662153E-2"/>
    <n v="42106744"/>
    <n v="-8.0057370962453023E-3"/>
    <n v="6188.081786780007"/>
    <n v="4.1116322549776818E-3"/>
    <n v="1132.456009999999"/>
    <n v="4.2877079898555603E-3"/>
    <n v="1758.3392399999998"/>
    <n v="-1.7828931235047474E-2"/>
    <n v="7320.5377967800059"/>
    <n v="4.1388663841770423E-3"/>
    <n v="9078.8770367800062"/>
    <n v="-1.9211655128181793E-4"/>
    <x v="4"/>
    <x v="6"/>
    <n v="4"/>
    <n v="1"/>
    <n v="0"/>
    <n v="0"/>
    <x v="0"/>
  </r>
  <r>
    <d v="2020-12-24T00:00:00"/>
    <n v="0.56592059099911429"/>
    <n v="0.59260455899999998"/>
    <n v="9.0827583136464302E-2"/>
    <n v="8.9788417556534394"/>
    <n v="7"/>
    <n v="99999"/>
    <n v="99999"/>
    <n v="1"/>
    <n v="10"/>
    <n v="1"/>
    <x v="1"/>
    <n v="5"/>
    <n v="30374.699199999999"/>
    <n v="1.4724084585538089E-2"/>
    <n v="42265972"/>
    <n v="3.7815320035194944E-3"/>
    <n v="6216.1660377267117"/>
    <n v="4.5384421076499759E-3"/>
    <n v="1134.7037699999989"/>
    <n v="1.98485414016214E-3"/>
    <n v="1759.9999799999996"/>
    <n v="9.4449350968228707E-4"/>
    <n v="7350.8698077267109"/>
    <n v="4.1434129279471765E-3"/>
    <n v="9110.8697877267114"/>
    <n v="3.5238665329531127E-3"/>
    <x v="4"/>
    <x v="6"/>
    <n v="4"/>
    <n v="1"/>
    <n v="0"/>
    <n v="0"/>
    <x v="0"/>
  </r>
  <r>
    <d v="2020-12-28T00:00:00"/>
    <n v="0.38134349899248243"/>
    <n v="0.830506941"/>
    <n v="7.9918968272082294E-2"/>
    <n v="9.34245516533516"/>
    <n v="0"/>
    <n v="99999"/>
    <n v="99999"/>
    <n v="1"/>
    <n v="-10"/>
    <n v="1"/>
    <x v="5"/>
    <n v="6"/>
    <n v="30916.449199999999"/>
    <n v="1.7835567569999267E-2"/>
    <n v="42254744"/>
    <n v="-2.6565105376019638E-4"/>
    <n v="6233.7278567398289"/>
    <n v="2.8251849945017948E-3"/>
    <n v="1139.422509999999"/>
    <n v="4.1585655434985824E-3"/>
    <n v="1769.5573999999997"/>
    <n v="5.430352334435895E-3"/>
    <n v="7373.1503667398283"/>
    <n v="3.0310098799053442E-3"/>
    <n v="9142.707766739828"/>
    <n v="3.4945048886556584E-3"/>
    <x v="4"/>
    <x v="6"/>
    <n v="4"/>
    <n v="1"/>
    <n v="0"/>
    <n v="0"/>
    <x v="0"/>
  </r>
  <r>
    <d v="2020-12-29T00:00:00"/>
    <n v="0.20094435173284486"/>
    <n v="0.104773322"/>
    <n v="3.1428570582421697E-2"/>
    <n v="8.5654454756479197"/>
    <n v="1"/>
    <n v="99999"/>
    <n v="0"/>
    <n v="99999"/>
    <n v="-10"/>
    <n v="0"/>
    <x v="2"/>
    <n v="4"/>
    <n v="31349.599600000001"/>
    <n v="1.4010354073908493E-2"/>
    <n v="42141744"/>
    <n v="-2.6742559368008179E-3"/>
    <n v="6227.1054144531781"/>
    <n v="-1.0623566570187037E-3"/>
    <n v="1143.3210699999991"/>
    <n v="3.4215227150462546E-3"/>
    <n v="1769.6811999999995"/>
    <n v="6.9960997026718985E-5"/>
    <n v="7370.4264844531772"/>
    <n v="-3.694326239348511E-4"/>
    <n v="9140.1076844531763"/>
    <n v="-2.8438864644786399E-4"/>
    <x v="4"/>
    <x v="6"/>
    <n v="4"/>
    <n v="1"/>
    <n v="0"/>
    <n v="0"/>
    <x v="0"/>
  </r>
  <r>
    <d v="2020-12-30T00:00:00"/>
    <n v="-1.6674229202420128E-2"/>
    <n v="0.10927063400000001"/>
    <n v="3.4308492986345998E-3"/>
    <n v="8.9385728827894404"/>
    <n v="1"/>
    <n v="99999"/>
    <n v="0"/>
    <n v="99999"/>
    <n v="-10"/>
    <n v="0"/>
    <x v="2"/>
    <n v="4"/>
    <n v="31259.25"/>
    <n v="-2.8820017210045012E-3"/>
    <n v="42603444"/>
    <n v="1.0955882604194001E-2"/>
    <n v="6218.2572282099172"/>
    <n v="-1.4209147997918947E-3"/>
    <n v="1141.983209999999"/>
    <n v="-1.1701524926852613E-3"/>
    <n v="1771.1666199999995"/>
    <n v="8.3937152070090448E-4"/>
    <n v="7360.2404382099157"/>
    <n v="-1.3820158527796389E-3"/>
    <n v="9131.4070582099157"/>
    <n v="-9.5191725783050352E-4"/>
    <x v="4"/>
    <x v="6"/>
    <n v="4"/>
    <n v="1"/>
    <n v="0"/>
    <n v="0"/>
    <x v="0"/>
  </r>
  <r>
    <d v="2021-01-01T00:00:00"/>
    <n v="-0.2346267652716518"/>
    <n v="0.333945031"/>
    <n v="0.151282081777801"/>
    <n v="10.649412877796401"/>
    <n v="0"/>
    <n v="99999"/>
    <n v="0"/>
    <n v="99999"/>
    <n v="10"/>
    <n v="0"/>
    <x v="3"/>
    <n v="3"/>
    <n v="31211.099600000001"/>
    <n v="-1.5403568543710389E-3"/>
    <n v="42826040"/>
    <n v="5.2248358137432227E-3"/>
    <n v="6237.2189911350852"/>
    <n v="3.0493693376250075E-3"/>
    <n v="1141.2246599999989"/>
    <n v="-6.6423918789493275E-4"/>
    <n v="1758.9620799999998"/>
    <n v="-6.8906786420803723E-3"/>
    <n v="7378.4436511350841"/>
    <n v="2.4731818312169196E-3"/>
    <n v="9137.4057311350844"/>
    <n v="6.5692755639190636E-4"/>
    <x v="5"/>
    <x v="7"/>
    <n v="1"/>
    <n v="1"/>
    <n v="0"/>
    <n v="0"/>
    <x v="0"/>
  </r>
  <r>
    <d v="2021-01-04T00:00:00"/>
    <n v="-0.30737806670019341"/>
    <n v="0.37608555599999999"/>
    <n v="0.130274667635251"/>
    <n v="6.3476007686560498"/>
    <n v="5"/>
    <n v="-1"/>
    <n v="99999"/>
    <n v="99999"/>
    <n v="10"/>
    <n v="-1"/>
    <x v="0"/>
    <n v="1"/>
    <n v="31275.150399999999"/>
    <n v="2.0521801801560713E-3"/>
    <n v="42885904"/>
    <n v="1.3978411265669344E-3"/>
    <n v="6231.9296557790431"/>
    <n v="-8.4802784118365171E-4"/>
    <n v="1137.6498499999991"/>
    <n v="-3.1324331880454581E-3"/>
    <n v="1758.9620799999998"/>
    <n v="0"/>
    <n v="7369.5795057790419"/>
    <n v="-1.2013570578232047E-3"/>
    <n v="9128.5415857790413"/>
    <n v="-9.7009431526484668E-4"/>
    <x v="5"/>
    <x v="7"/>
    <n v="1"/>
    <n v="1"/>
    <n v="0"/>
    <n v="0"/>
    <x v="0"/>
  </r>
  <r>
    <d v="2021-01-05T00:00:00"/>
    <n v="1.3085551054378444"/>
    <n v="0.87998059100000003"/>
    <n v="0.35097257014463301"/>
    <n v="4.6369391674801204"/>
    <n v="2"/>
    <n v="99999"/>
    <n v="99999"/>
    <n v="1"/>
    <n v="10"/>
    <n v="1"/>
    <x v="1"/>
    <n v="5"/>
    <n v="31705.599600000001"/>
    <n v="1.376329752198413E-2"/>
    <n v="42970404"/>
    <n v="1.9703443816876387E-3"/>
    <n v="6235.3462971135905"/>
    <n v="5.4824773758133105E-4"/>
    <n v="1138.1362799999988"/>
    <n v="4.2757444217111917E-4"/>
    <n v="1753.2475999999999"/>
    <n v="-3.2487795302555966E-3"/>
    <n v="7373.4825771135893"/>
    <n v="5.296192722374915E-4"/>
    <n v="9126.7301771135899"/>
    <n v="-1.9843352286119664E-4"/>
    <x v="5"/>
    <x v="7"/>
    <n v="1"/>
    <n v="1"/>
    <n v="0"/>
    <n v="0"/>
    <x v="0"/>
  </r>
  <r>
    <d v="2021-01-06T00:00:00"/>
    <n v="-0.20328091496333514"/>
    <n v="8.2160813999999999E-2"/>
    <n v="1.16912372552825E-2"/>
    <n v="9.0044758682697008"/>
    <n v="6"/>
    <n v="99999"/>
    <n v="0"/>
    <n v="99999"/>
    <n v="-10"/>
    <n v="0"/>
    <x v="2"/>
    <n v="4"/>
    <n v="31739.400399999999"/>
    <n v="1.0660829767117352E-3"/>
    <n v="42622612"/>
    <n v="-8.0937568099196389E-3"/>
    <n v="6192.0945512084327"/>
    <n v="-6.9365427105756439E-3"/>
    <n v="1140.3307599999989"/>
    <n v="1.9281346518538189E-3"/>
    <n v="1790.8706799999998"/>
    <n v="2.1459079710133278E-2"/>
    <n v="7332.4253112084316"/>
    <n v="-5.5682325788081188E-3"/>
    <n v="9123.2959912084316"/>
    <n v="-3.7627779484161739E-4"/>
    <x v="5"/>
    <x v="7"/>
    <n v="1"/>
    <n v="1"/>
    <n v="0"/>
    <n v="0"/>
    <x v="0"/>
  </r>
  <r>
    <d v="2021-01-07T00:00:00"/>
    <n v="-0.28173126394180875"/>
    <n v="6.4848406999999997E-2"/>
    <n v="0.10851192413694399"/>
    <n v="11.2064923557847"/>
    <n v="4"/>
    <n v="-1"/>
    <n v="99999"/>
    <n v="99999"/>
    <n v="10"/>
    <n v="-1"/>
    <x v="0"/>
    <n v="1"/>
    <n v="31971.5"/>
    <n v="7.3126649235630836E-3"/>
    <n v="42757992"/>
    <n v="3.1762483256541074E-3"/>
    <n v="6228.2474363065994"/>
    <n v="5.8385550800594821E-3"/>
    <n v="1140.290639999999"/>
    <n v="-3.5182774513531356E-5"/>
    <n v="1786.6420999999996"/>
    <n v="-2.3611866826700467E-3"/>
    <n v="7368.5380763065987"/>
    <n v="4.9250777969691573E-3"/>
    <n v="9155.1801763065978"/>
    <n v="3.4948098942411132E-3"/>
    <x v="5"/>
    <x v="7"/>
    <n v="1"/>
    <n v="1"/>
    <n v="0"/>
    <n v="0"/>
    <x v="0"/>
  </r>
  <r>
    <d v="2021-01-08T00:00:00"/>
    <n v="-0.19766953736524095"/>
    <n v="0.43715363899999998"/>
    <n v="7.0089293406705902E-2"/>
    <n v="13.392679783610401"/>
    <n v="2"/>
    <n v="99999"/>
    <n v="0"/>
    <n v="99999"/>
    <n v="-10"/>
    <n v="0"/>
    <x v="2"/>
    <n v="4"/>
    <n v="32078.150399999999"/>
    <n v="3.3357959432618323E-3"/>
    <n v="42665408"/>
    <n v="-2.165302804677971E-3"/>
    <n v="6214.5583606584141"/>
    <n v="-2.1979017031961146E-3"/>
    <n v="1138.3777599999989"/>
    <n v="-1.6775372285788848E-3"/>
    <n v="1784.2630999999997"/>
    <n v="-1.3315481595334022E-3"/>
    <n v="7352.9361206584126"/>
    <n v="-2.1173746388518655E-3"/>
    <n v="9137.1992206584127"/>
    <n v="-1.9640198556353239E-3"/>
    <x v="5"/>
    <x v="7"/>
    <n v="1"/>
    <n v="1"/>
    <n v="0"/>
    <n v="0"/>
    <x v="0"/>
  </r>
  <r>
    <d v="2021-01-11T00:00:00"/>
    <n v="-9.0992285336295206E-2"/>
    <n v="1.0106209999999999E-2"/>
    <n v="8.4294619125240097E-2"/>
    <n v="9.5062778860459094"/>
    <n v="5"/>
    <n v="99999"/>
    <n v="0"/>
    <n v="99999"/>
    <n v="-10"/>
    <n v="0"/>
    <x v="2"/>
    <n v="4"/>
    <n v="32016.050800000001"/>
    <n v="-1.9358846824285569E-3"/>
    <n v="42679080"/>
    <n v="3.204469531852272E-4"/>
    <n v="6224.0574320961014"/>
    <n v="1.5285191459173397E-3"/>
    <n v="1136.1613599999989"/>
    <n v="-1.9469811145994553E-3"/>
    <n v="1784.2630999999997"/>
    <n v="0"/>
    <n v="7360.2187920961005"/>
    <n v="9.9044399654535376E-4"/>
    <n v="9144.4818920961006"/>
    <n v="7.9703542210429745E-4"/>
    <x v="5"/>
    <x v="7"/>
    <n v="1"/>
    <n v="1"/>
    <n v="0"/>
    <n v="0"/>
    <x v="0"/>
  </r>
  <r>
    <d v="2021-01-12T00:00:00"/>
    <n v="1.0646541463297321"/>
    <n v="0.83373598500000001"/>
    <n v="0.25727921030378897"/>
    <n v="5.6043974332255599"/>
    <n v="0"/>
    <n v="99999"/>
    <n v="99999"/>
    <n v="1"/>
    <n v="10"/>
    <n v="1"/>
    <x v="1"/>
    <n v="5"/>
    <n v="32353.849600000001"/>
    <n v="1.0550920290268939E-2"/>
    <n v="42730392"/>
    <n v="1.2022752130551595E-3"/>
    <n v="6232.3784250221534"/>
    <n v="1.3369081209215761E-3"/>
    <n v="1137.998059999999"/>
    <n v="1.6165837570818464E-3"/>
    <n v="1781.3319799999999"/>
    <n v="-1.6427622137115128E-3"/>
    <n v="7370.3764850221523"/>
    <n v="1.3800802955694635E-3"/>
    <n v="9151.7084650221514"/>
    <n v="7.9026597803166787E-4"/>
    <x v="5"/>
    <x v="7"/>
    <n v="1"/>
    <n v="1"/>
    <n v="0"/>
    <n v="0"/>
    <x v="0"/>
  </r>
  <r>
    <d v="2021-01-13T00:00:00"/>
    <n v="8.304533919811076E-2"/>
    <n v="0.20156326699999999"/>
    <n v="1.9561785119796001E-2"/>
    <n v="8.24903652498943"/>
    <n v="5"/>
    <n v="99999"/>
    <n v="0"/>
    <n v="99999"/>
    <n v="-10"/>
    <n v="0"/>
    <x v="2"/>
    <n v="4"/>
    <n v="32554.849600000001"/>
    <n v="6.2125528332801494E-3"/>
    <n v="42385124"/>
    <n v="-8.0801505401588702E-3"/>
    <n v="6220.65039850825"/>
    <n v="-1.8817898583977088E-3"/>
    <n v="1137.4158599999992"/>
    <n v="-5.1160016916007578E-4"/>
    <n v="1787.5972599999996"/>
    <n v="3.5171883008575655E-3"/>
    <n v="7358.0662585082491"/>
    <n v="-1.670230352400548E-3"/>
    <n v="9145.6635185082487"/>
    <n v="-6.6052656036919011E-4"/>
    <x v="5"/>
    <x v="7"/>
    <n v="1"/>
    <n v="1"/>
    <n v="0"/>
    <n v="0"/>
    <x v="0"/>
  </r>
  <r>
    <d v="2021-01-14T00:00:00"/>
    <n v="-0.10235981389653137"/>
    <n v="0.29444458400000001"/>
    <n v="6.5653851879011502E-2"/>
    <n v="13.2219440883619"/>
    <n v="0"/>
    <n v="99999"/>
    <n v="0"/>
    <n v="99999"/>
    <n v="-10"/>
    <n v="0"/>
    <x v="2"/>
    <n v="4"/>
    <n v="32569.599600000001"/>
    <n v="4.5308149726475122E-4"/>
    <n v="43080232"/>
    <n v="1.6399810461802611E-2"/>
    <n v="6281.6133973599417"/>
    <n v="9.8001004631784738E-3"/>
    <n v="1140.757599999999"/>
    <n v="2.9380107289869173E-3"/>
    <n v="1776.3735999999999"/>
    <n v="-6.278629001702396E-3"/>
    <n v="7422.3709973599407"/>
    <n v="8.7393530572430489E-3"/>
    <n v="9198.7445973599406"/>
    <n v="5.803961488881626E-3"/>
    <x v="5"/>
    <x v="7"/>
    <n v="1"/>
    <n v="1"/>
    <n v="0"/>
    <n v="0"/>
    <x v="0"/>
  </r>
  <r>
    <d v="2021-01-15T00:00:00"/>
    <n v="-0.41790812057728716"/>
    <n v="2.0923911999999999E-2"/>
    <n v="5.4210283386074802E-2"/>
    <n v="10.2600961493571"/>
    <n v="5"/>
    <n v="-1"/>
    <n v="99999"/>
    <n v="99999"/>
    <n v="-10"/>
    <n v="-1"/>
    <x v="4"/>
    <n v="2"/>
    <n v="32255.949199999999"/>
    <n v="-9.6301583025909521E-3"/>
    <n v="43033920"/>
    <n v="-1.075017423304514E-3"/>
    <n v="6273.1024711157261"/>
    <n v="-1.3548949459055715E-3"/>
    <n v="1141.263999999999"/>
    <n v="4.4391551719669131E-4"/>
    <n v="1768.5530199999998"/>
    <n v="-4.4025536069665083E-3"/>
    <n v="7414.3664711157253"/>
    <n v="-1.0784325180003274E-3"/>
    <n v="9182.9194911157247"/>
    <n v="-1.7203549980894239E-3"/>
    <x v="5"/>
    <x v="7"/>
    <n v="1"/>
    <n v="1"/>
    <n v="0"/>
    <n v="0"/>
    <x v="0"/>
  </r>
  <r>
    <d v="2021-01-18T00:00:00"/>
    <n v="-1.1237666588918953"/>
    <n v="0.500949223"/>
    <n v="0.193096876883598"/>
    <n v="7.71869201262205"/>
    <n v="3"/>
    <n v="-1"/>
    <n v="99999"/>
    <n v="99999"/>
    <n v="10"/>
    <n v="-1"/>
    <x v="0"/>
    <n v="1"/>
    <n v="31678.550800000001"/>
    <n v="-1.79005242232958E-2"/>
    <n v="43117300"/>
    <n v="1.9375413627202853E-3"/>
    <n v="6286.3788262956014"/>
    <n v="2.1163938005166472E-3"/>
    <n v="1142.1415799999991"/>
    <n v="7.6895442246494028E-4"/>
    <n v="1765.0861799999998"/>
    <n v="-1.960269192268882E-3"/>
    <n v="7428.5204062956"/>
    <n v="1.9089878056357534E-3"/>
    <n v="9193.6065862956002"/>
    <n v="1.1638014675197095E-3"/>
    <x v="5"/>
    <x v="7"/>
    <n v="1"/>
    <n v="1"/>
    <n v="0"/>
    <n v="0"/>
    <x v="0"/>
  </r>
  <r>
    <d v="2021-01-19T00:00:00"/>
    <n v="0.72929196947028907"/>
    <n v="0.86041615000000005"/>
    <n v="0.27668488753069298"/>
    <n v="5.4495926788688802"/>
    <n v="0"/>
    <n v="99999"/>
    <n v="99999"/>
    <n v="1"/>
    <n v="10"/>
    <n v="1"/>
    <x v="1"/>
    <n v="5"/>
    <n v="32437.199199999999"/>
    <n v="2.3948330363647852E-2"/>
    <n v="43474612"/>
    <n v="8.2869752976184596E-3"/>
    <n v="6304.7450247735878"/>
    <n v="2.9215863353893035E-3"/>
    <n v="1145.2724999999991"/>
    <n v="2.7412713579695325E-3"/>
    <n v="1770.8701199999996"/>
    <n v="3.2768598301526897E-3"/>
    <n v="7450.017524773587"/>
    <n v="2.8938627481951418E-3"/>
    <n v="9220.8876447735856"/>
    <n v="2.9673945933961221E-3"/>
    <x v="5"/>
    <x v="7"/>
    <n v="1"/>
    <n v="1"/>
    <n v="0"/>
    <n v="0"/>
    <x v="0"/>
  </r>
  <r>
    <d v="2021-01-20T00:00:00"/>
    <n v="0.13118349167024365"/>
    <n v="0.19537654099999999"/>
    <n v="0.118253744933284"/>
    <n v="10.751952564898501"/>
    <n v="2"/>
    <n v="99999"/>
    <n v="0"/>
    <n v="99999"/>
    <n v="10"/>
    <n v="0"/>
    <x v="3"/>
    <n v="3"/>
    <n v="32496.949199999999"/>
    <n v="1.8420209350258343E-3"/>
    <n v="43410692"/>
    <n v="-1.4702833920633429E-3"/>
    <n v="6307.4152528379891"/>
    <n v="4.2352673326351287E-4"/>
    <n v="1146.540939999999"/>
    <n v="1.1075442743975206E-3"/>
    <n v="1756.2990999999997"/>
    <n v="-8.2281697767874196E-3"/>
    <n v="7453.9561928379881"/>
    <n v="5.2867903347930678E-4"/>
    <n v="9210.2552928379882"/>
    <n v="-1.1530724964015082E-3"/>
    <x v="5"/>
    <x v="7"/>
    <n v="1"/>
    <n v="1"/>
    <n v="0"/>
    <n v="0"/>
    <x v="0"/>
  </r>
  <r>
    <d v="2021-01-21T00:00:00"/>
    <n v="-0.98990635763710122"/>
    <n v="0.24377244000000001"/>
    <n v="0.218092835529795"/>
    <n v="4.1866126641379102"/>
    <n v="6"/>
    <n v="-1"/>
    <n v="99999"/>
    <n v="99999"/>
    <n v="10"/>
    <n v="-1"/>
    <x v="0"/>
    <n v="1"/>
    <n v="32291.050800000001"/>
    <n v="-6.3359301432516224E-3"/>
    <n v="42954876"/>
    <n v="-1.0500086015675536E-2"/>
    <n v="6262.4115229180734"/>
    <n v="-7.1350510654371035E-3"/>
    <n v="1150.1663199999991"/>
    <n v="3.1620153049225497E-3"/>
    <n v="1751.5050999999996"/>
    <n v="-2.7296034029739014E-3"/>
    <n v="7412.5778429180727"/>
    <n v="-5.5511930643854512E-3"/>
    <n v="9164.0829429180721"/>
    <n v="-5.013145504861316E-3"/>
    <x v="5"/>
    <x v="7"/>
    <n v="1"/>
    <n v="1"/>
    <n v="0"/>
    <n v="0"/>
    <x v="0"/>
  </r>
  <r>
    <d v="2021-01-22T00:00:00"/>
    <n v="-1.7869648117199235"/>
    <n v="0.93529376200000003"/>
    <n v="0.23928506292175999"/>
    <n v="6.7701215884661297"/>
    <n v="14"/>
    <n v="-1"/>
    <n v="99999"/>
    <n v="99999"/>
    <n v="10"/>
    <n v="-1"/>
    <x v="0"/>
    <n v="1"/>
    <n v="31177.949199999999"/>
    <n v="-3.447090052578905E-2"/>
    <n v="42958588"/>
    <n v="8.6416266223077187E-5"/>
    <n v="6262.2475687795722"/>
    <n v="-2.6180671439557379E-5"/>
    <n v="1160.543899999999"/>
    <n v="9.0226776941266795E-3"/>
    <n v="1791.3719999999998"/>
    <n v="2.2761509515444978E-2"/>
    <n v="7422.791468779571"/>
    <n v="1.3778777205364356E-3"/>
    <n v="9214.1634687795704"/>
    <n v="5.464870426582058E-3"/>
    <x v="5"/>
    <x v="7"/>
    <n v="1"/>
    <n v="1"/>
    <n v="0"/>
    <n v="0"/>
    <x v="0"/>
  </r>
  <r>
    <d v="2021-01-25T00:00:00"/>
    <n v="-0.59304010403090324"/>
    <n v="0.23856064299999999"/>
    <n v="9.1256660297006895E-2"/>
    <n v="9.47119141910159"/>
    <n v="7"/>
    <n v="-1"/>
    <n v="99999"/>
    <n v="99999"/>
    <n v="10"/>
    <n v="-1"/>
    <x v="0"/>
    <n v="1"/>
    <n v="31183.900399999999"/>
    <n v="1.9087849434296089E-4"/>
    <n v="43056140"/>
    <n v="2.2708381383484966E-3"/>
    <n v="6264.8691158394395"/>
    <n v="4.1862718314389369E-4"/>
    <n v="1159.843859999999"/>
    <n v="-6.0319993065316435E-4"/>
    <n v="1807.7404999999994"/>
    <n v="9.1374097619030259E-3"/>
    <n v="7424.7129758394385"/>
    <n v="2.5886582803114067E-4"/>
    <n v="9232.4534758394384"/>
    <n v="1.9849883412466074E-3"/>
    <x v="5"/>
    <x v="7"/>
    <n v="1"/>
    <n v="1"/>
    <n v="0"/>
    <n v="0"/>
    <x v="0"/>
  </r>
  <r>
    <d v="2021-01-27T00:00:00"/>
    <n v="-1.1087145498476176"/>
    <n v="0.82976293599999995"/>
    <n v="0.25342232177885199"/>
    <n v="5.3591547866994604"/>
    <n v="4"/>
    <n v="-1"/>
    <n v="99999"/>
    <n v="99999"/>
    <n v="10"/>
    <n v="-1"/>
    <x v="0"/>
    <n v="1"/>
    <n v="30295.75"/>
    <n v="-2.8481055564171798E-2"/>
    <n v="43141812"/>
    <n v="1.9897742807413188E-3"/>
    <n v="6250.7747281536613"/>
    <n v="-2.2497497433974223E-3"/>
    <n v="1164.024179999999"/>
    <n v="3.6042092769279499E-3"/>
    <n v="1784.7202599999996"/>
    <n v="-1.2734261361074695E-2"/>
    <n v="7414.7989081536598"/>
    <n v="-1.3352795883208035E-3"/>
    <n v="9199.5191681536598"/>
    <n v="-3.5672324558109203E-3"/>
    <x v="5"/>
    <x v="7"/>
    <n v="1"/>
    <n v="1"/>
    <n v="0"/>
    <n v="0"/>
    <x v="0"/>
  </r>
  <r>
    <d v="2021-01-28T00:00:00"/>
    <n v="0.69247863468224757"/>
    <n v="0.141780771"/>
    <n v="0.17511092905595901"/>
    <n v="7.4596964701486197"/>
    <n v="8"/>
    <n v="99999"/>
    <n v="99999"/>
    <n v="1"/>
    <n v="10"/>
    <n v="1"/>
    <x v="1"/>
    <n v="5"/>
    <n v="30347.550800000001"/>
    <n v="1.7098371883845775E-3"/>
    <n v="43343104"/>
    <n v="4.6658216395731866E-3"/>
    <n v="6216.7295754832858"/>
    <n v="-5.4465492920477976E-3"/>
    <n v="1164.892859999999"/>
    <n v="7.4627315731534694E-4"/>
    <n v="1815.6554799999994"/>
    <n v="1.733337189773354E-2"/>
    <n v="7381.6224354832848"/>
    <n v="-4.4743590596763028E-3"/>
    <n v="9197.2779154832842"/>
    <n v="-2.4362715370318533E-4"/>
    <x v="5"/>
    <x v="7"/>
    <n v="1"/>
    <n v="1"/>
    <n v="0"/>
    <n v="0"/>
    <x v="0"/>
  </r>
  <r>
    <d v="2021-01-29T00:00:00"/>
    <n v="-5.9886490579344795E-2"/>
    <n v="0.37072527100000002"/>
    <n v="8.1383671568390006E-3"/>
    <n v="7.4298454487437997"/>
    <n v="7"/>
    <n v="99999"/>
    <n v="0"/>
    <n v="99999"/>
    <n v="-10"/>
    <n v="0"/>
    <x v="2"/>
    <n v="4"/>
    <n v="30612.800800000001"/>
    <n v="8.7404087976681311E-3"/>
    <n v="43070500"/>
    <n v="-6.2894434141126387E-3"/>
    <n v="6225.9892082823662"/>
    <n v="1.4894700962380103E-3"/>
    <n v="1157.430139999999"/>
    <n v="-6.4063574052638517E-3"/>
    <n v="1871.8468599999997"/>
    <n v="3.0948261175627989E-2"/>
    <n v="7383.4193482823648"/>
    <n v="2.4343060279563566E-4"/>
    <n v="9255.2662082823645"/>
    <n v="6.3049408022626263E-3"/>
    <x v="5"/>
    <x v="7"/>
    <n v="1"/>
    <n v="1"/>
    <n v="0"/>
    <n v="0"/>
    <x v="0"/>
  </r>
  <r>
    <d v="2021-02-01T00:00:00"/>
    <n v="3.5884533918807224"/>
    <n v="0.91007070300000004"/>
    <n v="0.414031419535283"/>
    <n v="4.0747274058445297"/>
    <n v="14"/>
    <n v="99999"/>
    <n v="99999"/>
    <n v="1"/>
    <n v="10"/>
    <n v="1"/>
    <x v="1"/>
    <n v="5"/>
    <n v="33269.101600000002"/>
    <n v="8.6770917086423482E-2"/>
    <n v="43261200"/>
    <n v="4.4276244761496386E-3"/>
    <n v="6242.7215096066593"/>
    <n v="2.6874928247602181E-3"/>
    <n v="1174.311799999999"/>
    <n v="1.4585467767411098E-2"/>
    <n v="1863.8862599999995"/>
    <n v="-4.2528051680467138E-3"/>
    <n v="7417.0333096066588"/>
    <n v="4.5526279544332304E-3"/>
    <n v="9280.9195696066581"/>
    <n v="2.7717583424382575E-3"/>
    <x v="5"/>
    <x v="8"/>
    <n v="1"/>
    <n v="1"/>
    <n v="0"/>
    <n v="0"/>
    <x v="0"/>
  </r>
  <r>
    <d v="2021-02-02T00:00:00"/>
    <n v="0.59090388533466676"/>
    <n v="6.3978560000000004E-3"/>
    <n v="0.10020433722962301"/>
    <n v="9.5844209734073402"/>
    <n v="18"/>
    <n v="99999"/>
    <n v="99999"/>
    <n v="1"/>
    <n v="10"/>
    <n v="1"/>
    <x v="1"/>
    <n v="5"/>
    <n v="34315.300799999997"/>
    <n v="3.1446572034875553E-2"/>
    <n v="42899092"/>
    <n v="-8.3702717446579866E-3"/>
    <n v="6238.4863641780248"/>
    <n v="-6.7841332055529335E-4"/>
    <n v="1174.7138799999991"/>
    <n v="3.4239628691468127E-4"/>
    <n v="1930.5072799999994"/>
    <n v="3.5743071575622842E-2"/>
    <n v="7413.2002441780241"/>
    <n v="-5.1679226297529635E-4"/>
    <n v="9343.707524178024"/>
    <n v="6.765272999130989E-3"/>
    <x v="5"/>
    <x v="8"/>
    <n v="1"/>
    <n v="1"/>
    <n v="0"/>
    <n v="0"/>
    <x v="0"/>
  </r>
  <r>
    <d v="2021-02-03T00:00:00"/>
    <n v="0.97909232993356099"/>
    <n v="0.73542409099999995"/>
    <n v="0.17028549942382901"/>
    <n v="7.9726970170784197"/>
    <n v="10"/>
    <n v="99999"/>
    <n v="99999"/>
    <n v="1"/>
    <n v="10"/>
    <n v="1"/>
    <x v="1"/>
    <n v="5"/>
    <n v="34696.449200000003"/>
    <n v="1.1107243448671866E-2"/>
    <n v="43401912"/>
    <n v="1.1720994001458207E-2"/>
    <n v="6260.6985149899547"/>
    <n v="3.5605032239027778E-3"/>
    <n v="1177.4663999999989"/>
    <n v="2.3431407825025286E-3"/>
    <n v="1955.8750199999997"/>
    <n v="1.3140452907279609E-2"/>
    <n v="7438.1649149899531"/>
    <n v="3.3675969877564604E-3"/>
    <n v="9394.0399349899526"/>
    <n v="5.3867707953922928E-3"/>
    <x v="5"/>
    <x v="8"/>
    <n v="1"/>
    <n v="1"/>
    <n v="0"/>
    <n v="0"/>
    <x v="0"/>
  </r>
  <r>
    <d v="2021-02-04T00:00:00"/>
    <n v="1.4806080432054798"/>
    <n v="0.91210789199999998"/>
    <n v="0.33544413566785602"/>
    <n v="4.5834478177562401"/>
    <n v="6"/>
    <n v="99999"/>
    <n v="99999"/>
    <n v="1"/>
    <n v="10"/>
    <n v="1"/>
    <x v="1"/>
    <n v="5"/>
    <n v="35322.351600000002"/>
    <n v="1.8039379084358931E-2"/>
    <n v="43596156"/>
    <n v="4.4754710345480397E-3"/>
    <n v="6279.9097783239085"/>
    <n v="3.0685495057709566E-3"/>
    <n v="1178.195999999999"/>
    <n v="6.1963551571420084E-4"/>
    <n v="1946.6241799999996"/>
    <n v="-4.7297705146825963E-3"/>
    <n v="7458.1057783239075"/>
    <n v="2.6808848098767157E-3"/>
    <n v="9404.7299583239073"/>
    <n v="1.1379580465842309E-3"/>
    <x v="5"/>
    <x v="8"/>
    <n v="1"/>
    <n v="1"/>
    <n v="0"/>
    <n v="0"/>
    <x v="0"/>
  </r>
  <r>
    <d v="2021-02-05T00:00:00"/>
    <n v="-0.35765988528668924"/>
    <n v="0.89728193899999997"/>
    <n v="0.16862860435833499"/>
    <n v="8.4755249303124494"/>
    <n v="13"/>
    <n v="-1"/>
    <n v="99999"/>
    <n v="99999"/>
    <n v="10"/>
    <n v="-1"/>
    <x v="0"/>
    <n v="1"/>
    <n v="35753.851600000002"/>
    <n v="1.2216060948784691E-2"/>
    <n v="43663500"/>
    <n v="1.5447233467096311E-3"/>
    <n v="6287.349839903196"/>
    <n v="1.1847402019959929E-3"/>
    <n v="1175.6019199999989"/>
    <n v="-2.2017389296857814E-3"/>
    <n v="2008.5504799999999"/>
    <n v="3.1812149790515942E-2"/>
    <n v="7462.9517599031951"/>
    <n v="6.4976037124231389E-4"/>
    <n v="9471.502239903195"/>
    <n v="7.0998616520816515E-3"/>
    <x v="5"/>
    <x v="8"/>
    <n v="1"/>
    <n v="1"/>
    <n v="0"/>
    <n v="0"/>
    <x v="0"/>
  </r>
  <r>
    <d v="2021-02-08T00:00:00"/>
    <n v="-0.43378400885913942"/>
    <n v="0.66245347600000004"/>
    <n v="0.122757958163612"/>
    <n v="8.9834607653467309"/>
    <n v="4"/>
    <n v="-1"/>
    <n v="99999"/>
    <n v="99999"/>
    <n v="10"/>
    <n v="-1"/>
    <x v="0"/>
    <n v="1"/>
    <n v="35995.5"/>
    <n v="6.7586676451942829E-3"/>
    <n v="44075396"/>
    <n v="9.4334169271816926E-3"/>
    <n v="6317.3057230755876"/>
    <n v="4.764468963103452E-3"/>
    <n v="1161.401959999999"/>
    <n v="-1.2078884661909983E-2"/>
    <n v="1998.9098399999993"/>
    <n v="-4.7997997043124352E-3"/>
    <n v="7478.7076830755868"/>
    <n v="2.1112186811986788E-3"/>
    <n v="9477.6175230755871"/>
    <n v="6.4565081837053562E-4"/>
    <x v="5"/>
    <x v="8"/>
    <n v="1"/>
    <n v="1"/>
    <n v="0"/>
    <n v="0"/>
    <x v="0"/>
  </r>
  <r>
    <d v="2021-02-09T00:00:00"/>
    <n v="8.9597314542480946E-2"/>
    <n v="0.36551711399999998"/>
    <n v="0.111002910637437"/>
    <n v="6.3924860834884702"/>
    <n v="4"/>
    <n v="99999"/>
    <n v="0"/>
    <n v="99999"/>
    <n v="10"/>
    <n v="0"/>
    <x v="3"/>
    <n v="3"/>
    <n v="35996.648399999998"/>
    <n v="3.1903987998349592E-5"/>
    <n v="44055184"/>
    <n v="-4.5857784238623189E-4"/>
    <n v="6310.0101763150797"/>
    <n v="-1.1548509887465697E-3"/>
    <n v="1162.1725599999991"/>
    <n v="6.6350843768159251E-4"/>
    <n v="2005.8588399999999"/>
    <n v="3.4763949133396199E-3"/>
    <n v="7472.1827363150787"/>
    <n v="-8.7246982192845657E-4"/>
    <n v="9478.0415763150777"/>
    <n v="4.4742598913405374E-5"/>
    <x v="5"/>
    <x v="8"/>
    <n v="1"/>
    <n v="1"/>
    <n v="0"/>
    <n v="0"/>
    <x v="0"/>
  </r>
  <r>
    <d v="2021-02-10T00:00:00"/>
    <n v="-0.39546836166122923"/>
    <n v="0.48433113999999999"/>
    <n v="4.6298140100670002E-2"/>
    <n v="8.4027503675799"/>
    <n v="5"/>
    <n v="-1"/>
    <n v="99999"/>
    <n v="99999"/>
    <n v="-10"/>
    <n v="-1"/>
    <x v="4"/>
    <n v="2"/>
    <n v="35901.648399999998"/>
    <n v="-2.6391345923194587E-3"/>
    <n v="44168904"/>
    <n v="2.5813080249534881E-3"/>
    <n v="6343.6923702724498"/>
    <n v="5.3378985162018111E-3"/>
    <n v="1167.4315399999989"/>
    <n v="4.5251283509910589E-3"/>
    <n v="1993.6016799999995"/>
    <n v="-6.1106792539800114E-3"/>
    <n v="7511.1239102724485"/>
    <n v="5.2114857641414325E-3"/>
    <n v="9504.7255902724482"/>
    <n v="2.8153510134469872E-3"/>
    <x v="5"/>
    <x v="8"/>
    <n v="1"/>
    <n v="1"/>
    <n v="0"/>
    <n v="0"/>
    <x v="0"/>
  </r>
  <r>
    <d v="2021-02-11T00:00:00"/>
    <n v="5.1948963802627091E-2"/>
    <n v="0.52871562999999999"/>
    <n v="1.96349980545679E-2"/>
    <n v="10.8528134002085"/>
    <n v="8"/>
    <n v="99999"/>
    <n v="0"/>
    <n v="99999"/>
    <n v="-10"/>
    <n v="0"/>
    <x v="2"/>
    <n v="4"/>
    <n v="35789.050799999997"/>
    <n v="-3.1362793915613585E-3"/>
    <n v="45018052"/>
    <n v="1.922501857868153E-2"/>
    <n v="6363.2899667851807"/>
    <n v="3.0893043623250183E-3"/>
    <n v="1169.2475399999989"/>
    <n v="1.5555516000536063E-3"/>
    <n v="1983.3741199999997"/>
    <n v="-5.1301923060176335E-3"/>
    <n v="7532.5375067851801"/>
    <n v="2.8509177545914532E-3"/>
    <n v="9515.9116267851805"/>
    <n v="1.1768921055628212E-3"/>
    <x v="5"/>
    <x v="8"/>
    <n v="1"/>
    <n v="1"/>
    <n v="0"/>
    <n v="0"/>
    <x v="0"/>
  </r>
  <r>
    <d v="2021-02-12T00:00:00"/>
    <n v="0.40301632589938458"/>
    <n v="0.32214406400000001"/>
    <n v="0.160925061594687"/>
    <n v="6.8594813467429896"/>
    <n v="4"/>
    <n v="99999"/>
    <n v="99999"/>
    <n v="1"/>
    <n v="10"/>
    <n v="1"/>
    <x v="1"/>
    <n v="5"/>
    <n v="36124.199200000003"/>
    <n v="9.3645512386710816E-3"/>
    <n v="45057280"/>
    <n v="8.7138377289175395E-4"/>
    <n v="6373.9557416496118"/>
    <n v="1.6761415745791819E-3"/>
    <n v="1172.3281399999989"/>
    <n v="2.6346858938013362E-3"/>
    <n v="1978.2156799999998"/>
    <n v="-2.6008406321244015E-3"/>
    <n v="7546.2838816496105"/>
    <n v="1.8249328134174458E-3"/>
    <n v="9524.4995616496108"/>
    <n v="9.0248156994832129E-4"/>
    <x v="5"/>
    <x v="8"/>
    <n v="1"/>
    <n v="1"/>
    <n v="0"/>
    <n v="0"/>
    <x v="0"/>
  </r>
  <r>
    <d v="2021-02-15T00:00:00"/>
    <n v="1.3527457041811317"/>
    <n v="0.89287004000000003"/>
    <n v="0.336024842311899"/>
    <n v="5.3579786238203599"/>
    <n v="0"/>
    <n v="99999"/>
    <n v="99999"/>
    <n v="1"/>
    <n v="10"/>
    <n v="1"/>
    <x v="1"/>
    <n v="5"/>
    <n v="37426.550799999997"/>
    <n v="3.6052054546305223E-2"/>
    <n v="45054028"/>
    <n v="-7.2174796170609845E-5"/>
    <n v="6375.4904805921533"/>
    <n v="2.4078280501904636E-4"/>
    <n v="1177.825939999999"/>
    <n v="4.6896426114961809E-3"/>
    <n v="1973.19308"/>
    <n v="-2.5389547008340951E-3"/>
    <n v="7553.3164205921521"/>
    <n v="9.3192080404547184E-4"/>
    <n v="9526.5095005921521"/>
    <n v="2.1102829912811316E-4"/>
    <x v="5"/>
    <x v="8"/>
    <n v="1"/>
    <n v="1"/>
    <n v="0"/>
    <n v="0"/>
    <x v="0"/>
  </r>
  <r>
    <d v="2021-02-16T00:00:00"/>
    <n v="-0.72768776191506457"/>
    <n v="0.65132405100000001"/>
    <n v="0.18933121951239801"/>
    <n v="6.4866070074593498"/>
    <n v="5"/>
    <n v="-1"/>
    <n v="99999"/>
    <n v="99999"/>
    <n v="10"/>
    <n v="-1"/>
    <x v="0"/>
    <n v="1"/>
    <n v="37127.449200000003"/>
    <n v="-7.9916955638881237E-3"/>
    <n v="45170304"/>
    <n v="2.5808125302360096E-3"/>
    <n v="6382.3514594618318"/>
    <n v="1.0761491826494218E-3"/>
    <n v="1178.5930399999991"/>
    <n v="6.5128468812636342E-4"/>
    <n v="2017.4363599999999"/>
    <n v="2.2422174721999255E-2"/>
    <n v="7560.9444994618307"/>
    <n v="1.0098979633479388E-3"/>
    <n v="9578.3808594618313"/>
    <n v="5.4449490515340315E-3"/>
    <x v="5"/>
    <x v="8"/>
    <n v="1"/>
    <n v="1"/>
    <n v="0"/>
    <n v="0"/>
    <x v="0"/>
  </r>
  <r>
    <d v="2021-02-17T00:00:00"/>
    <n v="-0.11498209151353593"/>
    <n v="2.6041625999999998E-2"/>
    <n v="8.6370954676900109E-3"/>
    <n v="9.5493830033627098"/>
    <n v="5"/>
    <n v="99999"/>
    <n v="0"/>
    <n v="99999"/>
    <n v="-10"/>
    <n v="0"/>
    <x v="2"/>
    <n v="4"/>
    <n v="36864.550799999997"/>
    <n v="-7.0809712400066172E-3"/>
    <n v="44794980"/>
    <n v="-8.3090873154185729E-3"/>
    <n v="6382.0122890776602"/>
    <n v="-5.3141915848042842E-5"/>
    <n v="1179.4516399999991"/>
    <n v="7.2849573250488575E-4"/>
    <n v="2016.0166399999998"/>
    <n v="-7.0372480051861253E-4"/>
    <n v="7561.4639290776595"/>
    <n v="6.8699038310082727E-5"/>
    <n v="9577.4805690776593"/>
    <n v="-9.399191756742642E-5"/>
    <x v="5"/>
    <x v="8"/>
    <n v="1"/>
    <n v="1"/>
    <n v="0"/>
    <n v="0"/>
    <x v="0"/>
  </r>
  <r>
    <d v="2021-02-18T00:00:00"/>
    <n v="-0.61412585534903275"/>
    <n v="0.62635160700000003"/>
    <n v="0.118549138469434"/>
    <n v="7.2491432847563502"/>
    <n v="3"/>
    <n v="-1"/>
    <n v="99999"/>
    <n v="99999"/>
    <n v="10"/>
    <n v="-1"/>
    <x v="0"/>
    <n v="1"/>
    <n v="36610.601600000002"/>
    <n v="-6.8887100070128549E-3"/>
    <n v="44981236"/>
    <n v="4.1579659149306725E-3"/>
    <n v="6413.3513738252541"/>
    <n v="4.9105334380550314E-3"/>
    <n v="1184.684839999999"/>
    <n v="4.4369771701702199E-3"/>
    <n v="2010.9926399999995"/>
    <n v="-2.4920429228204588E-3"/>
    <n v="7598.0362138252531"/>
    <n v="4.8366672235193864E-3"/>
    <n v="9609.0288538252535"/>
    <n v="3.2940066565576576E-3"/>
    <x v="5"/>
    <x v="8"/>
    <n v="1"/>
    <n v="1"/>
    <n v="0"/>
    <n v="0"/>
    <x v="0"/>
  </r>
  <r>
    <d v="2021-02-19T00:00:00"/>
    <n v="-0.5072692796652154"/>
    <n v="0.69034097400000005"/>
    <n v="9.66160773881862E-2"/>
    <n v="5.8501586789670696"/>
    <n v="6"/>
    <n v="-1"/>
    <n v="99999"/>
    <n v="99999"/>
    <n v="10"/>
    <n v="-1"/>
    <x v="0"/>
    <n v="1"/>
    <n v="35928.699200000003"/>
    <n v="-1.8625817937938494E-2"/>
    <n v="44682800"/>
    <n v="-6.6346776242431904E-3"/>
    <n v="6406.8173576964764"/>
    <n v="-1.01881461780573E-3"/>
    <n v="1185.1193999999989"/>
    <n v="3.6681485685252646E-4"/>
    <n v="1999.4690799999998"/>
    <n v="-5.7302845225727372E-3"/>
    <n v="7591.9367576964751"/>
    <n v="-8.0276744636720299E-4"/>
    <n v="9591.4058376964749"/>
    <n v="-1.834005953865292E-3"/>
    <x v="5"/>
    <x v="8"/>
    <n v="1"/>
    <n v="1"/>
    <n v="0"/>
    <n v="0"/>
    <x v="0"/>
  </r>
  <r>
    <d v="2021-02-22T00:00:00"/>
    <n v="-0.81937006858067418"/>
    <n v="0.85993218999999999"/>
    <n v="0.27069221472904997"/>
    <n v="5.8180396211711196"/>
    <n v="2"/>
    <n v="-1"/>
    <n v="99999"/>
    <n v="99999"/>
    <n v="10"/>
    <n v="-1"/>
    <x v="0"/>
    <n v="1"/>
    <n v="35165.5"/>
    <n v="-2.1242049308592859E-2"/>
    <n v="44812912"/>
    <n v="2.911903461734644E-3"/>
    <n v="6415.6754492293094"/>
    <n v="1.3826040354016911E-3"/>
    <n v="1191.7258399999989"/>
    <n v="5.5744931692114363E-3"/>
    <n v="1986.8115199999997"/>
    <n v="-6.330460484040179E-3"/>
    <n v="7607.4012892293085"/>
    <n v="2.036967907715459E-3"/>
    <n v="9594.2128092293078"/>
    <n v="2.9265486002061358E-4"/>
    <x v="5"/>
    <x v="8"/>
    <n v="1"/>
    <n v="1"/>
    <n v="0"/>
    <n v="0"/>
    <x v="0"/>
  </r>
  <r>
    <d v="2021-02-23T00:00:00"/>
    <n v="-0.21687925794386045"/>
    <n v="0.427043477"/>
    <n v="6.5013686675246304E-2"/>
    <n v="9.1821523849836701"/>
    <n v="8"/>
    <n v="99999"/>
    <n v="0"/>
    <n v="99999"/>
    <n v="-10"/>
    <n v="0"/>
    <x v="2"/>
    <n v="4"/>
    <n v="35123.949200000003"/>
    <n v="-1.181578535780714E-3"/>
    <n v="44884640"/>
    <n v="1.6006101098720027E-3"/>
    <n v="6415.9220957950356"/>
    <n v="3.844436453781519E-5"/>
    <n v="1190.9686399999989"/>
    <n v="-6.3538103696736403E-4"/>
    <n v="1988.5975599999997"/>
    <n v="8.9894787805544496E-4"/>
    <n v="7606.8907357950347"/>
    <n v="-6.7112725471218937E-5"/>
    <n v="9595.488295795034"/>
    <n v="1.3294332647073581E-4"/>
    <x v="5"/>
    <x v="8"/>
    <n v="1"/>
    <n v="1"/>
    <n v="0"/>
    <n v="0"/>
    <x v="0"/>
  </r>
  <r>
    <d v="2021-02-24T00:00:00"/>
    <n v="1.5505088046420572"/>
    <n v="0.65908115199999995"/>
    <n v="0.508212984337155"/>
    <n v="2.2903650665001201"/>
    <n v="0"/>
    <n v="99999"/>
    <n v="99999"/>
    <n v="1"/>
    <n v="10"/>
    <n v="1"/>
    <x v="1"/>
    <n v="5"/>
    <n v="35617.5"/>
    <n v="1.4051688697921172E-2"/>
    <n v="44852992"/>
    <n v="-7.0509644279204142E-4"/>
    <n v="6404.4362720757226"/>
    <n v="-1.7902062319056222E-3"/>
    <n v="1193.608659999999"/>
    <n v="2.2166998452621822E-3"/>
    <n v="1974.3696799999998"/>
    <n v="-7.1547306937256305E-3"/>
    <n v="7598.0449320757216"/>
    <n v="-1.1628671985109973E-3"/>
    <n v="9572.4146120757214"/>
    <n v="-2.4046388269186592E-3"/>
    <x v="5"/>
    <x v="8"/>
    <n v="1"/>
    <n v="1"/>
    <n v="0"/>
    <n v="0"/>
    <x v="0"/>
  </r>
  <r>
    <d v="2021-02-25T00:00:00"/>
    <n v="-3.2098008774729205"/>
    <n v="0.81209281"/>
    <n v="0.247528542234388"/>
    <n v="7.86782880687863"/>
    <n v="6"/>
    <n v="-1"/>
    <n v="99999"/>
    <n v="99999"/>
    <n v="10"/>
    <n v="-1"/>
    <x v="0"/>
    <n v="1"/>
    <n v="36544.449200000003"/>
    <n v="2.6025105636274359E-2"/>
    <n v="45064892"/>
    <n v="4.7243225156530233E-3"/>
    <n v="6444.3854524561921"/>
    <n v="6.2377356387561811E-3"/>
    <n v="1195.421139999999"/>
    <n v="1.5184876423399718E-3"/>
    <n v="1977.0328"/>
    <n v="1.3488456731163279E-3"/>
    <n v="7639.8065924561906"/>
    <n v="5.4963692310068257E-3"/>
    <n v="9616.8393924561897"/>
    <n v="4.6409168617107532E-3"/>
    <x v="5"/>
    <x v="8"/>
    <n v="1"/>
    <n v="1"/>
    <n v="0"/>
    <n v="0"/>
    <x v="0"/>
  </r>
  <r>
    <d v="2021-02-26T00:00:00"/>
    <n v="-0.26341446124527285"/>
    <n v="0.43012207000000002"/>
    <n v="0.21670829566717201"/>
    <n v="7.1603590736340204"/>
    <n v="6"/>
    <n v="-1"/>
    <n v="99999"/>
    <n v="99999"/>
    <n v="10"/>
    <n v="-1"/>
    <x v="0"/>
    <n v="1"/>
    <n v="34849.398399999998"/>
    <n v="-4.6383263042859224E-2"/>
    <n v="45088616"/>
    <n v="5.2644084889852394E-4"/>
    <n v="6444.8750330106686"/>
    <n v="7.5970091809152152E-5"/>
    <n v="1205.741199999999"/>
    <n v="8.6329910478244454E-3"/>
    <n v="2046.7340399999998"/>
    <n v="3.5255479828154579E-2"/>
    <n v="7650.6162330106672"/>
    <n v="1.4149102367526645E-3"/>
    <n v="9697.3502730106666"/>
    <n v="8.3718649411606005E-3"/>
    <x v="5"/>
    <x v="8"/>
    <n v="1"/>
    <n v="1"/>
    <n v="0"/>
    <n v="0"/>
    <x v="0"/>
  </r>
  <r>
    <d v="2021-03-01T00:00:00"/>
    <n v="0.26567430990121366"/>
    <n v="9.5173022999999995E-2"/>
    <n v="8.2305284477996898E-2"/>
    <n v="10.2260491141224"/>
    <n v="6"/>
    <n v="99999"/>
    <n v="99999"/>
    <n v="1"/>
    <n v="-10"/>
    <n v="1"/>
    <x v="5"/>
    <n v="6"/>
    <n v="35339.25"/>
    <n v="1.4056242646645067E-2"/>
    <n v="45106412"/>
    <n v="3.9468942670595197E-4"/>
    <n v="6462.0855003964889"/>
    <n v="2.6704113419837583E-3"/>
    <n v="1196.8653399999989"/>
    <n v="-7.3613309390109238E-3"/>
    <n v="2045.5335599999999"/>
    <n v="-5.8653443805523064E-4"/>
    <n v="7658.9508403964883"/>
    <n v="1.0894034064679037E-3"/>
    <n v="9704.4844003964881"/>
    <n v="7.3567801357832252E-4"/>
    <x v="5"/>
    <x v="9"/>
    <n v="1"/>
    <n v="1"/>
    <n v="0"/>
    <n v="0"/>
    <x v="0"/>
  </r>
  <r>
    <d v="2021-03-02T00:00:00"/>
    <n v="1.0726802453357132"/>
    <n v="0.35092887499999997"/>
    <n v="5.1834300767774802E-2"/>
    <n v="7.9045787707152497"/>
    <n v="7"/>
    <n v="99999"/>
    <n v="99999"/>
    <n v="1"/>
    <n v="-10"/>
    <n v="1"/>
    <x v="5"/>
    <n v="6"/>
    <n v="35473.949200000003"/>
    <n v="3.8116032456829707E-3"/>
    <n v="45121428"/>
    <n v="3.3290167260480175E-4"/>
    <n v="6457.7147319400347"/>
    <n v="-6.7637118948460362E-4"/>
    <n v="1196.5242799999992"/>
    <n v="-2.8496104666186906E-4"/>
    <n v="2035.7679599999997"/>
    <n v="-4.7741089126888125E-3"/>
    <n v="7654.2390119400334"/>
    <n v="-6.1520547065041509E-4"/>
    <n v="9690.0069719400326"/>
    <n v="-1.4918287112568596E-3"/>
    <x v="5"/>
    <x v="9"/>
    <n v="1"/>
    <n v="1"/>
    <n v="0"/>
    <n v="0"/>
    <x v="0"/>
  </r>
  <r>
    <d v="2021-03-03T00:00:00"/>
    <n v="0.13781968806755376"/>
    <n v="0.92730177199999997"/>
    <n v="0.314993581830879"/>
    <n v="4.9489801713587998"/>
    <n v="1"/>
    <n v="99999"/>
    <n v="0"/>
    <n v="99999"/>
    <n v="10"/>
    <n v="0"/>
    <x v="3"/>
    <n v="3"/>
    <n v="36347.101600000002"/>
    <n v="2.4613904560702116E-2"/>
    <n v="45240044"/>
    <n v="2.6288175099422606E-3"/>
    <n v="6469.6653355541848"/>
    <n v="1.8505932996764063E-3"/>
    <n v="1202.9027999999989"/>
    <n v="5.3308738540598366E-3"/>
    <n v="2023.7017599999999"/>
    <n v="-5.9270998645639672E-3"/>
    <n v="7672.5681355541838"/>
    <n v="2.3946369567970915E-3"/>
    <n v="9696.2698955541837"/>
    <n v="6.4632808132003561E-4"/>
    <x v="5"/>
    <x v="9"/>
    <n v="1"/>
    <n v="1"/>
    <n v="0"/>
    <n v="0"/>
    <x v="0"/>
  </r>
  <r>
    <d v="2021-03-04T00:00:00"/>
    <n v="-0.49709418470927147"/>
    <n v="0.421073639"/>
    <n v="5.2137294971410897E-2"/>
    <n v="6.7316319019133202"/>
    <n v="5"/>
    <n v="-1"/>
    <n v="99999"/>
    <n v="99999"/>
    <n v="-10"/>
    <n v="-1"/>
    <x v="4"/>
    <n v="2"/>
    <n v="35834.148399999998"/>
    <n v="-1.4112630097581236E-2"/>
    <n v="44777236"/>
    <n v="-1.0230051942478169E-2"/>
    <n v="6488.1298056904307"/>
    <n v="2.8540069970504067E-3"/>
    <n v="1192.7348399999989"/>
    <n v="-8.4528525496823104E-3"/>
    <n v="2036.8083200000001"/>
    <n v="6.4765274503690851E-3"/>
    <n v="7680.8646456904298"/>
    <n v="1.0813211417179946E-3"/>
    <n v="9717.6729656904299"/>
    <n v="2.2073509057394247E-3"/>
    <x v="5"/>
    <x v="9"/>
    <n v="1"/>
    <n v="1"/>
    <n v="0"/>
    <n v="0"/>
    <x v="0"/>
  </r>
  <r>
    <d v="2021-03-05T00:00:00"/>
    <n v="-6.5089768324401677E-3"/>
    <n v="0.36384166299999998"/>
    <n v="2.4595585560101701E-2"/>
    <n v="9.2811164569827795"/>
    <n v="6"/>
    <n v="99999"/>
    <n v="0"/>
    <n v="99999"/>
    <n v="-10"/>
    <n v="0"/>
    <x v="2"/>
    <n v="4"/>
    <n v="35333.800799999997"/>
    <n v="-1.3962871237090724E-2"/>
    <n v="44854364"/>
    <n v="1.7224823792161281E-3"/>
    <n v="6520.6240581189622"/>
    <n v="5.0082617644351402E-3"/>
    <n v="1194.7787199999991"/>
    <n v="1.7136080304320789E-3"/>
    <n v="1966.4700799999996"/>
    <n v="-3.4533558857418933E-2"/>
    <n v="7715.4027781189616"/>
    <n v="4.4966464091917846E-3"/>
    <n v="9681.8728581189607"/>
    <n v="-3.6840206187084279E-3"/>
    <x v="5"/>
    <x v="9"/>
    <n v="1"/>
    <n v="1"/>
    <n v="0"/>
    <n v="0"/>
    <x v="0"/>
  </r>
  <r>
    <d v="2021-03-08T00:00:00"/>
    <n v="0.35983405116412526"/>
    <n v="0.34952452899999997"/>
    <n v="8.9285222848412296E-2"/>
    <n v="8.0500218043357599"/>
    <n v="8"/>
    <n v="99999"/>
    <n v="99999"/>
    <n v="1"/>
    <n v="-10"/>
    <n v="1"/>
    <x v="5"/>
    <n v="6"/>
    <n v="35307.050799999997"/>
    <n v="-7.5706545557929772E-4"/>
    <n v="45008832"/>
    <n v="3.4437674782323846E-3"/>
    <n v="6525.9173357855334"/>
    <n v="8.117747042908352E-4"/>
    <n v="1184.1055999999992"/>
    <n v="-8.9331353340473818E-3"/>
    <n v="1965.6215199999997"/>
    <n v="-4.3151432031951487E-4"/>
    <n v="7710.0229357855324"/>
    <n v="-6.9728599894836041E-4"/>
    <n v="9675.644455785532"/>
    <n v="-6.4330552824864995E-4"/>
    <x v="5"/>
    <x v="9"/>
    <n v="1"/>
    <n v="1"/>
    <n v="0"/>
    <n v="0"/>
    <x v="0"/>
  </r>
  <r>
    <d v="2021-03-09T00:00:00"/>
    <n v="0.22898571958713737"/>
    <n v="2.3065464000000001E-2"/>
    <n v="6.4780252419700604E-2"/>
    <n v="9.7444309072168096"/>
    <n v="4"/>
    <n v="99999"/>
    <n v="0"/>
    <n v="99999"/>
    <n v="-10"/>
    <n v="0"/>
    <x v="2"/>
    <n v="4"/>
    <n v="35841.300799999997"/>
    <n v="1.5131538542437539E-2"/>
    <n v="45163572"/>
    <n v="3.4379919034557282E-3"/>
    <n v="6541.4326485212332"/>
    <n v="2.3774914601843999E-3"/>
    <n v="1174.877359999999"/>
    <n v="-7.7934265322283647E-3"/>
    <n v="1960.3529199999998"/>
    <n v="-2.6803735848394128E-3"/>
    <n v="7716.3100085212318"/>
    <n v="8.1544150880774602E-4"/>
    <n v="9676.6629285212312"/>
    <n v="1.052614883021441E-4"/>
    <x v="5"/>
    <x v="9"/>
    <n v="1"/>
    <n v="1"/>
    <n v="0"/>
    <n v="0"/>
    <x v="0"/>
  </r>
  <r>
    <d v="2021-03-10T00:00:00"/>
    <n v="-0.99447958598565678"/>
    <n v="8.9453666000000001E-2"/>
    <n v="3.3925797495718099E-2"/>
    <n v="11.5706373626386"/>
    <n v="4"/>
    <n v="-1"/>
    <n v="99999"/>
    <n v="99999"/>
    <n v="-10"/>
    <n v="-1"/>
    <x v="4"/>
    <n v="2"/>
    <n v="35945.148399999998"/>
    <n v="2.8974283210168039E-3"/>
    <n v="45338108"/>
    <n v="3.8645304671649505E-3"/>
    <n v="6572.3288977767552"/>
    <n v="4.7231624807000383E-3"/>
    <n v="1178.7241599999991"/>
    <n v="3.2742140847790147E-3"/>
    <n v="1948.3725199999994"/>
    <n v="-6.1113485626865804E-3"/>
    <n v="7751.053057776754"/>
    <n v="4.5025471005124551E-3"/>
    <n v="9699.4255777767539"/>
    <n v="2.3523242902707686E-3"/>
    <x v="5"/>
    <x v="9"/>
    <n v="1"/>
    <n v="1"/>
    <n v="0"/>
    <n v="0"/>
    <x v="0"/>
  </r>
  <r>
    <d v="2021-03-12T00:00:00"/>
    <n v="-1.8400613011807232"/>
    <n v="0.81339488100000001"/>
    <n v="0.25630280378750298"/>
    <n v="4.7218734737194303"/>
    <n v="5"/>
    <n v="-1"/>
    <n v="99999"/>
    <n v="99999"/>
    <n v="10"/>
    <n v="-1"/>
    <x v="0"/>
    <n v="1"/>
    <n v="35453"/>
    <n v="-1.3691650247853682E-2"/>
    <n v="45474228"/>
    <n v="3.0023308427427065E-3"/>
    <n v="6586.964342616161"/>
    <n v="2.2268278211634573E-3"/>
    <n v="1179.5649199999991"/>
    <n v="7.1327968708145839E-4"/>
    <n v="1934.5922799999998"/>
    <n v="-7.072692649144785E-3"/>
    <n v="7766.5292626161599"/>
    <n v="1.9966583539094973E-3"/>
    <n v="9701.1215426161598"/>
    <n v="1.74852090549793E-4"/>
    <x v="5"/>
    <x v="9"/>
    <n v="1"/>
    <n v="1"/>
    <n v="0"/>
    <n v="0"/>
    <x v="0"/>
  </r>
  <r>
    <d v="2021-03-15T00:00:00"/>
    <n v="-0.61414251537083986"/>
    <n v="1.000535E-2"/>
    <n v="8.2225604925873705E-2"/>
    <n v="7.5618142107419901"/>
    <n v="3"/>
    <n v="-1"/>
    <n v="99999"/>
    <n v="99999"/>
    <n v="-10"/>
    <n v="-1"/>
    <x v="4"/>
    <n v="2"/>
    <n v="35213.949200000003"/>
    <n v="-6.7427523763855524E-3"/>
    <n v="45397072"/>
    <n v="-1.6966973029206578E-3"/>
    <n v="6590.656714153034"/>
    <n v="5.6055738953753043E-4"/>
    <n v="1188.0568399999991"/>
    <n v="7.1991968021565267E-3"/>
    <n v="1948.4264000000001"/>
    <n v="7.1509227773824957E-3"/>
    <n v="7778.7135541530333"/>
    <n v="1.5688206565476204E-3"/>
    <n v="9727.1399541530336"/>
    <n v="2.682000366924342E-3"/>
    <x v="5"/>
    <x v="9"/>
    <n v="1"/>
    <n v="1"/>
    <n v="0"/>
    <n v="0"/>
    <x v="0"/>
  </r>
  <r>
    <d v="2021-03-16T00:00:00"/>
    <n v="-1.3461569505167092"/>
    <n v="0.62715732199999996"/>
    <n v="0.14786293127316699"/>
    <n v="9.66835989877133"/>
    <n v="6"/>
    <n v="-1"/>
    <n v="99999"/>
    <n v="99999"/>
    <n v="10"/>
    <n v="-1"/>
    <x v="0"/>
    <n v="1"/>
    <n v="34814.199200000003"/>
    <n v="-1.1352035459856857E-2"/>
    <n v="45676956"/>
    <n v="6.1652434324399596E-3"/>
    <n v="6577.2606503966172"/>
    <n v="-2.032584056100184E-3"/>
    <n v="1188.9251799999993"/>
    <n v="7.3089095636214019E-4"/>
    <n v="1934.53568"/>
    <n v="-7.129199234828687E-3"/>
    <n v="7766.1858303966164"/>
    <n v="-1.6105135726109943E-3"/>
    <n v="9700.7215103966155"/>
    <n v="-2.7159518502803959E-3"/>
    <x v="5"/>
    <x v="9"/>
    <n v="1"/>
    <n v="1"/>
    <n v="0"/>
    <n v="0"/>
    <x v="0"/>
  </r>
  <r>
    <d v="2021-03-17T00:00:00"/>
    <n v="-1.0639371530406867"/>
    <n v="0.53761010200000003"/>
    <n v="0.24467636162001999"/>
    <n v="5.2320975244454901"/>
    <n v="1"/>
    <n v="-1"/>
    <n v="99999"/>
    <n v="99999"/>
    <n v="10"/>
    <n v="-1"/>
    <x v="0"/>
    <n v="1"/>
    <n v="34140.851600000002"/>
    <n v="-1.9341177320545744E-2"/>
    <n v="45301524"/>
    <n v="-8.2192867668327008E-3"/>
    <n v="6545.8545923353377"/>
    <n v="-4.7749450311636021E-3"/>
    <n v="1194.5588599999994"/>
    <n v="4.7384647030523919E-3"/>
    <n v="1936.2958399999998"/>
    <n v="9.0986174005314169E-4"/>
    <n v="7740.4134523353368"/>
    <n v="-3.3185373906978732E-3"/>
    <n v="9676.7092923353375"/>
    <n v="-2.4753022788607248E-3"/>
    <x v="5"/>
    <x v="9"/>
    <n v="1"/>
    <n v="1"/>
    <n v="0"/>
    <n v="0"/>
    <x v="0"/>
  </r>
  <r>
    <d v="2021-03-18T00:00:00"/>
    <n v="-0.74137438340893846"/>
    <n v="0.80416455899999995"/>
    <n v="0.242894677014757"/>
    <n v="5.0827627409360101"/>
    <n v="7"/>
    <n v="-1"/>
    <n v="99999"/>
    <n v="99999"/>
    <n v="10"/>
    <n v="-1"/>
    <x v="0"/>
    <n v="1"/>
    <n v="33912.398399999998"/>
    <n v="-6.6914909644493203E-3"/>
    <n v="45507512"/>
    <n v="4.5470434946073279E-3"/>
    <n v="6543.3525140860438"/>
    <n v="-3.8223859299035823E-4"/>
    <n v="1194.0461799999994"/>
    <n v="-4.2917935412578601E-4"/>
    <n v="1937.7943599999999"/>
    <n v="7.7391066439513878E-4"/>
    <n v="7737.3986940860432"/>
    <n v="-3.8948284453510507E-4"/>
    <n v="9675.193054086043"/>
    <n v="-1.5668944922164751E-4"/>
    <x v="5"/>
    <x v="9"/>
    <n v="1"/>
    <n v="1"/>
    <n v="0"/>
    <n v="0"/>
    <x v="0"/>
  </r>
  <r>
    <d v="2021-03-19T00:00:00"/>
    <n v="0.1373622155619284"/>
    <n v="0.33197820700000003"/>
    <n v="0.17460778945976199"/>
    <n v="8.6141514306552001"/>
    <n v="13"/>
    <n v="99999"/>
    <n v="0"/>
    <n v="99999"/>
    <n v="10"/>
    <n v="0"/>
    <x v="3"/>
    <n v="3"/>
    <n v="34115.101600000002"/>
    <n v="5.9772593376941074E-3"/>
    <n v="45647956"/>
    <n v="3.0861717951093937E-3"/>
    <n v="6540.3655005966966"/>
    <n v="-4.5649588386331708E-4"/>
    <n v="1177.6267799999994"/>
    <n v="-1.3751059443948832E-2"/>
    <n v="1954.5337199999999"/>
    <n v="8.6383572713051304E-3"/>
    <n v="7717.9922805966962"/>
    <n v="-2.5081315124914072E-3"/>
    <n v="9672.5260005966957"/>
    <n v="-2.7565894286951664E-4"/>
    <x v="5"/>
    <x v="9"/>
    <n v="1"/>
    <n v="1"/>
    <n v="0"/>
    <n v="0"/>
    <x v="0"/>
  </r>
  <r>
    <d v="2021-03-22T00:00:00"/>
    <n v="0.38137944523563777"/>
    <n v="0.76683445299999997"/>
    <n v="0.12919533485527501"/>
    <n v="7.7457279368215097"/>
    <n v="3"/>
    <n v="99999"/>
    <n v="99999"/>
    <n v="1"/>
    <n v="10"/>
    <n v="1"/>
    <x v="1"/>
    <n v="5"/>
    <n v="33659.851600000002"/>
    <n v="-1.3344530095141249E-2"/>
    <n v="45710920"/>
    <n v="1.3793388689735675E-3"/>
    <n v="6562.5790736847712"/>
    <n v="3.3963809952284318E-3"/>
    <n v="1175.0419799999995"/>
    <n v="-2.1949229109751167E-3"/>
    <n v="1949.8151599999997"/>
    <n v="-2.4141614706960635E-3"/>
    <n v="7737.6210536847702"/>
    <n v="2.5432486033214463E-3"/>
    <n v="9687.4362136847703"/>
    <n v="1.5415014740880473E-3"/>
    <x v="5"/>
    <x v="9"/>
    <n v="1"/>
    <n v="1"/>
    <n v="0"/>
    <n v="0"/>
    <x v="0"/>
  </r>
  <r>
    <d v="2021-03-23T00:00:00"/>
    <n v="-0.46580031952548812"/>
    <n v="0.35496366499999998"/>
    <n v="5.9756399577723197E-2"/>
    <n v="8.8237281227810307"/>
    <n v="4"/>
    <n v="-1"/>
    <n v="99999"/>
    <n v="99999"/>
    <n v="-10"/>
    <n v="-1"/>
    <x v="4"/>
    <n v="2"/>
    <n v="34212.300799999997"/>
    <n v="1.6412704564627179E-2"/>
    <n v="45331308"/>
    <n v="-8.3046239279367384E-3"/>
    <n v="6567.4798647811485"/>
    <n v="7.4677821651381038E-4"/>
    <n v="1170.4343799999995"/>
    <n v="-3.9212216060570126E-3"/>
    <n v="1940.8450399999997"/>
    <n v="-4.6004976184511603E-3"/>
    <n v="7737.9142447811482"/>
    <n v="3.7891632886033477E-5"/>
    <n v="9678.7592847811484"/>
    <n v="-8.9568888116797751E-4"/>
    <x v="5"/>
    <x v="9"/>
    <n v="1"/>
    <n v="1"/>
    <n v="0"/>
    <n v="0"/>
    <x v="0"/>
  </r>
  <r>
    <d v="2021-03-24T00:00:00"/>
    <n v="-0.88527434943930416"/>
    <n v="0.49545137"/>
    <n v="0.24332157993671699"/>
    <n v="6.8947800677775204"/>
    <n v="4"/>
    <n v="-1"/>
    <n v="99999"/>
    <n v="99999"/>
    <n v="10"/>
    <n v="-1"/>
    <x v="0"/>
    <n v="1"/>
    <n v="33370.300799999997"/>
    <n v="-2.4611031129481931E-2"/>
    <n v="45466820"/>
    <n v="2.9893688485671532E-3"/>
    <n v="6590.9268220108115"/>
    <n v="3.5701605048537033E-3"/>
    <n v="1169.2381399999995"/>
    <n v="-1.0220478998574922E-3"/>
    <n v="1937.7818399999996"/>
    <n v="-1.5782815922285032E-3"/>
    <n v="7760.164962010811"/>
    <n v="2.875544562240373E-3"/>
    <n v="9697.9468020108106"/>
    <n v="1.9824356268300924E-3"/>
    <x v="5"/>
    <x v="9"/>
    <n v="1"/>
    <n v="1"/>
    <n v="0"/>
    <n v="0"/>
    <x v="0"/>
  </r>
  <r>
    <d v="2021-03-25T00:00:00"/>
    <n v="0.54810841254308751"/>
    <n v="9.0228916000000006E-2"/>
    <n v="7.2292184687306801E-3"/>
    <n v="5.9140962750496797"/>
    <n v="8"/>
    <n v="99999"/>
    <n v="99999"/>
    <n v="1"/>
    <n v="-10"/>
    <n v="1"/>
    <x v="5"/>
    <n v="6"/>
    <n v="33032.449200000003"/>
    <n v="-1.0124319886262279E-2"/>
    <n v="44989420"/>
    <n v="-1.0499964589562261E-2"/>
    <n v="6540.6216927390706"/>
    <n v="-7.6324818390858251E-3"/>
    <n v="1174.6729399999992"/>
    <n v="4.6481549088022156E-3"/>
    <n v="1926.7312999999997"/>
    <n v="-5.7026749719153447E-3"/>
    <n v="7715.29463273907"/>
    <n v="-5.7821360101749653E-3"/>
    <n v="9642.0259327390704"/>
    <n v="-5.7662586126112636E-3"/>
    <x v="5"/>
    <x v="9"/>
    <n v="1"/>
    <n v="1"/>
    <n v="0"/>
    <n v="0"/>
    <x v="0"/>
  </r>
  <r>
    <d v="2021-03-26T00:00:00"/>
    <n v="0.78210642646331052"/>
    <n v="3.70913E-4"/>
    <n v="0.100919068410983"/>
    <n v="13.4065091779177"/>
    <n v="8"/>
    <n v="99999"/>
    <n v="99999"/>
    <n v="1"/>
    <n v="10"/>
    <n v="1"/>
    <x v="1"/>
    <n v="5"/>
    <n v="33445.148399999998"/>
    <n v="1.2493751144556198E-2"/>
    <n v="45564844"/>
    <n v="1.2790207119807384E-2"/>
    <n v="6604.5560113098772"/>
    <n v="9.7749604814756363E-3"/>
    <n v="1175.0100199999995"/>
    <n v="2.8695646977294764E-4"/>
    <n v="1914.5668199999996"/>
    <n v="-6.3135321463870797E-3"/>
    <n v="7779.566031309877"/>
    <n v="8.330388096661645E-3"/>
    <n v="9694.1328513098761"/>
    <n v="5.4041462794534034E-3"/>
    <x v="5"/>
    <x v="9"/>
    <n v="1"/>
    <n v="1"/>
    <n v="0"/>
    <n v="0"/>
    <x v="0"/>
  </r>
  <r>
    <d v="2021-03-30T00:00:00"/>
    <n v="-0.48042224520844201"/>
    <n v="2.5428177E-2"/>
    <n v="6.7466324850549E-2"/>
    <n v="10.404325161290901"/>
    <n v="3"/>
    <n v="-1"/>
    <n v="99999"/>
    <n v="99999"/>
    <n v="-10"/>
    <n v="-1"/>
    <x v="4"/>
    <n v="2"/>
    <n v="33893.550799999997"/>
    <n v="1.340709853151667E-2"/>
    <n v="45964888"/>
    <n v="8.7796635493802011E-3"/>
    <n v="6641.6276365127478"/>
    <n v="5.6130382026267078E-3"/>
    <n v="1176.8356599999993"/>
    <n v="1.5537229205924152E-3"/>
    <n v="1914.5668199999996"/>
    <n v="0"/>
    <n v="7818.4632965127475"/>
    <n v="4.9999273797951549E-3"/>
    <n v="9733.0301165127476"/>
    <n v="4.0124543163875259E-3"/>
    <x v="5"/>
    <x v="9"/>
    <n v="1"/>
    <n v="1"/>
    <n v="0"/>
    <n v="0"/>
    <x v="0"/>
  </r>
  <r>
    <d v="2021-03-31T00:00:00"/>
    <n v="0.65174547894400114"/>
    <n v="9.0958304000000004E-2"/>
    <n v="9.1331607472304302E-2"/>
    <n v="11.061319733737699"/>
    <n v="2"/>
    <n v="99999"/>
    <n v="99999"/>
    <n v="1"/>
    <n v="10"/>
    <n v="1"/>
    <x v="1"/>
    <n v="5"/>
    <n v="33340.050799999997"/>
    <n v="-1.6330540381151226E-2"/>
    <n v="46045100"/>
    <n v="1.7450711508315564E-3"/>
    <n v="6648.0956852030258"/>
    <n v="9.7386499880225408E-4"/>
    <n v="1175.1846599999992"/>
    <n v="-1.4029146601489684E-3"/>
    <n v="1914.5668199999996"/>
    <n v="0"/>
    <n v="7823.2803452030248"/>
    <n v="6.1611195289823506E-4"/>
    <n v="9737.8471652030239"/>
    <n v="4.9491768057974284E-4"/>
    <x v="5"/>
    <x v="9"/>
    <n v="1"/>
    <n v="1"/>
    <n v="0"/>
    <n v="0"/>
    <x v="0"/>
  </r>
  <r>
    <d v="2021-04-01T00:00:00"/>
    <n v="-1.3486492304841304"/>
    <n v="0.60709775499999996"/>
    <n v="0.215937466353394"/>
    <n v="5.6414308836956204"/>
    <n v="3"/>
    <n v="-1"/>
    <n v="99999"/>
    <n v="99999"/>
    <n v="10"/>
    <n v="-1"/>
    <x v="0"/>
    <n v="1"/>
    <n v="33905.351600000002"/>
    <n v="1.6955607038247278E-2"/>
    <n v="45584896"/>
    <n v="-9.9946356941346126E-3"/>
    <n v="6628.4341822201704"/>
    <n v="-2.9574638985141455E-3"/>
    <n v="1172.5079999999994"/>
    <n v="-2.2776505608913533E-3"/>
    <n v="1907.2772999999997"/>
    <n v="-3.8073991066029933E-3"/>
    <n v="7800.9421822201693"/>
    <n v="-2.8553448166475093E-3"/>
    <n v="9708.2194822201691"/>
    <n v="-3.0425290600909483E-3"/>
    <x v="5"/>
    <x v="10"/>
    <n v="2"/>
    <n v="1"/>
    <n v="0"/>
    <n v="0"/>
    <x v="0"/>
  </r>
  <r>
    <d v="2021-04-05T00:00:00"/>
    <n v="-1.2296006269696944"/>
    <n v="3.5826130000000001E-3"/>
    <n v="0.16768638752394299"/>
    <n v="6.8133850087022498"/>
    <n v="8"/>
    <n v="-1"/>
    <n v="99999"/>
    <n v="99999"/>
    <n v="10"/>
    <n v="-1"/>
    <x v="0"/>
    <n v="1"/>
    <n v="32714.449199999999"/>
    <n v="-3.5124319430446582E-2"/>
    <n v="45734700"/>
    <n v="3.2862639414599215E-3"/>
    <n v="6654.2650860806016"/>
    <n v="3.8969842877401017E-3"/>
    <n v="1182.2077599999993"/>
    <n v="8.2726599733220496E-3"/>
    <n v="1884.6396799999998"/>
    <n v="-1.1869076405407797E-2"/>
    <n v="7836.4728460806009"/>
    <n v="4.5546631458712739E-3"/>
    <n v="9721.1125260806002"/>
    <n v="1.3280544268743366E-3"/>
    <x v="5"/>
    <x v="10"/>
    <n v="2"/>
    <n v="1"/>
    <n v="0"/>
    <n v="0"/>
    <x v="0"/>
  </r>
  <r>
    <d v="2021-04-06T00:00:00"/>
    <n v="0.81908608415700401"/>
    <n v="0.77859025599999998"/>
    <n v="0.14320759543997399"/>
    <n v="8.8771763462249904"/>
    <n v="4"/>
    <n v="99999"/>
    <n v="99999"/>
    <n v="1"/>
    <n v="10"/>
    <n v="1"/>
    <x v="1"/>
    <n v="5"/>
    <n v="32540.900399999999"/>
    <n v="-5.3049586419446904E-3"/>
    <n v="45350916"/>
    <n v="-8.3915276584299869E-3"/>
    <n v="6656.6203413013582"/>
    <n v="3.5394670790678262E-4"/>
    <n v="1178.4162999999994"/>
    <n v="-3.207101262810097E-3"/>
    <n v="1880.8692199999998"/>
    <n v="-2.0006264539649266E-3"/>
    <n v="7835.036641301358"/>
    <n v="-1.83271837656096E-4"/>
    <n v="9715.9058613013585"/>
    <n v="-5.356037969186378E-4"/>
    <x v="5"/>
    <x v="10"/>
    <n v="2"/>
    <n v="1"/>
    <n v="0"/>
    <n v="0"/>
    <x v="0"/>
  </r>
  <r>
    <d v="2021-04-07T00:00:00"/>
    <n v="0.48526701714134657"/>
    <n v="0.534420063"/>
    <n v="0.19874523304653999"/>
    <n v="7.6515626754186599"/>
    <n v="5"/>
    <n v="99999"/>
    <n v="99999"/>
    <n v="1"/>
    <n v="10"/>
    <n v="1"/>
    <x v="1"/>
    <n v="5"/>
    <n v="32958.601600000002"/>
    <n v="1.2836190605223896E-2"/>
    <n v="46003816"/>
    <n v="1.4396622110124602E-2"/>
    <n v="6709.1053626273169"/>
    <n v="7.8846349400929494E-3"/>
    <n v="1183.2449599999993"/>
    <n v="4.0975841898995835E-3"/>
    <n v="1886.03054"/>
    <n v="2.7441142345878689E-3"/>
    <n v="7892.350322627316"/>
    <n v="7.3150495587777087E-3"/>
    <n v="9778.3808626273167"/>
    <n v="6.4301777124866621E-3"/>
    <x v="5"/>
    <x v="10"/>
    <n v="2"/>
    <n v="1"/>
    <n v="0"/>
    <n v="0"/>
    <x v="0"/>
  </r>
  <r>
    <d v="2021-04-08T00:00:00"/>
    <n v="-1.3129029719257626"/>
    <n v="0.53690602200000004"/>
    <n v="0.193256758242632"/>
    <n v="7.40954284920769"/>
    <n v="6"/>
    <n v="-1"/>
    <n v="99999"/>
    <n v="99999"/>
    <n v="10"/>
    <n v="-1"/>
    <x v="0"/>
    <n v="1"/>
    <n v="32798.398399999998"/>
    <n v="-4.8607402081041196E-3"/>
    <n v="46215652"/>
    <n v="4.6047484408684447E-3"/>
    <n v="6727.1699126408621"/>
    <n v="2.6925423043990815E-3"/>
    <n v="1181.4037799999994"/>
    <n v="-1.5560429684821075E-3"/>
    <n v="1878.3950799999998"/>
    <n v="-4.0484286113416923E-3"/>
    <n v="7908.5736926408617"/>
    <n v="2.0555815885456852E-3"/>
    <n v="9786.9687726408611"/>
    <n v="8.7825480866343675E-4"/>
    <x v="5"/>
    <x v="10"/>
    <n v="2"/>
    <n v="1"/>
    <n v="0"/>
    <n v="0"/>
    <x v="0"/>
  </r>
  <r>
    <d v="2021-04-09T00:00:00"/>
    <n v="-2.2962493864487192"/>
    <n v="0.52675774200000003"/>
    <n v="2.6069279548858699E-2"/>
    <n v="8.4276761295404796"/>
    <n v="5"/>
    <n v="-1"/>
    <n v="99999"/>
    <n v="99999"/>
    <n v="-10"/>
    <n v="-1"/>
    <x v="4"/>
    <n v="2"/>
    <n v="32446.550800000001"/>
    <n v="-1.0727584795725775E-2"/>
    <n v="46297412"/>
    <n v="1.7690976208666331E-3"/>
    <n v="6763.0235990263827"/>
    <n v="5.3296834851976893E-3"/>
    <n v="1176.1498799999993"/>
    <n v="-4.4471670811822017E-3"/>
    <n v="1900.5670399999999"/>
    <n v="1.1803672313707381E-2"/>
    <n v="7939.1734790263818"/>
    <n v="3.8691915350037576E-3"/>
    <n v="9839.7405190263817"/>
    <n v="5.3920419704456268E-3"/>
    <x v="5"/>
    <x v="10"/>
    <n v="2"/>
    <n v="1"/>
    <n v="0"/>
    <n v="0"/>
    <x v="0"/>
  </r>
  <r>
    <d v="2021-04-12T00:00:00"/>
    <n v="0.7278793457113254"/>
    <n v="0.70739648200000005"/>
    <n v="2.2962831440303502E-2"/>
    <n v="8.4581886287622794"/>
    <n v="8"/>
    <n v="99999"/>
    <n v="99999"/>
    <n v="1"/>
    <n v="-10"/>
    <n v="1"/>
    <x v="5"/>
    <n v="6"/>
    <n v="30904.949199999999"/>
    <n v="-4.7512033235902584E-2"/>
    <n v="46496524"/>
    <n v="4.3007155561956001E-3"/>
    <n v="6787.4807326572081"/>
    <n v="3.6163016841086471E-3"/>
    <n v="1191.1391399999993"/>
    <n v="1.2744345133972379E-2"/>
    <n v="1893.34888"/>
    <n v="-3.7978981262349887E-3"/>
    <n v="7978.6198726572075"/>
    <n v="4.9685768594218693E-3"/>
    <n v="9871.968752657207"/>
    <n v="3.2753133650738064E-3"/>
    <x v="5"/>
    <x v="10"/>
    <n v="2"/>
    <n v="1"/>
    <n v="0"/>
    <n v="0"/>
    <x v="0"/>
  </r>
  <r>
    <d v="2021-04-13T00:00:00"/>
    <n v="1.6883673954907576"/>
    <n v="0.58436381699999995"/>
    <n v="0.207842045585522"/>
    <n v="6.4934144744450899"/>
    <n v="5"/>
    <n v="99999"/>
    <n v="99999"/>
    <n v="1"/>
    <n v="10"/>
    <n v="1"/>
    <x v="1"/>
    <n v="5"/>
    <n v="31760.949199999999"/>
    <n v="2.7697829058395573E-2"/>
    <n v="46587056"/>
    <n v="1.9470702799202488E-3"/>
    <n v="6796.7913525050953"/>
    <n v="1.3717342582042491E-3"/>
    <n v="1198.8338799999995"/>
    <n v="6.4599841795141E-3"/>
    <n v="1880.93552"/>
    <n v="-6.5562982771564249E-3"/>
    <n v="7995.6252325050946"/>
    <n v="2.1313660907902321E-3"/>
    <n v="9876.5607525050946"/>
    <n v="4.6515542775105168E-4"/>
    <x v="5"/>
    <x v="10"/>
    <n v="2"/>
    <n v="1"/>
    <n v="0"/>
    <n v="0"/>
    <x v="0"/>
  </r>
  <r>
    <d v="2021-04-15T00:00:00"/>
    <n v="-0.15893749857491019"/>
    <n v="0.59645437800000001"/>
    <n v="8.9003133124057707E-2"/>
    <n v="8.9786607645874206"/>
    <n v="9"/>
    <n v="99999"/>
    <n v="0"/>
    <n v="99999"/>
    <n v="-10"/>
    <n v="0"/>
    <x v="2"/>
    <n v="4"/>
    <n v="32153.800800000001"/>
    <n v="1.2369013203169743E-2"/>
    <n v="46809940"/>
    <n v="4.7842473669081897E-3"/>
    <n v="6785.814795477906"/>
    <n v="-1.6149615984818455E-3"/>
    <n v="1201.2659399999995"/>
    <n v="2.0286880781181793E-3"/>
    <n v="1890.2759399999998"/>
    <n v="4.9658374254104576E-3"/>
    <n v="7987.0807354779054"/>
    <n v="-1.0686465134024381E-3"/>
    <n v="9877.3566754779058"/>
    <n v="8.058705785907172E-5"/>
    <x v="5"/>
    <x v="10"/>
    <n v="2"/>
    <n v="1"/>
    <n v="0"/>
    <n v="0"/>
    <x v="0"/>
  </r>
  <r>
    <d v="2021-04-16T00:00:00"/>
    <n v="-1.440788890772118"/>
    <n v="0.31440929200000001"/>
    <n v="7.6776567494896197E-2"/>
    <n v="14.555465236223201"/>
    <n v="2"/>
    <n v="-1"/>
    <n v="99999"/>
    <n v="99999"/>
    <n v="-10"/>
    <n v="-1"/>
    <x v="4"/>
    <n v="2"/>
    <n v="31946.150399999999"/>
    <n v="-6.4580359034880352E-3"/>
    <n v="47031972"/>
    <n v="4.7432660669934901E-3"/>
    <n v="6802.2600344361117"/>
    <n v="2.4234730027064E-3"/>
    <n v="1196.3253399999994"/>
    <n v="-4.1128278389380712E-3"/>
    <n v="1884.3006399999999"/>
    <n v="-3.1610728748945327E-3"/>
    <n v="7998.5853744361111"/>
    <n v="1.4404059930310797E-3"/>
    <n v="9882.8860144361115"/>
    <n v="5.597994625357039E-4"/>
    <x v="5"/>
    <x v="10"/>
    <n v="2"/>
    <n v="1"/>
    <n v="0"/>
    <n v="0"/>
    <x v="0"/>
  </r>
  <r>
    <d v="2021-04-19T00:00:00"/>
    <n v="0.47697857550161438"/>
    <n v="0.64971060999999997"/>
    <n v="0.2533983261767"/>
    <n v="5.9698637671500796"/>
    <n v="5"/>
    <n v="99999"/>
    <n v="99999"/>
    <n v="1"/>
    <n v="10"/>
    <n v="1"/>
    <x v="1"/>
    <n v="5"/>
    <n v="31206.599600000001"/>
    <n v="-2.3149919184002776E-2"/>
    <n v="47063836"/>
    <n v="6.7749657615889802E-4"/>
    <n v="6793.6054539998822"/>
    <n v="-1.2723095548268226E-3"/>
    <n v="1199.0416199999995"/>
    <n v="2.2705194892889136E-3"/>
    <n v="1884.3006399999999"/>
    <n v="0"/>
    <n v="7992.6470739998822"/>
    <n v="-7.4241883511150242E-4"/>
    <n v="9876.9477139998817"/>
    <n v="-6.0086703697237454E-4"/>
    <x v="5"/>
    <x v="10"/>
    <n v="2"/>
    <n v="1"/>
    <n v="0"/>
    <n v="0"/>
    <x v="0"/>
  </r>
  <r>
    <d v="2021-04-20T00:00:00"/>
    <n v="0.35087066306855152"/>
    <n v="0.85988765899999997"/>
    <n v="0.198039949148446"/>
    <n v="5.9189452254506403"/>
    <n v="3"/>
    <n v="99999"/>
    <n v="99999"/>
    <n v="1"/>
    <n v="10"/>
    <n v="1"/>
    <x v="1"/>
    <n v="5"/>
    <n v="31074.75"/>
    <n v="-4.2250550104793172E-3"/>
    <n v="47175936"/>
    <n v="2.3818712949790211E-3"/>
    <n v="6803.9766605115774"/>
    <n v="1.5266130160074276E-3"/>
    <n v="1197.0931199999995"/>
    <n v="-1.6250478444609362E-3"/>
    <n v="1880.23684"/>
    <n v="-2.1566622192517038E-3"/>
    <n v="8001.0697805115769"/>
    <n v="1.0538068844667681E-3"/>
    <n v="9881.3066205115774"/>
    <n v="4.4132120953888077E-4"/>
    <x v="5"/>
    <x v="10"/>
    <n v="2"/>
    <n v="1"/>
    <n v="0"/>
    <n v="0"/>
    <x v="0"/>
  </r>
  <r>
    <d v="2021-04-22T00:00:00"/>
    <n v="1.3523846215308999"/>
    <n v="0.95567334000000004"/>
    <n v="0.33938946629216998"/>
    <n v="4.9304353240913601"/>
    <n v="0"/>
    <n v="99999"/>
    <n v="99999"/>
    <n v="1"/>
    <n v="10"/>
    <n v="1"/>
    <x v="1"/>
    <n v="5"/>
    <n v="31726.550800000001"/>
    <n v="2.097525482908158E-2"/>
    <n v="47420680"/>
    <n v="5.1878991865683677E-3"/>
    <n v="6833.094091123623"/>
    <n v="4.279472441614196E-3"/>
    <n v="1200.9256599999997"/>
    <n v="3.2015387407791085E-3"/>
    <n v="1879.1240600000001"/>
    <n v="-5.9182969736937263E-4"/>
    <n v="8034.0197511236229"/>
    <n v="4.1181956308271594E-3"/>
    <n v="9913.1438111236239"/>
    <n v="3.2219616124409267E-3"/>
    <x v="5"/>
    <x v="10"/>
    <n v="2"/>
    <n v="1"/>
    <n v="0"/>
    <n v="0"/>
    <x v="0"/>
  </r>
  <r>
    <d v="2021-04-23T00:00:00"/>
    <n v="0.77415510559383127"/>
    <n v="3.41873E-3"/>
    <n v="9.8285742174094096E-2"/>
    <n v="7.6373959157205302"/>
    <n v="6"/>
    <n v="99999"/>
    <n v="99999"/>
    <n v="1"/>
    <n v="10"/>
    <n v="1"/>
    <x v="1"/>
    <n v="5"/>
    <n v="31625.849600000001"/>
    <n v="-3.1740355462781533E-3"/>
    <n v="47275472"/>
    <n v="-3.0621239509851517E-3"/>
    <n v="6812.5572113999087"/>
    <n v="-3.0055022585437907E-3"/>
    <n v="1200.2908999999997"/>
    <n v="-5.2855894510561718E-4"/>
    <n v="1960.0182800000002"/>
    <n v="4.3048898006233793E-2"/>
    <n v="8012.8481113999087"/>
    <n v="-2.6352486525507146E-3"/>
    <n v="9972.866391399908"/>
    <n v="6.0245852793205934E-3"/>
    <x v="5"/>
    <x v="10"/>
    <n v="2"/>
    <n v="1"/>
    <n v="0"/>
    <n v="0"/>
    <x v="0"/>
  </r>
  <r>
    <d v="2021-04-26T00:00:00"/>
    <n v="0.57255971233758074"/>
    <n v="0.63374094999999997"/>
    <n v="9.6083755660473696E-2"/>
    <n v="10.4239595532044"/>
    <n v="0"/>
    <n v="99999"/>
    <n v="99999"/>
    <n v="1"/>
    <n v="10"/>
    <n v="1"/>
    <x v="1"/>
    <n v="5"/>
    <n v="32271.199199999999"/>
    <n v="2.0405763265249899E-2"/>
    <n v="47088760"/>
    <n v="-3.9494476120724986E-3"/>
    <n v="6823.743853217542"/>
    <n v="1.6420620730954738E-3"/>
    <n v="1197.7997399999997"/>
    <n v="-2.0754635397136623E-3"/>
    <n v="1951.5376000000001"/>
    <n v="-4.3268371966409536E-3"/>
    <n v="8021.5435932175415"/>
    <n v="1.0851923931094465E-3"/>
    <n v="9973.081193217542"/>
    <n v="2.153862382225924E-5"/>
    <x v="5"/>
    <x v="10"/>
    <n v="2"/>
    <n v="1"/>
    <n v="0"/>
    <n v="0"/>
    <x v="0"/>
  </r>
  <r>
    <d v="2021-04-27T00:00:00"/>
    <n v="1.5633520996523931"/>
    <n v="0.864637408"/>
    <n v="0.37816778206017398"/>
    <n v="5.3522785827315502"/>
    <n v="0"/>
    <n v="99999"/>
    <n v="99999"/>
    <n v="1"/>
    <n v="10"/>
    <n v="1"/>
    <x v="1"/>
    <n v="5"/>
    <n v="32760.25"/>
    <n v="1.5154404302397229E-2"/>
    <n v="47188384"/>
    <n v="2.1156641202699777E-3"/>
    <n v="6829.2431385313703"/>
    <n v="8.0590441729944118E-4"/>
    <n v="1204.1761399999996"/>
    <n v="5.3234274370437262E-3"/>
    <n v="1952.6684800000003"/>
    <n v="5.7948153292053384E-4"/>
    <n v="8033.4192785313699"/>
    <n v="1.4804738235008053E-3"/>
    <n v="9986.0877585313701"/>
    <n v="1.3041671938531785E-3"/>
    <x v="5"/>
    <x v="10"/>
    <n v="2"/>
    <n v="1"/>
    <n v="0"/>
    <n v="0"/>
    <x v="0"/>
  </r>
  <r>
    <d v="2021-04-28T00:00:00"/>
    <n v="0.86830900215526285"/>
    <n v="0.92203971500000004"/>
    <n v="0.330291053150227"/>
    <n v="4.2897863728752004"/>
    <n v="0"/>
    <n v="99999"/>
    <n v="99999"/>
    <n v="1"/>
    <n v="10"/>
    <n v="1"/>
    <x v="1"/>
    <n v="5"/>
    <n v="33662.648399999998"/>
    <n v="2.7545528498714056E-2"/>
    <n v="47295600"/>
    <n v="2.2720845875967566E-3"/>
    <n v="6844.7463915286125"/>
    <n v="2.2701275504120044E-3"/>
    <n v="1209.6806999999997"/>
    <n v="4.5712249372422686E-3"/>
    <n v="1952.9454400000004"/>
    <n v="1.418366726542164E-4"/>
    <n v="8054.4270915286124"/>
    <n v="2.6150524787600382E-3"/>
    <n v="10007.372531528614"/>
    <n v="2.1314426141567644E-3"/>
    <x v="5"/>
    <x v="10"/>
    <n v="2"/>
    <n v="1"/>
    <n v="0"/>
    <n v="0"/>
    <x v="0"/>
  </r>
  <r>
    <d v="2021-04-29T00:00:00"/>
    <n v="-2.0782401295026411"/>
    <n v="1.8349084000000002E-2"/>
    <n v="0.14218642779965501"/>
    <n v="7.4830995665339497"/>
    <n v="11"/>
    <n v="-1"/>
    <n v="99999"/>
    <n v="99999"/>
    <n v="10"/>
    <n v="-1"/>
    <x v="0"/>
    <n v="1"/>
    <n v="33664.199200000003"/>
    <n v="4.6068864861137371E-5"/>
    <n v="47514332"/>
    <n v="4.6247853922987137E-3"/>
    <n v="6875.2712991273311"/>
    <n v="4.4596111897583501E-3"/>
    <n v="1202.8486799999996"/>
    <n v="-5.6477878831993067E-3"/>
    <n v="1989.5630400000002"/>
    <n v="1.8749934970021309E-2"/>
    <n v="8078.1199791273302"/>
    <n v="2.9415981210676456E-3"/>
    <n v="10067.683019127331"/>
    <n v="6.0266056258730938E-3"/>
    <x v="5"/>
    <x v="10"/>
    <n v="2"/>
    <n v="1"/>
    <n v="0"/>
    <n v="0"/>
    <x v="0"/>
  </r>
  <r>
    <d v="2021-04-30T00:00:00"/>
    <n v="-0.73586151002074984"/>
    <n v="0.72970334199999998"/>
    <n v="0.165670588618237"/>
    <n v="7.4962319933020503"/>
    <n v="7"/>
    <n v="-1"/>
    <n v="99999"/>
    <n v="99999"/>
    <n v="10"/>
    <n v="-1"/>
    <x v="0"/>
    <n v="1"/>
    <n v="32714.349600000001"/>
    <n v="-2.8215422394482492E-2"/>
    <n v="47207388"/>
    <n v="-6.4600297863810496E-3"/>
    <n v="6884.8227543521016"/>
    <n v="1.3892477560824013E-3"/>
    <n v="1208.2211799999998"/>
    <n v="4.4664803556173638E-3"/>
    <n v="2012.2227600000003"/>
    <n v="1.138929480716544E-2"/>
    <n v="8093.0439343521011"/>
    <n v="1.8474540194168831E-3"/>
    <n v="10105.266694352102"/>
    <n v="3.7331007693990337E-3"/>
    <x v="5"/>
    <x v="10"/>
    <n v="2"/>
    <n v="1"/>
    <n v="0"/>
    <n v="0"/>
    <x v="0"/>
  </r>
  <r>
    <d v="2021-05-03T00:00:00"/>
    <n v="7.7369852023110586E-2"/>
    <n v="1.7133783999999999E-2"/>
    <n v="6.7460872693837506E-2"/>
    <n v="9.2219325415686804"/>
    <n v="4"/>
    <n v="99999"/>
    <n v="0"/>
    <n v="99999"/>
    <n v="-10"/>
    <n v="0"/>
    <x v="2"/>
    <n v="4"/>
    <n v="32535.550800000001"/>
    <n v="-5.4654548290331562E-3"/>
    <n v="46912768"/>
    <n v="-6.2409722817114988E-3"/>
    <n v="6848.861337082677"/>
    <n v="-5.223288754484301E-3"/>
    <n v="1217.6313999999995"/>
    <n v="7.7884911767560627E-3"/>
    <n v="2012.2227600000003"/>
    <n v="0"/>
    <n v="8066.4927370826763"/>
    <n v="-3.2807430040907581E-3"/>
    <n v="10078.715497082676"/>
    <n v="-2.6274613102754696E-3"/>
    <x v="5"/>
    <x v="11"/>
    <n v="2"/>
    <n v="1"/>
    <n v="0"/>
    <n v="0"/>
    <x v="0"/>
  </r>
  <r>
    <d v="2021-05-04T00:00:00"/>
    <n v="0.13953147002110181"/>
    <n v="0.43334636999999998"/>
    <n v="0.181707099056553"/>
    <n v="6.9850759080285298"/>
    <n v="4"/>
    <n v="99999"/>
    <n v="0"/>
    <n v="99999"/>
    <n v="10"/>
    <n v="0"/>
    <x v="3"/>
    <n v="3"/>
    <n v="32293.75"/>
    <n v="-7.4318950825937868E-3"/>
    <n v="46529152"/>
    <n v="-8.1772194725324709E-3"/>
    <n v="6842.4288183196049"/>
    <n v="-9.3920995717111655E-4"/>
    <n v="1222.6898799999997"/>
    <n v="4.1543606710536807E-3"/>
    <n v="2012.2227600000003"/>
    <n v="0"/>
    <n v="8065.1186983196048"/>
    <n v="-1.7033905662056092E-4"/>
    <n v="10077.341458319604"/>
    <n v="-1.3633074209395968E-4"/>
    <x v="5"/>
    <x v="11"/>
    <n v="2"/>
    <n v="1"/>
    <n v="0"/>
    <n v="0"/>
    <x v="0"/>
  </r>
  <r>
    <d v="2021-05-05T00:00:00"/>
    <n v="0.47623919504280743"/>
    <n v="0.55986692100000002"/>
    <n v="0.10839118906504"/>
    <n v="7.8073204067391897"/>
    <n v="7"/>
    <n v="99999"/>
    <n v="99999"/>
    <n v="1"/>
    <n v="10"/>
    <n v="1"/>
    <x v="1"/>
    <n v="5"/>
    <n v="32851.550799999997"/>
    <n v="1.7272716856976844E-2"/>
    <n v="46603364"/>
    <n v="1.5949570712141536E-3"/>
    <n v="6876.5541646266265"/>
    <n v="4.9873147698162867E-3"/>
    <n v="1222.9646799999996"/>
    <n v="2.2475036760738476E-4"/>
    <n v="2004.9759600000004"/>
    <n v="-3.6013905339187247E-3"/>
    <n v="8099.5188446266257"/>
    <n v="4.2652994449032811E-3"/>
    <n v="10104.494804626625"/>
    <n v="2.6944950133256373E-3"/>
    <x v="5"/>
    <x v="11"/>
    <n v="2"/>
    <n v="1"/>
    <n v="0"/>
    <n v="0"/>
    <x v="0"/>
  </r>
  <r>
    <d v="2021-05-06T00:00:00"/>
    <n v="0.17285055626226134"/>
    <n v="0.25180965599999999"/>
    <n v="4.9051147963408504E-3"/>
    <n v="12.020161335186801"/>
    <n v="2"/>
    <n v="99999"/>
    <n v="0"/>
    <n v="99999"/>
    <n v="-10"/>
    <n v="0"/>
    <x v="2"/>
    <n v="4"/>
    <n v="32875.699200000003"/>
    <n v="7.3507640923931028E-4"/>
    <n v="47498356"/>
    <n v="1.9204450562839259E-2"/>
    <n v="6958.0746489022076"/>
    <n v="1.18548450755942E-2"/>
    <n v="1224.5782599999998"/>
    <n v="1.3194003280618816E-3"/>
    <n v="1998.1908400000002"/>
    <n v="-3.3841403265504333E-3"/>
    <n v="8182.6529089022079"/>
    <n v="1.0264074430882397E-2"/>
    <n v="10180.843748902207"/>
    <n v="7.5559387927661703E-3"/>
    <x v="5"/>
    <x v="11"/>
    <n v="2"/>
    <n v="1"/>
    <n v="0"/>
    <n v="0"/>
    <x v="0"/>
  </r>
  <r>
    <d v="2021-05-07T00:00:00"/>
    <n v="4.3924602948767412E-2"/>
    <n v="0.59464630299999999"/>
    <n v="0.17658076430113701"/>
    <n v="7.7809857575137196"/>
    <n v="1"/>
    <n v="99999"/>
    <n v="0"/>
    <n v="99999"/>
    <n v="10"/>
    <n v="0"/>
    <x v="3"/>
    <n v="3"/>
    <n v="32888.25"/>
    <n v="3.8176526447841752E-4"/>
    <n v="47572672"/>
    <n v="1.5646015201031815E-3"/>
    <n v="6964.8567639304301"/>
    <n v="9.7471144971006396E-4"/>
    <n v="1220.0554799999995"/>
    <n v="-3.6933368390846821E-3"/>
    <n v="1994.5828000000001"/>
    <n v="-1.805653357914494E-3"/>
    <n v="8184.9122439304301"/>
    <n v="2.761127782608952E-4"/>
    <n v="10179.49504393043"/>
    <n v="-1.3247477370648131E-4"/>
    <x v="5"/>
    <x v="11"/>
    <n v="2"/>
    <n v="1"/>
    <n v="0"/>
    <n v="0"/>
    <x v="0"/>
  </r>
  <r>
    <d v="2021-05-10T00:00:00"/>
    <n v="-0.41773343021020526"/>
    <n v="5.7275090000000001E-2"/>
    <n v="3.5638661653138497E-2"/>
    <n v="11.4440815696383"/>
    <n v="1"/>
    <n v="-1"/>
    <n v="99999"/>
    <n v="99999"/>
    <n v="-10"/>
    <n v="-1"/>
    <x v="4"/>
    <n v="2"/>
    <n v="33191.5"/>
    <n v="9.2206183059300173E-3"/>
    <n v="48037288"/>
    <n v="9.7664474259506751E-3"/>
    <n v="7013.0082865630893"/>
    <n v="6.9134979030762711E-3"/>
    <n v="1223.5238199999997"/>
    <n v="2.8427723631061497E-3"/>
    <n v="1992.0591200000003"/>
    <n v="-1.265267102473655E-3"/>
    <n v="8236.5321065630887"/>
    <n v="6.3067093567115151E-3"/>
    <n v="10228.591226563089"/>
    <n v="4.8230469606576065E-3"/>
    <x v="5"/>
    <x v="11"/>
    <n v="2"/>
    <n v="1"/>
    <n v="0"/>
    <n v="0"/>
    <x v="0"/>
  </r>
  <r>
    <d v="2021-05-11T00:00:00"/>
    <n v="-0.43696388958443705"/>
    <n v="1.5145999999999999E-4"/>
    <n v="4.5679775157637603E-2"/>
    <n v="7.8417942249243202"/>
    <n v="2"/>
    <n v="-1"/>
    <n v="99999"/>
    <n v="99999"/>
    <n v="-10"/>
    <n v="-1"/>
    <x v="4"/>
    <n v="2"/>
    <n v="32836.25"/>
    <n v="-1.0703041441332828E-2"/>
    <n v="48125180"/>
    <n v="1.8296619909101697E-3"/>
    <n v="7004.0011232136094"/>
    <n v="-1.2843508778875856E-3"/>
    <n v="1215.8247199999996"/>
    <n v="-6.2925624120665491E-3"/>
    <n v="1987.1609200000003"/>
    <n v="-2.4588627670849572E-3"/>
    <n v="8219.8258432136099"/>
    <n v="-2.0283127818037094E-3"/>
    <n v="10206.98676321361"/>
    <n v="-2.1121641163420746E-3"/>
    <x v="5"/>
    <x v="11"/>
    <n v="2"/>
    <n v="1"/>
    <n v="0"/>
    <n v="0"/>
    <x v="0"/>
  </r>
  <r>
    <d v="2021-05-12T00:00:00"/>
    <n v="-0.95035495716880125"/>
    <n v="7.3372740000000004E-3"/>
    <n v="8.0340749817732995E-2"/>
    <n v="9.70835464302899"/>
    <n v="5"/>
    <n v="-1"/>
    <n v="99999"/>
    <n v="99999"/>
    <n v="-10"/>
    <n v="-1"/>
    <x v="4"/>
    <n v="2"/>
    <n v="32454.599600000001"/>
    <n v="-1.1622837565190891E-2"/>
    <n v="48393856"/>
    <n v="5.5828570407425726E-3"/>
    <n v="7043.4969897867832"/>
    <n v="5.6390434379387511E-3"/>
    <n v="1223.1256799999996"/>
    <n v="6.0049445285172975E-3"/>
    <n v="1976.6262000000006"/>
    <n v="-5.3013925012170837E-3"/>
    <n v="8266.6226697867824"/>
    <n v="5.6931652161229529E-3"/>
    <n v="10243.248869786783"/>
    <n v="3.5526749876724217E-3"/>
    <x v="5"/>
    <x v="11"/>
    <n v="2"/>
    <n v="1"/>
    <n v="0"/>
    <n v="0"/>
    <x v="0"/>
  </r>
  <r>
    <d v="2021-05-14T00:00:00"/>
    <n v="1.4832804118235601"/>
    <n v="0.67511842300000002"/>
    <n v="7.0490543086785706E-2"/>
    <n v="10.0000133481647"/>
    <n v="5"/>
    <n v="99999"/>
    <n v="99999"/>
    <n v="1"/>
    <n v="-10"/>
    <n v="1"/>
    <x v="5"/>
    <n v="6"/>
    <n v="32163.349600000001"/>
    <n v="-8.9740746639807023E-3"/>
    <n v="48456404"/>
    <n v="1.2924781195364776E-3"/>
    <n v="7052.1738474140202"/>
    <n v="1.2318962640034403E-3"/>
    <n v="1229.1231999999995"/>
    <n v="4.9034372330405418E-3"/>
    <n v="1959.4722400000001"/>
    <n v="-8.6784036354473626E-3"/>
    <n v="8281.2970474140202"/>
    <n v="1.7751357735089623E-3"/>
    <n v="10240.769287414019"/>
    <n v="-2.4206991397790478E-4"/>
    <x v="5"/>
    <x v="11"/>
    <n v="2"/>
    <n v="1"/>
    <n v="0"/>
    <n v="0"/>
    <x v="0"/>
  </r>
  <r>
    <d v="2021-05-17T00:00:00"/>
    <n v="2.4807536669897772"/>
    <n v="0.91015670000000004"/>
    <n v="0.41717995167795302"/>
    <n v="3.8534819352813998"/>
    <n v="2"/>
    <n v="99999"/>
    <n v="99999"/>
    <n v="1"/>
    <n v="10"/>
    <n v="1"/>
    <x v="1"/>
    <n v="5"/>
    <n v="33460.5"/>
    <n v="4.033007805878519E-2"/>
    <n v="48588608"/>
    <n v="2.7283081096980411E-3"/>
    <n v="7061.59347128634"/>
    <n v="1.3357050004905169E-3"/>
    <n v="1235.5021199999999"/>
    <n v="5.1898133563830218E-3"/>
    <n v="1958.8812000000007"/>
    <n v="-3.0163223950507856E-4"/>
    <n v="8297.0955912863392"/>
    <n v="1.9077378557810221E-3"/>
    <n v="10255.976791286339"/>
    <n v="1.484996238613645E-3"/>
    <x v="5"/>
    <x v="11"/>
    <n v="2"/>
    <n v="1"/>
    <n v="0"/>
    <n v="0"/>
    <x v="0"/>
  </r>
  <r>
    <d v="2021-05-18T00:00:00"/>
    <n v="-0.56989437492645234"/>
    <n v="4.0188740000000004E-3"/>
    <n v="2.2710399113548999E-2"/>
    <n v="9.9766967820641597"/>
    <n v="4"/>
    <n v="-1"/>
    <n v="99999"/>
    <n v="99999"/>
    <n v="-10"/>
    <n v="-1"/>
    <x v="4"/>
    <n v="2"/>
    <n v="33954.300799999997"/>
    <n v="1.4757723285665048E-2"/>
    <n v="48700880"/>
    <n v="2.3106650842930065E-3"/>
    <n v="7072.4234794128697"/>
    <n v="1.5336493343274249E-3"/>
    <n v="1237.6850999999997"/>
    <n v="1.7668767739547064E-3"/>
    <n v="1979.5224000000005"/>
    <n v="1.0537239318035185E-2"/>
    <n v="8310.1085794128703"/>
    <n v="1.5683787155829076E-3"/>
    <n v="10289.63097941287"/>
    <n v="3.281422024582259E-3"/>
    <x v="5"/>
    <x v="11"/>
    <n v="2"/>
    <n v="1"/>
    <n v="0"/>
    <n v="0"/>
    <x v="0"/>
  </r>
  <r>
    <d v="2021-05-19T00:00:00"/>
    <n v="-0.59500315964363426"/>
    <n v="0.26021165400000001"/>
    <n v="0.162396401551167"/>
    <n v="9.5604374067816895"/>
    <n v="4"/>
    <n v="-1"/>
    <n v="99999"/>
    <n v="99999"/>
    <n v="10"/>
    <n v="-1"/>
    <x v="0"/>
    <n v="1"/>
    <n v="33659.148399999998"/>
    <n v="-8.692636662982034E-3"/>
    <n v="48288992"/>
    <n v="-8.4575063120009286E-3"/>
    <n v="7098.8905329332465"/>
    <n v="3.7422891315006535E-3"/>
    <n v="1238.7581199999997"/>
    <n v="8.6695719290807993E-4"/>
    <n v="2011.5728000000004"/>
    <n v="1.6190976166776228E-2"/>
    <n v="8337.6486529332469"/>
    <n v="3.3140449679085471E-3"/>
    <n v="10349.221452933247"/>
    <n v="5.791312986792585E-3"/>
    <x v="5"/>
    <x v="11"/>
    <n v="2"/>
    <n v="1"/>
    <n v="0"/>
    <n v="0"/>
    <x v="0"/>
  </r>
  <r>
    <d v="2021-05-20T00:00:00"/>
    <n v="1.5528385567972212"/>
    <n v="0.71790632799999998"/>
    <n v="0.25944049694629701"/>
    <n v="5.8288703626796599"/>
    <n v="0"/>
    <n v="99999"/>
    <n v="99999"/>
    <n v="1"/>
    <n v="10"/>
    <n v="1"/>
    <x v="1"/>
    <n v="5"/>
    <n v="33400.75"/>
    <n v="-7.6769143689920938E-3"/>
    <n v="47781956"/>
    <n v="-1.0500032802506998E-2"/>
    <n v="7120.8688646292576"/>
    <n v="3.0960234693082622E-3"/>
    <n v="1244.2345199999997"/>
    <n v="4.4208791947213388E-3"/>
    <n v="2008.7304800000006"/>
    <n v="-1.4129839099036312E-3"/>
    <n v="8365.1033846292576"/>
    <n v="3.2928626329620236E-3"/>
    <n v="10373.833864629258"/>
    <n v="2.3781896839241146E-3"/>
    <x v="5"/>
    <x v="11"/>
    <n v="2"/>
    <n v="1"/>
    <n v="0"/>
    <n v="0"/>
    <x v="0"/>
  </r>
  <r>
    <d v="2021-05-21T00:00:00"/>
    <n v="2.0382935040996917"/>
    <n v="0.51911173399999999"/>
    <n v="0.34871088359816399"/>
    <n v="4.6832334713387898"/>
    <n v="4"/>
    <n v="99999"/>
    <n v="99999"/>
    <n v="1"/>
    <n v="10"/>
    <n v="1"/>
    <x v="1"/>
    <n v="5"/>
    <n v="34686.351600000002"/>
    <n v="3.8490201567330073E-2"/>
    <n v="47898764"/>
    <n v="2.4446048211170801E-3"/>
    <n v="7130.7820182666528"/>
    <n v="1.392126975773289E-3"/>
    <n v="1253.3618599999998"/>
    <n v="7.3357070980477612E-3"/>
    <n v="2015.5270800000003"/>
    <n v="3.3835300791571488E-3"/>
    <n v="8384.1438782666519"/>
    <n v="2.2761815080947212E-3"/>
    <n v="10399.670958266652"/>
    <n v="2.4906022184805199E-3"/>
    <x v="5"/>
    <x v="11"/>
    <n v="2"/>
    <n v="1"/>
    <n v="0"/>
    <n v="0"/>
    <x v="0"/>
  </r>
  <r>
    <d v="2021-05-24T00:00:00"/>
    <n v="-0.48045394231631622"/>
    <n v="0.159014827"/>
    <n v="4.32995820535293E-3"/>
    <n v="7.6283551865607597"/>
    <n v="4"/>
    <n v="-1"/>
    <n v="99999"/>
    <n v="99999"/>
    <n v="-10"/>
    <n v="-1"/>
    <x v="4"/>
    <n v="2"/>
    <n v="34835.351600000002"/>
    <n v="4.2956377112892685E-3"/>
    <n v="47593264"/>
    <n v="-6.3780351409484792E-3"/>
    <n v="7096.8448059663133"/>
    <n v="-4.7592553261905923E-3"/>
    <n v="1253.9845399999995"/>
    <n v="4.968078412723731E-4"/>
    <n v="2042.9107200000005"/>
    <n v="1.3586341891273612E-2"/>
    <n v="8350.8293459663128"/>
    <n v="-3.9735162926648471E-3"/>
    <n v="10393.740065966313"/>
    <n v="-5.702961491896863E-4"/>
    <x v="5"/>
    <x v="11"/>
    <n v="2"/>
    <n v="1"/>
    <n v="0"/>
    <n v="0"/>
    <x v="0"/>
  </r>
  <r>
    <d v="2021-05-25T00:00:00"/>
    <n v="-0.31169256267893986"/>
    <n v="0.50767662300000005"/>
    <n v="7.04509158837959E-2"/>
    <n v="8.3367407392842008"/>
    <n v="4"/>
    <n v="-1"/>
    <n v="99999"/>
    <n v="99999"/>
    <n v="-10"/>
    <n v="-1"/>
    <x v="4"/>
    <n v="2"/>
    <n v="34706.550799999997"/>
    <n v="-3.6974163912272262E-3"/>
    <n v="47698740"/>
    <n v="2.2161959726065827E-3"/>
    <n v="7098.5463054358643"/>
    <n v="2.3975435789735933E-4"/>
    <n v="1255.9277199999997"/>
    <n v="1.549604431327456E-3"/>
    <n v="2047.0404000000003"/>
    <n v="2.0214686621253808E-3"/>
    <n v="8354.474025435864"/>
    <n v="4.3644521023677996E-4"/>
    <n v="10401.514425435864"/>
    <n v="7.4798478894111398E-4"/>
    <x v="5"/>
    <x v="11"/>
    <n v="2"/>
    <n v="1"/>
    <n v="0"/>
    <n v="0"/>
    <x v="0"/>
  </r>
  <r>
    <d v="2021-05-26T00:00:00"/>
    <n v="0.79540452939730821"/>
    <n v="0.20682451099999999"/>
    <n v="9.8987569847802895E-2"/>
    <n v="8.1121067623970298"/>
    <n v="3"/>
    <n v="99999"/>
    <n v="99999"/>
    <n v="1"/>
    <n v="10"/>
    <n v="1"/>
    <x v="1"/>
    <n v="5"/>
    <n v="34674.699200000003"/>
    <n v="-9.1774029011248981E-4"/>
    <n v="47785592"/>
    <n v="1.8208447434879815E-3"/>
    <n v="7120.4034268860423"/>
    <n v="3.0790982420501045E-3"/>
    <n v="1258.8200999999995"/>
    <n v="2.3029828500000793E-3"/>
    <n v="2032.5467200000003"/>
    <n v="-7.0803096997987813E-3"/>
    <n v="8379.2235268860422"/>
    <n v="2.962424848629075E-3"/>
    <n v="10411.770246886043"/>
    <n v="9.8599309972580151E-4"/>
    <x v="5"/>
    <x v="11"/>
    <n v="2"/>
    <n v="1"/>
    <n v="0"/>
    <n v="0"/>
    <x v="0"/>
  </r>
  <r>
    <d v="2021-05-27T00:00:00"/>
    <n v="0.96580558449791387"/>
    <n v="0.78313482199999995"/>
    <n v="0.30203634024544501"/>
    <n v="5.6791629629636402"/>
    <n v="2"/>
    <n v="99999"/>
    <n v="99999"/>
    <n v="1"/>
    <n v="10"/>
    <n v="1"/>
    <x v="1"/>
    <n v="5"/>
    <n v="35134.300799999997"/>
    <n v="1.3254667253176811E-2"/>
    <n v="48004708"/>
    <n v="4.5853988792270428E-3"/>
    <n v="7152.9173475179387"/>
    <n v="4.5663031548361932E-3"/>
    <n v="1258.8129799999995"/>
    <n v="-5.6560901752211734E-6"/>
    <n v="2028.5266000000006"/>
    <n v="-1.97787335486177E-3"/>
    <n v="8411.7303275179383"/>
    <n v="3.8794526160559339E-3"/>
    <n v="10440.256927517939"/>
    <n v="2.7360074181830285E-3"/>
    <x v="5"/>
    <x v="11"/>
    <n v="2"/>
    <n v="1"/>
    <n v="0"/>
    <n v="0"/>
    <x v="0"/>
  </r>
  <r>
    <d v="2021-05-28T00:00:00"/>
    <n v="0.31252856837386767"/>
    <n v="0.37562704499999999"/>
    <n v="6.1209631267952799E-2"/>
    <n v="9.5050107824742192"/>
    <n v="5"/>
    <n v="99999"/>
    <n v="99999"/>
    <n v="1"/>
    <n v="-10"/>
    <n v="1"/>
    <x v="5"/>
    <n v="6"/>
    <n v="35222.648399999998"/>
    <n v="2.5145683274847563E-3"/>
    <n v="48278284"/>
    <n v="5.6989410288674769E-3"/>
    <n v="7182.1282358339658"/>
    <n v="4.083772661816587E-3"/>
    <n v="1254.5596399999995"/>
    <n v="-3.3788498113516141E-3"/>
    <n v="2034.0538400000005"/>
    <n v="2.7247559879175487E-3"/>
    <n v="8436.6878758339662"/>
    <n v="2.9669933942582105E-3"/>
    <n v="10470.741715833967"/>
    <n v="2.9199270216881956E-3"/>
    <x v="5"/>
    <x v="11"/>
    <n v="2"/>
    <n v="1"/>
    <n v="0"/>
    <n v="0"/>
    <x v="0"/>
  </r>
  <r>
    <d v="2021-05-31T00:00:00"/>
    <n v="0.32977311567530043"/>
    <n v="0.62593450100000003"/>
    <n v="0.31263065476380197"/>
    <n v="5.5233445714998597"/>
    <n v="2"/>
    <n v="99999"/>
    <n v="99999"/>
    <n v="1"/>
    <n v="10"/>
    <n v="1"/>
    <x v="1"/>
    <n v="5"/>
    <n v="35484.550799999997"/>
    <n v="7.4356248577831519E-3"/>
    <n v="48413148"/>
    <n v="2.7934712841077847E-3"/>
    <n v="7196.7773790766232"/>
    <n v="2.0396660657724386E-3"/>
    <n v="1257.2575199999997"/>
    <n v="2.1504597421930782E-3"/>
    <n v="2034.0538400000005"/>
    <n v="0"/>
    <n v="8454.0348990766233"/>
    <n v="2.0561414026405433E-3"/>
    <n v="10488.088739076624"/>
    <n v="1.6567138903278433E-3"/>
    <x v="5"/>
    <x v="11"/>
    <n v="2"/>
    <n v="1"/>
    <n v="0"/>
    <n v="0"/>
    <x v="0"/>
  </r>
  <r>
    <d v="2021-06-01T00:00:00"/>
    <n v="-0.24805420181469623"/>
    <n v="9.2161990999999999E-2"/>
    <n v="0.171910690862322"/>
    <n v="8.3078972843622907"/>
    <n v="6"/>
    <n v="99999"/>
    <n v="0"/>
    <n v="99999"/>
    <n v="10"/>
    <n v="0"/>
    <x v="3"/>
    <n v="3"/>
    <n v="35333.75"/>
    <n v="-4.2497593065203842E-3"/>
    <n v="48521164"/>
    <n v="2.2311294444228302E-3"/>
    <n v="7228.208112739303"/>
    <n v="4.3673344341677023E-3"/>
    <n v="1254.2743999999996"/>
    <n v="-2.3727199500068741E-3"/>
    <n v="2033.0297600000004"/>
    <n v="-5.0346749916907463E-4"/>
    <n v="8482.4825127393033"/>
    <n v="3.3649747135284791E-3"/>
    <n v="10515.512272739303"/>
    <n v="2.6147312770632425E-3"/>
    <x v="5"/>
    <x v="0"/>
    <n v="2"/>
    <n v="1"/>
    <n v="0"/>
    <n v="0"/>
    <x v="0"/>
  </r>
  <r>
    <d v="2021-06-02T00:00:00"/>
    <n v="0.77896227179124744"/>
    <n v="0.47732746399999998"/>
    <n v="0.144268192930391"/>
    <n v="8.4734073476044607"/>
    <n v="0"/>
    <n v="99999"/>
    <n v="99999"/>
    <n v="1"/>
    <n v="10"/>
    <n v="1"/>
    <x v="1"/>
    <n v="5"/>
    <n v="35397.398399999998"/>
    <n v="1.8013485690027142E-3"/>
    <n v="48905848"/>
    <n v="7.9281692417767502E-3"/>
    <n v="7269.1183952810579"/>
    <n v="5.6598097209807907E-3"/>
    <n v="1259.6421199999995"/>
    <n v="4.2795420204702062E-3"/>
    <n v="2030.0631600000006"/>
    <n v="-1.4592014629435379E-3"/>
    <n v="8528.7605152810575"/>
    <n v="5.455714464751571E-3"/>
    <n v="10558.823675281059"/>
    <n v="4.1188105171099387E-3"/>
    <x v="5"/>
    <x v="0"/>
    <n v="2"/>
    <n v="1"/>
    <n v="0"/>
    <n v="0"/>
    <x v="0"/>
  </r>
  <r>
    <d v="2021-06-03T00:00:00"/>
    <n v="-0.31238646402997255"/>
    <n v="0.49757198600000002"/>
    <n v="0.10525630306824001"/>
    <n v="9.8615245006635401"/>
    <n v="1"/>
    <n v="-1"/>
    <n v="99999"/>
    <n v="99999"/>
    <n v="10"/>
    <n v="-1"/>
    <x v="0"/>
    <n v="1"/>
    <n v="35653.699200000003"/>
    <n v="7.2406677209364556E-3"/>
    <n v="49762836"/>
    <n v="1.7523221353814344E-2"/>
    <n v="7282.7579826083665"/>
    <n v="1.87637435320398E-3"/>
    <n v="1263.1399399999996"/>
    <n v="2.7768363287186126E-3"/>
    <n v="2032.5626400000006"/>
    <n v="1.2312326282497565E-3"/>
    <n v="8545.8979226083666"/>
    <n v="2.0093666947973432E-3"/>
    <n v="10578.460562608367"/>
    <n v="1.8597608910999597E-3"/>
    <x v="5"/>
    <x v="0"/>
    <n v="2"/>
    <n v="1"/>
    <n v="0"/>
    <n v="0"/>
    <x v="0"/>
  </r>
  <r>
    <d v="2021-06-04T00:00:00"/>
    <n v="-0.27967289530353751"/>
    <n v="0.80249993100000006"/>
    <n v="0.237707617872737"/>
    <n v="5.8706741236706304"/>
    <n v="3"/>
    <n v="-1"/>
    <n v="99999"/>
    <n v="99999"/>
    <n v="10"/>
    <n v="-1"/>
    <x v="0"/>
    <n v="1"/>
    <n v="35345.101600000002"/>
    <n v="-8.655416041654429E-3"/>
    <n v="50229380"/>
    <n v="9.3753499097197768E-3"/>
    <n v="7303.8317862737767"/>
    <n v="2.8936570068283096E-3"/>
    <n v="1267.6133799999993"/>
    <n v="3.5415236731408672E-3"/>
    <n v="2025.2895200000007"/>
    <n v="-3.5783005437902693E-3"/>
    <n v="8571.4451662737756"/>
    <n v="2.9894159626950856E-3"/>
    <n v="10596.734686273776"/>
    <n v="1.7274842173162774E-3"/>
    <x v="5"/>
    <x v="0"/>
    <n v="2"/>
    <n v="1"/>
    <n v="0"/>
    <n v="0"/>
    <x v="0"/>
  </r>
  <r>
    <d v="2021-06-07T00:00:00"/>
    <n v="-0.59721975837871055"/>
    <n v="0.12574598000000001"/>
    <n v="2.2119648761931801E-2"/>
    <n v="11.802310459005501"/>
    <n v="1"/>
    <n v="-1"/>
    <n v="99999"/>
    <n v="99999"/>
    <n v="-10"/>
    <n v="-1"/>
    <x v="4"/>
    <n v="2"/>
    <n v="35403.050799999997"/>
    <n v="1.6395256309009731E-3"/>
    <n v="50377432"/>
    <n v="2.9475179665765516E-3"/>
    <n v="7301.7525318794414"/>
    <n v="-2.846799399519595E-4"/>
    <n v="1269.0863999999995"/>
    <n v="1.1620420100015849E-3"/>
    <n v="2023.9268400000005"/>
    <n v="-6.7283219833191854E-4"/>
    <n v="8570.8389318794416"/>
    <n v="-7.0727209073195851E-5"/>
    <n v="10594.765771879442"/>
    <n v="-1.8580387757416439E-4"/>
    <x v="5"/>
    <x v="0"/>
    <n v="2"/>
    <n v="1"/>
    <n v="0"/>
    <n v="0"/>
    <x v="0"/>
  </r>
  <r>
    <d v="2021-06-08T00:00:00"/>
    <n v="-1.002923071955947"/>
    <n v="4.4582090000000003E-3"/>
    <n v="0.11506984460967901"/>
    <n v="8.6758668647821597"/>
    <n v="3"/>
    <n v="-1"/>
    <n v="99999"/>
    <n v="99999"/>
    <n v="10"/>
    <n v="-1"/>
    <x v="0"/>
    <n v="1"/>
    <n v="35083.5"/>
    <n v="-9.0260808822724137E-3"/>
    <n v="50418824"/>
    <n v="8.2163775239685322E-4"/>
    <n v="7343.5688646123108"/>
    <n v="5.7268898870921348E-3"/>
    <n v="1274.3157999999996"/>
    <n v="4.1206020330846194E-3"/>
    <n v="2023.4400000000005"/>
    <n v="-2.4054229153858131E-4"/>
    <n v="8617.8846646123111"/>
    <n v="5.4890464173678044E-3"/>
    <n v="10641.324664612312"/>
    <n v="4.3945183626850071E-3"/>
    <x v="5"/>
    <x v="0"/>
    <n v="2"/>
    <n v="1"/>
    <n v="0"/>
    <n v="0"/>
    <x v="0"/>
  </r>
  <r>
    <d v="2021-06-09T00:00:00"/>
    <n v="0.28190212060472924"/>
    <n v="0.77599463999999996"/>
    <n v="0.19217636406476399"/>
    <n v="5.42784788177359"/>
    <n v="4"/>
    <n v="99999"/>
    <n v="99999"/>
    <n v="1"/>
    <n v="10"/>
    <n v="1"/>
    <x v="1"/>
    <n v="5"/>
    <n v="34808.699200000003"/>
    <n v="-7.8327646899538639E-3"/>
    <n v="50009468"/>
    <n v="-8.1191104338331765E-3"/>
    <n v="7357.8171509066642"/>
    <n v="1.9402400327468428E-3"/>
    <n v="1274.4456999999998"/>
    <n v="1.0193705516337026E-4"/>
    <n v="2017.2207600000006"/>
    <n v="-3.0735974380262654E-3"/>
    <n v="8632.2628509066635"/>
    <n v="1.6684124763695074E-3"/>
    <n v="10649.483610906664"/>
    <n v="7.6672280486711486E-4"/>
    <x v="5"/>
    <x v="0"/>
    <n v="2"/>
    <n v="1"/>
    <n v="0"/>
    <n v="0"/>
    <x v="0"/>
  </r>
  <r>
    <d v="2021-06-10T00:00:00"/>
    <n v="0.36738478642622452"/>
    <n v="0.58749143699999995"/>
    <n v="0.12390675443971499"/>
    <n v="9.0747694470016604"/>
    <n v="5"/>
    <n v="99999"/>
    <n v="99999"/>
    <n v="1"/>
    <n v="10"/>
    <n v="1"/>
    <x v="1"/>
    <n v="5"/>
    <n v="35146"/>
    <n v="9.6901294145457229E-3"/>
    <n v="50242472"/>
    <n v="4.6591977343171109E-3"/>
    <n v="7345.4159550540071"/>
    <n v="-1.6854449625903767E-3"/>
    <n v="1277.4270599999998"/>
    <n v="2.3393385846097736E-3"/>
    <n v="2000.4513200000006"/>
    <n v="-8.3131406995831103E-3"/>
    <n v="8622.8430150540062"/>
    <n v="-1.0912359847415898E-3"/>
    <n v="10623.294335054006"/>
    <n v="-2.459206174638906E-3"/>
    <x v="5"/>
    <x v="0"/>
    <n v="2"/>
    <n v="1"/>
    <n v="0"/>
    <n v="0"/>
    <x v="0"/>
  </r>
  <r>
    <d v="2021-06-11T00:00:00"/>
    <n v="-0.76882471048113377"/>
    <n v="0.44905481200000003"/>
    <n v="0.18178984894191999"/>
    <n v="6.63564873232386"/>
    <n v="1"/>
    <n v="-1"/>
    <n v="99999"/>
    <n v="99999"/>
    <n v="10"/>
    <n v="-1"/>
    <x v="0"/>
    <n v="1"/>
    <n v="35055.398399999998"/>
    <n v="-2.5778637682809524E-3"/>
    <n v="50350860"/>
    <n v="2.1572983112774224E-3"/>
    <n v="7361.0191996201147"/>
    <n v="2.1242152468399222E-3"/>
    <n v="1273.0274599999998"/>
    <n v="-3.4441105388827165E-3"/>
    <n v="1990.3956000000007"/>
    <n v="-5.0267256690854634E-3"/>
    <n v="8634.046659620115"/>
    <n v="1.2992982182964408E-3"/>
    <n v="10624.442259620115"/>
    <n v="1.0805730594509733E-4"/>
    <x v="5"/>
    <x v="0"/>
    <n v="2"/>
    <n v="1"/>
    <n v="0"/>
    <n v="0"/>
    <x v="0"/>
  </r>
  <r>
    <d v="2021-06-14T00:00:00"/>
    <n v="0.74933205781361012"/>
    <n v="0.72671316500000005"/>
    <n v="0.32029273169357197"/>
    <n v="5.6187493234489203"/>
    <n v="4"/>
    <n v="99999"/>
    <n v="99999"/>
    <n v="1"/>
    <n v="10"/>
    <n v="1"/>
    <x v="1"/>
    <n v="5"/>
    <n v="34934.398399999998"/>
    <n v="-3.4516794993835198E-3"/>
    <n v="50297540"/>
    <n v="-1.0589690027141829E-3"/>
    <n v="7382.3853625158881"/>
    <n v="2.9026093148725174E-3"/>
    <n v="1276.7661799999996"/>
    <n v="2.9368730192196324E-3"/>
    <n v="1986.8491200000008"/>
    <n v="-1.7817965433605254E-3"/>
    <n v="8659.1515425158868"/>
    <n v="2.9076612491780729E-3"/>
    <n v="10646.000662515888"/>
    <n v="2.0291326705881296E-3"/>
    <x v="5"/>
    <x v="0"/>
    <n v="2"/>
    <n v="1"/>
    <n v="0"/>
    <n v="0"/>
    <x v="0"/>
  </r>
  <r>
    <d v="2021-06-15T00:00:00"/>
    <n v="-0.31793553699995225"/>
    <n v="0.12856514799999999"/>
    <n v="3.8173164350451898E-3"/>
    <n v="12.7758724637653"/>
    <n v="1"/>
    <n v="-1"/>
    <n v="99999"/>
    <n v="99999"/>
    <n v="-10"/>
    <n v="-1"/>
    <x v="4"/>
    <n v="2"/>
    <n v="35225.550799999997"/>
    <n v="8.3342611676404665E-3"/>
    <n v="50650952"/>
    <n v="7.0264271373907672E-3"/>
    <n v="7393.8961445079576"/>
    <n v="1.5592225854959008E-3"/>
    <n v="1279.0575999999999"/>
    <n v="1.7947060596483766E-3"/>
    <n v="1984.2304000000006"/>
    <n v="-1.3180266048586908E-3"/>
    <n v="8672.9537445079568"/>
    <n v="1.5939439244483378E-3"/>
    <n v="10657.184144507957"/>
    <n v="1.0504866894707199E-3"/>
    <x v="5"/>
    <x v="0"/>
    <n v="2"/>
    <n v="1"/>
    <n v="0"/>
    <n v="0"/>
    <x v="0"/>
  </r>
  <r>
    <d v="2021-06-16T00:00:00"/>
    <n v="-1.2019469452100111"/>
    <n v="0.62017828500000005"/>
    <n v="0.27185501186639499"/>
    <n v="6.4552480288955199"/>
    <n v="2"/>
    <n v="-1"/>
    <n v="99999"/>
    <n v="99999"/>
    <n v="10"/>
    <n v="-1"/>
    <x v="0"/>
    <n v="1"/>
    <n v="34986.75"/>
    <n v="-6.7791927897972171E-3"/>
    <n v="50779928"/>
    <n v="2.5463687237310406E-3"/>
    <n v="7406.468446290537"/>
    <n v="1.7003622362099513E-3"/>
    <n v="1277.4283399999997"/>
    <n v="-1.2737972081946491E-3"/>
    <n v="1978.1730400000006"/>
    <n v="-3.0527503257686828E-3"/>
    <n v="8683.8967862905374"/>
    <n v="1.2617433581390003E-3"/>
    <n v="10662.069826290539"/>
    <n v="4.5844021425667236E-4"/>
    <x v="5"/>
    <x v="0"/>
    <n v="2"/>
    <n v="1"/>
    <n v="0"/>
    <n v="0"/>
    <x v="0"/>
  </r>
  <r>
    <d v="2021-06-17T00:00:00"/>
    <n v="-5.304905173368063E-2"/>
    <n v="0.56489727199999995"/>
    <n v="0.102718860024929"/>
    <n v="7.3294439175609503"/>
    <n v="4"/>
    <n v="99999"/>
    <n v="0"/>
    <n v="99999"/>
    <n v="10"/>
    <n v="0"/>
    <x v="3"/>
    <n v="3"/>
    <n v="34532.699200000003"/>
    <n v="-1.2977793021643813E-2"/>
    <n v="51028088"/>
    <n v="4.886970300548743E-3"/>
    <n v="7410.7678530874209"/>
    <n v="5.8049350079070194E-4"/>
    <n v="1279.6909599999997"/>
    <n v="1.7712304707440119E-3"/>
    <n v="1972.7683200000006"/>
    <n v="-2.7321775652143776E-3"/>
    <n v="8690.4588130874199"/>
    <n v="7.5565462814375373E-4"/>
    <n v="10663.227133087421"/>
    <n v="1.0854428978013253E-4"/>
    <x v="5"/>
    <x v="0"/>
    <n v="2"/>
    <n v="1"/>
    <n v="0"/>
    <n v="0"/>
    <x v="0"/>
  </r>
  <r>
    <d v="2021-06-18T00:00:00"/>
    <n v="0.48429471405270719"/>
    <n v="8.6092904999999997E-2"/>
    <n v="3.2992039703386702E-3"/>
    <n v="7.1167160808078496"/>
    <n v="13"/>
    <n v="99999"/>
    <n v="99999"/>
    <n v="1"/>
    <n v="-10"/>
    <n v="1"/>
    <x v="5"/>
    <n v="6"/>
    <n v="34692.25"/>
    <n v="4.6202817531273421E-3"/>
    <n v="51069044"/>
    <n v="8.0261678626869504E-4"/>
    <n v="7426.3442586887932"/>
    <n v="2.1018612254710689E-3"/>
    <n v="1286.7897399999999"/>
    <n v="5.5472611918743198E-3"/>
    <n v="1971.6100400000005"/>
    <n v="-5.8713432705570501E-4"/>
    <n v="8713.1339986887924"/>
    <n v="2.6092046564014648E-3"/>
    <n v="10684.744038688794"/>
    <n v="2.0178605719283205E-3"/>
    <x v="5"/>
    <x v="0"/>
    <n v="2"/>
    <n v="1"/>
    <n v="0"/>
    <n v="0"/>
    <x v="0"/>
  </r>
  <r>
    <d v="2021-06-21T00:00:00"/>
    <n v="1.0361469907887728"/>
    <n v="0.87678897700000002"/>
    <n v="0.36979100814315302"/>
    <n v="5.1432168020500697"/>
    <n v="2"/>
    <n v="99999"/>
    <n v="99999"/>
    <n v="1"/>
    <n v="10"/>
    <n v="1"/>
    <x v="1"/>
    <n v="5"/>
    <n v="34874.300799999997"/>
    <n v="5.2475927620720952E-3"/>
    <n v="51230908"/>
    <n v="3.1695130224094203E-3"/>
    <n v="7445.289502611844"/>
    <n v="2.5510861418638342E-3"/>
    <n v="1277.0983799999999"/>
    <n v="-7.531424675487397E-3"/>
    <n v="1952.0373200000008"/>
    <n v="-9.9272775056469253E-3"/>
    <n v="8722.3878826118435"/>
    <n v="1.0620614723064747E-3"/>
    <n v="10674.425202611845"/>
    <n v="-9.6575416683686299E-4"/>
    <x v="5"/>
    <x v="0"/>
    <n v="2"/>
    <n v="1"/>
    <n v="0"/>
    <n v="0"/>
    <x v="0"/>
  </r>
  <r>
    <d v="2021-06-22T00:00:00"/>
    <n v="-1.0153626662654895"/>
    <n v="0.86655779200000005"/>
    <n v="0.21857809344753201"/>
    <n v="6.1936947061280696"/>
    <n v="5"/>
    <n v="-1"/>
    <n v="99999"/>
    <n v="99999"/>
    <n v="10"/>
    <n v="-1"/>
    <x v="0"/>
    <n v="1"/>
    <n v="34716.5"/>
    <n v="-4.5248448393264695E-3"/>
    <n v="51344740"/>
    <n v="2.2219399273579743E-3"/>
    <n v="7454.9092255093665"/>
    <n v="1.2920549152786176E-3"/>
    <n v="1281.39922"/>
    <n v="3.367665379075957E-3"/>
    <n v="2004.8366800000006"/>
    <n v="2.704833532588391E-2"/>
    <n v="8736.3084455093667"/>
    <n v="1.5959577910165113E-3"/>
    <n v="10741.145125509367"/>
    <n v="6.2504464297710172E-3"/>
    <x v="5"/>
    <x v="0"/>
    <n v="2"/>
    <n v="1"/>
    <n v="0"/>
    <n v="0"/>
    <x v="0"/>
  </r>
  <r>
    <d v="2021-06-23T00:00:00"/>
    <n v="9.810320459157755E-2"/>
    <n v="0.11758579399999999"/>
    <n v="8.9904191939199199E-2"/>
    <n v="10.914138429972599"/>
    <n v="4"/>
    <n v="99999"/>
    <n v="0"/>
    <n v="99999"/>
    <n v="-10"/>
    <n v="0"/>
    <x v="2"/>
    <n v="4"/>
    <n v="34590.5"/>
    <n v="-3.6293981248110008E-3"/>
    <n v="51467980"/>
    <n v="2.4002458674443616E-3"/>
    <n v="7470.586633447434"/>
    <n v="2.1029642969256912E-3"/>
    <n v="1279.5139799999999"/>
    <n v="-1.4712354827249863E-3"/>
    <n v="2024.3279200000004"/>
    <n v="9.7221086358016962E-3"/>
    <n v="8750.1006134474337"/>
    <n v="1.5787180619928343E-3"/>
    <n v="10774.428533447433"/>
    <n v="3.0986833851653905E-3"/>
    <x v="5"/>
    <x v="0"/>
    <n v="2"/>
    <n v="1"/>
    <n v="0"/>
    <n v="0"/>
    <x v="0"/>
  </r>
  <r>
    <d v="2021-06-24T00:00:00"/>
    <n v="1.3672897682215366"/>
    <n v="0.41997781000000001"/>
    <n v="5.7479601087942499E-2"/>
    <n v="9.9073462838962296"/>
    <n v="3"/>
    <n v="99999"/>
    <n v="99999"/>
    <n v="1"/>
    <n v="-10"/>
    <n v="1"/>
    <x v="5"/>
    <n v="6"/>
    <n v="34860.75"/>
    <n v="7.8128387852156589E-3"/>
    <n v="51761548"/>
    <n v="5.7038958979933607E-3"/>
    <n v="7468.8554088019"/>
    <n v="-2.3173878176885321E-4"/>
    <n v="1279.8435599999998"/>
    <n v="2.5758217975857534E-4"/>
    <n v="2018.1262800000006"/>
    <n v="-3.0635550390470945E-3"/>
    <n v="8748.6989688019003"/>
    <n v="-1.601861175606345E-4"/>
    <n v="10766.825248801901"/>
    <n v="-7.0567869302118336E-4"/>
    <x v="5"/>
    <x v="0"/>
    <n v="2"/>
    <n v="1"/>
    <n v="0"/>
    <n v="0"/>
    <x v="0"/>
  </r>
  <r>
    <d v="2021-06-25T00:00:00"/>
    <n v="0.83939079651968573"/>
    <n v="0.85334450299999998"/>
    <n v="0.232628464886737"/>
    <n v="5.7724915572221898"/>
    <n v="1"/>
    <n v="99999"/>
    <n v="99999"/>
    <n v="1"/>
    <n v="10"/>
    <n v="1"/>
    <x v="1"/>
    <n v="5"/>
    <n v="35327.5"/>
    <n v="1.3388983312177638E-2"/>
    <n v="51815652"/>
    <n v="1.0452546743771052E-3"/>
    <n v="7471.4144714308986"/>
    <n v="3.4263116487465162E-4"/>
    <n v="1285.41166"/>
    <n v="4.3506098510979196E-3"/>
    <n v="1990.3803200000002"/>
    <n v="-1.3748376538657681E-2"/>
    <n v="8756.8261314308984"/>
    <n v="9.2895671207560149E-4"/>
    <n v="10747.206451430899"/>
    <n v="-1.8221524839167058E-3"/>
    <x v="5"/>
    <x v="0"/>
    <n v="2"/>
    <n v="1"/>
    <n v="0"/>
    <n v="0"/>
    <x v="0"/>
  </r>
  <r>
    <d v="2021-06-28T00:00:00"/>
    <n v="-1.1349628328361288"/>
    <n v="4.7209599999999997E-3"/>
    <n v="0.113237748430233"/>
    <n v="11.7488822299656"/>
    <n v="9"/>
    <n v="-1"/>
    <n v="99999"/>
    <n v="99999"/>
    <n v="10"/>
    <n v="-1"/>
    <x v="0"/>
    <n v="1"/>
    <n v="35401.398399999998"/>
    <n v="2.0918094968509493E-3"/>
    <n v="51807120"/>
    <n v="-1.6466067048626076E-4"/>
    <n v="7473.5915140384586"/>
    <n v="2.9138292566743829E-4"/>
    <n v="1283.7967199999998"/>
    <n v="-1.2563601609154595E-3"/>
    <n v="1985.4029200000004"/>
    <n v="-2.5007281020542615E-3"/>
    <n v="8757.3882340384589"/>
    <n v="6.4190221334081699E-5"/>
    <n v="10742.791154038459"/>
    <n v="-4.1083209970826928E-4"/>
    <x v="5"/>
    <x v="0"/>
    <n v="2"/>
    <n v="1"/>
    <n v="0"/>
    <n v="0"/>
    <x v="0"/>
  </r>
  <r>
    <d v="2021-06-29T00:00:00"/>
    <n v="-1.09095759958678"/>
    <n v="0.45783531500000002"/>
    <n v="0.17285918801934499"/>
    <n v="7.7136738620171501"/>
    <n v="4"/>
    <n v="-1"/>
    <n v="99999"/>
    <n v="99999"/>
    <n v="10"/>
    <n v="-1"/>
    <x v="0"/>
    <n v="1"/>
    <n v="35011.851600000002"/>
    <n v="-1.1003712214938899E-2"/>
    <n v="51883012"/>
    <n v="1.464895172709868E-3"/>
    <n v="7477.1961523911496"/>
    <n v="4.823167477001622E-4"/>
    <n v="1290.0651800000001"/>
    <n v="4.8827512193676537E-3"/>
    <n v="1990.0798000000004"/>
    <n v="2.3556326793354732E-3"/>
    <n v="8767.2613323911501"/>
    <n v="1.1274021533402845E-3"/>
    <n v="10757.34113239115"/>
    <n v="1.3543946023022446E-3"/>
    <x v="5"/>
    <x v="0"/>
    <n v="2"/>
    <n v="1"/>
    <n v="0"/>
    <n v="0"/>
    <x v="0"/>
  </r>
  <r>
    <d v="2021-06-30T00:00:00"/>
    <n v="-0.84190203809153541"/>
    <n v="0.272252406"/>
    <n v="0.133604797802436"/>
    <n v="5.9310920525816"/>
    <n v="1"/>
    <n v="-1"/>
    <n v="99999"/>
    <n v="99999"/>
    <n v="10"/>
    <n v="-1"/>
    <x v="0"/>
    <n v="1"/>
    <n v="34780.550799999997"/>
    <n v="-6.6063572598943354E-3"/>
    <n v="51537768"/>
    <n v="-6.6542782828413749E-3"/>
    <n v="7458.4809833444469"/>
    <n v="-2.5029661741209352E-3"/>
    <n v="1290.4504399999998"/>
    <n v="2.9863607356639399E-4"/>
    <n v="1986.3420000000003"/>
    <n v="-1.8782161398754882E-3"/>
    <n v="8748.9314233444475"/>
    <n v="-2.0907223306988465E-3"/>
    <n v="10735.273423344448"/>
    <n v="-2.0514092446370924E-3"/>
    <x v="5"/>
    <x v="0"/>
    <n v="2"/>
    <n v="1"/>
    <n v="0"/>
    <n v="0"/>
    <x v="0"/>
  </r>
  <r>
    <d v="2021-07-01T00:00:00"/>
    <n v="7.7296464560881878E-2"/>
    <n v="1.1976599999999999E-3"/>
    <n v="5.0293942538871497E-2"/>
    <n v="11.131599944804201"/>
    <n v="9"/>
    <n v="99999"/>
    <n v="0"/>
    <n v="99999"/>
    <n v="-10"/>
    <n v="0"/>
    <x v="2"/>
    <n v="4"/>
    <n v="34726.25"/>
    <n v="-1.5612403700058231E-3"/>
    <n v="51786488"/>
    <n v="4.8259753895434354E-3"/>
    <n v="7481.4086953873521"/>
    <n v="3.0740457868170257E-3"/>
    <n v="1291.8264199999999"/>
    <n v="1.0662788413633439E-3"/>
    <n v="1987.4612000000002"/>
    <n v="5.6344778492323222E-4"/>
    <n v="8773.2351153873515"/>
    <n v="2.7779040510085284E-3"/>
    <n v="10760.696315387351"/>
    <n v="2.3681643718194145E-3"/>
    <x v="5"/>
    <x v="1"/>
    <n v="3"/>
    <n v="1"/>
    <n v="0"/>
    <n v="0"/>
    <x v="0"/>
  </r>
  <r>
    <d v="2021-07-02T00:00:00"/>
    <n v="1.2132725693109625"/>
    <n v="0.288538829"/>
    <n v="7.2793330896221795E-2"/>
    <n v="10.836644156761301"/>
    <n v="2"/>
    <n v="99999"/>
    <n v="99999"/>
    <n v="1"/>
    <n v="-10"/>
    <n v="1"/>
    <x v="5"/>
    <n v="6"/>
    <n v="34829.148399999998"/>
    <n v="2.9631301968970902E-3"/>
    <n v="52147384"/>
    <n v="6.9689220863944357E-3"/>
    <n v="7507.3489585859788"/>
    <n v="3.4672966355413504E-3"/>
    <n v="1290.7784799999999"/>
    <n v="-8.1120805688428277E-4"/>
    <n v="1977.7691600000001"/>
    <n v="-4.8765933141236006E-3"/>
    <n v="8798.1274385859797"/>
    <n v="2.8373026450607686E-3"/>
    <n v="10775.89659858598"/>
    <n v="1.4125743123976076E-3"/>
    <x v="5"/>
    <x v="1"/>
    <n v="3"/>
    <n v="1"/>
    <n v="0"/>
    <n v="0"/>
    <x v="0"/>
  </r>
  <r>
    <d v="2021-07-05T00:00:00"/>
    <n v="1.3710625424475356"/>
    <n v="0.47189363400000001"/>
    <n v="0.14359321997204799"/>
    <n v="8.8910815842192292"/>
    <n v="0"/>
    <n v="99999"/>
    <n v="99999"/>
    <n v="1"/>
    <n v="10"/>
    <n v="1"/>
    <x v="1"/>
    <n v="5"/>
    <n v="35218.601600000002"/>
    <n v="1.1181818042958591E-2"/>
    <n v="52393128"/>
    <n v="4.7124895085821628E-3"/>
    <n v="7534.3780513102083"/>
    <n v="3.6003511856628201E-3"/>
    <n v="1295.3643999999999"/>
    <n v="3.5528327060425635E-3"/>
    <n v="1977.7691600000001"/>
    <n v="0"/>
    <n v="8829.7424513102087"/>
    <n v="3.5933797214138252E-3"/>
    <n v="10807.511611310209"/>
    <n v="2.9338637796856304E-3"/>
    <x v="5"/>
    <x v="1"/>
    <n v="3"/>
    <n v="1"/>
    <n v="0"/>
    <n v="0"/>
    <x v="0"/>
  </r>
  <r>
    <d v="2021-07-06T00:00:00"/>
    <n v="1.1893931199867294"/>
    <n v="0.64792591600000005"/>
    <n v="0.138721529039918"/>
    <n v="5.5788067450801604"/>
    <n v="3"/>
    <n v="99999"/>
    <n v="99999"/>
    <n v="1"/>
    <n v="10"/>
    <n v="1"/>
    <x v="1"/>
    <n v="5"/>
    <n v="35530.449200000003"/>
    <n v="8.8546275500047678E-3"/>
    <n v="52361676"/>
    <n v="-6.0030773501440482E-4"/>
    <n v="7505.4852800212648"/>
    <n v="-3.8347918158844196E-3"/>
    <n v="1297.6778599999998"/>
    <n v="1.7859530491959319E-3"/>
    <n v="1978.0140799999999"/>
    <n v="1.2383649464919877E-4"/>
    <n v="8803.1631400212646"/>
    <n v="-3.0102023287214008E-3"/>
    <n v="10781.177220021265"/>
    <n v="-2.4366748087861767E-3"/>
    <x v="5"/>
    <x v="1"/>
    <n v="3"/>
    <n v="1"/>
    <n v="0"/>
    <n v="0"/>
    <x v="0"/>
  </r>
  <r>
    <d v="2021-07-07T00:00:00"/>
    <n v="-0.59263544564756354"/>
    <n v="0.62896349600000001"/>
    <n v="9.3412873832264501E-2"/>
    <n v="9.4612554850416402"/>
    <n v="5"/>
    <n v="-1"/>
    <n v="99999"/>
    <n v="99999"/>
    <n v="10"/>
    <n v="-1"/>
    <x v="0"/>
    <n v="1"/>
    <n v="35754.648399999998"/>
    <n v="6.310058134587182E-3"/>
    <n v="52675216"/>
    <n v="5.9879672300786613E-3"/>
    <n v="7522.5340755034631"/>
    <n v="2.2715114141360626E-3"/>
    <n v="1297.56916"/>
    <n v="-8.376501083229293E-5"/>
    <n v="1972.3161599999999"/>
    <n v="-2.8806266131331526E-3"/>
    <n v="8820.1032355034622"/>
    <n v="1.9243191580970986E-3"/>
    <n v="10792.419395503463"/>
    <n v="1.0427595477533469E-3"/>
    <x v="5"/>
    <x v="1"/>
    <n v="3"/>
    <n v="1"/>
    <n v="0"/>
    <n v="0"/>
    <x v="0"/>
  </r>
  <r>
    <d v="2021-07-08T00:00:00"/>
    <n v="-1.5478060639305979"/>
    <n v="0.90557141600000002"/>
    <n v="0.30667556439771598"/>
    <n v="4.5570116305581401"/>
    <n v="1"/>
    <n v="-1"/>
    <n v="99999"/>
    <n v="99999"/>
    <n v="10"/>
    <n v="-1"/>
    <x v="0"/>
    <n v="1"/>
    <n v="35282.949200000003"/>
    <n v="-1.319266783784101E-2"/>
    <n v="52922568"/>
    <n v="4.6957946978327669E-3"/>
    <n v="7555.0522961718234"/>
    <n v="4.3227747913103798E-3"/>
    <n v="1300.56646"/>
    <n v="2.3099346781638719E-3"/>
    <n v="1979.3876"/>
    <n v="3.5853481015946098E-3"/>
    <n v="8855.6187561718234"/>
    <n v="4.0266558928019336E-3"/>
    <n v="10835.006356171823"/>
    <n v="3.9460068319903119E-3"/>
    <x v="5"/>
    <x v="1"/>
    <n v="3"/>
    <n v="1"/>
    <n v="0"/>
    <n v="0"/>
    <x v="0"/>
  </r>
  <r>
    <d v="2021-07-09T00:00:00"/>
    <n v="0.50986148040690604"/>
    <n v="6.9310109999999994E-2"/>
    <n v="6.1863024406388002E-2"/>
    <n v="9.70130478772451"/>
    <n v="10"/>
    <n v="99999"/>
    <n v="99999"/>
    <n v="1"/>
    <n v="-10"/>
    <n v="1"/>
    <x v="5"/>
    <n v="6"/>
    <n v="35090.398399999998"/>
    <n v="-5.4573329147894478E-3"/>
    <n v="53056776"/>
    <n v="2.5359313629678137E-3"/>
    <n v="7576.334116044065"/>
    <n v="2.8168990812975636E-3"/>
    <n v="1296.9053199999998"/>
    <n v="-2.8150349194766555E-3"/>
    <n v="1979.9212400000001"/>
    <n v="2.695985364362663E-4"/>
    <n v="8873.2394360440649"/>
    <n v="1.9897739906611367E-3"/>
    <n v="10853.160676044065"/>
    <n v="1.6755246167345916E-3"/>
    <x v="5"/>
    <x v="1"/>
    <n v="3"/>
    <n v="1"/>
    <n v="0"/>
    <n v="0"/>
    <x v="0"/>
  </r>
  <r>
    <d v="2021-07-12T00:00:00"/>
    <n v="0.89023182047658556"/>
    <n v="0.54713966000000003"/>
    <n v="8.1386934100690297E-2"/>
    <n v="8.5240916881992099"/>
    <n v="4"/>
    <n v="99999"/>
    <n v="99999"/>
    <n v="1"/>
    <n v="-10"/>
    <n v="1"/>
    <x v="5"/>
    <n v="6"/>
    <n v="35192.5"/>
    <n v="2.9096734336309105E-3"/>
    <n v="53135832"/>
    <n v="1.4900264576951372E-3"/>
    <n v="7580.5260689809475"/>
    <n v="5.5329568003159579E-4"/>
    <n v="1293.58854"/>
    <n v="-2.5574573169303561E-3"/>
    <n v="1979.9212400000001"/>
    <n v="0"/>
    <n v="8874.1146089809481"/>
    <n v="9.863060082970776E-5"/>
    <n v="10854.035848980948"/>
    <n v="8.0637609909839369E-5"/>
    <x v="5"/>
    <x v="1"/>
    <n v="3"/>
    <n v="1"/>
    <n v="0"/>
    <n v="0"/>
    <x v="0"/>
  </r>
  <r>
    <d v="2021-07-13T00:00:00"/>
    <n v="0.71031938204794587"/>
    <n v="0.88861370699999997"/>
    <n v="0.27898629008673098"/>
    <n v="6.0781785225942997"/>
    <n v="0"/>
    <n v="99999"/>
    <n v="99999"/>
    <n v="1"/>
    <n v="10"/>
    <n v="1"/>
    <x v="1"/>
    <n v="5"/>
    <n v="35641.148399999998"/>
    <n v="1.2748409462243426E-2"/>
    <n v="53107124"/>
    <n v="-5.4027572204007335E-4"/>
    <n v="7579.6179223287099"/>
    <n v="-1.1979995108168939E-4"/>
    <n v="1294.85716"/>
    <n v="9.8069823655055899E-4"/>
    <n v="1976.3303599999999"/>
    <n v="-1.8136479004590145E-3"/>
    <n v="8874.4750823287104"/>
    <n v="4.062076766486733E-5"/>
    <n v="10850.80544232871"/>
    <n v="-2.9762262601529255E-4"/>
    <x v="5"/>
    <x v="1"/>
    <n v="3"/>
    <n v="1"/>
    <n v="0"/>
    <n v="0"/>
    <x v="0"/>
  </r>
  <r>
    <d v="2021-07-14T00:00:00"/>
    <n v="0.93744228875437374"/>
    <n v="0.53581471800000002"/>
    <n v="0.19207135690645999"/>
    <n v="6.2963687054015001"/>
    <n v="1"/>
    <n v="99999"/>
    <n v="99999"/>
    <n v="1"/>
    <n v="10"/>
    <n v="1"/>
    <x v="1"/>
    <n v="5"/>
    <n v="35643.101600000002"/>
    <n v="5.4801825633665757E-5"/>
    <n v="53194908"/>
    <n v="1.6529609097264419E-3"/>
    <n v="7580.012954447564"/>
    <n v="5.2117682302954549E-5"/>
    <n v="1293.7477000000001"/>
    <n v="-8.5682037700585134E-4"/>
    <n v="1976.5352800000001"/>
    <n v="1.0368711838237843E-4"/>
    <n v="8873.7606544475639"/>
    <n v="-8.0503677628129822E-5"/>
    <n v="10850.295934447564"/>
    <n v="-4.6955765989342702E-5"/>
    <x v="5"/>
    <x v="1"/>
    <n v="3"/>
    <n v="1"/>
    <n v="0"/>
    <n v="0"/>
    <x v="0"/>
  </r>
  <r>
    <d v="2021-07-15T00:00:00"/>
    <n v="0.13678499031779348"/>
    <n v="0.19889459900000001"/>
    <n v="0.117585800564676"/>
    <n v="9.2559908465804401"/>
    <n v="3"/>
    <n v="99999"/>
    <n v="0"/>
    <n v="99999"/>
    <n v="10"/>
    <n v="0"/>
    <x v="3"/>
    <n v="3"/>
    <n v="35901.699200000003"/>
    <n v="7.255193526704895E-3"/>
    <n v="53412440"/>
    <n v="4.0893387765610356E-3"/>
    <n v="7629.2856338531637"/>
    <n v="6.5003423743081878E-3"/>
    <n v="1294.7473799999998"/>
    <n v="7.7270089059844338E-4"/>
    <n v="1954.87312"/>
    <n v="-1.095966270837323E-2"/>
    <n v="8924.0330138531644"/>
    <n v="5.6652823265415098E-3"/>
    <n v="10878.906133853165"/>
    <n v="2.6368128186042838E-3"/>
    <x v="5"/>
    <x v="1"/>
    <n v="3"/>
    <n v="1"/>
    <n v="0"/>
    <n v="0"/>
    <x v="0"/>
  </r>
  <r>
    <d v="2021-07-16T00:00:00"/>
    <n v="-1.8897684043895213"/>
    <n v="0.33607536700000001"/>
    <n v="8.6469028358583694E-2"/>
    <n v="10.744855212209201"/>
    <n v="6"/>
    <n v="-1"/>
    <n v="99999"/>
    <n v="99999"/>
    <n v="-10"/>
    <n v="-1"/>
    <x v="4"/>
    <n v="2"/>
    <n v="35755.898399999998"/>
    <n v="-4.0611114027718775E-3"/>
    <n v="53535624"/>
    <n v="2.3062792113597297E-3"/>
    <n v="7650.7663177753175"/>
    <n v="2.8155563906060443E-3"/>
    <n v="1296.63294"/>
    <n v="1.4563149762854E-3"/>
    <n v="1936.0961399999999"/>
    <n v="-9.6052167314061299E-3"/>
    <n v="8947.3992577753179"/>
    <n v="2.6183502331156294E-3"/>
    <n v="10883.495397775318"/>
    <n v="4.2184975820980242E-4"/>
    <x v="5"/>
    <x v="1"/>
    <n v="3"/>
    <n v="1"/>
    <n v="0"/>
    <n v="0"/>
    <x v="0"/>
  </r>
  <r>
    <d v="2021-07-19T00:00:00"/>
    <n v="-1.9791261273854042"/>
    <n v="0.77406926899999995"/>
    <n v="0.120137336216461"/>
    <n v="5.6025737096836297"/>
    <n v="4"/>
    <n v="-1"/>
    <n v="99999"/>
    <n v="99999"/>
    <n v="10"/>
    <n v="-1"/>
    <x v="0"/>
    <n v="1"/>
    <n v="35098.398399999998"/>
    <n v="-1.8388574456851048E-2"/>
    <n v="53554168"/>
    <n v="3.4638617455917675E-4"/>
    <n v="7645.5307063971668"/>
    <n v="-6.8432509381266549E-4"/>
    <n v="1290.9424000000001"/>
    <n v="-4.3887054111086954E-3"/>
    <n v="1936.0961399999999"/>
    <n v="0"/>
    <n v="8936.4731063971667"/>
    <n v="-1.22115388655053E-3"/>
    <n v="10872.569246397166"/>
    <n v="-1.0039193272765035E-3"/>
    <x v="5"/>
    <x v="1"/>
    <n v="3"/>
    <n v="1"/>
    <n v="0"/>
    <n v="0"/>
    <x v="0"/>
  </r>
  <r>
    <d v="2021-07-20T00:00:00"/>
    <n v="-3.2947648085390753E-2"/>
    <n v="0.236558835"/>
    <n v="0.18061112829978701"/>
    <n v="8.1228629941686901"/>
    <n v="2"/>
    <n v="99999"/>
    <n v="0"/>
    <n v="99999"/>
    <n v="10"/>
    <n v="0"/>
    <x v="3"/>
    <n v="3"/>
    <n v="34415.050799999997"/>
    <n v="-1.946948097779877E-2"/>
    <n v="53718300"/>
    <n v="3.0647847988227728E-3"/>
    <n v="7688.7130730043773"/>
    <n v="5.6480535185188252E-3"/>
    <n v="1294.41266"/>
    <n v="2.6881602153587814E-3"/>
    <n v="1928.6821399999999"/>
    <n v="-3.8293552922428198E-3"/>
    <n v="8983.1257330043773"/>
    <n v="5.2204741234900265E-3"/>
    <n v="10911.807873004378"/>
    <n v="3.6089562382151108E-3"/>
    <x v="5"/>
    <x v="1"/>
    <n v="3"/>
    <n v="1"/>
    <n v="0"/>
    <n v="0"/>
    <x v="0"/>
  </r>
  <r>
    <d v="2021-07-22T00:00:00"/>
    <n v="0.53968063576634018"/>
    <n v="0.67547360300000003"/>
    <n v="0.127448587162275"/>
    <n v="6.5164846376815504"/>
    <n v="4"/>
    <n v="99999"/>
    <n v="99999"/>
    <n v="1"/>
    <n v="10"/>
    <n v="1"/>
    <x v="1"/>
    <n v="5"/>
    <n v="34708.898399999998"/>
    <n v="8.5383456705518945E-3"/>
    <n v="53169612"/>
    <n v="-1.0214172823786338E-2"/>
    <n v="7705.9572858764905"/>
    <n v="2.2427957329633763E-3"/>
    <n v="1294.2154799999998"/>
    <n v="-1.5233163742400802E-4"/>
    <n v="1945.01064"/>
    <n v="8.466143622815947E-3"/>
    <n v="9000.1727658764903"/>
    <n v="1.8976727454098619E-3"/>
    <n v="10945.183405876491"/>
    <n v="3.0586620714503354E-3"/>
    <x v="5"/>
    <x v="1"/>
    <n v="3"/>
    <n v="1"/>
    <n v="0"/>
    <n v="0"/>
    <x v="0"/>
  </r>
  <r>
    <d v="2021-07-23T00:00:00"/>
    <n v="0.37008015764372953"/>
    <n v="0.80051229800000001"/>
    <n v="0.33314997345852998"/>
    <n v="5.1212727405789202"/>
    <n v="2"/>
    <n v="99999"/>
    <n v="99999"/>
    <n v="1"/>
    <n v="10"/>
    <n v="1"/>
    <x v="1"/>
    <n v="5"/>
    <n v="35012.101600000002"/>
    <n v="8.7356042391713018E-3"/>
    <n v="52841132"/>
    <n v="-6.1779649623924238E-3"/>
    <n v="7694.2062889174176"/>
    <n v="-1.524923708130399E-3"/>
    <n v="1292.03844"/>
    <n v="-1.6821310157716374E-3"/>
    <n v="1903.3870999999999"/>
    <n v="-2.1400160566730886E-2"/>
    <n v="8986.2447289174179"/>
    <n v="-1.5475299554115196E-3"/>
    <n v="10889.631828917418"/>
    <n v="-5.0754359154225881E-3"/>
    <x v="5"/>
    <x v="1"/>
    <n v="3"/>
    <n v="1"/>
    <n v="0"/>
    <n v="0"/>
    <x v="0"/>
  </r>
  <r>
    <d v="2021-07-26T00:00:00"/>
    <n v="-1.0908229005412457E-2"/>
    <n v="2.0721188000000001E-2"/>
    <n v="2.8039753756320101E-2"/>
    <n v="10.974081697813499"/>
    <n v="3"/>
    <n v="99999"/>
    <n v="0"/>
    <n v="99999"/>
    <n v="-10"/>
    <n v="0"/>
    <x v="2"/>
    <n v="4"/>
    <n v="34921.851600000002"/>
    <n v="-2.5776801698759177E-3"/>
    <n v="52502208"/>
    <n v="-6.4140185338951161E-3"/>
    <n v="7686.8259945155642"/>
    <n v="-9.5920152446182794E-4"/>
    <n v="1285.78566"/>
    <n v="-4.8394690176555288E-3"/>
    <n v="1896.6729599999999"/>
    <n v="-3.5274695305017589E-3"/>
    <n v="8972.6116545155637"/>
    <n v="-1.5171047320783337E-3"/>
    <n v="10869.284614515564"/>
    <n v="-1.8684942449406217E-3"/>
    <x v="5"/>
    <x v="1"/>
    <n v="3"/>
    <n v="1"/>
    <n v="0"/>
    <n v="0"/>
    <x v="0"/>
  </r>
  <r>
    <d v="2021-07-27T00:00:00"/>
    <n v="-1.2046028908729989"/>
    <n v="0.83913162200000002"/>
    <n v="0.20493313177872"/>
    <n v="6.5310692522381499"/>
    <n v="4"/>
    <n v="-1"/>
    <n v="99999"/>
    <n v="99999"/>
    <n v="10"/>
    <n v="-1"/>
    <x v="0"/>
    <n v="1"/>
    <n v="34801.199200000003"/>
    <n v="-3.454925625994032E-3"/>
    <n v="52556796"/>
    <n v="1.0397277005949057E-3"/>
    <n v="7693.1327542160298"/>
    <n v="8.2046344030239915E-4"/>
    <n v="1285.6293799999999"/>
    <n v="-1.2154436377842526E-4"/>
    <n v="1890.2258400000001"/>
    <n v="-3.399173255467236E-3"/>
    <n v="8978.7621342160292"/>
    <n v="6.8547262907237005E-4"/>
    <n v="10868.98797421603"/>
    <n v="-2.7291612102686713E-5"/>
    <x v="5"/>
    <x v="1"/>
    <n v="3"/>
    <n v="1"/>
    <n v="0"/>
    <n v="0"/>
    <x v="0"/>
  </r>
  <r>
    <d v="2021-07-28T00:00:00"/>
    <n v="0.21649866625666403"/>
    <n v="1.2086695E-2"/>
    <n v="4.02842221900436E-2"/>
    <n v="6.9301202071405896"/>
    <n v="3"/>
    <n v="99999"/>
    <n v="0"/>
    <n v="99999"/>
    <n v="-10"/>
    <n v="0"/>
    <x v="2"/>
    <n v="4"/>
    <n v="34558.398399999998"/>
    <n v="-6.9767940640391712E-3"/>
    <n v="52683220"/>
    <n v="2.4054738801049247E-3"/>
    <n v="7709.4122633178622"/>
    <n v="2.116109213494477E-3"/>
    <n v="1290.10466"/>
    <n v="3.4810032110499378E-3"/>
    <n v="1895.99334"/>
    <n v="3.0512227046901597E-3"/>
    <n v="8999.5169233178622"/>
    <n v="2.311542369826336E-3"/>
    <n v="10895.510263317861"/>
    <n v="2.4401801864855077E-3"/>
    <x v="5"/>
    <x v="1"/>
    <n v="3"/>
    <n v="1"/>
    <n v="0"/>
    <n v="0"/>
    <x v="0"/>
  </r>
  <r>
    <d v="2021-07-29T00:00:00"/>
    <n v="-0.34121420609411013"/>
    <n v="0.10464846999999999"/>
    <n v="6.5495289400941306E-2"/>
    <n v="11.353420331284701"/>
    <n v="5"/>
    <n v="-1"/>
    <n v="99999"/>
    <n v="99999"/>
    <n v="-10"/>
    <n v="-1"/>
    <x v="4"/>
    <n v="2"/>
    <n v="34750.851600000002"/>
    <n v="5.5689270599994511E-3"/>
    <n v="52924264"/>
    <n v="4.5753467612648091E-3"/>
    <n v="7711.9045532820473"/>
    <n v="3.2327885434835224E-4"/>
    <n v="1292.5736399999998"/>
    <n v="1.9137827158921539E-3"/>
    <n v="1889.1429399999997"/>
    <n v="-3.6130928603368417E-3"/>
    <n v="9004.4781932820479"/>
    <n v="5.5128180839703056E-4"/>
    <n v="10893.621133282048"/>
    <n v="-1.7338610034389745E-4"/>
    <x v="5"/>
    <x v="1"/>
    <n v="3"/>
    <n v="1"/>
    <n v="0"/>
    <n v="0"/>
    <x v="0"/>
  </r>
  <r>
    <d v="2021-07-30T00:00:00"/>
    <n v="8.495577092606256E-2"/>
    <n v="0.22953341299999999"/>
    <n v="3.8854957184093097E-2"/>
    <n v="10.610360896127499"/>
    <n v="2"/>
    <n v="99999"/>
    <n v="0"/>
    <n v="99999"/>
    <n v="-10"/>
    <n v="0"/>
    <x v="2"/>
    <n v="4"/>
    <n v="34576.148399999998"/>
    <n v="-5.0273070142546894E-3"/>
    <n v="53282288"/>
    <n v="6.7648366352339728E-3"/>
    <n v="7746.0653378063334"/>
    <n v="4.4296171313151778E-3"/>
    <n v="1294.89832"/>
    <n v="1.7984894075360192E-3"/>
    <n v="1864.5834199999999"/>
    <n v="-1.3000350307002084E-2"/>
    <n v="9040.9636578063328"/>
    <n v="4.0519243582048947E-3"/>
    <n v="10905.547077806332"/>
    <n v="1.0947640255127844E-3"/>
    <x v="5"/>
    <x v="1"/>
    <n v="3"/>
    <n v="1"/>
    <n v="0"/>
    <n v="0"/>
    <x v="0"/>
  </r>
  <r>
    <d v="2021-08-02T00:00:00"/>
    <n v="0.98918772815218514"/>
    <n v="0.35889564000000002"/>
    <n v="9.2587711585764801E-2"/>
    <n v="7.8996372943338802"/>
    <n v="1"/>
    <n v="99999"/>
    <n v="99999"/>
    <n v="1"/>
    <n v="10"/>
    <n v="1"/>
    <x v="1"/>
    <n v="5"/>
    <n v="34726.050799999997"/>
    <n v="4.3354279448892807E-3"/>
    <n v="53291756"/>
    <n v="1.7769507195342094E-4"/>
    <n v="7743.159998571311"/>
    <n v="-3.7507290583294051E-4"/>
    <n v="1296.4402"/>
    <n v="1.1907344199812986E-3"/>
    <n v="1864.5834199999999"/>
    <n v="0"/>
    <n v="9039.6001985713119"/>
    <n v="-1.5080906047482134E-4"/>
    <n v="10904.183618571311"/>
    <n v="-1.2502437752948126E-4"/>
    <x v="5"/>
    <x v="2"/>
    <n v="3"/>
    <n v="1"/>
    <n v="0"/>
    <n v="0"/>
    <x v="0"/>
  </r>
  <r>
    <d v="2021-08-03T00:00:00"/>
    <n v="3.2011227079869542"/>
    <n v="0.80877770599999999"/>
    <n v="0.34221942427646801"/>
    <n v="4.6034397756216396"/>
    <n v="0"/>
    <n v="99999"/>
    <n v="99999"/>
    <n v="1"/>
    <n v="10"/>
    <n v="1"/>
    <x v="1"/>
    <n v="5"/>
    <n v="35199.5"/>
    <n v="1.3633833652054728E-2"/>
    <n v="53395424"/>
    <n v="1.9452915006215044E-3"/>
    <n v="7749.8531985113932"/>
    <n v="8.644016062326898E-4"/>
    <n v="1301.20778"/>
    <n v="3.6774391907934412E-3"/>
    <n v="1864.5834199999999"/>
    <n v="0"/>
    <n v="9051.0609785113938"/>
    <n v="1.2678414629325729E-3"/>
    <n v="10915.644398511395"/>
    <n v="1.0510442909787976E-3"/>
    <x v="5"/>
    <x v="2"/>
    <n v="3"/>
    <n v="1"/>
    <n v="0"/>
    <n v="0"/>
    <x v="0"/>
  </r>
  <r>
    <d v="2021-08-04T00:00:00"/>
    <n v="1.0113323292988361"/>
    <n v="0.74562496700000003"/>
    <n v="0.20026051207724299"/>
    <n v="5.5919338875026599"/>
    <n v="5"/>
    <n v="99999"/>
    <n v="99999"/>
    <n v="1"/>
    <n v="10"/>
    <n v="1"/>
    <x v="1"/>
    <n v="5"/>
    <n v="35994.5"/>
    <n v="2.258554809017177E-2"/>
    <n v="53538604"/>
    <n v="2.681503193981527E-3"/>
    <n v="7744.0435526642541"/>
    <n v="-7.4964592210013947E-4"/>
    <n v="1303.23738"/>
    <n v="1.5597816361043737E-3"/>
    <n v="1882.0768199999998"/>
    <n v="9.3819347594541469E-3"/>
    <n v="9047.2809326642546"/>
    <n v="-4.1763566239516603E-4"/>
    <n v="10929.357752664255"/>
    <n v="1.2563027570529073E-3"/>
    <x v="5"/>
    <x v="2"/>
    <n v="3"/>
    <n v="1"/>
    <n v="0"/>
    <n v="0"/>
    <x v="0"/>
  </r>
  <r>
    <d v="2021-08-05T00:00:00"/>
    <n v="-2.9787606481012176E-2"/>
    <n v="0.42773868300000001"/>
    <n v="2.6674877021260202E-2"/>
    <n v="9.2778926600116396"/>
    <n v="9"/>
    <n v="99999"/>
    <n v="0"/>
    <n v="99999"/>
    <n v="-10"/>
    <n v="0"/>
    <x v="2"/>
    <n v="4"/>
    <n v="35793.851600000002"/>
    <n v="-5.5744183139090353E-3"/>
    <n v="53686868"/>
    <n v="2.7692914817127878E-3"/>
    <n v="7744.9300554425463"/>
    <n v="1.1447543809173233E-4"/>
    <n v="1301.5002400000001"/>
    <n v="-1.3329421229461014E-3"/>
    <n v="1919.0676199999998"/>
    <n v="1.965424556899853E-2"/>
    <n v="9046.4302954425457"/>
    <n v="-9.4021311821790299E-5"/>
    <n v="10965.497915442545"/>
    <n v="3.3067050778423646E-3"/>
    <x v="5"/>
    <x v="2"/>
    <n v="3"/>
    <n v="1"/>
    <n v="0"/>
    <n v="0"/>
    <x v="0"/>
  </r>
  <r>
    <d v="2021-08-06T00:00:00"/>
    <n v="0.11920745733196973"/>
    <n v="0.57199117700000002"/>
    <n v="6.7265136685264196E-2"/>
    <n v="9.7215052505946904"/>
    <n v="10"/>
    <n v="99999"/>
    <n v="0"/>
    <n v="99999"/>
    <n v="-10"/>
    <n v="0"/>
    <x v="2"/>
    <n v="4"/>
    <n v="35882.101600000002"/>
    <n v="2.4655072325325822E-3"/>
    <n v="54168780"/>
    <n v="8.9763478100455263E-3"/>
    <n v="7773.0633121870787"/>
    <n v="3.6324739594986166E-3"/>
    <n v="1298.5309"/>
    <n v="-2.2814748001891427E-3"/>
    <n v="1896.0161999999996"/>
    <n v="-1.2011781012698397E-2"/>
    <n v="9071.5942121870794"/>
    <n v="2.7816404838945097E-3"/>
    <n v="10967.610412187079"/>
    <n v="1.9264941371788247E-4"/>
    <x v="5"/>
    <x v="2"/>
    <n v="3"/>
    <n v="1"/>
    <n v="0"/>
    <n v="0"/>
    <x v="0"/>
  </r>
  <r>
    <d v="2021-08-09T00:00:00"/>
    <n v="0.2816212553043857"/>
    <n v="0.381030851"/>
    <n v="2.2433215137839201E-2"/>
    <n v="9.1824936443928706"/>
    <n v="10"/>
    <n v="99999"/>
    <n v="99999"/>
    <n v="1"/>
    <n v="-10"/>
    <n v="1"/>
    <x v="5"/>
    <n v="6"/>
    <n v="36014.800799999997"/>
    <n v="3.6982003306069711E-3"/>
    <n v="54225648"/>
    <n v="1.0498298097170178E-3"/>
    <n v="7759.9948163948484"/>
    <n v="-1.6812542581173817E-3"/>
    <n v="1297.7425000000001"/>
    <n v="-6.0714766202318859E-4"/>
    <n v="1896.0161999999996"/>
    <n v="0"/>
    <n v="9057.7373163948487"/>
    <n v="-1.5275039279881719E-3"/>
    <n v="10953.753516394849"/>
    <n v="-1.2634380025783321E-3"/>
    <x v="5"/>
    <x v="2"/>
    <n v="3"/>
    <n v="1"/>
    <n v="0"/>
    <n v="0"/>
    <x v="0"/>
  </r>
  <r>
    <d v="2021-08-10T00:00:00"/>
    <n v="-0.81373477113844861"/>
    <n v="0.55563922399999999"/>
    <n v="0.114972130755503"/>
    <n v="7.2868267291903503"/>
    <n v="4"/>
    <n v="-1"/>
    <n v="99999"/>
    <n v="99999"/>
    <n v="10"/>
    <n v="-1"/>
    <x v="0"/>
    <n v="1"/>
    <n v="36009.550799999997"/>
    <n v="-1.45773401029059E-4"/>
    <n v="54254672"/>
    <n v="5.3524487157807776E-4"/>
    <n v="7754.1920484350003"/>
    <n v="-7.477798757787868E-4"/>
    <n v="1299.67266"/>
    <n v="1.4873212520973844E-3"/>
    <n v="1894.7979599999999"/>
    <n v="-6.4252615563076265E-4"/>
    <n v="9053.8647084349996"/>
    <n v="-4.2754694959412642E-4"/>
    <n v="10948.662668434999"/>
    <n v="-4.6475830885095437E-4"/>
    <x v="5"/>
    <x v="2"/>
    <n v="3"/>
    <n v="1"/>
    <n v="0"/>
    <n v="0"/>
    <x v="0"/>
  </r>
  <r>
    <d v="2021-08-11T00:00:00"/>
    <n v="-0.33133275850594929"/>
    <n v="3.9421589999999998E-3"/>
    <n v="0.15693075707453799"/>
    <n v="5.9805609045224699"/>
    <n v="9"/>
    <n v="-1"/>
    <n v="99999"/>
    <n v="99999"/>
    <n v="10"/>
    <n v="-1"/>
    <x v="0"/>
    <n v="1"/>
    <n v="35780.351600000002"/>
    <n v="-6.3649558216648527E-3"/>
    <n v="54474320"/>
    <n v="4.0484624070715736E-3"/>
    <n v="7793.0736709841285"/>
    <n v="5.014271287874017E-3"/>
    <n v="1299.5418"/>
    <n v="-1.0068689142073151E-4"/>
    <n v="1889.9401799999996"/>
    <n v="-2.5637456354451471E-3"/>
    <n v="9092.6154709841285"/>
    <n v="4.280024475407318E-3"/>
    <n v="10982.555650984128"/>
    <n v="3.0956276191467236E-3"/>
    <x v="5"/>
    <x v="2"/>
    <n v="3"/>
    <n v="1"/>
    <n v="0"/>
    <n v="0"/>
    <x v="0"/>
  </r>
  <r>
    <d v="2021-08-12T00:00:00"/>
    <n v="0.50033482361934278"/>
    <n v="0.19468801199999999"/>
    <n v="0.14916717968764701"/>
    <n v="10.422835803656101"/>
    <n v="6"/>
    <n v="99999"/>
    <n v="99999"/>
    <n v="1"/>
    <n v="10"/>
    <n v="1"/>
    <x v="1"/>
    <n v="5"/>
    <n v="35991.75"/>
    <n v="5.9082258990432734E-3"/>
    <n v="54756904"/>
    <n v="5.1874718215849658E-3"/>
    <n v="7843.0570636210987"/>
    <n v="6.4138226773182705E-3"/>
    <n v="1299.4110599999999"/>
    <n v="-1.0060469005312989E-4"/>
    <n v="1881.1113599999996"/>
    <n v="-4.6714811894205122E-3"/>
    <n v="9142.4681236210981"/>
    <n v="5.4827626655999939E-3"/>
    <n v="11023.579483621097"/>
    <n v="3.7353630558014661E-3"/>
    <x v="5"/>
    <x v="2"/>
    <n v="3"/>
    <n v="1"/>
    <n v="0"/>
    <n v="0"/>
    <x v="0"/>
  </r>
  <r>
    <d v="2021-08-13T00:00:00"/>
    <n v="-0.21197934567660409"/>
    <n v="0.17306162"/>
    <n v="4.1227706660092997E-2"/>
    <n v="8.4477851391905094"/>
    <n v="3"/>
    <n v="99999"/>
    <n v="0"/>
    <n v="99999"/>
    <n v="-10"/>
    <n v="0"/>
    <x v="2"/>
    <n v="4"/>
    <n v="36141.449200000003"/>
    <n v="4.1592642758410125E-3"/>
    <n v="54682464"/>
    <n v="-1.3594632742567336E-3"/>
    <n v="7809.2041200364674"/>
    <n v="-4.3162944385108926E-3"/>
    <n v="1298.2724799999999"/>
    <n v="-8.7622772735218568E-4"/>
    <n v="1859.9871799999996"/>
    <n v="-1.1229627575052192E-2"/>
    <n v="9107.4766000364671"/>
    <n v="-3.8273607423606748E-3"/>
    <n v="10967.463780036467"/>
    <n v="-5.0905156231700888E-3"/>
    <x v="5"/>
    <x v="2"/>
    <n v="3"/>
    <n v="1"/>
    <n v="0"/>
    <n v="0"/>
    <x v="0"/>
  </r>
  <r>
    <d v="2021-08-16T00:00:00"/>
    <n v="-0.87522118266107629"/>
    <n v="0.13035134600000001"/>
    <n v="1.44980615438744E-2"/>
    <n v="13.822177378753199"/>
    <n v="4"/>
    <n v="-1"/>
    <n v="99999"/>
    <n v="99999"/>
    <n v="-10"/>
    <n v="-1"/>
    <x v="4"/>
    <n v="2"/>
    <n v="36043.75"/>
    <n v="-2.7032452257061967E-3"/>
    <n v="54748336"/>
    <n v="1.2046275017891794E-3"/>
    <n v="7823.0979773599865"/>
    <n v="1.7791643181499506E-3"/>
    <n v="1296.9520399999999"/>
    <n v="-1.0170746282782694E-3"/>
    <n v="1859.9871799999996"/>
    <n v="0"/>
    <n v="9120.0500173599867"/>
    <n v="1.3805599372573862E-3"/>
    <n v="10980.037197359987"/>
    <n v="1.1464288896405606E-3"/>
    <x v="5"/>
    <x v="2"/>
    <n v="3"/>
    <n v="1"/>
    <n v="0"/>
    <n v="0"/>
    <x v="0"/>
  </r>
  <r>
    <d v="2021-08-17T00:00:00"/>
    <n v="-1.0844947003232717"/>
    <n v="7.9087296000000001E-2"/>
    <n v="1.01091291309883E-2"/>
    <n v="9.0034179179005793"/>
    <n v="3"/>
    <n v="-1"/>
    <n v="99999"/>
    <n v="99999"/>
    <n v="-10"/>
    <n v="-1"/>
    <x v="4"/>
    <n v="2"/>
    <n v="35880.300799999997"/>
    <n v="-4.5347445812381482E-3"/>
    <n v="54886440"/>
    <n v="2.5225241548894051E-3"/>
    <n v="7828.3924395074237"/>
    <n v="6.767730843662001E-4"/>
    <n v="1302.2321999999999"/>
    <n v="4.0712068273549562E-3"/>
    <n v="1859.3284199999998"/>
    <n v="-3.5417448414876151E-4"/>
    <n v="9130.6246395074231"/>
    <n v="1.1594916834125613E-3"/>
    <n v="10989.953059507423"/>
    <n v="9.0308092488244895E-4"/>
    <x v="5"/>
    <x v="2"/>
    <n v="3"/>
    <n v="1"/>
    <n v="0"/>
    <n v="0"/>
    <x v="0"/>
  </r>
  <r>
    <d v="2021-08-18T00:00:00"/>
    <n v="-2.9591558176513511"/>
    <n v="0.919845036"/>
    <n v="0.31347573508531101"/>
    <n v="5.3313390088902004"/>
    <n v="8"/>
    <n v="-1"/>
    <n v="99999"/>
    <n v="99999"/>
    <n v="10"/>
    <n v="-1"/>
    <x v="0"/>
    <n v="1"/>
    <n v="35480.949200000003"/>
    <n v="-1.1130107359634933E-2"/>
    <n v="55193080"/>
    <n v="5.586807962039364E-3"/>
    <n v="7870.2297526222892"/>
    <n v="5.3443045220531449E-3"/>
    <n v="1303.1959799999997"/>
    <n v="7.4009842484290544E-4"/>
    <n v="1843.6924799999997"/>
    <n v="-8.4094557108959078E-3"/>
    <n v="9173.4257326222887"/>
    <n v="4.6876412956096125E-3"/>
    <n v="11017.118212622288"/>
    <n v="2.4718170284963037E-3"/>
    <x v="5"/>
    <x v="2"/>
    <n v="3"/>
    <n v="1"/>
    <n v="0"/>
    <n v="0"/>
    <x v="0"/>
  </r>
  <r>
    <d v="2021-08-20T00:00:00"/>
    <n v="-5.092164568361008E-2"/>
    <n v="0.29239236499999999"/>
    <n v="0.11176328673685"/>
    <n v="9.9705810526312302"/>
    <n v="9"/>
    <n v="99999"/>
    <n v="0"/>
    <n v="99999"/>
    <n v="10"/>
    <n v="0"/>
    <x v="3"/>
    <n v="3"/>
    <n v="35029.800799999997"/>
    <n v="-1.2715229163035024E-2"/>
    <n v="55476160"/>
    <n v="5.128903840843746E-3"/>
    <n v="7868.5224941449314"/>
    <n v="-2.1692612935331201E-4"/>
    <n v="1305.0268199999998"/>
    <n v="1.4048846283274408E-3"/>
    <n v="1908.6747599999994"/>
    <n v="3.5245726011747802E-2"/>
    <n v="9173.5493141449315"/>
    <n v="1.3471687267729848E-5"/>
    <n v="11082.224074144931"/>
    <n v="5.9095182847408445E-3"/>
    <x v="5"/>
    <x v="2"/>
    <n v="3"/>
    <n v="1"/>
    <n v="0"/>
    <n v="0"/>
    <x v="0"/>
  </r>
  <r>
    <d v="2021-08-23T00:00:00"/>
    <n v="0.82441213868693775"/>
    <n v="0.14799579199999999"/>
    <n v="5.6156691044532997E-2"/>
    <n v="9.1760960565052194"/>
    <n v="8"/>
    <n v="99999"/>
    <n v="99999"/>
    <n v="1"/>
    <n v="-10"/>
    <n v="1"/>
    <x v="5"/>
    <n v="6"/>
    <n v="35083.800799999997"/>
    <n v="1.5415445925115456E-3"/>
    <n v="55485808"/>
    <n v="1.7391254189180749E-4"/>
    <n v="7867.3187501203283"/>
    <n v="-1.5298221813542234E-4"/>
    <n v="1298.8042999999998"/>
    <n v="-4.7681165663706615E-3"/>
    <n v="1906.8864799999994"/>
    <n v="-9.3692232824416077E-4"/>
    <n v="9166.1230501203281"/>
    <n v="-8.0953007067319227E-4"/>
    <n v="11073.009530120327"/>
    <n v="-8.3147064731359244E-4"/>
    <x v="5"/>
    <x v="2"/>
    <n v="3"/>
    <n v="1"/>
    <n v="0"/>
    <n v="0"/>
    <x v="0"/>
  </r>
  <r>
    <d v="2021-08-24T00:00:00"/>
    <n v="0.87911527634277731"/>
    <n v="0.92486877700000003"/>
    <n v="0.331721628047074"/>
    <n v="4.5594459998969903"/>
    <n v="1"/>
    <n v="99999"/>
    <n v="99999"/>
    <n v="1"/>
    <n v="10"/>
    <n v="1"/>
    <x v="1"/>
    <n v="5"/>
    <n v="35680.449200000003"/>
    <n v="1.7006378624747187E-2"/>
    <n v="55534248"/>
    <n v="8.7301603321709997E-4"/>
    <n v="7862.1289353681777"/>
    <n v="-6.5966753311874626E-4"/>
    <n v="1305.2718399999997"/>
    <n v="4.9796108620827617E-3"/>
    <n v="1902.4453199999994"/>
    <n v="-2.3290112162314136E-3"/>
    <n v="9167.4007753681781"/>
    <n v="1.3939647557248414E-4"/>
    <n v="11069.846095368177"/>
    <n v="-2.8568879522272717E-4"/>
    <x v="5"/>
    <x v="2"/>
    <n v="3"/>
    <n v="1"/>
    <n v="0"/>
    <n v="0"/>
    <x v="0"/>
  </r>
  <r>
    <d v="2021-08-25T00:00:00"/>
    <n v="-0.44731358420834288"/>
    <n v="0.43010037699999998"/>
    <n v="0.121778661430838"/>
    <n v="9.61488700336729"/>
    <n v="6"/>
    <n v="-1"/>
    <n v="99999"/>
    <n v="99999"/>
    <n v="10"/>
    <n v="-1"/>
    <x v="0"/>
    <n v="1"/>
    <n v="35554.648399999998"/>
    <n v="-3.5257627866412955E-3"/>
    <n v="55739048"/>
    <n v="3.68781440958732E-3"/>
    <n v="7866.1664423809025"/>
    <n v="5.1353864149472628E-4"/>
    <n v="1304.9886599999995"/>
    <n v="-2.1695097628104953E-4"/>
    <n v="1918.9280399999993"/>
    <n v="8.663965175093713E-3"/>
    <n v="9171.1551023809025"/>
    <n v="4.0953014979039359E-4"/>
    <n v="11090.083142380901"/>
    <n v="1.8281236106065801E-3"/>
    <x v="5"/>
    <x v="2"/>
    <n v="3"/>
    <n v="1"/>
    <n v="0"/>
    <n v="0"/>
    <x v="0"/>
  </r>
  <r>
    <d v="2021-08-26T00:00:00"/>
    <n v="0.44115194759286069"/>
    <n v="0.26780063700000001"/>
    <n v="8.7268491020983205E-2"/>
    <n v="10.540856830600999"/>
    <n v="5"/>
    <n v="99999"/>
    <n v="99999"/>
    <n v="1"/>
    <n v="-10"/>
    <n v="1"/>
    <x v="5"/>
    <n v="6"/>
    <n v="35603.398399999998"/>
    <n v="1.3711287326356736E-3"/>
    <n v="55994852"/>
    <n v="4.589314119609611E-3"/>
    <n v="7901.4535694684109"/>
    <n v="4.4859369994245668E-3"/>
    <n v="1306.9545599999997"/>
    <n v="1.506449872139326E-3"/>
    <n v="1927.4188399999994"/>
    <n v="4.4247620666379994E-3"/>
    <n v="9208.4081294684111"/>
    <n v="4.0619776540293806E-3"/>
    <n v="11135.82696946841"/>
    <n v="4.1247505992716427E-3"/>
    <x v="5"/>
    <x v="2"/>
    <n v="3"/>
    <n v="1"/>
    <n v="0"/>
    <n v="0"/>
    <x v="0"/>
  </r>
  <r>
    <d v="2021-08-27T00:00:00"/>
    <n v="2.1643530410312879"/>
    <n v="0.70979690699999998"/>
    <n v="0.14775009712343901"/>
    <n v="7.4572345899236003"/>
    <n v="7"/>
    <n v="99999"/>
    <n v="99999"/>
    <n v="1"/>
    <n v="10"/>
    <n v="1"/>
    <x v="1"/>
    <n v="5"/>
    <n v="35608"/>
    <n v="1.2924608904762991E-4"/>
    <n v="56003932"/>
    <n v="1.6215776407446647E-4"/>
    <n v="7893.7309878450078"/>
    <n v="-9.7736214678822986E-4"/>
    <n v="1306.1347799999996"/>
    <n v="-6.2724445446671329E-4"/>
    <n v="1917.1736799999994"/>
    <n v="-5.3154819219262128E-3"/>
    <n v="9199.8657678450072"/>
    <n v="-9.2766974522628942E-4"/>
    <n v="11117.039447845007"/>
    <n v="-1.6871240613663963E-3"/>
    <x v="5"/>
    <x v="2"/>
    <n v="3"/>
    <n v="1"/>
    <n v="0"/>
    <n v="0"/>
    <x v="0"/>
  </r>
  <r>
    <d v="2021-08-30T00:00:00"/>
    <n v="1.5974701808687022"/>
    <n v="0.84967153100000004"/>
    <n v="0.43001103236303501"/>
    <n v="4.1447317777167703"/>
    <n v="4"/>
    <n v="99999"/>
    <n v="99999"/>
    <n v="1"/>
    <n v="10"/>
    <n v="1"/>
    <x v="1"/>
    <n v="5"/>
    <n v="36357.300799999997"/>
    <n v="2.1043046506402874E-2"/>
    <n v="56087536"/>
    <n v="1.4928237538749389E-3"/>
    <n v="7892.2390249211285"/>
    <n v="-1.8900605128002734E-4"/>
    <n v="1312.0013199999996"/>
    <n v="4.4915272832717346E-3"/>
    <n v="1917.1736799999994"/>
    <n v="0"/>
    <n v="9204.2403449211288"/>
    <n v="4.7550444609867348E-4"/>
    <n v="11121.414024921129"/>
    <n v="3.935019837471021E-4"/>
    <x v="5"/>
    <x v="2"/>
    <n v="3"/>
    <n v="1"/>
    <n v="0"/>
    <n v="0"/>
    <x v="0"/>
  </r>
  <r>
    <d v="2021-08-31T00:00:00"/>
    <n v="0.50162132707464135"/>
    <n v="3.5122884E-2"/>
    <n v="6.2114497937426003E-2"/>
    <n v="10.924056213634"/>
    <n v="6"/>
    <n v="99999"/>
    <n v="99999"/>
    <n v="1"/>
    <n v="-10"/>
    <n v="1"/>
    <x v="5"/>
    <n v="6"/>
    <n v="36389.148399999998"/>
    <n v="8.7596161704062148E-4"/>
    <n v="56124988"/>
    <n v="6.677419382445926E-4"/>
    <n v="7851.3900900274957"/>
    <n v="-5.1758360035276674E-3"/>
    <n v="1311.2062799999997"/>
    <n v="-6.0597500008607863E-4"/>
    <n v="1943.8470399999994"/>
    <n v="1.3912855302707916E-2"/>
    <n v="9162.5963700274951"/>
    <n v="-4.5244336667732421E-3"/>
    <n v="11106.443410027494"/>
    <n v="-1.3461071460956209E-3"/>
    <x v="5"/>
    <x v="2"/>
    <n v="3"/>
    <n v="1"/>
    <n v="0"/>
    <n v="0"/>
    <x v="0"/>
  </r>
  <r>
    <d v="2021-09-01T00:00:00"/>
    <n v="0.74116053534678494"/>
    <n v="0.27838421699999999"/>
    <n v="0.115416828068875"/>
    <n v="8.2289308999675299"/>
    <n v="5"/>
    <n v="99999"/>
    <n v="99999"/>
    <n v="1"/>
    <n v="10"/>
    <n v="1"/>
    <x v="1"/>
    <n v="5"/>
    <n v="36512.800799999997"/>
    <n v="3.3980569877805067E-3"/>
    <n v="56163204"/>
    <n v="6.809088315529177E-4"/>
    <n v="7888.438023908966"/>
    <n v="4.7186464379762594E-3"/>
    <n v="1314.8243599999996"/>
    <n v="2.759352250814473E-3"/>
    <n v="1930.2597999999994"/>
    <n v="-6.9898709725637609E-3"/>
    <n v="9203.2623839089647"/>
    <n v="4.4382631558992358E-3"/>
    <n v="11133.522183908965"/>
    <n v="2.4381138841460537E-3"/>
    <x v="5"/>
    <x v="3"/>
    <n v="3"/>
    <n v="1"/>
    <n v="0"/>
    <n v="0"/>
    <x v="0"/>
  </r>
  <r>
    <d v="2021-09-02T00:00:00"/>
    <n v="0.3337760412479458"/>
    <n v="0.73552626499999996"/>
    <n v="0.19648145318844301"/>
    <n v="7.3177046574615998"/>
    <n v="5"/>
    <n v="99999"/>
    <n v="99999"/>
    <n v="1"/>
    <n v="10"/>
    <n v="1"/>
    <x v="1"/>
    <n v="5"/>
    <n v="36875.351600000002"/>
    <n v="9.9294163158254456E-3"/>
    <n v="55619352"/>
    <n v="-9.6834219073399508E-3"/>
    <n v="7917.0646475440371"/>
    <n v="3.6289343401452179E-3"/>
    <n v="1317.0038199999997"/>
    <n v="1.65760543104021E-3"/>
    <n v="1915.4230999999995"/>
    <n v="-7.6863746527797705E-3"/>
    <n v="9234.068467544037"/>
    <n v="3.3473003756725461E-3"/>
    <n v="11149.491567544037"/>
    <n v="1.4343514452375139E-3"/>
    <x v="5"/>
    <x v="3"/>
    <n v="3"/>
    <n v="1"/>
    <n v="0"/>
    <n v="0"/>
    <x v="0"/>
  </r>
  <r>
    <d v="2021-09-03T00:00:00"/>
    <n v="-1.2211172756849002"/>
    <n v="0.61869538000000002"/>
    <n v="0.18484371689819401"/>
    <n v="6.6032189969225099"/>
    <n v="7"/>
    <n v="-1"/>
    <n v="99999"/>
    <n v="99999"/>
    <n v="10"/>
    <n v="-1"/>
    <x v="0"/>
    <n v="1"/>
    <n v="36763.25"/>
    <n v="-3.0400144035508392E-3"/>
    <n v="55730468"/>
    <n v="1.9977938613884305E-3"/>
    <n v="7913.4815858563225"/>
    <n v="-4.525745143215687E-4"/>
    <n v="1308.5702599999997"/>
    <n v="-6.4035957010359912E-3"/>
    <n v="1904.9593599999994"/>
    <n v="-5.4628870248041306E-3"/>
    <n v="9222.051845856322"/>
    <n v="-1.301335562969963E-3"/>
    <n v="11127.011205856321"/>
    <n v="-2.0162678765690556E-3"/>
    <x v="5"/>
    <x v="3"/>
    <n v="3"/>
    <n v="1"/>
    <n v="0"/>
    <n v="0"/>
    <x v="0"/>
  </r>
  <r>
    <d v="2021-09-06T00:00:00"/>
    <n v="-0.96905198590168684"/>
    <n v="0.125696266"/>
    <n v="0.20024293128225901"/>
    <n v="9.7082025929142404"/>
    <n v="2"/>
    <n v="-1"/>
    <n v="99999"/>
    <n v="99999"/>
    <n v="10"/>
    <n v="-1"/>
    <x v="0"/>
    <n v="1"/>
    <n v="36588.25"/>
    <n v="-4.7601885034647129E-3"/>
    <n v="55750056"/>
    <n v="3.5147740011809425E-4"/>
    <n v="7922.5705509340178"/>
    <n v="1.1485418875478715E-3"/>
    <n v="1308.2260199999996"/>
    <n v="-2.6306573710466186E-4"/>
    <n v="1902.3857799999996"/>
    <n v="-1.3509894510294052E-3"/>
    <n v="9230.7965709340169"/>
    <n v="9.4824071951227218E-4"/>
    <n v="11133.182350934017"/>
    <n v="5.5460940620322141E-4"/>
    <x v="5"/>
    <x v="3"/>
    <n v="3"/>
    <n v="1"/>
    <n v="0"/>
    <n v="0"/>
    <x v="0"/>
  </r>
  <r>
    <d v="2021-09-07T00:00:00"/>
    <n v="0.79802533767389905"/>
    <n v="0.49302041200000002"/>
    <n v="3.48525469168895E-2"/>
    <n v="6.51469482062687"/>
    <n v="6"/>
    <n v="99999"/>
    <n v="99999"/>
    <n v="1"/>
    <n v="-10"/>
    <n v="1"/>
    <x v="5"/>
    <n v="6"/>
    <n v="36465"/>
    <n v="-3.368567777906839E-3"/>
    <n v="55307432"/>
    <n v="-7.9394359711495444E-3"/>
    <n v="7904.2737238514273"/>
    <n v="-2.3094558723031344E-3"/>
    <n v="1311.2521399999996"/>
    <n v="2.3131476929345585E-3"/>
    <n v="1897.7938999999997"/>
    <n v="-2.4137480674397693E-3"/>
    <n v="9215.5258638514279"/>
    <n v="-1.654321700759076E-3"/>
    <n v="11113.319763851428"/>
    <n v="-1.7840889025699802E-3"/>
    <x v="5"/>
    <x v="3"/>
    <n v="3"/>
    <n v="1"/>
    <n v="0"/>
    <n v="0"/>
    <x v="0"/>
  </r>
  <r>
    <d v="2021-09-08T00:00:00"/>
    <n v="0.17750853516449053"/>
    <n v="6.1896978999999998E-2"/>
    <n v="9.5926713204143005E-2"/>
    <n v="11.088008567351199"/>
    <n v="6"/>
    <n v="99999"/>
    <n v="0"/>
    <n v="99999"/>
    <n v="10"/>
    <n v="0"/>
    <x v="3"/>
    <n v="3"/>
    <n v="36850.898399999998"/>
    <n v="1.0582706705059675E-2"/>
    <n v="55440760"/>
    <n v="2.4106705948669926E-3"/>
    <n v="7927.4793356241544"/>
    <n v="2.9358309926317272E-3"/>
    <n v="1313.3595999999998"/>
    <n v="1.6072118669718805E-3"/>
    <n v="1892.2628199999995"/>
    <n v="-2.9144787534621797E-3"/>
    <n v="9240.8389356241532"/>
    <n v="2.746785386606998E-3"/>
    <n v="11133.101755624153"/>
    <n v="1.7800254283215633E-3"/>
    <x v="5"/>
    <x v="3"/>
    <n v="3"/>
    <n v="1"/>
    <n v="0"/>
    <n v="0"/>
    <x v="0"/>
  </r>
  <r>
    <d v="2021-09-09T00:00:00"/>
    <n v="-0.76573134540735321"/>
    <n v="0.263976816"/>
    <n v="6.1124096585850399E-3"/>
    <n v="11.617487906282999"/>
    <n v="1"/>
    <n v="-1"/>
    <n v="99999"/>
    <n v="99999"/>
    <n v="-10"/>
    <n v="-1"/>
    <x v="4"/>
    <n v="2"/>
    <n v="36670.300799999997"/>
    <n v="-4.9007651873149705E-3"/>
    <n v="55703204"/>
    <n v="4.7337734908396989E-3"/>
    <n v="8008.4239671769456"/>
    <n v="1.0210639236742702E-2"/>
    <n v="1314.5423999999996"/>
    <n v="9.005911252331078E-4"/>
    <n v="1888.3964599999995"/>
    <n v="-2.0432468255122682E-3"/>
    <n v="9322.9663671769449"/>
    <n v="8.8874432424295158E-3"/>
    <n v="11211.362827176945"/>
    <n v="7.0295837827276664E-3"/>
    <x v="5"/>
    <x v="3"/>
    <n v="3"/>
    <n v="1"/>
    <n v="0"/>
    <n v="0"/>
    <x v="0"/>
  </r>
  <r>
    <d v="2021-09-13T00:00:00"/>
    <n v="0.25259434952320098"/>
    <n v="0.344275216"/>
    <n v="8.6543820598120795E-4"/>
    <n v="10.7877627544649"/>
    <n v="2"/>
    <n v="99999"/>
    <n v="99999"/>
    <n v="1"/>
    <n v="-10"/>
    <n v="1"/>
    <x v="5"/>
    <n v="6"/>
    <n v="36496.550799999997"/>
    <n v="-4.7381667510073555E-3"/>
    <n v="56085372"/>
    <n v="6.8607902698021306E-3"/>
    <n v="8014.2569450448082"/>
    <n v="7.2835527836301317E-4"/>
    <n v="1314.1041999999995"/>
    <n v="-3.3334793917638716E-4"/>
    <n v="1874.9411399999999"/>
    <n v="-7.1252622449841096E-3"/>
    <n v="9328.3611450448079"/>
    <n v="5.7865465297135543E-4"/>
    <n v="11203.302285044807"/>
    <n v="-7.1896184758191151E-4"/>
    <x v="5"/>
    <x v="3"/>
    <n v="3"/>
    <n v="1"/>
    <n v="0"/>
    <n v="0"/>
    <x v="0"/>
  </r>
  <r>
    <d v="2021-09-14T00:00:00"/>
    <n v="0.50777563355815458"/>
    <n v="0.68334492199999997"/>
    <n v="0.126089131781908"/>
    <n v="9.4209239077621501"/>
    <n v="1"/>
    <n v="99999"/>
    <n v="99999"/>
    <n v="1"/>
    <n v="10"/>
    <n v="1"/>
    <x v="1"/>
    <n v="5"/>
    <n v="36614.949200000003"/>
    <n v="3.2440983436716753E-3"/>
    <n v="56092836"/>
    <n v="1.3308282951207673E-4"/>
    <n v="8006.6113745495395"/>
    <n v="-9.5399617802316428E-4"/>
    <n v="1315.2467399999996"/>
    <n v="8.6944399081900769E-4"/>
    <n v="1874.9411399999999"/>
    <n v="0"/>
    <n v="9321.8581145495391"/>
    <n v="-6.9712464967364163E-4"/>
    <n v="11196.79925454954"/>
    <n v="-5.804565769815806E-4"/>
    <x v="5"/>
    <x v="3"/>
    <n v="3"/>
    <n v="1"/>
    <n v="0"/>
    <n v="0"/>
    <x v="0"/>
  </r>
  <r>
    <d v="2021-09-15T00:00:00"/>
    <n v="2.8914642937067723"/>
    <n v="0.72797571000000005"/>
    <n v="0.25201940917113003"/>
    <n v="6.0025533890454801"/>
    <n v="1"/>
    <n v="99999"/>
    <n v="99999"/>
    <n v="1"/>
    <n v="10"/>
    <n v="1"/>
    <x v="1"/>
    <n v="5"/>
    <n v="36860.949200000003"/>
    <n v="6.7185672894500836E-3"/>
    <n v="56281772"/>
    <n v="3.3682732675524019E-3"/>
    <n v="8020.0749349395574"/>
    <n v="1.6815553747011602E-3"/>
    <n v="1317.0005399999998"/>
    <n v="1.3334380133116497E-3"/>
    <n v="1874.9411399999999"/>
    <n v="0"/>
    <n v="9337.0754749395564"/>
    <n v="1.6324385335007019E-3"/>
    <n v="11212.016614939555"/>
    <n v="1.3590812913639727E-3"/>
    <x v="5"/>
    <x v="3"/>
    <n v="3"/>
    <n v="1"/>
    <n v="0"/>
    <n v="0"/>
    <x v="0"/>
  </r>
  <r>
    <d v="2021-09-16T00:00:00"/>
    <n v="2.2246243497848437"/>
    <n v="0.92231047099999997"/>
    <n v="0.353554137147085"/>
    <n v="4.55718771495307"/>
    <n v="5"/>
    <n v="99999"/>
    <n v="99999"/>
    <n v="1"/>
    <n v="10"/>
    <n v="1"/>
    <x v="1"/>
    <n v="5"/>
    <n v="37682.898399999998"/>
    <n v="2.22986444418527E-2"/>
    <n v="55742640"/>
    <n v="-9.5791582397227737E-3"/>
    <n v="8034.681098535103"/>
    <n v="1.8212003895268225E-3"/>
    <n v="1318.6255199999998"/>
    <n v="1.2338491524082063E-3"/>
    <n v="1884.8641199999997"/>
    <n v="5.2924221397157023E-3"/>
    <n v="9353.3066185351036"/>
    <n v="1.7383541173154882E-3"/>
    <n v="11238.170738535104"/>
    <n v="2.332686838931286E-3"/>
    <x v="5"/>
    <x v="3"/>
    <n v="3"/>
    <n v="1"/>
    <n v="0"/>
    <n v="0"/>
    <x v="0"/>
  </r>
  <r>
    <d v="2021-09-17T00:00:00"/>
    <n v="-1.6434460039369956"/>
    <n v="0.43403250100000001"/>
    <n v="1.2243253970071101E-2"/>
    <n v="8.54661425602281"/>
    <n v="17"/>
    <n v="-1"/>
    <n v="99999"/>
    <n v="99999"/>
    <n v="-10"/>
    <n v="-1"/>
    <x v="4"/>
    <n v="2"/>
    <n v="37892.699200000003"/>
    <n v="5.5675335207230336E-3"/>
    <n v="55835932"/>
    <n v="1.6736200510059085E-3"/>
    <n v="8020.7191628214159"/>
    <n v="-1.7377087581276207E-3"/>
    <n v="1314.2313799999997"/>
    <n v="-3.3323638389769483E-3"/>
    <n v="2012.9221599999998"/>
    <n v="6.7940197195753393E-2"/>
    <n v="9334.9505428214161"/>
    <n v="-1.9625226096311454E-3"/>
    <n v="11347.872702821416"/>
    <n v="9.7615498855299077E-3"/>
    <x v="5"/>
    <x v="3"/>
    <n v="3"/>
    <n v="1"/>
    <n v="0"/>
    <n v="0"/>
    <x v="0"/>
  </r>
  <r>
    <d v="2021-09-20T00:00:00"/>
    <n v="-0.24848866172874057"/>
    <n v="0.65501105100000001"/>
    <n v="0.19725027932620201"/>
    <n v="6.2294698312973402"/>
    <n v="5"/>
    <n v="99999"/>
    <n v="0"/>
    <n v="99999"/>
    <n v="10"/>
    <n v="0"/>
    <x v="3"/>
    <n v="3"/>
    <n v="37114.949200000003"/>
    <n v="-2.052506198872206E-2"/>
    <n v="55485828"/>
    <n v="-6.2702275660053708E-3"/>
    <n v="8008.1994861037829"/>
    <n v="-1.5609169780766985E-3"/>
    <n v="1306.4830399999996"/>
    <n v="-5.8957198237041819E-3"/>
    <n v="1999.7639199999999"/>
    <n v="-6.5368846652271717E-3"/>
    <n v="9314.6825261037829"/>
    <n v="-2.1711970111313317E-3"/>
    <n v="11314.446446103782"/>
    <n v="-2.9455967292727481E-3"/>
    <x v="5"/>
    <x v="3"/>
    <n v="3"/>
    <n v="1"/>
    <n v="0"/>
    <n v="0"/>
    <x v="0"/>
  </r>
  <r>
    <d v="2021-09-21T00:00:00"/>
    <n v="-0.22709716793533369"/>
    <n v="0.26725151400000002"/>
    <n v="6.8749947280825105E-2"/>
    <n v="7.0624167228139001"/>
    <n v="7"/>
    <n v="99999"/>
    <n v="0"/>
    <n v="99999"/>
    <n v="-10"/>
    <n v="0"/>
    <x v="2"/>
    <n v="4"/>
    <n v="37298.351600000002"/>
    <n v="4.9414697838250365E-3"/>
    <n v="55434432"/>
    <n v="-9.262905836062707E-4"/>
    <n v="8014.6448202906877"/>
    <n v="8.0484186215512565E-4"/>
    <n v="1311.5290399999999"/>
    <n v="3.8622774620942213E-3"/>
    <n v="2004.3768199999997"/>
    <n v="2.3067222854984415E-3"/>
    <n v="9326.173860290688"/>
    <n v="1.2336796401488659E-3"/>
    <n v="11330.550680290688"/>
    <n v="1.4233338116556027E-3"/>
    <x v="5"/>
    <x v="3"/>
    <n v="3"/>
    <n v="1"/>
    <n v="0"/>
    <n v="0"/>
    <x v="0"/>
  </r>
  <r>
    <d v="2021-09-22T00:00:00"/>
    <n v="1.1227209219795948"/>
    <n v="0.53008199499999997"/>
    <n v="0.13364877288066401"/>
    <n v="10.8619273630019"/>
    <n v="4"/>
    <n v="99999"/>
    <n v="99999"/>
    <n v="1"/>
    <n v="10"/>
    <n v="1"/>
    <x v="1"/>
    <n v="5"/>
    <n v="36987.199200000003"/>
    <n v="-8.3422560690322722E-3"/>
    <n v="55482796"/>
    <n v="8.7245414546677225E-4"/>
    <n v="8021.3354836995868"/>
    <n v="8.3480473045538517E-4"/>
    <n v="1305.5322199999998"/>
    <n v="-4.5723882713264441E-3"/>
    <n v="1983.3631799999998"/>
    <n v="-1.0483876978780837E-2"/>
    <n v="9326.8677036995869"/>
    <n v="7.4397434499218207E-5"/>
    <n v="11310.230883699587"/>
    <n v="-1.7933635499681744E-3"/>
    <x v="5"/>
    <x v="3"/>
    <n v="3"/>
    <n v="1"/>
    <n v="0"/>
    <n v="0"/>
    <x v="0"/>
  </r>
  <r>
    <d v="2021-09-23T00:00:00"/>
    <n v="1.0325122252803807"/>
    <n v="0.76290018599999998"/>
    <n v="0.20849184847059701"/>
    <n v="7.6212308820360901"/>
    <n v="6"/>
    <n v="99999"/>
    <n v="99999"/>
    <n v="1"/>
    <n v="10"/>
    <n v="1"/>
    <x v="1"/>
    <n v="5"/>
    <n v="37811.300799999997"/>
    <n v="2.228072462431796E-2"/>
    <n v="55781644"/>
    <n v="5.3863183102740297E-3"/>
    <n v="8124.5645637874823"/>
    <n v="1.2869313382749104E-2"/>
    <n v="1306.9254599999995"/>
    <n v="1.0671816280409807E-3"/>
    <n v="1980.7631399999998"/>
    <n v="-1.31092481004913E-3"/>
    <n v="9431.4900237874826"/>
    <n v="1.1217305038689007E-2"/>
    <n v="11412.253163787482"/>
    <n v="9.0203534425570275E-3"/>
    <x v="5"/>
    <x v="3"/>
    <n v="3"/>
    <n v="1"/>
    <n v="0"/>
    <n v="0"/>
    <x v="0"/>
  </r>
  <r>
    <d v="2021-09-24T00:00:00"/>
    <n v="0.18383510424434785"/>
    <n v="7.2613281000000002E-2"/>
    <n v="2.9106786187027799E-2"/>
    <n v="14.119921687764"/>
    <n v="9"/>
    <n v="99999"/>
    <n v="0"/>
    <n v="99999"/>
    <n v="-10"/>
    <n v="0"/>
    <x v="2"/>
    <n v="4"/>
    <n v="37783.5"/>
    <n v="-7.3525108662741978E-4"/>
    <n v="55809760"/>
    <n v="5.0403677596877472E-4"/>
    <n v="8136.3214237631828"/>
    <n v="1.4470757027524872E-3"/>
    <n v="1300.5269999999996"/>
    <n v="-4.8958109669084982E-3"/>
    <n v="1979.9478599999993"/>
    <n v="-4.1159893554987281E-4"/>
    <n v="9436.8484237631819"/>
    <n v="5.6813928257204438E-4"/>
    <n v="11416.796283763182"/>
    <n v="3.9809141196722742E-4"/>
    <x v="5"/>
    <x v="3"/>
    <n v="3"/>
    <n v="1"/>
    <n v="0"/>
    <n v="0"/>
    <x v="0"/>
  </r>
  <r>
    <d v="2021-09-27T00:00:00"/>
    <n v="-0.40283418407499"/>
    <n v="5.5945754E-2"/>
    <n v="7.0856251834867504E-2"/>
    <n v="11.170246418955999"/>
    <n v="5"/>
    <n v="-1"/>
    <n v="99999"/>
    <n v="99999"/>
    <n v="-10"/>
    <n v="-1"/>
    <x v="4"/>
    <n v="2"/>
    <n v="38171.75"/>
    <n v="1.0275649423690192E-2"/>
    <n v="55666016"/>
    <n v="-2.5756068472611027E-3"/>
    <n v="8150.4720430137077"/>
    <n v="1.7391912774238349E-3"/>
    <n v="1303.6588399999996"/>
    <n v="2.4081314728567893E-3"/>
    <n v="1979.1571799999995"/>
    <n v="-3.9934384938800083E-4"/>
    <n v="9454.1308830137077"/>
    <n v="1.8313804010039458E-3"/>
    <n v="11433.288063013708"/>
    <n v="1.4445190087153392E-3"/>
    <x v="5"/>
    <x v="3"/>
    <n v="3"/>
    <n v="1"/>
    <n v="0"/>
    <n v="0"/>
    <x v="0"/>
  </r>
  <r>
    <d v="2021-09-28T00:00:00"/>
    <n v="-0.79676494445015733"/>
    <n v="0.65166777499999995"/>
    <n v="9.9826523939813602E-2"/>
    <n v="4.9428037618571299"/>
    <n v="4"/>
    <n v="-1"/>
    <n v="99999"/>
    <n v="99999"/>
    <n v="10"/>
    <n v="-1"/>
    <x v="0"/>
    <n v="1"/>
    <n v="37867.800799999997"/>
    <n v="-7.9626739670044522E-3"/>
    <n v="55517468"/>
    <n v="-2.6685581378771417E-3"/>
    <n v="8096.4606944572042"/>
    <n v="-6.6267755133029294E-3"/>
    <n v="1303.0543399999997"/>
    <n v="-4.6369493417453E-4"/>
    <n v="1969.3621999999996"/>
    <n v="-4.9490662484926728E-3"/>
    <n v="9399.515034457203"/>
    <n v="-5.7769296017080585E-3"/>
    <n v="11368.877234457203"/>
    <n v="-5.6336224716381222E-3"/>
    <x v="5"/>
    <x v="3"/>
    <n v="3"/>
    <n v="1"/>
    <n v="0"/>
    <n v="0"/>
    <x v="0"/>
  </r>
  <r>
    <d v="2021-09-29T00:00:00"/>
    <n v="-0.1168342931712449"/>
    <n v="0.71175786799999996"/>
    <n v="0.12188390389812399"/>
    <n v="8.0398536241015908"/>
    <n v="3"/>
    <n v="99999"/>
    <n v="0"/>
    <n v="99999"/>
    <n v="10"/>
    <n v="0"/>
    <x v="3"/>
    <n v="3"/>
    <n v="37741.800799999997"/>
    <n v="-3.3273651318034281E-3"/>
    <n v="55693740"/>
    <n v="3.1750727536781209E-3"/>
    <n v="8125.9827714204494"/>
    <n v="3.6462941126182979E-3"/>
    <n v="1290.8752999999995"/>
    <n v="-9.3465327010078258E-3"/>
    <n v="1960.3571799999995"/>
    <n v="-4.5725565363243792E-3"/>
    <n v="9416.8580714204491"/>
    <n v="1.8450991247600523E-3"/>
    <n v="11377.215251420448"/>
    <n v="7.3340724781290056E-4"/>
    <x v="5"/>
    <x v="3"/>
    <n v="3"/>
    <n v="1"/>
    <n v="0"/>
    <n v="0"/>
    <x v="0"/>
  </r>
  <r>
    <d v="2021-09-30T00:00:00"/>
    <n v="-0.67336278623961443"/>
    <n v="0.62622697299999996"/>
    <n v="0.120272030342845"/>
    <n v="8.6001341834229503"/>
    <n v="7"/>
    <n v="-1"/>
    <n v="99999"/>
    <n v="99999"/>
    <n v="10"/>
    <n v="-1"/>
    <x v="0"/>
    <n v="1"/>
    <n v="37411.050799999997"/>
    <n v="-8.7634928113975441E-3"/>
    <n v="55886584"/>
    <n v="3.4625794568654555E-3"/>
    <n v="8159.6695691505902"/>
    <n v="4.1455659798614874E-3"/>
    <n v="1290.3940599999996"/>
    <n v="-3.728013077637371E-4"/>
    <n v="1996.6228599999999"/>
    <n v="1.8499526703598113E-2"/>
    <n v="9450.0636291505907"/>
    <n v="3.5261822444705437E-3"/>
    <n v="11446.68648915059"/>
    <n v="6.1061723976321147E-3"/>
    <x v="5"/>
    <x v="3"/>
    <n v="3"/>
    <n v="1"/>
    <n v="0"/>
    <n v="0"/>
    <x v="0"/>
  </r>
  <r>
    <d v="2021-10-01T00:00:00"/>
    <n v="1.1151305888975411"/>
    <n v="1.9878399000000001E-2"/>
    <n v="2.2405712199235098E-2"/>
    <n v="12.2575321056849"/>
    <n v="3"/>
    <n v="99999"/>
    <n v="99999"/>
    <n v="1"/>
    <n v="-10"/>
    <n v="1"/>
    <x v="5"/>
    <n v="6"/>
    <n v="37229.050799999997"/>
    <n v="-4.8648727076118226E-3"/>
    <n v="56201744"/>
    <n v="5.6392782926220075E-3"/>
    <n v="8184.3889624500607"/>
    <n v="3.0294600890368173E-3"/>
    <n v="1289.5018199999995"/>
    <n v="-6.9144769621776181E-4"/>
    <n v="1966.3672799999995"/>
    <n v="-1.5153377538710822E-2"/>
    <n v="9473.8907824500602"/>
    <n v="2.5213749065107205E-3"/>
    <n v="11440.258062450059"/>
    <n v="-5.6159716671055904E-4"/>
    <x v="5"/>
    <x v="4"/>
    <n v="4"/>
    <n v="1"/>
    <n v="0"/>
    <n v="0"/>
    <x v="0"/>
  </r>
  <r>
    <d v="2021-10-04T00:00:00"/>
    <n v="0.53302760762256984"/>
    <n v="6.1966156000000001E-2"/>
    <n v="3.4757841335458103E-2"/>
    <n v="13.6191286624166"/>
    <n v="2"/>
    <n v="99999"/>
    <n v="99999"/>
    <n v="1"/>
    <n v="-10"/>
    <n v="1"/>
    <x v="5"/>
    <n v="6"/>
    <n v="37602.699200000003"/>
    <n v="1.0036473989285977E-2"/>
    <n v="56496236"/>
    <n v="5.2399085693852765E-3"/>
    <n v="8212.0052660084657"/>
    <n v="3.3742657741595572E-3"/>
    <n v="1293.6145799999995"/>
    <n v="3.1894177551452518E-3"/>
    <n v="1966.3672799999995"/>
    <n v="0"/>
    <n v="9505.6198460084652"/>
    <n v="3.3491059045329674E-3"/>
    <n v="11471.987126008466"/>
    <n v="2.7734569784356733E-3"/>
    <x v="5"/>
    <x v="4"/>
    <n v="4"/>
    <n v="1"/>
    <n v="0"/>
    <n v="0"/>
    <x v="0"/>
  </r>
  <r>
    <d v="2021-10-05T00:00:00"/>
    <n v="8.9795240689045555E-2"/>
    <n v="0.74726922500000004"/>
    <n v="0.21626122547795601"/>
    <n v="6.8769947140997001"/>
    <n v="0"/>
    <n v="99999"/>
    <n v="0"/>
    <n v="99999"/>
    <n v="10"/>
    <n v="0"/>
    <x v="3"/>
    <n v="3"/>
    <n v="37742.699200000003"/>
    <n v="3.7231369816133064E-3"/>
    <n v="56576172"/>
    <n v="1.4148907194455607E-3"/>
    <n v="8222.7563796735358"/>
    <n v="1.3091946871455207E-3"/>
    <n v="1296.4756399999997"/>
    <n v="2.2116788448691693E-3"/>
    <n v="1966.3672799999995"/>
    <n v="0"/>
    <n v="9519.2320196735345"/>
    <n v="1.4320132601122193E-3"/>
    <n v="11485.599299673533"/>
    <n v="1.1865576133891498E-3"/>
    <x v="5"/>
    <x v="4"/>
    <n v="4"/>
    <n v="1"/>
    <n v="0"/>
    <n v="0"/>
    <x v="0"/>
  </r>
  <r>
    <d v="2021-10-06T00:00:00"/>
    <n v="-0.16388988768203383"/>
    <n v="0.51986593299999995"/>
    <n v="0.158552593877688"/>
    <n v="6.8538331642588499"/>
    <n v="11"/>
    <n v="99999"/>
    <n v="0"/>
    <n v="99999"/>
    <n v="10"/>
    <n v="0"/>
    <x v="3"/>
    <n v="3"/>
    <n v="37479.398399999998"/>
    <n v="-6.976204817910947E-3"/>
    <n v="56113740"/>
    <n v="-8.1736176848443698E-3"/>
    <n v="8186.6678756662977"/>
    <n v="-4.388857256728218E-3"/>
    <n v="1301.8985599999996"/>
    <n v="4.1828167322912613E-3"/>
    <n v="1967.0417999999995"/>
    <n v="3.4302849058809315E-4"/>
    <n v="9488.5664356662965"/>
    <n v="-3.2214346644625635E-3"/>
    <n v="11455.608235666296"/>
    <n v="-2.611188430375555E-3"/>
    <x v="5"/>
    <x v="4"/>
    <n v="4"/>
    <n v="1"/>
    <n v="0"/>
    <n v="0"/>
    <x v="0"/>
  </r>
  <r>
    <d v="2021-10-07T00:00:00"/>
    <n v="1.0633910488132817E-2"/>
    <n v="6.8757188999999996E-2"/>
    <n v="5.5836525261912198E-2"/>
    <n v="11.8665244566197"/>
    <n v="4"/>
    <n v="99999"/>
    <n v="0"/>
    <n v="99999"/>
    <n v="-10"/>
    <n v="0"/>
    <x v="2"/>
    <n v="4"/>
    <n v="37756"/>
    <n v="7.3800971148993977E-3"/>
    <n v="56372012"/>
    <n v="4.6026516856656485E-3"/>
    <n v="8202.601900981128"/>
    <n v="1.9463383096549602E-3"/>
    <n v="1296.2120399999997"/>
    <n v="-4.3678671862115159E-3"/>
    <n v="1953.0656199999999"/>
    <n v="-7.1051769209986571E-3"/>
    <n v="9498.8139409811283"/>
    <n v="1.0799845671431996E-3"/>
    <n v="11451.879560981128"/>
    <n v="-3.2548901886841897E-4"/>
    <x v="5"/>
    <x v="4"/>
    <n v="4"/>
    <n v="1"/>
    <n v="0"/>
    <n v="0"/>
    <x v="0"/>
  </r>
  <r>
    <d v="2021-10-08T00:00:00"/>
    <n v="1.0004357447850671"/>
    <n v="0.50100900999999998"/>
    <n v="3.5858440975996199E-2"/>
    <n v="9.0015884967212205"/>
    <n v="7"/>
    <n v="99999"/>
    <n v="99999"/>
    <n v="1"/>
    <n v="-10"/>
    <n v="1"/>
    <x v="5"/>
    <n v="6"/>
    <n v="37835.300799999997"/>
    <n v="2.100349613306518E-3"/>
    <n v="56416504"/>
    <n v="7.8925690997166953E-4"/>
    <n v="8201.694221701764"/>
    <n v="-1.1065748287208965E-4"/>
    <n v="1299.0121799999997"/>
    <n v="2.1602484112090981E-3"/>
    <n v="1940.8510799999997"/>
    <n v="-6.2540346186628071E-3"/>
    <n v="9500.7064017017638"/>
    <n v="1.9923126533405444E-4"/>
    <n v="11441.557481701764"/>
    <n v="-9.0134368113103935E-4"/>
    <x v="5"/>
    <x v="4"/>
    <n v="4"/>
    <n v="1"/>
    <n v="0"/>
    <n v="0"/>
    <x v="0"/>
  </r>
  <r>
    <d v="2021-10-11T00:00:00"/>
    <n v="1.2567221972486144"/>
    <n v="0.70630715700000002"/>
    <n v="0.15611553133514799"/>
    <n v="6.34024319868902"/>
    <n v="5"/>
    <n v="99999"/>
    <n v="99999"/>
    <n v="1"/>
    <n v="10"/>
    <n v="1"/>
    <x v="1"/>
    <n v="5"/>
    <n v="38290.050799999997"/>
    <n v="1.2019198747853066E-2"/>
    <n v="56415360"/>
    <n v="-2.0277754183450902E-5"/>
    <n v="8183.8404773811399"/>
    <n v="-2.176836131415727E-3"/>
    <n v="1301.6964599999994"/>
    <n v="2.0664009478339462E-3"/>
    <n v="1940.8510799999997"/>
    <n v="0"/>
    <n v="9485.5369373811391"/>
    <n v="-1.5966669928783039E-3"/>
    <n v="11426.388017381139"/>
    <n v="-1.3258216239253606E-3"/>
    <x v="5"/>
    <x v="4"/>
    <n v="4"/>
    <n v="1"/>
    <n v="0"/>
    <n v="0"/>
    <x v="0"/>
  </r>
  <r>
    <d v="2021-10-12T00:00:00"/>
    <n v="0.44595690188449005"/>
    <n v="0.53512875800000004"/>
    <n v="0.153896244590811"/>
    <n v="8.33636704244954"/>
    <n v="4"/>
    <n v="99999"/>
    <n v="99999"/>
    <n v="1"/>
    <n v="10"/>
    <n v="1"/>
    <x v="1"/>
    <n v="5"/>
    <n v="38516.050799999997"/>
    <n v="5.9023165359708418E-3"/>
    <n v="56382024"/>
    <n v="-5.9090290303920323E-4"/>
    <n v="8176.3800620980228"/>
    <n v="-9.116032141310848E-4"/>
    <n v="1304.2727199999995"/>
    <n v="1.9791557242154756E-3"/>
    <n v="1942.3957199999998"/>
    <n v="7.9585704226214915E-4"/>
    <n v="9480.6527820980227"/>
    <n v="-5.1490551513944105E-4"/>
    <n v="11423.048502098023"/>
    <n v="-2.9226342375532344E-4"/>
    <x v="5"/>
    <x v="4"/>
    <n v="4"/>
    <n v="1"/>
    <n v="0"/>
    <n v="0"/>
    <x v="0"/>
  </r>
  <r>
    <d v="2021-10-13T00:00:00"/>
    <n v="1.4142437020254242"/>
    <n v="2.0169902E-2"/>
    <n v="6.4705728259060596E-2"/>
    <n v="11.289142432685701"/>
    <n v="6"/>
    <n v="99999"/>
    <n v="99999"/>
    <n v="1"/>
    <n v="-10"/>
    <n v="1"/>
    <x v="5"/>
    <n v="6"/>
    <n v="38584.25"/>
    <n v="1.7706695931558603E-3"/>
    <n v="56442652"/>
    <n v="1.0753072645990347E-3"/>
    <n v="8186.9679206271267"/>
    <n v="1.2949322864996837E-3"/>
    <n v="1306.1759799999995"/>
    <n v="1.459250025562131E-3"/>
    <n v="1943.0695599999997"/>
    <n v="3.4691180229740048E-4"/>
    <n v="9493.1439006271266"/>
    <n v="1.3175378126588644E-3"/>
    <n v="11436.213460627127"/>
    <n v="1.1524908194766592E-3"/>
    <x v="5"/>
    <x v="4"/>
    <n v="4"/>
    <n v="1"/>
    <n v="0"/>
    <n v="0"/>
    <x v="0"/>
  </r>
  <r>
    <d v="2021-10-14T00:00:00"/>
    <n v="1.9616986616327923"/>
    <n v="0.61500339500000001"/>
    <n v="0.35363247863248198"/>
    <n v="5.0667174369952601"/>
    <n v="0"/>
    <n v="99999"/>
    <n v="99999"/>
    <n v="1"/>
    <n v="10"/>
    <n v="1"/>
    <x v="1"/>
    <n v="5"/>
    <n v="39329.351600000002"/>
    <n v="1.9311029759552234E-2"/>
    <n v="56669252"/>
    <n v="4.0146944193903966E-3"/>
    <n v="8223.7357682501242"/>
    <n v="4.4910213377482577E-3"/>
    <n v="1308.8292599999995"/>
    <n v="2.0313342464006734E-3"/>
    <n v="1948.3972799999999"/>
    <n v="2.7419090441622718E-3"/>
    <n v="9532.5650282501229"/>
    <n v="4.1525892829237243E-3"/>
    <n v="11480.962308250122"/>
    <n v="3.9129076924855344E-3"/>
    <x v="5"/>
    <x v="4"/>
    <n v="4"/>
    <n v="1"/>
    <n v="0"/>
    <n v="0"/>
    <x v="0"/>
  </r>
  <r>
    <d v="2021-10-18T00:00:00"/>
    <n v="-6.5843775030497834E-2"/>
    <n v="6.4413769999999995E-2"/>
    <n v="7.4546847706855907E-2"/>
    <n v="12.3354099019637"/>
    <n v="8"/>
    <n v="99999"/>
    <n v="0"/>
    <n v="99999"/>
    <n v="-10"/>
    <n v="0"/>
    <x v="2"/>
    <n v="4"/>
    <n v="39668.351600000002"/>
    <n v="8.6195166258473677E-3"/>
    <n v="56798484"/>
    <n v="2.2804606632182978E-3"/>
    <n v="8218.7465463373101"/>
    <n v="-6.0668558103194048E-4"/>
    <n v="1311.7183399999997"/>
    <n v="2.2073773014519293E-3"/>
    <n v="2014.2689599999999"/>
    <n v="3.3808135884895174E-2"/>
    <n v="9530.4648863373095"/>
    <n v="-2.2031236153008393E-4"/>
    <n v="11544.733846337309"/>
    <n v="5.5545464199775463E-3"/>
    <x v="5"/>
    <x v="4"/>
    <n v="4"/>
    <n v="1"/>
    <n v="0"/>
    <n v="0"/>
    <x v="0"/>
  </r>
  <r>
    <d v="2021-10-19T00:00:00"/>
    <n v="-0.72022124824647504"/>
    <n v="2.4063034000000001E-2"/>
    <n v="0.177260170973701"/>
    <n v="8.5323414166215805"/>
    <n v="8"/>
    <n v="-1"/>
    <n v="99999"/>
    <n v="99999"/>
    <n v="10"/>
    <n v="-1"/>
    <x v="0"/>
    <n v="1"/>
    <n v="39569.398399999998"/>
    <n v="-2.4945125272107793E-3"/>
    <n v="56949172"/>
    <n v="2.6530285561847666E-3"/>
    <n v="8209.3044251300216"/>
    <n v="-1.1488517323235969E-3"/>
    <n v="1298.9406799999997"/>
    <n v="-9.7411613532826236E-3"/>
    <n v="2009.3657399999997"/>
    <n v="-2.4342429424123457E-3"/>
    <n v="9508.2451051300213"/>
    <n v="-2.3314477805947975E-3"/>
    <n v="11517.610845130021"/>
    <n v="-2.3493829800064203E-3"/>
    <x v="5"/>
    <x v="4"/>
    <n v="4"/>
    <n v="1"/>
    <n v="0"/>
    <n v="0"/>
    <x v="0"/>
  </r>
  <r>
    <d v="2021-10-20T00:00:00"/>
    <n v="1.3315567672831001"/>
    <n v="0.104617556"/>
    <n v="4.1741654478638403E-2"/>
    <n v="11.112476867667899"/>
    <n v="8"/>
    <n v="99999"/>
    <n v="99999"/>
    <n v="1"/>
    <n v="-10"/>
    <n v="1"/>
    <x v="5"/>
    <n v="6"/>
    <n v="39557.351600000002"/>
    <n v="-3.0444738831303386E-4"/>
    <n v="57141276"/>
    <n v="3.3732536093764587E-3"/>
    <n v="8214.242898201639"/>
    <n v="6.0157022030993268E-4"/>
    <n v="1294.9862599999997"/>
    <n v="-3.0443422558757982E-3"/>
    <n v="2012.1521399999997"/>
    <n v="1.3867062349735004E-3"/>
    <n v="9509.2291582016387"/>
    <n v="1.0349471019499568E-4"/>
    <n v="11521.381298201639"/>
    <n v="3.2736416625955833E-4"/>
    <x v="5"/>
    <x v="4"/>
    <n v="4"/>
    <n v="1"/>
    <n v="0"/>
    <n v="0"/>
    <x v="0"/>
  </r>
  <r>
    <d v="2021-10-21T00:00:00"/>
    <n v="1.1555345694477317"/>
    <n v="0.16720884799999999"/>
    <n v="0.22160425885010401"/>
    <n v="6.9747145005103599"/>
    <n v="9"/>
    <n v="99999"/>
    <n v="99999"/>
    <n v="1"/>
    <n v="10"/>
    <n v="1"/>
    <x v="1"/>
    <n v="5"/>
    <n v="40164.75"/>
    <n v="1.5354880330259446E-2"/>
    <n v="56628684"/>
    <n v="-8.9706082167293477E-3"/>
    <n v="8164.3267327288359"/>
    <n v="-6.0767822538740912E-3"/>
    <n v="1287.4445199999996"/>
    <n v="-5.8237992424723384E-3"/>
    <n v="2014.0166599999998"/>
    <n v="9.2662973287893635E-4"/>
    <n v="9451.771252728835"/>
    <n v="-6.0423305103807223E-3"/>
    <n v="11465.787912728834"/>
    <n v="-4.8252361443399394E-3"/>
    <x v="5"/>
    <x v="4"/>
    <n v="4"/>
    <n v="1"/>
    <n v="0"/>
    <n v="0"/>
    <x v="0"/>
  </r>
  <r>
    <d v="2021-10-22T00:00:00"/>
    <n v="1.9538899828639293"/>
    <n v="2.8532030999999999E-2"/>
    <n v="3.4897577186907901E-3"/>
    <n v="14.4365738938788"/>
    <n v="13"/>
    <n v="99999"/>
    <n v="99999"/>
    <n v="1"/>
    <n v="-10"/>
    <n v="1"/>
    <x v="5"/>
    <n v="6"/>
    <n v="40325.699200000003"/>
    <n v="4.0072252410385811E-3"/>
    <n v="56603276"/>
    <n v="-4.4867721100494418E-4"/>
    <n v="8166.2403419102493"/>
    <n v="2.3438664865560455E-4"/>
    <n v="1289.0333999999996"/>
    <n v="1.2341347338213904E-3"/>
    <n v="1999.0888999999997"/>
    <n v="-7.411934715574775E-3"/>
    <n v="9455.2737419102486"/>
    <n v="3.7056431940230006E-4"/>
    <n v="11454.362641910247"/>
    <n v="-9.9646626167770869E-4"/>
    <x v="5"/>
    <x v="4"/>
    <n v="4"/>
    <n v="1"/>
    <n v="0"/>
    <n v="0"/>
    <x v="0"/>
  </r>
  <r>
    <d v="2021-10-25T00:00:00"/>
    <n v="1.0131033631436459"/>
    <n v="0.21616977200000001"/>
    <n v="0.13133202203180699"/>
    <n v="6.4566780191135704"/>
    <n v="8"/>
    <n v="99999"/>
    <n v="99999"/>
    <n v="1"/>
    <n v="10"/>
    <n v="1"/>
    <x v="1"/>
    <n v="5"/>
    <n v="41266.398399999998"/>
    <n v="2.3327536004632776E-2"/>
    <n v="56643540"/>
    <n v="7.1133691979241576E-4"/>
    <n v="8173.7909336595822"/>
    <n v="9.246105224924861E-4"/>
    <n v="1293.7164599999996"/>
    <n v="3.6330012860799066E-3"/>
    <n v="1997.1124199999999"/>
    <n v="-9.8869039791071867E-4"/>
    <n v="9467.5073936595818"/>
    <n v="1.2938442696912578E-3"/>
    <n v="11464.619813659581"/>
    <n v="8.9548166667996476E-4"/>
    <x v="5"/>
    <x v="4"/>
    <n v="4"/>
    <n v="1"/>
    <n v="0"/>
    <n v="0"/>
    <x v="0"/>
  </r>
  <r>
    <d v="2021-10-26T00:00:00"/>
    <n v="-0.64994956459955799"/>
    <n v="5.7880499000000002E-2"/>
    <n v="7.5953087578387304E-3"/>
    <n v="11.3769466584002"/>
    <n v="7"/>
    <n v="-1"/>
    <n v="99999"/>
    <n v="99999"/>
    <n v="-10"/>
    <n v="-1"/>
    <x v="4"/>
    <n v="2"/>
    <n v="41297.25"/>
    <n v="7.4762036902153994E-4"/>
    <n v="56669160"/>
    <n v="4.5230223958458993E-4"/>
    <n v="8176.3758394760107"/>
    <n v="3.1624320188861077E-4"/>
    <n v="1291.6995199999994"/>
    <n v="-1.5590278568460292E-3"/>
    <n v="2003.9504999999995"/>
    <n v="3.4239835131562035E-3"/>
    <n v="9468.0753594760099"/>
    <n v="5.9991061301722937E-5"/>
    <n v="11472.025859476009"/>
    <n v="6.4599140109322661E-4"/>
    <x v="5"/>
    <x v="4"/>
    <n v="4"/>
    <n v="1"/>
    <n v="0"/>
    <n v="0"/>
    <x v="0"/>
  </r>
  <r>
    <d v="2021-10-27T00:00:00"/>
    <n v="-2.142211397177439"/>
    <n v="0.57143218500000004"/>
    <n v="0.125252586869391"/>
    <n v="8.6975721236935506"/>
    <n v="3"/>
    <n v="-1"/>
    <n v="99999"/>
    <n v="99999"/>
    <n v="10"/>
    <n v="-1"/>
    <x v="0"/>
    <n v="1"/>
    <n v="40800.25"/>
    <n v="-1.2034699647070934E-2"/>
    <n v="56188608"/>
    <n v="-8.479956293687807E-3"/>
    <n v="8180.765396596461"/>
    <n v="5.3685853080009949E-4"/>
    <n v="1292.3865399999995"/>
    <n v="5.3187292351086768E-4"/>
    <n v="1991.0782199999996"/>
    <n v="-6.4234520762862513E-3"/>
    <n v="9473.1519365964596"/>
    <n v="5.3617836019537179E-4"/>
    <n v="11464.230156596459"/>
    <n v="-6.795402115582494E-4"/>
    <x v="5"/>
    <x v="4"/>
    <n v="4"/>
    <n v="1"/>
    <n v="0"/>
    <n v="0"/>
    <x v="0"/>
  </r>
  <r>
    <d v="2021-10-28T00:00:00"/>
    <n v="-2.6437060480244043"/>
    <n v="0.80396679900000001"/>
    <n v="0.40389646788385097"/>
    <n v="4.9028967219214898"/>
    <n v="8"/>
    <n v="-1"/>
    <n v="99999"/>
    <n v="99999"/>
    <n v="10"/>
    <n v="-1"/>
    <x v="0"/>
    <n v="1"/>
    <n v="39559.898399999998"/>
    <n v="-3.0400588231689785E-2"/>
    <n v="56372448"/>
    <n v="3.2718375938409761E-3"/>
    <n v="8197.8624926067823"/>
    <n v="2.0899139849963611E-3"/>
    <n v="1296.3948799999996"/>
    <n v="3.1015024344034359E-3"/>
    <n v="1991.9280399999993"/>
    <n v="4.2681397017130251E-4"/>
    <n v="9494.2573726067822"/>
    <n v="2.2279211978843971E-3"/>
    <n v="11486.185412606781"/>
    <n v="1.9151094936531443E-3"/>
    <x v="5"/>
    <x v="4"/>
    <n v="4"/>
    <n v="1"/>
    <n v="0"/>
    <n v="0"/>
    <x v="0"/>
  </r>
  <r>
    <d v="2021-10-29T00:00:00"/>
    <n v="1.4692118598750357"/>
    <n v="0.43411087399999998"/>
    <n v="5.79401259864816E-2"/>
    <n v="8.4117674096079202"/>
    <n v="23"/>
    <n v="99999"/>
    <n v="99999"/>
    <n v="1"/>
    <n v="-10"/>
    <n v="1"/>
    <x v="5"/>
    <n v="6"/>
    <n v="39270.550799999997"/>
    <n v="-7.3141643862260075E-3"/>
    <n v="56593248"/>
    <n v="3.916807018918167E-3"/>
    <n v="8208.1666587805412"/>
    <n v="1.2569332777967457E-3"/>
    <n v="1287.1728799999996"/>
    <n v="-7.1135732964325848E-3"/>
    <n v="2128.0397199999998"/>
    <n v="6.8331625072159063E-2"/>
    <n v="9495.3395387805413"/>
    <n v="1.1398112893812318E-4"/>
    <n v="11623.37925878054"/>
    <n v="1.1944247915690154E-2"/>
    <x v="5"/>
    <x v="4"/>
    <n v="4"/>
    <n v="1"/>
    <n v="0"/>
    <n v="0"/>
    <x v="0"/>
  </r>
  <r>
    <d v="2021-11-01T00:00:00"/>
    <n v="0.86935414221088136"/>
    <n v="0.70605855799999995"/>
    <n v="0.168544838530368"/>
    <n v="7.8737817854196699"/>
    <n v="10"/>
    <n v="99999"/>
    <n v="99999"/>
    <n v="1"/>
    <n v="10"/>
    <n v="1"/>
    <x v="1"/>
    <n v="5"/>
    <n v="39834.75"/>
    <n v="1.4366979543358083E-2"/>
    <n v="56971288"/>
    <n v="6.6799488165090182E-3"/>
    <n v="8213.531317273013"/>
    <n v="6.5357572713664602E-4"/>
    <n v="1291.8741399999997"/>
    <n v="3.6523920547486544E-3"/>
    <n v="2118.7259199999994"/>
    <n v="-4.3767040212954189E-3"/>
    <n v="9505.4054572730129"/>
    <n v="1.0600904213442508E-3"/>
    <n v="11624.131377273012"/>
    <n v="6.4707386356888108E-5"/>
    <x v="5"/>
    <x v="5"/>
    <n v="4"/>
    <n v="1"/>
    <n v="0"/>
    <n v="0"/>
    <x v="0"/>
  </r>
  <r>
    <d v="2021-11-02T00:00:00"/>
    <n v="-0.97202772619312972"/>
    <n v="0.39975958299999997"/>
    <n v="4.0839082777240597E-2"/>
    <n v="9.9833724896626599"/>
    <n v="8"/>
    <n v="-1"/>
    <n v="99999"/>
    <n v="99999"/>
    <n v="-10"/>
    <n v="-1"/>
    <x v="4"/>
    <n v="2"/>
    <n v="39901.550799999997"/>
    <n v="1.6769478909746116E-3"/>
    <n v="56987932"/>
    <n v="2.9214716016245923E-4"/>
    <n v="8193.9293989905455"/>
    <n v="-2.386539665496179E-3"/>
    <n v="1287.5022999999997"/>
    <n v="-3.3841067520711254E-3"/>
    <n v="2113.97192"/>
    <n v="-2.2438013124412848E-3"/>
    <n v="9481.4316989905456"/>
    <n v="-2.5221184293747756E-3"/>
    <n v="11595.403618990546"/>
    <n v="-2.4713896763618459E-3"/>
    <x v="5"/>
    <x v="5"/>
    <n v="4"/>
    <n v="1"/>
    <n v="0"/>
    <n v="0"/>
    <x v="0"/>
  </r>
  <r>
    <d v="2021-11-03T00:00:00"/>
    <n v="-1.090437817521861"/>
    <n v="0.81559986799999995"/>
    <n v="0.244135582273555"/>
    <n v="6.9259533784860903"/>
    <n v="10"/>
    <n v="-1"/>
    <n v="99999"/>
    <n v="99999"/>
    <n v="10"/>
    <n v="-1"/>
    <x v="0"/>
    <n v="1"/>
    <n v="39416.449200000003"/>
    <n v="-1.2157462310963485E-2"/>
    <n v="56527168"/>
    <n v="-8.0852907594540779E-3"/>
    <n v="8206.1268441663524"/>
    <n v="1.4885953468564139E-3"/>
    <n v="1285.6794399999994"/>
    <n v="-1.4158110630172471E-3"/>
    <n v="2101.5697599999994"/>
    <n v="-5.8667572083930253E-3"/>
    <n v="9491.8062841663523"/>
    <n v="1.0942002753562274E-3"/>
    <n v="11593.376044166351"/>
    <n v="-1.7486021968859955E-4"/>
    <x v="5"/>
    <x v="5"/>
    <n v="4"/>
    <n v="1"/>
    <n v="0"/>
    <n v="0"/>
    <x v="0"/>
  </r>
  <r>
    <d v="2021-11-08T00:00:00"/>
    <n v="-1.151800643569151E-2"/>
    <n v="0.54878651199999995"/>
    <n v="8.7104387708190803E-2"/>
    <n v="8.6079266901122296"/>
    <n v="4"/>
    <n v="99999"/>
    <n v="0"/>
    <n v="99999"/>
    <n v="-10"/>
    <n v="0"/>
    <x v="2"/>
    <n v="4"/>
    <n v="39487.050799999997"/>
    <n v="1.7911709814792953E-3"/>
    <n v="56452716"/>
    <n v="-1.317101185751901E-3"/>
    <n v="8192.6300068644796"/>
    <n v="-1.6447268678849714E-3"/>
    <n v="1288.8107199999997"/>
    <n v="2.435506007625321E-3"/>
    <n v="2138.1566000000003"/>
    <n v="1.7409291233806412E-2"/>
    <n v="9481.4407268644791"/>
    <n v="-1.0920531868802152E-3"/>
    <n v="11619.597326864479"/>
    <n v="2.2617469318890748E-3"/>
    <x v="5"/>
    <x v="5"/>
    <n v="4"/>
    <n v="1"/>
    <n v="0"/>
    <n v="0"/>
    <x v="0"/>
  </r>
  <r>
    <d v="2021-11-09T00:00:00"/>
    <n v="-0.77566335583613732"/>
    <n v="0.39311865800000001"/>
    <n v="7.5658902058899899E-2"/>
    <n v="11.116303759867501"/>
    <n v="8"/>
    <n v="-1"/>
    <n v="99999"/>
    <n v="99999"/>
    <n v="-10"/>
    <n v="-1"/>
    <x v="4"/>
    <n v="2"/>
    <n v="39401.699200000003"/>
    <n v="-2.1615086027136909E-3"/>
    <n v="56439988"/>
    <n v="-2.2546302289516706E-4"/>
    <n v="8216.3693158173646"/>
    <n v="2.8976420188626673E-3"/>
    <n v="1283.5870599999996"/>
    <n v="-4.0530854678180184E-3"/>
    <n v="2122.3827199999996"/>
    <n v="-7.3773268057170105E-3"/>
    <n v="9499.9563758173645"/>
    <n v="1.9528307444272031E-3"/>
    <n v="11622.339095817364"/>
    <n v="2.3596075455611931E-4"/>
    <x v="5"/>
    <x v="5"/>
    <n v="4"/>
    <n v="1"/>
    <n v="0"/>
    <n v="0"/>
    <x v="0"/>
  </r>
  <r>
    <d v="2021-11-10T00:00:00"/>
    <n v="-0.82922861678245174"/>
    <n v="0.11827797499999999"/>
    <n v="1.4783698453703299E-3"/>
    <n v="10.2273605015657"/>
    <n v="4"/>
    <n v="-1"/>
    <n v="99999"/>
    <n v="99999"/>
    <n v="-10"/>
    <n v="-1"/>
    <x v="4"/>
    <n v="2"/>
    <n v="39022.800799999997"/>
    <n v="-9.6162959388311764E-3"/>
    <n v="56514960"/>
    <n v="1.3283489713002972E-3"/>
    <n v="8279.4369174649237"/>
    <n v="7.6758479595295803E-3"/>
    <n v="1285.3609199999996"/>
    <n v="1.3819553462934842E-3"/>
    <n v="2125.098"/>
    <n v="1.2793545548657193E-3"/>
    <n v="9564.7978374649228"/>
    <n v="6.8254483581224878E-3"/>
    <n v="11689.895837464923"/>
    <n v="5.812663104268756E-3"/>
    <x v="5"/>
    <x v="5"/>
    <n v="4"/>
    <n v="1"/>
    <n v="0"/>
    <n v="0"/>
    <x v="0"/>
  </r>
  <r>
    <d v="2021-11-11T00:00:00"/>
    <n v="-6.6560303465766968E-2"/>
    <n v="0.76976085800000005"/>
    <n v="9.5335139915706205E-2"/>
    <n v="7.1501652483792997"/>
    <n v="5"/>
    <n v="99999"/>
    <n v="0"/>
    <n v="99999"/>
    <n v="10"/>
    <n v="0"/>
    <x v="3"/>
    <n v="3"/>
    <n v="38571.601600000002"/>
    <n v="-1.1562450432824778E-2"/>
    <n v="56732484"/>
    <n v="3.8489631771834176E-3"/>
    <n v="8310.8040172351557"/>
    <n v="3.7885547148823751E-3"/>
    <n v="1289.5247399999996"/>
    <n v="3.2394169880316515E-3"/>
    <n v="2126.7338799999998"/>
    <n v="7.6979038143165646E-4"/>
    <n v="9600.3287572351546"/>
    <n v="3.7147590962203214E-3"/>
    <n v="11727.062637235154"/>
    <n v="3.1793952903425016E-3"/>
    <x v="5"/>
    <x v="5"/>
    <n v="4"/>
    <n v="1"/>
    <n v="0"/>
    <n v="0"/>
    <x v="0"/>
  </r>
  <r>
    <d v="2021-11-12T00:00:00"/>
    <n v="-8.2814984460450214E-2"/>
    <n v="0.44514948900000001"/>
    <n v="2.0604230004890901E-4"/>
    <n v="8.6147233015659097"/>
    <n v="2"/>
    <n v="99999"/>
    <n v="0"/>
    <n v="99999"/>
    <n v="-10"/>
    <n v="0"/>
    <x v="2"/>
    <n v="4"/>
    <n v="38751.851600000002"/>
    <n v="4.6731271848456934E-3"/>
    <n v="56699484"/>
    <n v="-5.8167733321878856E-4"/>
    <n v="8313.8601173539937"/>
    <n v="3.6772616855129669E-4"/>
    <n v="1289.9193799999996"/>
    <n v="3.0603522969241403E-4"/>
    <n v="2108.5340000000006"/>
    <n v="-8.5576668388802624E-3"/>
    <n v="9603.7794973539931"/>
    <n v="3.5943978650077035E-4"/>
    <n v="11712.313497353993"/>
    <n v="-1.2577011257985937E-3"/>
    <x v="5"/>
    <x v="5"/>
    <n v="4"/>
    <n v="1"/>
    <n v="0"/>
    <n v="0"/>
    <x v="0"/>
  </r>
  <r>
    <d v="2021-11-15T00:00:00"/>
    <n v="-1.975962781508825"/>
    <n v="0.59725431600000001"/>
    <n v="0.21748012583036"/>
    <n v="7.2075678957038196"/>
    <n v="5"/>
    <n v="-1"/>
    <n v="99999"/>
    <n v="99999"/>
    <n v="10"/>
    <n v="-1"/>
    <x v="0"/>
    <n v="1"/>
    <n v="38679.398399999998"/>
    <n v="-1.869670661104661E-3"/>
    <n v="56729032"/>
    <n v="5.2113349038585E-4"/>
    <n v="8316.5999014899699"/>
    <n v="3.2954417049402274E-4"/>
    <n v="1289.3993599999997"/>
    <n v="-4.0314147384923338E-4"/>
    <n v="2104.3078400000004"/>
    <n v="-2.0043120006602022E-3"/>
    <n v="9605.9992614899693"/>
    <n v="2.31134433749558E-4"/>
    <n v="11710.307101489969"/>
    <n v="-1.7130653687480457E-4"/>
    <x v="5"/>
    <x v="5"/>
    <n v="4"/>
    <n v="1"/>
    <n v="0"/>
    <n v="0"/>
    <x v="0"/>
  </r>
  <r>
    <d v="2021-11-16T00:00:00"/>
    <n v="-1.092029632077933"/>
    <n v="0.40638803000000001"/>
    <n v="0.18672796418146501"/>
    <n v="7.1054818511452096"/>
    <n v="4"/>
    <n v="-1"/>
    <n v="99999"/>
    <n v="99999"/>
    <n v="10"/>
    <n v="-1"/>
    <x v="0"/>
    <n v="1"/>
    <n v="38239.550799999997"/>
    <n v="-1.1371624642435019E-2"/>
    <n v="56828948"/>
    <n v="1.7612851211703529E-3"/>
    <n v="8312.919439836427"/>
    <n v="-4.4254403207288906E-4"/>
    <n v="1294.4823399999996"/>
    <n v="3.9421300783024638E-3"/>
    <n v="2105.4742000000001"/>
    <n v="5.5427251556494639E-4"/>
    <n v="9607.4017798364257"/>
    <n v="1.4600441955892052E-4"/>
    <n v="11712.875979836426"/>
    <n v="2.1936899896757289E-4"/>
    <x v="5"/>
    <x v="5"/>
    <n v="4"/>
    <n v="1"/>
    <n v="0"/>
    <n v="0"/>
    <x v="0"/>
  </r>
  <r>
    <d v="2021-11-17T00:00:00"/>
    <n v="-0.21071543628975009"/>
    <n v="0.53822646600000001"/>
    <n v="6.7271879875983903E-2"/>
    <n v="8.6980494165362803"/>
    <n v="5"/>
    <n v="99999"/>
    <n v="0"/>
    <n v="99999"/>
    <n v="-10"/>
    <n v="0"/>
    <x v="2"/>
    <n v="4"/>
    <n v="38006.050799999997"/>
    <n v="-6.1062432773137942E-3"/>
    <n v="56764164"/>
    <n v="-1.1399823906647066E-3"/>
    <n v="8321.7489533028947"/>
    <n v="1.0621435141251467E-3"/>
    <n v="1295.8457199999993"/>
    <n v="1.053224101921435E-3"/>
    <n v="2119.1918800000003"/>
    <n v="6.5152448792771267E-3"/>
    <n v="9617.5946733028941"/>
    <n v="1.0609417301419288E-3"/>
    <n v="11736.786553302894"/>
    <n v="2.0413921830666482E-3"/>
    <x v="5"/>
    <x v="5"/>
    <n v="4"/>
    <n v="1"/>
    <n v="0"/>
    <n v="0"/>
    <x v="0"/>
  </r>
  <r>
    <d v="2021-11-18T00:00:00"/>
    <n v="-2.1041689848807557"/>
    <n v="1.5647339999999999E-3"/>
    <n v="2.9555381969378298E-2"/>
    <n v="12.553073041265"/>
    <n v="15"/>
    <n v="-1"/>
    <n v="99999"/>
    <n v="99999"/>
    <n v="-10"/>
    <n v="-1"/>
    <x v="4"/>
    <n v="2"/>
    <n v="37941.949200000003"/>
    <n v="-1.6866156480535022E-3"/>
    <n v="56975072"/>
    <n v="3.7155131889197168E-3"/>
    <n v="8368.4656047997105"/>
    <n v="5.6138020696085977E-3"/>
    <n v="1292.7888399999995"/>
    <n v="-2.3589845247934393E-3"/>
    <n v="2121.7910400000001"/>
    <n v="1.2264863906517043E-3"/>
    <n v="9661.2544447997097"/>
    <n v="4.5395728329047369E-3"/>
    <n v="11783.04548479971"/>
    <n v="3.9413625941588926E-3"/>
    <x v="5"/>
    <x v="5"/>
    <n v="4"/>
    <n v="1"/>
    <n v="0"/>
    <n v="0"/>
    <x v="0"/>
  </r>
  <r>
    <d v="2021-11-22T00:00:00"/>
    <n v="-1.0832082090642923"/>
    <n v="0.85564514999999997"/>
    <n v="0.20152066362300999"/>
    <n v="5.0460587857923596"/>
    <n v="3"/>
    <n v="-1"/>
    <n v="99999"/>
    <n v="99999"/>
    <n v="10"/>
    <n v="-1"/>
    <x v="0"/>
    <n v="1"/>
    <n v="37252.300799999997"/>
    <n v="-1.8176409344831557E-2"/>
    <n v="57169012"/>
    <n v="3.4039447988762905E-3"/>
    <n v="8380.2877954776686"/>
    <n v="1.4127070882836712E-3"/>
    <n v="1299.5671799999996"/>
    <n v="5.2431919198807631E-3"/>
    <n v="2099.9880800000001"/>
    <n v="-1.0275733844177237E-2"/>
    <n v="9679.8549754776686"/>
    <n v="1.9252707590131646E-3"/>
    <n v="11779.843055477668"/>
    <n v="-2.7178281932060955E-4"/>
    <x v="5"/>
    <x v="5"/>
    <n v="4"/>
    <n v="1"/>
    <n v="0"/>
    <n v="0"/>
    <x v="0"/>
  </r>
  <r>
    <d v="2021-11-23T00:00:00"/>
    <n v="0.77991517354778028"/>
    <n v="0.414669923"/>
    <n v="8.7436433290210003E-2"/>
    <n v="9.1714391098627104"/>
    <n v="7"/>
    <n v="99999"/>
    <n v="99999"/>
    <n v="1"/>
    <n v="-10"/>
    <n v="1"/>
    <x v="5"/>
    <n v="6"/>
    <n v="37257.550799999997"/>
    <n v="1.4093089251554503E-4"/>
    <n v="57782332"/>
    <n v="1.0728189600337945E-2"/>
    <n v="8401.1203558454945"/>
    <n v="2.4859003504709154E-3"/>
    <n v="1297.3881999999994"/>
    <n v="-1.6766966983577936E-3"/>
    <n v="2106.1311600000004"/>
    <n v="2.9252927949954266E-3"/>
    <n v="9698.5085558454939"/>
    <n v="1.927051636112509E-3"/>
    <n v="11804.639715845495"/>
    <n v="2.1050077026532055E-3"/>
    <x v="5"/>
    <x v="5"/>
    <n v="4"/>
    <n v="1"/>
    <n v="0"/>
    <n v="0"/>
    <x v="0"/>
  </r>
  <r>
    <d v="2021-11-24T00:00:00"/>
    <n v="0.13005990729121855"/>
    <n v="1.7898121999999999E-2"/>
    <n v="1.09252566489755E-3"/>
    <n v="7.6730328635754397"/>
    <n v="1"/>
    <n v="99999"/>
    <n v="0"/>
    <n v="99999"/>
    <n v="-10"/>
    <n v="0"/>
    <x v="2"/>
    <n v="4"/>
    <n v="37346.699200000003"/>
    <n v="2.3927606105553778E-3"/>
    <n v="57820000"/>
    <n v="6.518947694946764E-4"/>
    <n v="8385.7317571899421"/>
    <n v="-1.8317317219298523E-3"/>
    <n v="1303.3209199999994"/>
    <n v="4.5728179121715673E-3"/>
    <n v="2137.7596800000006"/>
    <n v="1.5017355329380422E-2"/>
    <n v="9689.0526771899422"/>
    <n v="-9.7498276163843212E-4"/>
    <n v="11826.812357189943"/>
    <n v="1.8782988619878704E-3"/>
    <x v="5"/>
    <x v="5"/>
    <n v="4"/>
    <n v="1"/>
    <n v="0"/>
    <n v="0"/>
    <x v="0"/>
  </r>
  <r>
    <d v="2021-11-25T00:00:00"/>
    <n v="-3.1479853580819839"/>
    <n v="0.28506677499999999"/>
    <n v="2.5009728063772101E-2"/>
    <n v="11.832966586132001"/>
    <n v="10"/>
    <n v="-1"/>
    <n v="99999"/>
    <n v="99999"/>
    <n v="-10"/>
    <n v="-1"/>
    <x v="4"/>
    <n v="2"/>
    <n v="37382.25"/>
    <n v="9.5191277305706201E-4"/>
    <n v="58085724"/>
    <n v="4.5957108267036251E-3"/>
    <n v="8396.9692672087749"/>
    <n v="1.3400750637173608E-3"/>
    <n v="1304.7303799999997"/>
    <n v="1.0814374099052948E-3"/>
    <n v="2115.3892000000005"/>
    <n v="-1.0464450335222031E-2"/>
    <n v="9701.699647208774"/>
    <n v="1.3052844731256119E-3"/>
    <n v="11817.088847208775"/>
    <n v="-8.2215813420394301E-4"/>
    <x v="5"/>
    <x v="5"/>
    <n v="4"/>
    <n v="1"/>
    <n v="0"/>
    <n v="0"/>
    <x v="0"/>
  </r>
  <r>
    <d v="2021-11-26T00:00:00"/>
    <n v="-1.8472008442489556"/>
    <n v="0.66087689299999997"/>
    <n v="0.26042728124805298"/>
    <n v="5.91708777746683"/>
    <n v="9"/>
    <n v="-1"/>
    <n v="99999"/>
    <n v="99999"/>
    <n v="10"/>
    <n v="-1"/>
    <x v="0"/>
    <n v="1"/>
    <n v="35951.898399999998"/>
    <n v="-3.8262854697082238E-2"/>
    <n v="58235668"/>
    <n v="2.5814260316356918E-3"/>
    <n v="8406.5709488269404"/>
    <n v="1.1434699011774185E-3"/>
    <n v="1315.1112199999993"/>
    <n v="7.9563104830897569E-3"/>
    <n v="2099.8363200000003"/>
    <n v="-7.3522546111137732E-3"/>
    <n v="9721.6821688269392"/>
    <n v="2.0596928728786601E-3"/>
    <n v="11821.51848882694"/>
    <n v="3.748504962126642E-4"/>
    <x v="5"/>
    <x v="5"/>
    <n v="4"/>
    <n v="1"/>
    <n v="0"/>
    <n v="0"/>
    <x v="0"/>
  </r>
  <r>
    <d v="2021-11-29T00:00:00"/>
    <n v="7.8524118957422312E-2"/>
    <n v="0.39984894199999998"/>
    <n v="6.3268477053912697E-2"/>
    <n v="9.5963203933817791"/>
    <n v="15"/>
    <n v="99999"/>
    <n v="0"/>
    <n v="99999"/>
    <n v="-10"/>
    <n v="0"/>
    <x v="2"/>
    <n v="4"/>
    <n v="35934.699200000003"/>
    <n v="-4.7839476537892001E-4"/>
    <n v="58352508"/>
    <n v="2.0063305532960207E-3"/>
    <n v="8423.8187256959973"/>
    <n v="2.0517018144554644E-3"/>
    <n v="1314.7618199999995"/>
    <n v="-2.6568095130374836E-4"/>
    <n v="2117.6712800000005"/>
    <n v="8.4935001029033952E-3"/>
    <n v="9738.580545695997"/>
    <n v="1.7382153186660254E-3"/>
    <n v="11856.251825695997"/>
    <n v="2.938145120856106E-3"/>
    <x v="5"/>
    <x v="5"/>
    <n v="4"/>
    <n v="1"/>
    <n v="0"/>
    <n v="0"/>
    <x v="0"/>
  </r>
  <r>
    <d v="2021-11-30T00:00:00"/>
    <n v="0.30485171216361218"/>
    <n v="0.69196081200000004"/>
    <n v="0.226275621820033"/>
    <n v="5.7118205605094401"/>
    <n v="15"/>
    <n v="99999"/>
    <n v="99999"/>
    <n v="1"/>
    <n v="10"/>
    <n v="1"/>
    <x v="1"/>
    <n v="5"/>
    <n v="35600.449200000003"/>
    <n v="-9.3015944878147572E-3"/>
    <n v="57883940"/>
    <n v="-8.0299547707529673E-3"/>
    <n v="8418.7630855462157"/>
    <n v="-6.0016013098185272E-4"/>
    <n v="1314.0641199999995"/>
    <n v="-5.3066645941990398E-4"/>
    <n v="2126.6883600000001"/>
    <n v="4.2580168533048468E-3"/>
    <n v="9732.8272055462148"/>
    <n v="-5.907781039327098E-4"/>
    <n v="11859.515565546215"/>
    <n v="2.7527585430875412E-4"/>
    <x v="5"/>
    <x v="5"/>
    <n v="4"/>
    <n v="1"/>
    <n v="0"/>
    <n v="0"/>
    <x v="0"/>
  </r>
  <r>
    <d v="2021-12-01T00:00:00"/>
    <n v="0.87110240586984466"/>
    <n v="0.44477846500000001"/>
    <n v="7.45122681886074E-2"/>
    <n v="8.2134347502531497"/>
    <n v="7"/>
    <n v="99999"/>
    <n v="99999"/>
    <n v="1"/>
    <n v="-10"/>
    <n v="1"/>
    <x v="5"/>
    <n v="6"/>
    <n v="36384.800799999997"/>
    <n v="2.2032070314438545E-2"/>
    <n v="57422576"/>
    <n v="-7.9705009714265973E-3"/>
    <n v="8439.0443749797705"/>
    <n v="2.4090581036035896E-3"/>
    <n v="1306.4448799999996"/>
    <n v="-5.798225432104509E-3"/>
    <n v="2123.2889200000004"/>
    <n v="-1.5984664532605608E-3"/>
    <n v="9745.4892549797696"/>
    <n v="1.3009631390907828E-3"/>
    <n v="11868.77817497977"/>
    <n v="7.8102763830134592E-4"/>
    <x v="5"/>
    <x v="6"/>
    <n v="4"/>
    <n v="1"/>
    <n v="0"/>
    <n v="0"/>
    <x v="0"/>
  </r>
  <r>
    <d v="2021-12-02T00:00:00"/>
    <n v="-0.2226147757527564"/>
    <n v="1.2922792000000001E-2"/>
    <n v="7.1394102096356701E-2"/>
    <n v="11.988930573585099"/>
    <n v="3"/>
    <n v="99999"/>
    <n v="0"/>
    <n v="99999"/>
    <n v="-10"/>
    <n v="0"/>
    <x v="2"/>
    <n v="4"/>
    <n v="36535.648399999998"/>
    <n v="4.1458959973199594E-3"/>
    <n v="58503064"/>
    <n v="1.881643205975303E-2"/>
    <n v="8527.5622317800207"/>
    <n v="1.0489085359319805E-2"/>
    <n v="1310.8982399999995"/>
    <n v="3.408762258687803E-3"/>
    <n v="2111.6078800000005"/>
    <n v="-5.5013897967309822E-3"/>
    <n v="9838.4604717800212"/>
    <n v="9.5399229702854971E-3"/>
    <n v="11950.068351780021"/>
    <n v="6.8490770997486905E-3"/>
    <x v="5"/>
    <x v="6"/>
    <n v="4"/>
    <n v="1"/>
    <n v="0"/>
    <n v="0"/>
    <x v="0"/>
  </r>
  <r>
    <d v="2021-12-03T00:00:00"/>
    <n v="-2.1709248332564197"/>
    <n v="0.817528174"/>
    <n v="0.28610102949245297"/>
    <n v="5.4853833151297504"/>
    <n v="7"/>
    <n v="-1"/>
    <n v="99999"/>
    <n v="99999"/>
    <n v="10"/>
    <n v="-1"/>
    <x v="0"/>
    <n v="1"/>
    <n v="36213.601600000002"/>
    <n v="-8.8145910666250771E-3"/>
    <n v="58697076"/>
    <n v="3.3162707512208733E-3"/>
    <n v="8544.2337182684241"/>
    <n v="1.9550119993581028E-3"/>
    <n v="1310.8786799999998"/>
    <n v="-1.4921066641804259E-5"/>
    <n v="2109.5390000000002"/>
    <n v="-9.7976523936837978E-4"/>
    <n v="9855.1123982684239"/>
    <n v="1.6925337593383105E-3"/>
    <n v="11964.651398268425"/>
    <n v="1.220331638206229E-3"/>
    <x v="5"/>
    <x v="6"/>
    <n v="4"/>
    <n v="1"/>
    <n v="0"/>
    <n v="0"/>
    <x v="0"/>
  </r>
  <r>
    <d v="2021-12-06T00:00:00"/>
    <n v="1.194878923472124"/>
    <n v="0.47587529699999997"/>
    <n v="0.100659606872958"/>
    <n v="6.5567995593693098"/>
    <n v="9"/>
    <n v="99999"/>
    <n v="99999"/>
    <n v="1"/>
    <n v="10"/>
    <n v="1"/>
    <x v="1"/>
    <n v="5"/>
    <n v="35736.648399999998"/>
    <n v="-1.3170554126822998E-2"/>
    <n v="58590248"/>
    <n v="-1.8199884437173353E-3"/>
    <n v="8546.5395889519386"/>
    <n v="2.698744860623048E-4"/>
    <n v="1316.0525599999996"/>
    <n v="3.9468793557615456E-3"/>
    <n v="2111.0569200000004"/>
    <n v="7.1955057479389239E-4"/>
    <n v="9862.5921489519387"/>
    <n v="7.5897162622196035E-4"/>
    <n v="11973.64906895194"/>
    <n v="7.5202113158234773E-4"/>
    <x v="5"/>
    <x v="6"/>
    <n v="4"/>
    <n v="1"/>
    <n v="0"/>
    <n v="0"/>
    <x v="0"/>
  </r>
  <r>
    <d v="2021-12-07T00:00:00"/>
    <n v="2.2144746111706555"/>
    <n v="0.72726651799999997"/>
    <n v="0.243160814389494"/>
    <n v="5.4621719879104198"/>
    <n v="3"/>
    <n v="99999"/>
    <n v="99999"/>
    <n v="1"/>
    <n v="10"/>
    <n v="1"/>
    <x v="1"/>
    <n v="5"/>
    <n v="36621.398399999998"/>
    <n v="2.4757497963910913E-2"/>
    <n v="58678960"/>
    <n v="1.5141086277703497E-3"/>
    <n v="8534.8138388278494"/>
    <n v="-1.3719880428854081E-3"/>
    <n v="1316.8850399999997"/>
    <n v="6.3255832274666801E-4"/>
    <n v="2115.4189200000005"/>
    <n v="2.0662635662140882E-3"/>
    <n v="9851.6988788278486"/>
    <n v="-1.1045037612396058E-3"/>
    <n v="11967.117798827849"/>
    <n v="-5.4547031456153583E-4"/>
    <x v="5"/>
    <x v="6"/>
    <n v="4"/>
    <n v="1"/>
    <n v="0"/>
    <n v="0"/>
    <x v="0"/>
  </r>
  <r>
    <d v="2021-12-08T00:00:00"/>
    <n v="3.9874373971991506E-2"/>
    <n v="0.72903493100000005"/>
    <n v="0.16258593609840899"/>
    <n v="7.7359245987284"/>
    <n v="9"/>
    <n v="99999"/>
    <n v="0"/>
    <n v="99999"/>
    <n v="10"/>
    <n v="0"/>
    <x v="3"/>
    <n v="3"/>
    <n v="37268.300799999997"/>
    <n v="1.7664601251272671E-2"/>
    <n v="59265664"/>
    <n v="9.9985412147727271E-3"/>
    <n v="8559.5941216262199"/>
    <n v="2.9034356538202299E-3"/>
    <n v="1321.5383799999995"/>
    <n v="3.5335962203655313E-3"/>
    <n v="2122.5490000000004"/>
    <n v="3.3705286137839519E-3"/>
    <n v="9881.1325016262199"/>
    <n v="2.987669757307243E-3"/>
    <n v="12003.681501626221"/>
    <n v="3.0553474456442853E-3"/>
    <x v="5"/>
    <x v="6"/>
    <n v="4"/>
    <n v="1"/>
    <n v="0"/>
    <n v="0"/>
    <x v="0"/>
  </r>
  <r>
    <d v="2021-12-09T00:00:00"/>
    <n v="-0.44439017525883917"/>
    <n v="0.12274744"/>
    <n v="1.3550168758403701E-2"/>
    <n v="9.5402111083189105"/>
    <n v="5"/>
    <n v="-1"/>
    <n v="99999"/>
    <n v="99999"/>
    <n v="-10"/>
    <n v="-1"/>
    <x v="4"/>
    <n v="2"/>
    <n v="37049.949200000003"/>
    <n v="-5.8589094569074796E-3"/>
    <n v="59571344"/>
    <n v="5.1577925457817475E-3"/>
    <n v="8564.2702103668125"/>
    <n v="5.462979522332656E-4"/>
    <n v="1320.6295199999995"/>
    <n v="-6.8772879679812604E-4"/>
    <n v="2146.6365600000004"/>
    <n v="1.134841174455814E-2"/>
    <n v="9884.8997303668111"/>
    <n v="3.8125475394346076E-4"/>
    <n v="12031.536290366812"/>
    <n v="2.3205204783895983E-3"/>
    <x v="5"/>
    <x v="6"/>
    <n v="4"/>
    <n v="1"/>
    <n v="0"/>
    <n v="0"/>
    <x v="0"/>
  </r>
  <r>
    <d v="2021-12-10T00:00:00"/>
    <n v="-0.10302901984323626"/>
    <n v="2.3110544E-2"/>
    <n v="5.35594879311223E-2"/>
    <n v="10.467910126582501"/>
    <n v="3"/>
    <n v="99999"/>
    <n v="0"/>
    <n v="99999"/>
    <n v="-10"/>
    <n v="0"/>
    <x v="2"/>
    <n v="4"/>
    <n v="37104"/>
    <n v="1.4588629989267243E-3"/>
    <n v="59850804"/>
    <n v="4.6911817198551642E-3"/>
    <n v="8571.3894490638831"/>
    <n v="8.3127207832056627E-4"/>
    <n v="1319.9014799999995"/>
    <n v="-5.5128254288905332E-4"/>
    <n v="2130.8165600000007"/>
    <n v="-7.3696685758485314E-3"/>
    <n v="9891.2909290638818"/>
    <n v="6.4656181361533172E-4"/>
    <n v="12022.107489063883"/>
    <n v="-7.8367392786560242E-4"/>
    <x v="5"/>
    <x v="6"/>
    <n v="4"/>
    <n v="1"/>
    <n v="0"/>
    <n v="0"/>
    <x v="0"/>
  </r>
  <r>
    <d v="2021-12-13T00:00:00"/>
    <n v="-1.2099760080782576"/>
    <n v="0.86316894600000005"/>
    <n v="0.23426925713601299"/>
    <n v="6.0721977705982004"/>
    <n v="7"/>
    <n v="-1"/>
    <n v="99999"/>
    <n v="99999"/>
    <n v="10"/>
    <n v="-1"/>
    <x v="0"/>
    <n v="1"/>
    <n v="36962.199200000003"/>
    <n v="-3.8217119448037407E-3"/>
    <n v="60062108"/>
    <n v="3.5305123052316034E-3"/>
    <n v="8593.0258627998592"/>
    <n v="2.5242597906152131E-3"/>
    <n v="1321.3353999999995"/>
    <n v="1.0863841140626995E-3"/>
    <n v="2130.8165600000007"/>
    <n v="0"/>
    <n v="9914.3612627998591"/>
    <n v="2.332388552862108E-3"/>
    <n v="12045.17782279986"/>
    <n v="1.9189924692457616E-3"/>
    <x v="5"/>
    <x v="6"/>
    <n v="4"/>
    <n v="1"/>
    <n v="0"/>
    <n v="0"/>
    <x v="0"/>
  </r>
  <r>
    <d v="2021-12-14T00:00:00"/>
    <n v="0.22749420915557308"/>
    <n v="0.50158610999999997"/>
    <n v="5.04481457877064E-2"/>
    <n v="8.0054896927457495"/>
    <n v="7"/>
    <n v="99999"/>
    <n v="0"/>
    <n v="99999"/>
    <n v="-10"/>
    <n v="0"/>
    <x v="2"/>
    <n v="4"/>
    <n v="36894.75"/>
    <n v="-1.8248156619425915E-3"/>
    <n v="60095396"/>
    <n v="5.5422630188073363E-4"/>
    <n v="8598.150305838737"/>
    <n v="5.9634907664629644E-4"/>
    <n v="1324.6233399999994"/>
    <n v="2.4883462593978667E-3"/>
    <n v="2136.5712000000003"/>
    <n v="2.7006735859043118E-3"/>
    <n v="9922.7736458387371"/>
    <n v="8.4850479177545068E-4"/>
    <n v="12059.344845838737"/>
    <n v="1.1761572346453697E-3"/>
    <x v="5"/>
    <x v="6"/>
    <n v="4"/>
    <n v="1"/>
    <n v="0"/>
    <n v="0"/>
    <x v="0"/>
  </r>
  <r>
    <d v="2021-12-15T00:00:00"/>
    <n v="-0.82746514463874787"/>
    <n v="1.3195547E-2"/>
    <n v="9.1416270876394506E-2"/>
    <n v="11.156758012368099"/>
    <n v="4"/>
    <n v="-1"/>
    <n v="99999"/>
    <n v="99999"/>
    <n v="10"/>
    <n v="-1"/>
    <x v="0"/>
    <n v="1"/>
    <n v="36769.25"/>
    <n v="-3.4015679737632309E-3"/>
    <n v="60031224"/>
    <n v="-1.0678355460042033E-3"/>
    <n v="8571.7140611801824"/>
    <n v="-3.0746432335106988E-3"/>
    <n v="1318.2816599999992"/>
    <n v="-4.7875345454808649E-3"/>
    <n v="2151.4259600000005"/>
    <n v="6.9526164164339654E-3"/>
    <n v="9889.9957211801811"/>
    <n v="-3.3033026680299171E-3"/>
    <n v="12041.421681180182"/>
    <n v="-1.4862469634692177E-3"/>
    <x v="5"/>
    <x v="6"/>
    <n v="4"/>
    <n v="1"/>
    <n v="0"/>
    <n v="0"/>
    <x v="0"/>
  </r>
  <r>
    <d v="2021-12-16T00:00:00"/>
    <n v="-2.9432790071979356"/>
    <n v="0.74109734299999996"/>
    <n v="0.18288746911734999"/>
    <n v="6.6834041930294301"/>
    <n v="9"/>
    <n v="-1"/>
    <n v="99999"/>
    <n v="99999"/>
    <n v="10"/>
    <n v="-1"/>
    <x v="0"/>
    <n v="1"/>
    <n v="36585.449200000003"/>
    <n v="-4.998763912780313E-3"/>
    <n v="60308184"/>
    <n v="4.6135990830371565E-3"/>
    <n v="8595.1142547828185"/>
    <n v="2.7299316607645174E-3"/>
    <n v="1316.5097399999993"/>
    <n v="-1.3441133664864324E-3"/>
    <n v="2153.1659600000003"/>
    <n v="8.0876592192824504E-4"/>
    <n v="9911.623994782818"/>
    <n v="2.1868840202143858E-3"/>
    <n v="12064.789954782818"/>
    <n v="1.9406573593514498E-3"/>
    <x v="5"/>
    <x v="6"/>
    <n v="4"/>
    <n v="1"/>
    <n v="0"/>
    <n v="0"/>
    <x v="0"/>
  </r>
  <r>
    <d v="2021-12-17T00:00:00"/>
    <n v="-3.8975711046279935"/>
    <n v="0.48208432800000001"/>
    <n v="0.25997147223461298"/>
    <n v="6.6275027432590896"/>
    <n v="10"/>
    <n v="-1"/>
    <n v="99999"/>
    <n v="99999"/>
    <n v="10"/>
    <n v="-1"/>
    <x v="0"/>
    <n v="1"/>
    <n v="35679.851600000002"/>
    <n v="-2.4752944676158295E-2"/>
    <n v="60391336"/>
    <n v="1.3787846770514367E-3"/>
    <n v="8594.847110709854"/>
    <n v="-3.1080921677806295E-5"/>
    <n v="1324.5867599999995"/>
    <n v="6.1351767895010401E-3"/>
    <n v="2172.9599200000002"/>
    <n v="9.1929560320560544E-3"/>
    <n v="9919.4338707098541"/>
    <n v="7.8795119055641294E-4"/>
    <n v="12092.393790709855"/>
    <n v="2.2879665564417007E-3"/>
    <x v="5"/>
    <x v="6"/>
    <n v="4"/>
    <n v="1"/>
    <n v="0"/>
    <n v="0"/>
    <x v="0"/>
  </r>
  <r>
    <d v="2021-12-20T00:00:00"/>
    <n v="-0.2220314051658123"/>
    <n v="0.16467107"/>
    <n v="9.9109425605935705E-2"/>
    <n v="7.4893304061836998"/>
    <n v="6"/>
    <n v="99999"/>
    <n v="0"/>
    <n v="99999"/>
    <n v="10"/>
    <n v="0"/>
    <x v="3"/>
    <n v="3"/>
    <n v="34436.5"/>
    <n v="-3.4847443143513623E-2"/>
    <n v="60492208"/>
    <n v="1.6703058200269183E-3"/>
    <n v="8587.0523068041384"/>
    <n v="-9.0691594688196986E-4"/>
    <n v="1329.5991199999994"/>
    <n v="3.7840933877368865E-3"/>
    <n v="2177.5790400000005"/>
    <n v="2.1257271970300806E-3"/>
    <n v="9916.6514268041374"/>
    <n v="-2.8050430518344882E-4"/>
    <n v="12094.230466804138"/>
    <n v="1.5188689072420658E-4"/>
    <x v="5"/>
    <x v="6"/>
    <n v="4"/>
    <n v="1"/>
    <n v="0"/>
    <n v="0"/>
    <x v="0"/>
  </r>
  <r>
    <d v="2021-12-21T00:00:00"/>
    <n v="0.38522574640780338"/>
    <n v="0.18297570199999999"/>
    <n v="2.1668870558903802E-2"/>
    <n v="7.2837793697093396"/>
    <n v="7"/>
    <n v="99999"/>
    <n v="99999"/>
    <n v="1"/>
    <n v="-10"/>
    <n v="1"/>
    <x v="5"/>
    <n v="6"/>
    <n v="34664.75"/>
    <n v="6.6281416520261871E-3"/>
    <n v="60628064"/>
    <n v="2.2458429687339798E-3"/>
    <n v="8586.3613902249708"/>
    <n v="-8.0460273733318211E-5"/>
    <n v="1327.8422999999993"/>
    <n v="-1.3213155556240919E-3"/>
    <n v="2224.6686400000003"/>
    <n v="2.1624748923005699E-2"/>
    <n v="9914.2036902249711"/>
    <n v="-2.4683095873978544E-4"/>
    <n v="12138.872330224971"/>
    <n v="3.6911702272719449E-3"/>
    <x v="5"/>
    <x v="6"/>
    <n v="4"/>
    <n v="1"/>
    <n v="0"/>
    <n v="0"/>
    <x v="0"/>
  </r>
  <r>
    <d v="2021-12-22T00:00:00"/>
    <n v="0.24200786628709203"/>
    <n v="1.3299976E-2"/>
    <n v="5.9188964576958297E-2"/>
    <n v="10.8150169229406"/>
    <n v="5"/>
    <n v="99999"/>
    <n v="0"/>
    <n v="99999"/>
    <n v="-10"/>
    <n v="0"/>
    <x v="2"/>
    <n v="4"/>
    <n v="35095.25"/>
    <n v="1.2418955855732383E-2"/>
    <n v="61027252"/>
    <n v="6.5842115624870079E-3"/>
    <n v="8585.9833643315615"/>
    <n v="-4.4026319907741751E-5"/>
    <n v="1323.2644399999992"/>
    <n v="-3.4475931366247936E-3"/>
    <n v="2194.5367600000004"/>
    <n v="-1.3544435093938212E-2"/>
    <n v="9909.2478043315605"/>
    <n v="-4.9987735256007415E-4"/>
    <n v="12103.784564331561"/>
    <n v="-2.8905292797292148E-3"/>
    <x v="5"/>
    <x v="6"/>
    <n v="4"/>
    <n v="1"/>
    <n v="0"/>
    <n v="0"/>
    <x v="0"/>
  </r>
  <r>
    <d v="2021-12-23T00:00:00"/>
    <n v="-0.7845005830678321"/>
    <n v="0.25411904899999999"/>
    <n v="6.8473532518324102E-4"/>
    <n v="8.2179402533086403"/>
    <n v="1"/>
    <n v="-1"/>
    <n v="99999"/>
    <n v="99999"/>
    <n v="-10"/>
    <n v="-1"/>
    <x v="4"/>
    <n v="2"/>
    <n v="35082.851600000002"/>
    <n v="-3.5327857758526982E-4"/>
    <n v="61272324"/>
    <n v="4.0157797044506616E-3"/>
    <n v="8610.9089106947395"/>
    <n v="2.9030508569030111E-3"/>
    <n v="1329.4726199999996"/>
    <n v="4.6915641442011324E-3"/>
    <n v="2173.9682000000003"/>
    <n v="-9.3726203975731393E-3"/>
    <n v="9940.3815306947399"/>
    <n v="3.1418859410872191E-3"/>
    <n v="12114.349730694739"/>
    <n v="8.7288123041395771E-4"/>
    <x v="5"/>
    <x v="6"/>
    <n v="4"/>
    <n v="1"/>
    <n v="0"/>
    <n v="0"/>
    <x v="0"/>
  </r>
  <r>
    <d v="2021-12-24T00:00:00"/>
    <n v="8.0884277952888051E-2"/>
    <n v="0.48920565799999999"/>
    <n v="1.81507255180994E-2"/>
    <n v="9.1502311919026393"/>
    <n v="4"/>
    <n v="99999"/>
    <n v="0"/>
    <n v="99999"/>
    <n v="-10"/>
    <n v="0"/>
    <x v="2"/>
    <n v="4"/>
    <n v="34879.648399999998"/>
    <n v="-5.7920947338272466E-3"/>
    <n v="61316440"/>
    <n v="7.1999880402784378E-4"/>
    <n v="8606.1383698821192"/>
    <n v="-5.5401129684407024E-4"/>
    <n v="1331.1770999999992"/>
    <n v="1.282072285174074E-3"/>
    <n v="2144.4147600000001"/>
    <n v="-1.35942374870065E-2"/>
    <n v="9937.3154698821181"/>
    <n v="-3.0844498303750356E-4"/>
    <n v="12081.730229882118"/>
    <n v="-2.6926332438604872E-3"/>
    <x v="5"/>
    <x v="6"/>
    <n v="4"/>
    <n v="1"/>
    <n v="0"/>
    <n v="0"/>
    <x v="0"/>
  </r>
  <r>
    <d v="2021-12-27T00:00:00"/>
    <n v="1.3558069340501462"/>
    <n v="0.83303202899999995"/>
    <n v="0.27915960598859701"/>
    <n v="6.2310348941484097"/>
    <n v="6"/>
    <n v="99999"/>
    <n v="99999"/>
    <n v="1"/>
    <n v="10"/>
    <n v="1"/>
    <x v="1"/>
    <n v="5"/>
    <n v="35107.351600000002"/>
    <n v="6.5282538799904533E-3"/>
    <n v="61448648"/>
    <n v="2.1561590986038937E-3"/>
    <n v="8603.32747148409"/>
    <n v="-3.2661552455004461E-4"/>
    <n v="1315.3008599999994"/>
    <n v="-1.1926467184569134E-2"/>
    <n v="2138.4271200000003"/>
    <n v="-2.7922023815951658E-3"/>
    <n v="9918.6283314840894"/>
    <n v="-1.880501676198687E-3"/>
    <n v="12057.05545148409"/>
    <n v="-2.0423215821355756E-3"/>
    <x v="5"/>
    <x v="6"/>
    <n v="4"/>
    <n v="1"/>
    <n v="0"/>
    <n v="0"/>
    <x v="0"/>
  </r>
  <r>
    <d v="2021-12-28T00:00:00"/>
    <n v="-0.65032375657181996"/>
    <n v="3.8941027000000003E-2"/>
    <n v="5.2793487456359499E-2"/>
    <n v="12.235497272993401"/>
    <n v="3"/>
    <n v="-1"/>
    <n v="99999"/>
    <n v="99999"/>
    <n v="-10"/>
    <n v="-1"/>
    <x v="4"/>
    <n v="2"/>
    <n v="35173.351600000002"/>
    <n v="1.87994813029424E-3"/>
    <n v="61682644"/>
    <n v="3.8079926510343753E-3"/>
    <n v="8604.2023963308584"/>
    <n v="1.0169609952304093E-4"/>
    <n v="1316.9458599999994"/>
    <n v="1.25066442973365E-3"/>
    <n v="2172.8205600000001"/>
    <n v="1.6083522173063303E-2"/>
    <n v="9921.1482563308582"/>
    <n v="2.5405981175552483E-4"/>
    <n v="12093.968816330858"/>
    <n v="3.0615571932386398E-3"/>
    <x v="5"/>
    <x v="6"/>
    <n v="4"/>
    <n v="1"/>
    <n v="0"/>
    <n v="0"/>
    <x v="0"/>
  </r>
  <r>
    <d v="2021-12-29T00:00:00"/>
    <n v="-0.18110897507371559"/>
    <n v="0.40216806999999999"/>
    <n v="0.20530579262373899"/>
    <n v="7.5471414097242704"/>
    <n v="2"/>
    <n v="99999"/>
    <n v="0"/>
    <n v="99999"/>
    <n v="10"/>
    <n v="0"/>
    <x v="3"/>
    <n v="3"/>
    <n v="34946.449200000003"/>
    <n v="-6.4509746634437981E-3"/>
    <n v="62205976"/>
    <n v="8.4842666601645522E-3"/>
    <n v="8639.6193565126996"/>
    <n v="4.1162397803362616E-3"/>
    <n v="1317.5018199999993"/>
    <n v="4.2215858440819432E-4"/>
    <n v="2180.6767200000004"/>
    <n v="3.6156506177391634E-3"/>
    <n v="9957.1211765126991"/>
    <n v="3.6258827357897871E-3"/>
    <n v="12137.7978965127"/>
    <n v="3.6240444181283582E-3"/>
    <x v="5"/>
    <x v="6"/>
    <n v="4"/>
    <n v="1"/>
    <n v="0"/>
    <n v="0"/>
    <x v="0"/>
  </r>
  <r>
    <d v="2021-12-30T00:00:00"/>
    <n v="1.0749594550995418"/>
    <n v="0.29882049599999999"/>
    <n v="7.7383469896820906E-2"/>
    <n v="9.6492944915466001"/>
    <n v="2"/>
    <n v="99999"/>
    <n v="99999"/>
    <n v="1"/>
    <n v="-10"/>
    <n v="1"/>
    <x v="5"/>
    <n v="6"/>
    <n v="35131.101600000002"/>
    <n v="5.2838672948780641E-3"/>
    <n v="63365296"/>
    <n v="1.8636794638508647E-2"/>
    <n v="8701.8513971725915"/>
    <n v="7.2030998232555099E-3"/>
    <n v="1321.9610399999992"/>
    <n v="3.3846025351220721E-3"/>
    <n v="2178.8265600000004"/>
    <n v="-8.4843387515043389E-4"/>
    <n v="10023.81243717259"/>
    <n v="6.6978456400836883E-3"/>
    <n v="12202.638997172591"/>
    <n v="5.3420810935169705E-3"/>
    <x v="5"/>
    <x v="6"/>
    <n v="4"/>
    <n v="1"/>
    <n v="0"/>
    <n v="0"/>
    <x v="0"/>
  </r>
  <r>
    <d v="2021-12-31T00:00:00"/>
    <n v="2.3389540685476669"/>
    <n v="4.51791E-4"/>
    <n v="5.05989249725982E-2"/>
    <n v="12.048692830339601"/>
    <n v="2"/>
    <n v="99999"/>
    <n v="99999"/>
    <n v="1"/>
    <n v="-10"/>
    <n v="1"/>
    <x v="5"/>
    <n v="6"/>
    <n v="35510.949200000003"/>
    <n v="1.0812288334277609E-2"/>
    <n v="63366032"/>
    <n v="1.1615190750546844E-5"/>
    <n v="8708.9954632879617"/>
    <n v="8.2098231621041684E-4"/>
    <n v="1325.9354199999991"/>
    <n v="3.0064274814027847E-3"/>
    <n v="2172.5654800000002"/>
    <n v="-2.8736018345582037E-3"/>
    <n v="10034.930883287961"/>
    <n v="1.1092033280810654E-3"/>
    <n v="12207.496363287963"/>
    <n v="3.9805865899156245E-4"/>
    <x v="5"/>
    <x v="6"/>
    <n v="4"/>
    <n v="1"/>
    <n v="0"/>
    <n v="0"/>
    <x v="0"/>
  </r>
  <r>
    <d v="2022-01-03T00:00:00"/>
    <n v="2.390928096150335"/>
    <n v="0.95907943799999995"/>
    <n v="0.48705397699839797"/>
    <n v="3.4145110178090299"/>
    <n v="0"/>
    <n v="99999"/>
    <n v="99999"/>
    <n v="1"/>
    <n v="10"/>
    <n v="1"/>
    <x v="1"/>
    <n v="5"/>
    <n v="36467.648399999998"/>
    <n v="2.6940963887273295E-2"/>
    <n v="63608516"/>
    <n v="3.8267190219516412E-3"/>
    <n v="8727.0909133167406"/>
    <n v="2.077788432093941E-3"/>
    <n v="1333.5578799999992"/>
    <n v="5.7487415186481261E-3"/>
    <n v="2170.3246000000008"/>
    <n v="-1.0314441707871547E-3"/>
    <n v="10060.648793316739"/>
    <n v="2.5628387806444497E-3"/>
    <n v="12230.973393316741"/>
    <n v="1.9231650233688669E-3"/>
    <x v="6"/>
    <x v="7"/>
    <n v="1"/>
    <n v="1"/>
    <n v="0"/>
    <n v="0"/>
    <x v="0"/>
  </r>
  <r>
    <d v="2022-01-04T00:00:00"/>
    <n v="2.2843431015786275"/>
    <n v="6.7948890000000001E-3"/>
    <n v="0.113983737198194"/>
    <n v="7.3816444956240899"/>
    <n v="5"/>
    <n v="99999"/>
    <n v="99999"/>
    <n v="1"/>
    <n v="10"/>
    <n v="1"/>
    <x v="1"/>
    <n v="5"/>
    <n v="36856.75"/>
    <n v="1.0669774912056118E-2"/>
    <n v="63092888"/>
    <n v="-8.1062730657007753E-3"/>
    <n v="8717.1416949046416"/>
    <n v="-1.1400383599667885E-3"/>
    <n v="1332.6598999999992"/>
    <n v="-6.7337159748925846E-4"/>
    <n v="2206.9000400000004"/>
    <n v="1.6852520586090991E-2"/>
    <n v="10049.80159490464"/>
    <n v="-1.0781808047314323E-3"/>
    <n v="12256.701634904641"/>
    <n v="2.1035318090021349E-3"/>
    <x v="6"/>
    <x v="7"/>
    <n v="1"/>
    <n v="1"/>
    <n v="0"/>
    <n v="0"/>
    <x v="0"/>
  </r>
  <r>
    <d v="2022-01-05T00:00:00"/>
    <n v="0.81955646270423488"/>
    <n v="0.84073368000000004"/>
    <n v="0.25917345678880899"/>
    <n v="4.8059732880294801"/>
    <n v="3"/>
    <n v="99999"/>
    <n v="99999"/>
    <n v="1"/>
    <n v="10"/>
    <n v="1"/>
    <x v="1"/>
    <n v="5"/>
    <n v="37644.898399999998"/>
    <n v="2.1384099249119881E-2"/>
    <n v="63288772"/>
    <n v="3.1046922436011037E-3"/>
    <n v="8731.513560954807"/>
    <n v="1.6486901960726108E-3"/>
    <n v="1335.2607599999992"/>
    <n v="1.9516307198859106E-3"/>
    <n v="2206.3974800000005"/>
    <n v="-2.2772214005661873E-4"/>
    <n v="10066.774320954806"/>
    <n v="1.6888618038759518E-3"/>
    <n v="12273.171800954806"/>
    <n v="1.343768212751506E-3"/>
    <x v="6"/>
    <x v="7"/>
    <n v="1"/>
    <n v="1"/>
    <n v="0"/>
    <n v="0"/>
    <x v="0"/>
  </r>
  <r>
    <d v="2022-01-06T00:00:00"/>
    <n v="0.96438534216510419"/>
    <n v="0.75615407599999995"/>
    <n v="0.18635752031963099"/>
    <n v="5.9770431789715301"/>
    <n v="5"/>
    <n v="99999"/>
    <n v="99999"/>
    <n v="1"/>
    <n v="10"/>
    <n v="1"/>
    <x v="1"/>
    <n v="5"/>
    <n v="37470.449200000003"/>
    <n v="-4.6340728070605186E-3"/>
    <n v="63579360"/>
    <n v="4.591462131703139E-3"/>
    <n v="8746.6223013730832"/>
    <n v="1.730369003358101E-3"/>
    <n v="1332.3234199999993"/>
    <n v="-2.1998249989761964E-3"/>
    <n v="2235.0806000000007"/>
    <n v="1.2999978589533168E-2"/>
    <n v="10078.945721373082"/>
    <n v="1.2090665818285107E-3"/>
    <n v="12314.026321373083"/>
    <n v="3.3287662782572891E-3"/>
    <x v="6"/>
    <x v="7"/>
    <n v="1"/>
    <n v="1"/>
    <n v="0"/>
    <n v="0"/>
    <x v="0"/>
  </r>
  <r>
    <d v="2022-01-07T00:00:00"/>
    <n v="1.0076261840069429"/>
    <n v="0.67173358999999999"/>
    <n v="0.167758294889085"/>
    <n v="6.9041681304935203"/>
    <n v="11"/>
    <n v="99999"/>
    <n v="99999"/>
    <n v="1"/>
    <n v="10"/>
    <n v="1"/>
    <x v="1"/>
    <n v="5"/>
    <n v="37755.101600000002"/>
    <n v="7.5967170417587937E-3"/>
    <n v="63174804"/>
    <n v="-6.3630083725284559E-3"/>
    <n v="8744.2708742404939"/>
    <n v="-2.6883830712798318E-4"/>
    <n v="1327.2015599999991"/>
    <n v="-3.8443068125306734E-3"/>
    <n v="2175.7898800000007"/>
    <n v="-2.6527329707930813E-2"/>
    <n v="10071.472434240493"/>
    <n v="-7.4147508471456014E-4"/>
    <n v="12247.262314240494"/>
    <n v="-5.4217853194539201E-3"/>
    <x v="6"/>
    <x v="7"/>
    <n v="1"/>
    <n v="1"/>
    <n v="0"/>
    <n v="0"/>
    <x v="0"/>
  </r>
  <r>
    <d v="2022-01-10T00:00:00"/>
    <n v="0.46824403955761057"/>
    <n v="0.329901579"/>
    <n v="0.187877605531452"/>
    <n v="7.4448120682229701"/>
    <n v="2"/>
    <n v="99999"/>
    <n v="99999"/>
    <n v="1"/>
    <n v="10"/>
    <n v="1"/>
    <x v="1"/>
    <n v="5"/>
    <n v="38344.949200000003"/>
    <n v="1.5622990668895387E-2"/>
    <n v="63307236"/>
    <n v="2.0962787632867741E-3"/>
    <n v="8729.4822015325572"/>
    <n v="-1.6912413762824041E-3"/>
    <n v="1330.7495199999992"/>
    <n v="2.6732638861577396E-3"/>
    <n v="2170.5764400000007"/>
    <n v="-2.3961137276730105E-3"/>
    <n v="10060.231721532557"/>
    <n v="-1.1160942733379198E-3"/>
    <n v="12230.808161532557"/>
    <n v="-1.3434963901119978E-3"/>
    <x v="6"/>
    <x v="7"/>
    <n v="1"/>
    <n v="1"/>
    <n v="0"/>
    <n v="0"/>
    <x v="0"/>
  </r>
  <r>
    <d v="2022-01-11T00:00:00"/>
    <n v="0.71711890871281458"/>
    <n v="0.67627813599999997"/>
    <n v="8.9679451430928397E-2"/>
    <n v="7.4208593140013202"/>
    <n v="7"/>
    <n v="99999"/>
    <n v="99999"/>
    <n v="1"/>
    <n v="-10"/>
    <n v="1"/>
    <x v="5"/>
    <n v="6"/>
    <n v="38433.550799999997"/>
    <n v="2.3106459090052045E-3"/>
    <n v="63143484"/>
    <n v="-2.5866237470864029E-3"/>
    <n v="8734.309296120502"/>
    <n v="5.5296459474973858E-4"/>
    <n v="1327.671239999999"/>
    <n v="-2.3131926434962757E-3"/>
    <n v="2170.0490400000008"/>
    <n v="-2.4297693012831356E-4"/>
    <n v="10061.980536120502"/>
    <n v="1.7383442413176908E-4"/>
    <n v="12232.029576120502"/>
    <n v="9.9863767938579429E-5"/>
    <x v="6"/>
    <x v="7"/>
    <n v="1"/>
    <n v="1"/>
    <n v="0"/>
    <n v="0"/>
    <x v="0"/>
  </r>
  <r>
    <d v="2022-01-12T00:00:00"/>
    <n v="-0.45461523611124305"/>
    <n v="0.14929024099999999"/>
    <n v="5.5641416315922003E-2"/>
    <n v="11.7127125724866"/>
    <n v="2"/>
    <n v="-1"/>
    <n v="99999"/>
    <n v="99999"/>
    <n v="-10"/>
    <n v="-1"/>
    <x v="4"/>
    <n v="2"/>
    <n v="38708.851600000002"/>
    <n v="7.1630331902616806E-3"/>
    <n v="63703280"/>
    <n v="8.8654594985604351E-3"/>
    <n v="8767.6088962505291"/>
    <n v="3.8125052595536779E-3"/>
    <n v="1332.5707599999994"/>
    <n v="3.6903111646828801E-3"/>
    <n v="2169.2795600000009"/>
    <n v="-3.5459106490975945E-4"/>
    <n v="10100.179656250528"/>
    <n v="3.7963818348583089E-3"/>
    <n v="12269.459216250529"/>
    <n v="3.0599697210589305E-3"/>
    <x v="6"/>
    <x v="7"/>
    <n v="1"/>
    <n v="1"/>
    <n v="0"/>
    <n v="0"/>
    <x v="0"/>
  </r>
  <r>
    <d v="2022-01-13T00:00:00"/>
    <n v="-0.42510914732584193"/>
    <n v="0.40418059099999998"/>
    <n v="5.4078436968172799E-2"/>
    <n v="10.4420087943118"/>
    <n v="4"/>
    <n v="-1"/>
    <n v="99999"/>
    <n v="99999"/>
    <n v="-10"/>
    <n v="-1"/>
    <x v="4"/>
    <n v="2"/>
    <n v="38465.699200000003"/>
    <n v="-6.2815710089419996E-3"/>
    <n v="63902904"/>
    <n v="3.1336534005783623E-3"/>
    <n v="8833.7489026470394"/>
    <n v="7.5436766374006314E-3"/>
    <n v="1336.0497999999991"/>
    <n v="2.610773179504422E-3"/>
    <n v="2169.2795600000009"/>
    <n v="0"/>
    <n v="10169.798702647038"/>
    <n v="6.8928522824271976E-3"/>
    <n v="12339.078262647039"/>
    <n v="5.6741739932841817E-3"/>
    <x v="6"/>
    <x v="7"/>
    <n v="1"/>
    <n v="1"/>
    <n v="0"/>
    <n v="0"/>
    <x v="0"/>
  </r>
  <r>
    <d v="2022-01-14T00:00:00"/>
    <n v="0.17623690442480661"/>
    <n v="0.22865655800000001"/>
    <n v="9.3160493209103204E-2"/>
    <n v="6.6937466386618398"/>
    <n v="2"/>
    <n v="99999"/>
    <n v="0"/>
    <n v="99999"/>
    <n v="10"/>
    <n v="0"/>
    <x v="3"/>
    <n v="3"/>
    <n v="38312.800799999997"/>
    <n v="-3.974928395426236E-3"/>
    <n v="64013600"/>
    <n v="1.7322530443999451E-3"/>
    <n v="8838.5349234363148"/>
    <n v="5.4178818551675612E-4"/>
    <n v="1335.7537999999993"/>
    <n v="-2.2154862790280117E-4"/>
    <n v="2169.2795600000009"/>
    <n v="0"/>
    <n v="10174.288723436313"/>
    <n v="4.4150537493981012E-4"/>
    <n v="12343.568283436314"/>
    <n v="3.6388623961225441E-4"/>
    <x v="6"/>
    <x v="7"/>
    <n v="1"/>
    <n v="1"/>
    <n v="0"/>
    <n v="0"/>
    <x v="0"/>
  </r>
  <r>
    <d v="2022-01-17T00:00:00"/>
    <n v="-0.57869205427025872"/>
    <n v="0.72178744399999994"/>
    <n v="0.13308590214284999"/>
    <n v="9.1823222334713108"/>
    <n v="3"/>
    <n v="-1"/>
    <n v="99999"/>
    <n v="99999"/>
    <n v="10"/>
    <n v="-1"/>
    <x v="0"/>
    <n v="1"/>
    <n v="38243.851600000002"/>
    <n v="-1.7996387254464175E-3"/>
    <n v="64026100"/>
    <n v="1.9527100491134597E-4"/>
    <n v="8829.6579443250848"/>
    <n v="-1.0043496108944616E-3"/>
    <n v="1336.3260199999993"/>
    <n v="4.2838732706584892E-4"/>
    <n v="2168.1859200000008"/>
    <n v="-5.0414894426975554E-4"/>
    <n v="10165.983964325083"/>
    <n v="-8.1624960102621991E-4"/>
    <n v="12334.169884325085"/>
    <n v="-7.614005039240368E-4"/>
    <x v="6"/>
    <x v="7"/>
    <n v="1"/>
    <n v="1"/>
    <n v="0"/>
    <n v="0"/>
    <x v="0"/>
  </r>
  <r>
    <d v="2022-01-18T00:00:00"/>
    <n v="-0.5190447724398124"/>
    <n v="0.27525095900000002"/>
    <n v="8.5214455514376702E-2"/>
    <n v="5.5191806274634496"/>
    <n v="6"/>
    <n v="-1"/>
    <n v="99999"/>
    <n v="99999"/>
    <n v="-10"/>
    <n v="-1"/>
    <x v="4"/>
    <n v="2"/>
    <n v="38214.800799999997"/>
    <n v="-7.5962014244412845E-4"/>
    <n v="63509044"/>
    <n v="-8.0757066258916321E-3"/>
    <n v="8756.5119852131229"/>
    <n v="-8.2841214884177283E-3"/>
    <n v="1339.4733199999994"/>
    <n v="2.3551887435373509E-3"/>
    <n v="2168.0222000000008"/>
    <n v="-7.5510129684874805E-5"/>
    <n v="10095.985305213122"/>
    <n v="-6.8855763846966678E-3"/>
    <n v="12264.007505213123"/>
    <n v="-5.6884557104347477E-3"/>
    <x v="6"/>
    <x v="7"/>
    <n v="1"/>
    <n v="1"/>
    <n v="0"/>
    <n v="0"/>
    <x v="0"/>
  </r>
  <r>
    <d v="2022-01-19T00:00:00"/>
    <n v="-0.15630837643325243"/>
    <n v="0.28212269600000001"/>
    <n v="2.82673701137383E-2"/>
    <n v="8.9687148329617195"/>
    <n v="7"/>
    <n v="99999"/>
    <n v="0"/>
    <n v="99999"/>
    <n v="-10"/>
    <n v="0"/>
    <x v="2"/>
    <n v="4"/>
    <n v="38058.851600000002"/>
    <n v="-4.0808586394619484E-3"/>
    <n v="63000420"/>
    <n v="-8.0086861329545789E-3"/>
    <n v="8739.1807617914055"/>
    <n v="-1.9792382458887481E-3"/>
    <n v="1343.9066599999992"/>
    <n v="3.3097635718490892E-3"/>
    <n v="2142.5716000000007"/>
    <n v="-1.1739086435554102E-2"/>
    <n v="10083.087421791404"/>
    <n v="-1.2775259701555131E-3"/>
    <n v="12225.659021791405"/>
    <n v="-3.1269129120653494E-3"/>
    <x v="6"/>
    <x v="7"/>
    <n v="1"/>
    <n v="1"/>
    <n v="0"/>
    <n v="0"/>
    <x v="0"/>
  </r>
  <r>
    <d v="2022-01-20T00:00:00"/>
    <n v="-0.67657306539160322"/>
    <n v="0.57468418899999996"/>
    <n v="0.126082241128227"/>
    <n v="6.9997354614909399"/>
    <n v="3"/>
    <n v="-1"/>
    <n v="99999"/>
    <n v="99999"/>
    <n v="10"/>
    <n v="-1"/>
    <x v="0"/>
    <n v="1"/>
    <n v="37908.648399999998"/>
    <n v="-3.9466035806504651E-3"/>
    <n v="62338916"/>
    <n v="-1.0499993492106841E-2"/>
    <n v="8736.983543876926"/>
    <n v="-2.5142149754886489E-4"/>
    <n v="1344.6428599999995"/>
    <n v="5.4780590193681533E-4"/>
    <n v="2129.4498400000007"/>
    <n v="-6.1243040839334961E-3"/>
    <n v="10081.626403876926"/>
    <n v="-1.4489787238392005E-4"/>
    <n v="12211.076243876927"/>
    <n v="-1.1928009679057494E-3"/>
    <x v="6"/>
    <x v="7"/>
    <n v="1"/>
    <n v="1"/>
    <n v="0"/>
    <n v="0"/>
    <x v="0"/>
  </r>
  <r>
    <d v="2022-01-21T00:00:00"/>
    <n v="-1.0722229759482806"/>
    <n v="0.302967184"/>
    <n v="0.103930955568048"/>
    <n v="9.2035554403027593"/>
    <n v="8"/>
    <n v="-1"/>
    <n v="99999"/>
    <n v="99999"/>
    <n v="10"/>
    <n v="-1"/>
    <x v="0"/>
    <n v="1"/>
    <n v="37738.648399999998"/>
    <n v="-4.4844648167409185E-3"/>
    <n v="62460604"/>
    <n v="1.9520390762008955E-3"/>
    <n v="8725.8848542134565"/>
    <n v="-1.2703113846709302E-3"/>
    <n v="1330.3314799999994"/>
    <n v="-1.0643257347902835E-2"/>
    <n v="2106.8387600000005"/>
    <n v="-1.0618273121662303E-2"/>
    <n v="10056.216334213455"/>
    <n v="-2.5204335734657635E-3"/>
    <n v="12163.055094213456"/>
    <n v="-3.9325894543940088E-3"/>
    <x v="6"/>
    <x v="7"/>
    <n v="1"/>
    <n v="1"/>
    <n v="0"/>
    <n v="0"/>
    <x v="0"/>
  </r>
  <r>
    <d v="2022-01-24T00:00:00"/>
    <n v="0.12652380055414597"/>
    <n v="0.82358158299999995"/>
    <n v="7.7338722654639896E-2"/>
    <n v="5.9795965555066797"/>
    <n v="8"/>
    <n v="99999"/>
    <n v="0"/>
    <n v="99999"/>
    <n v="-10"/>
    <n v="0"/>
    <x v="2"/>
    <n v="4"/>
    <n v="36834.898399999998"/>
    <n v="-2.3947598504879153E-2"/>
    <n v="62502204"/>
    <n v="6.660198162669051E-4"/>
    <n v="8725.5857456674094"/>
    <n v="-3.4278305414803256E-5"/>
    <n v="1334.1271999999992"/>
    <n v="2.8532136967847066E-3"/>
    <n v="2105.8482400000007"/>
    <n v="-4.7014513820686776E-4"/>
    <n v="10059.712945667408"/>
    <n v="3.4770646709914033E-4"/>
    <n v="12165.56118566741"/>
    <n v="2.0604128112067244E-4"/>
    <x v="6"/>
    <x v="7"/>
    <n v="1"/>
    <n v="1"/>
    <n v="0"/>
    <n v="0"/>
    <x v="0"/>
  </r>
  <r>
    <d v="2022-01-25T00:00:00"/>
    <n v="1.7770800406913745"/>
    <n v="0.85539696899999995"/>
    <n v="0.292923889255569"/>
    <n v="6.33979530894094"/>
    <n v="6"/>
    <n v="99999"/>
    <n v="99999"/>
    <n v="1"/>
    <n v="10"/>
    <n v="1"/>
    <x v="1"/>
    <n v="5"/>
    <n v="37714"/>
    <n v="2.386599768658515E-2"/>
    <n v="62782612"/>
    <n v="4.4863697926555979E-3"/>
    <n v="8754.9089298280414"/>
    <n v="3.3605977885429184E-3"/>
    <n v="1339.3789399999994"/>
    <n v="3.9364612309831237E-3"/>
    <n v="2125.1038400000007"/>
    <n v="9.1438687908489413E-3"/>
    <n v="10094.28786982804"/>
    <n v="3.4369692601936563E-3"/>
    <n v="12219.39170982804"/>
    <n v="4.4248286896990674E-3"/>
    <x v="6"/>
    <x v="7"/>
    <n v="1"/>
    <n v="1"/>
    <n v="0"/>
    <n v="0"/>
    <x v="0"/>
  </r>
  <r>
    <d v="2022-01-27T00:00:00"/>
    <n v="0.85227668505383769"/>
    <n v="0.65887090699999995"/>
    <n v="0.26866672659184898"/>
    <n v="5.8237797979494301"/>
    <n v="8"/>
    <n v="99999"/>
    <n v="99999"/>
    <n v="1"/>
    <n v="10"/>
    <n v="1"/>
    <x v="1"/>
    <n v="5"/>
    <n v="38094.898399999998"/>
    <n v="1.0099655300418897E-2"/>
    <n v="62145664"/>
    <n v="-1.014529309484602E-2"/>
    <n v="8705.9730493028637"/>
    <n v="-5.5895362153286499E-3"/>
    <n v="1335.3137599999993"/>
    <n v="-3.0351231295304704E-3"/>
    <n v="2170.4010000000007"/>
    <n v="2.131526899880809E-2"/>
    <n v="10041.286809302863"/>
    <n v="-5.2505992704644511E-3"/>
    <n v="12211.687809302864"/>
    <n v="-6.3046514164688539E-4"/>
    <x v="6"/>
    <x v="7"/>
    <n v="1"/>
    <n v="1"/>
    <n v="0"/>
    <n v="0"/>
    <x v="0"/>
  </r>
  <r>
    <d v="2022-01-28T00:00:00"/>
    <n v="-0.46198302989979717"/>
    <n v="0.51328366599999997"/>
    <n v="0.16759230789629601"/>
    <n v="7.6233655147751502"/>
    <n v="6"/>
    <n v="-1"/>
    <n v="99999"/>
    <n v="99999"/>
    <n v="10"/>
    <n v="-1"/>
    <x v="0"/>
    <n v="1"/>
    <n v="37687.5"/>
    <n v="-1.0694303361102997E-2"/>
    <n v="62221680"/>
    <n v="1.2231907281576859E-3"/>
    <n v="8707.5247798546498"/>
    <n v="1.7823746329082013E-4"/>
    <n v="1334.1498799999993"/>
    <n v="-8.7161537225532992E-4"/>
    <n v="2197.4303200000004"/>
    <n v="1.2453606499444048E-2"/>
    <n v="10041.674659854649"/>
    <n v="3.8625582472917586E-5"/>
    <n v="12239.104979854648"/>
    <n v="2.2451581615849925E-3"/>
    <x v="6"/>
    <x v="7"/>
    <n v="1"/>
    <n v="1"/>
    <n v="0"/>
    <n v="0"/>
    <x v="0"/>
  </r>
  <r>
    <d v="2022-01-31T00:00:00"/>
    <n v="0.59446852902694303"/>
    <n v="0.20290627999999999"/>
    <n v="7.2770396671963397E-3"/>
    <n v="10.438111852869"/>
    <n v="4"/>
    <n v="99999"/>
    <n v="99999"/>
    <n v="1"/>
    <n v="-10"/>
    <n v="1"/>
    <x v="5"/>
    <n v="6"/>
    <n v="37957.648399999998"/>
    <n v="7.1681167495853959E-3"/>
    <n v="61981144"/>
    <n v="-3.8657908304629007E-3"/>
    <n v="8696.2182928117018"/>
    <n v="-1.298473140048495E-3"/>
    <n v="1321.7101999999991"/>
    <n v="-9.3240498586262266E-3"/>
    <n v="2197.3680400000007"/>
    <n v="-2.8342195624087019E-5"/>
    <n v="10017.928492811701"/>
    <n v="-2.3647616405938487E-3"/>
    <n v="12215.296532811702"/>
    <n v="-1.9452768059539105E-3"/>
    <x v="6"/>
    <x v="7"/>
    <n v="1"/>
    <n v="1"/>
    <n v="0"/>
    <n v="0"/>
    <x v="0"/>
  </r>
  <r>
    <d v="2022-02-01T00:00:00"/>
    <n v="1.3114268353673646"/>
    <n v="0.36251420000000001"/>
    <n v="4.2577649469255498E-2"/>
    <n v="7.5273083945147397"/>
    <n v="15"/>
    <n v="99999"/>
    <n v="99999"/>
    <n v="1"/>
    <n v="-10"/>
    <n v="1"/>
    <x v="5"/>
    <n v="6"/>
    <n v="38568.699200000003"/>
    <n v="1.6098225937516419E-2"/>
    <n v="62226632"/>
    <n v="3.9606884313074797E-3"/>
    <n v="8771.0511581811479"/>
    <n v="8.605219286100807E-3"/>
    <n v="1322.5839599999993"/>
    <n v="6.6108289093946837E-4"/>
    <n v="2183.9546800000007"/>
    <n v="-6.1042846513778004E-3"/>
    <n v="10093.635118181148"/>
    <n v="7.5571137709526948E-3"/>
    <n v="12277.589798181149"/>
    <n v="5.0996113931511822E-3"/>
    <x v="6"/>
    <x v="8"/>
    <n v="1"/>
    <n v="1"/>
    <n v="0"/>
    <n v="0"/>
    <x v="0"/>
  </r>
  <r>
    <d v="2022-02-02T00:00:00"/>
    <n v="-0.12718938913067632"/>
    <n v="0.67930608800000003"/>
    <n v="0.20638459388585001"/>
    <n v="8.4564456034421909"/>
    <n v="4"/>
    <n v="99999"/>
    <n v="0"/>
    <n v="99999"/>
    <n v="10"/>
    <n v="0"/>
    <x v="3"/>
    <n v="3"/>
    <n v="39338.199200000003"/>
    <n v="1.9951411791456097E-2"/>
    <n v="62863008"/>
    <n v="1.0226746644427021E-2"/>
    <n v="8806.3156248644082"/>
    <n v="4.0205519324063577E-3"/>
    <n v="1331.9538799999993"/>
    <n v="7.0845559022203464E-3"/>
    <n v="2177.6753600000006"/>
    <n v="-2.8752061833078324E-3"/>
    <n v="10138.269504864407"/>
    <n v="4.4220329109045942E-3"/>
    <n v="12315.944864864408"/>
    <n v="3.1239899128199244E-3"/>
    <x v="6"/>
    <x v="8"/>
    <n v="1"/>
    <n v="1"/>
    <n v="0"/>
    <n v="0"/>
    <x v="0"/>
  </r>
  <r>
    <d v="2022-02-03T00:00:00"/>
    <n v="-1.1555566358539857"/>
    <n v="0.169044465"/>
    <n v="0.14549054211700899"/>
    <n v="8.3053814836934698"/>
    <n v="1"/>
    <n v="-1"/>
    <n v="99999"/>
    <n v="99999"/>
    <n v="10"/>
    <n v="-1"/>
    <x v="0"/>
    <n v="1"/>
    <n v="38880.601600000002"/>
    <n v="-1.1632398261890997E-2"/>
    <n v="62916636"/>
    <n v="8.5309312592873887E-4"/>
    <n v="8802.5844987291803"/>
    <n v="-4.236875322403133E-4"/>
    <n v="1332.4405799999993"/>
    <n v="3.6540304233345644E-4"/>
    <n v="2176.6582400000007"/>
    <n v="-4.6706686344655246E-4"/>
    <n v="10135.025078729179"/>
    <n v="-3.2001774402146133E-4"/>
    <n v="12311.68331872918"/>
    <n v="-3.4601861099481379E-4"/>
    <x v="6"/>
    <x v="8"/>
    <n v="1"/>
    <n v="1"/>
    <n v="0"/>
    <n v="0"/>
    <x v="0"/>
  </r>
  <r>
    <d v="2022-02-04T00:00:00"/>
    <n v="-1.8135185436903267"/>
    <n v="0.57786690200000002"/>
    <n v="0.19478322905537099"/>
    <n v="6.5608474860317703"/>
    <n v="8"/>
    <n v="-1"/>
    <n v="99999"/>
    <n v="99999"/>
    <n v="10"/>
    <n v="-1"/>
    <x v="0"/>
    <n v="1"/>
    <n v="38735.550799999997"/>
    <n v="-3.7306727270394191E-3"/>
    <n v="62996068"/>
    <n v="1.2624959796005975E-3"/>
    <n v="8795.0825620158703"/>
    <n v="-8.5224251063908962E-4"/>
    <n v="1330.3347399999993"/>
    <n v="-1.5804382061074262E-3"/>
    <n v="2168.3328800000008"/>
    <n v="-3.8248356342793777E-3"/>
    <n v="10125.417302015871"/>
    <n v="-9.4797759637244017E-4"/>
    <n v="12293.750182015872"/>
    <n v="-1.4565950284008977E-3"/>
    <x v="6"/>
    <x v="8"/>
    <n v="1"/>
    <n v="1"/>
    <n v="0"/>
    <n v="0"/>
    <x v="0"/>
  </r>
  <r>
    <d v="2022-02-07T00:00:00"/>
    <n v="-1.4782256675820598"/>
    <n v="0.94435661299999996"/>
    <n v="0.24940097067065001"/>
    <n v="5.2642581923583904"/>
    <n v="3"/>
    <n v="-1"/>
    <n v="99999"/>
    <n v="99999"/>
    <n v="10"/>
    <n v="-1"/>
    <x v="0"/>
    <n v="1"/>
    <n v="37990.199200000003"/>
    <n v="-1.9242055027135274E-2"/>
    <n v="63123588"/>
    <n v="2.024253323239078E-3"/>
    <n v="8805.6656995587455"/>
    <n v="1.203301670933854E-3"/>
    <n v="1339.7021199999992"/>
    <n v="7.0413706553282829E-3"/>
    <n v="2163.1917200000007"/>
    <n v="-2.3710197116967313E-3"/>
    <n v="10145.367819558745"/>
    <n v="1.9703402781141577E-3"/>
    <n v="12308.559539558746"/>
    <n v="1.2046248966843809E-3"/>
    <x v="6"/>
    <x v="8"/>
    <n v="1"/>
    <n v="1"/>
    <n v="0"/>
    <n v="0"/>
    <x v="0"/>
  </r>
  <r>
    <d v="2022-02-08T00:00:00"/>
    <n v="0.93030293778364592"/>
    <n v="0.10095230199999999"/>
    <n v="2.3015338162294601E-2"/>
    <n v="8.0737769064274403"/>
    <n v="6"/>
    <n v="99999"/>
    <n v="99999"/>
    <n v="1"/>
    <n v="-10"/>
    <n v="1"/>
    <x v="5"/>
    <n v="6"/>
    <n v="37942.648399999998"/>
    <n v="-1.2516596648960432E-3"/>
    <n v="62975980"/>
    <n v="-2.3383968604573369E-3"/>
    <n v="8780.3413287473995"/>
    <n v="-2.875917809668227E-3"/>
    <n v="1341.364399999999"/>
    <n v="1.2407832869592017E-3"/>
    <n v="2178.2702000000008"/>
    <n v="6.9704778640702347E-3"/>
    <n v="10121.705728747398"/>
    <n v="-2.3323048737307062E-3"/>
    <n v="12299.975928747399"/>
    <n v="-6.9736923997976152E-4"/>
    <x v="6"/>
    <x v="8"/>
    <n v="1"/>
    <n v="1"/>
    <n v="0"/>
    <n v="0"/>
    <x v="0"/>
  </r>
  <r>
    <d v="2022-02-09T00:00:00"/>
    <n v="1.2233966969862069"/>
    <n v="0.52540970099999995"/>
    <n v="0.100087807147026"/>
    <n v="10.088605357549399"/>
    <n v="5"/>
    <n v="99999"/>
    <n v="99999"/>
    <n v="1"/>
    <n v="10"/>
    <n v="1"/>
    <x v="1"/>
    <n v="5"/>
    <n v="38602.398399999998"/>
    <n v="1.738808511848644E-2"/>
    <n v="63420212"/>
    <n v="7.0539910613538481E-3"/>
    <n v="8804.7340084804255"/>
    <n v="2.778101536117239E-3"/>
    <n v="1349.9931199999992"/>
    <n v="6.4327933557801753E-3"/>
    <n v="2155.7402000000006"/>
    <n v="-1.0343069468608745E-2"/>
    <n v="10154.727128480425"/>
    <n v="3.2624342791591765E-3"/>
    <n v="12310.467328480425"/>
    <n v="8.5296099714349261E-4"/>
    <x v="6"/>
    <x v="8"/>
    <n v="1"/>
    <n v="1"/>
    <n v="0"/>
    <n v="0"/>
    <x v="0"/>
  </r>
  <r>
    <d v="2022-02-10T00:00:00"/>
    <n v="-0.35896901013162991"/>
    <n v="0.44237068600000001"/>
    <n v="0.147714512959669"/>
    <n v="6.3602443712271599"/>
    <n v="8"/>
    <n v="-1"/>
    <n v="99999"/>
    <n v="99999"/>
    <n v="10"/>
    <n v="-1"/>
    <x v="0"/>
    <n v="1"/>
    <n v="38962.25"/>
    <n v="9.3220010909995654E-3"/>
    <n v="63711472"/>
    <n v="4.592542200899663E-3"/>
    <n v="8874.538439144435"/>
    <n v="7.9280567245729738E-3"/>
    <n v="1351.3387999999993"/>
    <n v="9.9680508001420698E-4"/>
    <n v="2148.8464800000002"/>
    <n v="-3.1978435991500964E-3"/>
    <n v="10225.877239144434"/>
    <n v="7.0065999572217486E-3"/>
    <n v="12374.723719144435"/>
    <n v="5.2196548635770057E-3"/>
    <x v="6"/>
    <x v="8"/>
    <n v="1"/>
    <n v="1"/>
    <n v="0"/>
    <n v="0"/>
    <x v="0"/>
  </r>
  <r>
    <d v="2022-02-11T00:00:00"/>
    <n v="-3.4930877576363657"/>
    <n v="3.9867961E-2"/>
    <n v="0.11583619193299199"/>
    <n v="10.449428160252801"/>
    <n v="3"/>
    <n v="-1"/>
    <n v="99999"/>
    <n v="99999"/>
    <n v="10"/>
    <n v="-1"/>
    <x v="0"/>
    <n v="1"/>
    <n v="38434.351600000002"/>
    <n v="-1.3548971119480946E-2"/>
    <n v="63816036"/>
    <n v="1.6412114917074838E-3"/>
    <n v="8897.8536229929705"/>
    <n v="2.6271996012430243E-3"/>
    <n v="1350.8844799999993"/>
    <n v="-3.3619992262490239E-4"/>
    <n v="2124.6839600000008"/>
    <n v="-1.1244414258946733E-2"/>
    <n v="10248.738102992969"/>
    <n v="2.235589506299096E-3"/>
    <n v="12373.42206299297"/>
    <n v="-1.0518668384096319E-4"/>
    <x v="6"/>
    <x v="8"/>
    <n v="1"/>
    <n v="1"/>
    <n v="0"/>
    <n v="0"/>
    <x v="0"/>
  </r>
  <r>
    <d v="2022-02-14T00:00:00"/>
    <n v="1.0517479833687824"/>
    <n v="0.62725699199999996"/>
    <n v="0.166928052333573"/>
    <n v="7.0887069435669998"/>
    <n v="5"/>
    <n v="99999"/>
    <n v="99999"/>
    <n v="1"/>
    <n v="10"/>
    <n v="1"/>
    <x v="1"/>
    <n v="5"/>
    <n v="36847.449200000003"/>
    <n v="-4.1288647627400032E-2"/>
    <n v="64387952"/>
    <n v="8.9619480595755086E-3"/>
    <n v="8930.5250907255686"/>
    <n v="3.6718369526973493E-3"/>
    <n v="1361.3444799999993"/>
    <n v="7.7430751147573584E-3"/>
    <n v="2124.6839600000008"/>
    <n v="0"/>
    <n v="10291.869570725568"/>
    <n v="4.2084661837542559E-3"/>
    <n v="12416.553530725569"/>
    <n v="3.4858156064683232E-3"/>
    <x v="6"/>
    <x v="8"/>
    <n v="1"/>
    <n v="1"/>
    <n v="0"/>
    <n v="0"/>
    <x v="0"/>
  </r>
  <r>
    <d v="2022-02-15T00:00:00"/>
    <n v="1.1268181426090693"/>
    <n v="0.90857334499999998"/>
    <n v="0.400283687446785"/>
    <n v="3.8256287943939"/>
    <n v="7"/>
    <n v="99999"/>
    <n v="99999"/>
    <n v="1"/>
    <n v="10"/>
    <n v="1"/>
    <x v="1"/>
    <n v="5"/>
    <n v="38152.851600000002"/>
    <n v="3.542721215014244E-2"/>
    <n v="64629984"/>
    <n v="3.7589640993707096E-3"/>
    <n v="8960.139354937819"/>
    <n v="3.3160720015226186E-3"/>
    <n v="1370.8777199999993"/>
    <n v="7.0028123961687339E-3"/>
    <n v="2127.9952400000006"/>
    <n v="1.5584811964222123E-3"/>
    <n v="10331.017074937818"/>
    <n v="3.8037310853220596E-3"/>
    <n v="12459.012314937818"/>
    <n v="3.4195305571051993E-3"/>
    <x v="6"/>
    <x v="8"/>
    <n v="1"/>
    <n v="1"/>
    <n v="0"/>
    <n v="0"/>
    <x v="0"/>
  </r>
  <r>
    <d v="2022-02-16T00:00:00"/>
    <n v="-1.4800566548816514"/>
    <n v="0.12871953799999999"/>
    <n v="9.8036659324165207E-2"/>
    <n v="8.9206791716796694"/>
    <n v="14"/>
    <n v="-1"/>
    <n v="99999"/>
    <n v="99999"/>
    <n v="10"/>
    <n v="-1"/>
    <x v="0"/>
    <n v="1"/>
    <n v="37863.648399999998"/>
    <n v="-7.5801201711487298E-3"/>
    <n v="64094892"/>
    <n v="-8.2793150621853773E-3"/>
    <n v="8915.0090350768405"/>
    <n v="-5.0367877187208476E-3"/>
    <n v="1366.8742399999992"/>
    <n v="-2.9203771726628025E-3"/>
    <n v="2128.2478800000008"/>
    <n v="1.1872207007379565E-4"/>
    <n v="10281.88327507684"/>
    <n v="-4.7559499228950752E-3"/>
    <n v="12410.131155076841"/>
    <n v="-3.9233575363250006E-3"/>
    <x v="6"/>
    <x v="8"/>
    <n v="1"/>
    <n v="1"/>
    <n v="0"/>
    <n v="0"/>
    <x v="0"/>
  </r>
  <r>
    <d v="2022-02-17T00:00:00"/>
    <n v="-0.84184194981184168"/>
    <n v="4.3687780000000002E-2"/>
    <n v="0.115003962755565"/>
    <n v="11.9027792421395"/>
    <n v="8"/>
    <n v="-1"/>
    <n v="99999"/>
    <n v="99999"/>
    <n v="10"/>
    <n v="-1"/>
    <x v="0"/>
    <n v="1"/>
    <n v="37458.898399999998"/>
    <n v="-1.068967247223862E-2"/>
    <n v="64392488"/>
    <n v="4.6430533029060417E-3"/>
    <n v="8966.888922371405"/>
    <n v="5.8193869563607503E-3"/>
    <n v="1370.7212799999991"/>
    <n v="2.8144798456366527E-3"/>
    <n v="2135.5069200000007"/>
    <n v="3.4108056999451186E-3"/>
    <n v="10337.610202371405"/>
    <n v="5.4199144070858907E-3"/>
    <n v="12473.117122371405"/>
    <n v="5.0753667715104367E-3"/>
    <x v="6"/>
    <x v="8"/>
    <n v="1"/>
    <n v="1"/>
    <n v="0"/>
    <n v="0"/>
    <x v="0"/>
  </r>
  <r>
    <d v="2022-02-18T00:00:00"/>
    <n v="0.44038449529310991"/>
    <n v="0.29362988800000001"/>
    <n v="9.7362365686495204E-3"/>
    <n v="9.6367096508027696"/>
    <n v="5"/>
    <n v="99999"/>
    <n v="99999"/>
    <n v="1"/>
    <n v="-10"/>
    <n v="1"/>
    <x v="5"/>
    <n v="6"/>
    <n v="37570.601600000002"/>
    <n v="2.9820204216151058E-3"/>
    <n v="64731248"/>
    <n v="5.2608621055301175E-3"/>
    <n v="8966.3554178909417"/>
    <n v="-5.9497166194688589E-5"/>
    <n v="1365.9180599999991"/>
    <n v="-3.5041551262704473E-3"/>
    <n v="2121.9473200000007"/>
    <n v="-6.3495930980171922E-3"/>
    <n v="10332.27347789094"/>
    <n v="-5.1624353946333468E-4"/>
    <n v="12454.220797890941"/>
    <n v="-1.5149640859678515E-3"/>
    <x v="6"/>
    <x v="8"/>
    <n v="1"/>
    <n v="1"/>
    <n v="0"/>
    <n v="0"/>
    <x v="0"/>
  </r>
  <r>
    <d v="2022-02-21T00:00:00"/>
    <n v="-5.8455669055765616E-2"/>
    <n v="0.28341524499999998"/>
    <n v="0.18517971853874199"/>
    <n v="5.7856696586541601"/>
    <n v="3"/>
    <n v="99999"/>
    <n v="0"/>
    <n v="99999"/>
    <n v="10"/>
    <n v="0"/>
    <x v="3"/>
    <n v="3"/>
    <n v="37702.699200000003"/>
    <n v="3.5159830924826885E-3"/>
    <n v="64817888"/>
    <n v="1.3384571235208753E-3"/>
    <n v="8962.6244015306856"/>
    <n v="-4.1611292285059776E-4"/>
    <n v="1364.1907599999993"/>
    <n v="-1.2645707312778365E-3"/>
    <n v="2119.190520000001"/>
    <n v="-1.2991839967071428E-3"/>
    <n v="10326.815161530685"/>
    <n v="-5.2827834763902182E-4"/>
    <n v="12446.005681530685"/>
    <n v="-6.5962507759997902E-4"/>
    <x v="6"/>
    <x v="8"/>
    <n v="1"/>
    <n v="1"/>
    <n v="0"/>
    <n v="0"/>
    <x v="0"/>
  </r>
  <r>
    <d v="2022-02-22T00:00:00"/>
    <n v="0.34121576075467752"/>
    <n v="0.46434080599999999"/>
    <n v="0.102235790300288"/>
    <n v="7.8323932448254698"/>
    <n v="3"/>
    <n v="99999"/>
    <n v="99999"/>
    <n v="1"/>
    <n v="10"/>
    <n v="1"/>
    <x v="1"/>
    <n v="5"/>
    <n v="37340.800799999997"/>
    <n v="-9.59873981648518E-3"/>
    <n v="64898724"/>
    <n v="1.2471248677525804E-3"/>
    <n v="8962.4972539844221"/>
    <n v="-1.4186419129869066E-5"/>
    <n v="1359.8646599999993"/>
    <n v="-3.1711840651962309E-3"/>
    <n v="2107.5216800000007"/>
    <n v="-5.5062722723014934E-3"/>
    <n v="10322.361913984421"/>
    <n v="-4.3123145680512565E-4"/>
    <n v="12429.883593984421"/>
    <n v="-1.2953623804131675E-3"/>
    <x v="6"/>
    <x v="8"/>
    <n v="1"/>
    <n v="1"/>
    <n v="0"/>
    <n v="0"/>
    <x v="0"/>
  </r>
  <r>
    <d v="2022-02-23T00:00:00"/>
    <n v="-3.2948460268187172"/>
    <n v="0.19288438399999999"/>
    <n v="0.172251880735351"/>
    <n v="9.4160631515258508"/>
    <n v="2"/>
    <n v="-1"/>
    <n v="99999"/>
    <n v="99999"/>
    <n v="10"/>
    <n v="-1"/>
    <x v="0"/>
    <n v="1"/>
    <n v="37358.148399999998"/>
    <n v="4.645749322012005E-4"/>
    <n v="65130292"/>
    <n v="3.5681441132802139E-3"/>
    <n v="9001.9236319013307"/>
    <n v="4.3990393301800435E-3"/>
    <n v="1367.3710199999991"/>
    <n v="5.519931667317346E-3"/>
    <n v="2086.4265200000009"/>
    <n v="-1.0009462868253771E-2"/>
    <n v="10369.294651901329"/>
    <n v="4.5467053284893311E-3"/>
    <n v="12455.72117190133"/>
    <n v="2.0786661211704693E-3"/>
    <x v="6"/>
    <x v="8"/>
    <n v="1"/>
    <n v="1"/>
    <n v="0"/>
    <n v="0"/>
    <x v="0"/>
  </r>
  <r>
    <d v="2022-02-24T00:00:00"/>
    <n v="0.10850758270307148"/>
    <n v="0.63339772299999997"/>
    <n v="0.32451988576759699"/>
    <n v="4.79976650585788"/>
    <n v="8"/>
    <n v="99999"/>
    <n v="0"/>
    <n v="99999"/>
    <n v="10"/>
    <n v="0"/>
    <x v="3"/>
    <n v="3"/>
    <n v="35095.25"/>
    <n v="-6.0573087717591401E-2"/>
    <n v="65451296"/>
    <n v="4.9286436486419838E-3"/>
    <n v="9009.8434559886919"/>
    <n v="8.79792410068303E-4"/>
    <n v="1370.1470599999993"/>
    <n v="2.0302024537570684E-3"/>
    <n v="2093.9668800000004"/>
    <n v="3.6140069768666461E-3"/>
    <n v="10379.990515988691"/>
    <n v="1.0314938909947724E-3"/>
    <n v="12473.957395988691"/>
    <n v="1.4640841614614875E-3"/>
    <x v="6"/>
    <x v="8"/>
    <n v="1"/>
    <n v="1"/>
    <n v="0"/>
    <n v="0"/>
    <x v="0"/>
  </r>
  <r>
    <d v="2022-02-25T00:00:00"/>
    <n v="0.22005999408962204"/>
    <n v="1.814305E-3"/>
    <n v="8.8357890254476906E-2"/>
    <n v="9.5682075899282903"/>
    <n v="13"/>
    <n v="99999"/>
    <n v="0"/>
    <n v="99999"/>
    <n v="-10"/>
    <n v="0"/>
    <x v="2"/>
    <n v="4"/>
    <n v="36485.398399999998"/>
    <n v="3.961072794751419E-2"/>
    <n v="65375616"/>
    <n v="-1.1562796250818019E-3"/>
    <n v="9002.5016318810467"/>
    <n v="-8.1486700002153523E-4"/>
    <n v="1367.8910799999992"/>
    <n v="-1.646523986994608E-3"/>
    <n v="2162.240760000001"/>
    <n v="3.2605042922169147E-2"/>
    <n v="10370.392711881046"/>
    <n v="-9.2464478583687004E-4"/>
    <n v="12532.633471881047"/>
    <n v="4.7038861870110082E-3"/>
    <x v="6"/>
    <x v="8"/>
    <n v="1"/>
    <n v="1"/>
    <n v="0"/>
    <n v="0"/>
    <x v="0"/>
  </r>
  <r>
    <d v="2022-02-28T00:00:00"/>
    <n v="-0.56347003006418128"/>
    <n v="0.58755960600000001"/>
    <n v="0.177845282403889"/>
    <n v="8.6936056660317398"/>
    <n v="2"/>
    <n v="-1"/>
    <n v="99999"/>
    <n v="99999"/>
    <n v="10"/>
    <n v="-1"/>
    <x v="0"/>
    <n v="1"/>
    <n v="36211.601600000002"/>
    <n v="-7.5042842344293925E-3"/>
    <n v="65608420"/>
    <n v="3.5610218953807671E-3"/>
    <n v="9029.7720674994453"/>
    <n v="3.0292064065642332E-3"/>
    <n v="1349.5775199999991"/>
    <n v="-1.3388171227785239E-2"/>
    <n v="2158.9134000000008"/>
    <n v="-1.5388480605648125E-3"/>
    <n v="10379.349587499444"/>
    <n v="8.6369685963161302E-4"/>
    <n v="12538.262987499445"/>
    <n v="4.4918856288500564E-4"/>
    <x v="6"/>
    <x v="8"/>
    <n v="1"/>
    <n v="1"/>
    <n v="0"/>
    <n v="0"/>
    <x v="0"/>
  </r>
  <r>
    <d v="2022-03-02T00:00:00"/>
    <n v="-0.4428559285946061"/>
    <n v="0.28715887499999998"/>
    <n v="3.3882817622654202E-2"/>
    <n v="7.64031765612995"/>
    <n v="3"/>
    <n v="-1"/>
    <n v="99999"/>
    <n v="99999"/>
    <n v="-10"/>
    <n v="-1"/>
    <x v="4"/>
    <n v="2"/>
    <n v="35475.800799999997"/>
    <n v="-2.0319476838605355E-2"/>
    <n v="66193704"/>
    <n v="8.9208671691833885E-3"/>
    <n v="9010.5276990441871"/>
    <n v="-2.1312130928003992E-3"/>
    <n v="1334.7935199999993"/>
    <n v="-1.0954539313903111E-2"/>
    <n v="2147.4269200000008"/>
    <n v="-5.3204913175304291E-3"/>
    <n v="10345.321219044186"/>
    <n v="-3.2784682863211678E-3"/>
    <n v="12492.748139044186"/>
    <n v="-3.630076071991617E-3"/>
    <x v="6"/>
    <x v="9"/>
    <n v="1"/>
    <n v="1"/>
    <n v="0"/>
    <n v="0"/>
    <x v="0"/>
  </r>
  <r>
    <d v="2022-03-03T00:00:00"/>
    <n v="-1.8434853511155938"/>
    <n v="0.70116022"/>
    <n v="0.16032288120502899"/>
    <n v="6.6179874923125199"/>
    <n v="7"/>
    <n v="-1"/>
    <n v="99999"/>
    <n v="99999"/>
    <n v="10"/>
    <n v="-1"/>
    <x v="0"/>
    <n v="1"/>
    <n v="34959.449200000003"/>
    <n v="-1.4555037190309039E-2"/>
    <n v="66480652"/>
    <n v="4.3349742144660475E-3"/>
    <n v="9063.7469165965376"/>
    <n v="5.9063374898671306E-3"/>
    <n v="1341.9179399999991"/>
    <n v="5.3374697234069846E-3"/>
    <n v="2127.2124000000003"/>
    <n v="-9.4133680693545552E-3"/>
    <n v="10405.664856596537"/>
    <n v="5.8329399614258648E-3"/>
    <n v="12532.877256596537"/>
    <n v="3.2121929543216243E-3"/>
    <x v="6"/>
    <x v="9"/>
    <n v="1"/>
    <n v="1"/>
    <n v="0"/>
    <n v="0"/>
    <x v="0"/>
  </r>
  <r>
    <d v="2022-03-04T00:00:00"/>
    <n v="-1.7991902042033949"/>
    <n v="0.34116006199999999"/>
    <n v="3.2516995258542403E-2"/>
    <n v="6.7400846750718797"/>
    <n v="8"/>
    <n v="-1"/>
    <n v="99999"/>
    <n v="99999"/>
    <n v="-10"/>
    <n v="-1"/>
    <x v="4"/>
    <n v="2"/>
    <n v="34376.351600000002"/>
    <n v="-1.6679255919169411E-2"/>
    <n v="66503208"/>
    <n v="3.39286684492901E-4"/>
    <n v="9047.4296724586184"/>
    <n v="-1.800275789700323E-3"/>
    <n v="1328.7363599999992"/>
    <n v="-9.822940440009309E-3"/>
    <n v="2130.8599600000007"/>
    <n v="1.7147135847837003E-3"/>
    <n v="10376.166032458617"/>
    <n v="-2.8348812444424221E-3"/>
    <n v="12507.025992458617"/>
    <n v="-2.062675920991186E-3"/>
    <x v="6"/>
    <x v="9"/>
    <n v="1"/>
    <n v="1"/>
    <n v="0"/>
    <n v="0"/>
    <x v="0"/>
  </r>
  <r>
    <d v="2022-03-07T00:00:00"/>
    <n v="9.1076958861079485E-2"/>
    <n v="0.42195032700000001"/>
    <n v="2.12018898516152E-2"/>
    <n v="5.0963235541149103"/>
    <n v="4"/>
    <n v="99999"/>
    <n v="0"/>
    <n v="99999"/>
    <n v="-10"/>
    <n v="0"/>
    <x v="2"/>
    <n v="4"/>
    <n v="32914.550799999997"/>
    <n v="-4.2523442190997462E-2"/>
    <n v="66288404"/>
    <n v="-3.2299795221908401E-3"/>
    <n v="9036.0991625059814"/>
    <n v="-1.2523457338527999E-3"/>
    <n v="1334.9437199999993"/>
    <n v="4.6716265068564855E-3"/>
    <n v="2119.6943200000005"/>
    <n v="-5.2399689372361058E-3"/>
    <n v="10371.042882505981"/>
    <n v="-4.937420947785931E-4"/>
    <n v="12490.737202505981"/>
    <n v="-1.3023711602149213E-3"/>
    <x v="6"/>
    <x v="9"/>
    <n v="1"/>
    <n v="1"/>
    <n v="0"/>
    <n v="0"/>
    <x v="0"/>
  </r>
  <r>
    <d v="2022-03-08T00:00:00"/>
    <n v="1.6183754834038522"/>
    <n v="0.107961801"/>
    <n v="0.165780870615795"/>
    <n v="6.5666032485797903"/>
    <n v="6"/>
    <n v="99999"/>
    <n v="99999"/>
    <n v="1"/>
    <n v="10"/>
    <n v="1"/>
    <x v="1"/>
    <n v="5"/>
    <n v="33206.898399999998"/>
    <n v="8.8820170075054605E-3"/>
    <n v="66673172"/>
    <n v="5.8044541244348657E-3"/>
    <n v="9040.8485232272596"/>
    <n v="5.2559856148826078E-4"/>
    <n v="1344.6509199999994"/>
    <n v="7.2716174132045897E-3"/>
    <n v="2103.4972800000005"/>
    <n v="-7.6412149842435273E-3"/>
    <n v="10385.49944322726"/>
    <n v="1.3939351022898006E-3"/>
    <n v="12488.996723227261"/>
    <n v="-1.3934159773776322E-4"/>
    <x v="6"/>
    <x v="9"/>
    <n v="1"/>
    <n v="1"/>
    <n v="0"/>
    <n v="0"/>
    <x v="0"/>
  </r>
  <r>
    <d v="2022-03-09T00:00:00"/>
    <n v="1.6655443809045474"/>
    <n v="0.83917812800000002"/>
    <n v="0.211855302183587"/>
    <n v="5.4930212438990003"/>
    <n v="3"/>
    <n v="99999"/>
    <n v="99999"/>
    <n v="1"/>
    <n v="10"/>
    <n v="1"/>
    <x v="1"/>
    <n v="5"/>
    <n v="33891.25"/>
    <n v="2.0608717856046566E-2"/>
    <n v="66858700"/>
    <n v="2.7826484691624298E-3"/>
    <n v="9064.9040061871456"/>
    <n v="2.6607550052502038E-3"/>
    <n v="1354.3227799999995"/>
    <n v="7.1928408006445288E-3"/>
    <n v="2113.3001200000008"/>
    <n v="4.6602579871175553E-3"/>
    <n v="10419.226786187144"/>
    <n v="3.2475417426245379E-3"/>
    <n v="12532.526906187144"/>
    <n v="3.4854827753236783E-3"/>
    <x v="6"/>
    <x v="9"/>
    <n v="1"/>
    <n v="1"/>
    <n v="0"/>
    <n v="0"/>
    <x v="0"/>
  </r>
  <r>
    <d v="2022-03-10T00:00:00"/>
    <n v="-0.72149768187722163"/>
    <n v="0.60995035500000006"/>
    <n v="7.6157868328670705E-2"/>
    <n v="6.5259649358324197"/>
    <n v="12"/>
    <n v="-1"/>
    <n v="99999"/>
    <n v="99999"/>
    <n v="-10"/>
    <n v="-1"/>
    <x v="4"/>
    <n v="2"/>
    <n v="34400.699200000003"/>
    <n v="1.5031879910006429E-2"/>
    <n v="66194984"/>
    <n v="-9.9271448592329614E-3"/>
    <n v="9057.3896593084683"/>
    <n v="-8.2894941563071978E-4"/>
    <n v="1360.7649999999992"/>
    <n v="4.756783312763746E-3"/>
    <n v="2119.7661600000006"/>
    <n v="3.0596884648830258E-3"/>
    <n v="10418.154659308468"/>
    <n v="-1.0289889074088787E-4"/>
    <n v="12537.920819308469"/>
    <n v="4.3039310122372498E-4"/>
    <x v="6"/>
    <x v="9"/>
    <n v="1"/>
    <n v="1"/>
    <n v="0"/>
    <n v="0"/>
    <x v="0"/>
  </r>
  <r>
    <d v="2022-03-11T00:00:00"/>
    <n v="1.3632985620319016"/>
    <n v="0.327643515"/>
    <n v="3.5488740590378397E-2"/>
    <n v="11.104238677982"/>
    <n v="6"/>
    <n v="99999"/>
    <n v="99999"/>
    <n v="1"/>
    <n v="-10"/>
    <n v="1"/>
    <x v="5"/>
    <n v="6"/>
    <n v="34546.699200000003"/>
    <n v="4.2440997827160043E-3"/>
    <n v="66124264"/>
    <n v="-1.068358895592425E-3"/>
    <n v="9075.3999715172558"/>
    <n v="1.9884660908100482E-3"/>
    <n v="1349.8974599999992"/>
    <n v="-7.9863459157164529E-3"/>
    <n v="2175.8414800000005"/>
    <n v="2.6453540516940821E-2"/>
    <n v="10425.297431517254"/>
    <n v="6.8560819476837231E-4"/>
    <n v="12601.138911517255"/>
    <n v="5.0421511764080496E-3"/>
    <x v="6"/>
    <x v="9"/>
    <n v="1"/>
    <n v="1"/>
    <n v="0"/>
    <n v="0"/>
    <x v="0"/>
  </r>
  <r>
    <d v="2022-03-14T00:00:00"/>
    <n v="0.18949895810090009"/>
    <n v="0.945744052"/>
    <n v="0.24618627887070699"/>
    <n v="5.8835531176710401"/>
    <n v="1"/>
    <n v="99999"/>
    <n v="0"/>
    <n v="99999"/>
    <n v="10"/>
    <n v="0"/>
    <x v="3"/>
    <n v="3"/>
    <n v="35343.648399999998"/>
    <n v="2.3068750950307804E-2"/>
    <n v="66200116"/>
    <n v="1.1471129569018412E-3"/>
    <n v="9080.0069198703823"/>
    <n v="5.0763033779066546E-4"/>
    <n v="1358.4688199999991"/>
    <n v="6.3496378458256508E-3"/>
    <n v="2174.0947600000009"/>
    <n v="-8.027790701000681E-4"/>
    <n v="10438.47573987038"/>
    <n v="1.2640702521624636E-3"/>
    <n v="12612.57049987038"/>
    <n v="9.0718691646807237E-4"/>
    <x v="6"/>
    <x v="9"/>
    <n v="1"/>
    <n v="1"/>
    <n v="0"/>
    <n v="0"/>
    <x v="0"/>
  </r>
  <r>
    <d v="2022-03-15T00:00:00"/>
    <n v="0.29150498906895672"/>
    <n v="0.58443905799999996"/>
    <n v="0.101752023274689"/>
    <n v="6.5809160223937297"/>
    <n v="5"/>
    <n v="99999"/>
    <n v="99999"/>
    <n v="1"/>
    <n v="10"/>
    <n v="1"/>
    <x v="1"/>
    <n v="5"/>
    <n v="34941.699200000003"/>
    <n v="-1.1372600684879886E-2"/>
    <n v="66315136"/>
    <n v="1.7374591911591963E-3"/>
    <n v="9082.1790004399154"/>
    <n v="2.3921573944840624E-4"/>
    <n v="1364.0503399999991"/>
    <n v="4.1086846586584347E-3"/>
    <n v="2177.1602400000006"/>
    <n v="1.4100029384183088E-3"/>
    <n v="10446.229340439915"/>
    <n v="7.4279049573489075E-4"/>
    <n v="12623.389580439916"/>
    <n v="8.578013950166774E-4"/>
    <x v="6"/>
    <x v="9"/>
    <n v="1"/>
    <n v="1"/>
    <n v="0"/>
    <n v="0"/>
    <x v="0"/>
  </r>
  <r>
    <d v="2022-03-16T00:00:00"/>
    <n v="0.99296932188092202"/>
    <n v="2.1051057000000001E-2"/>
    <n v="2.8869357109530099E-2"/>
    <n v="12.799901964960901"/>
    <n v="3"/>
    <n v="99999"/>
    <n v="99999"/>
    <n v="1"/>
    <n v="-10"/>
    <n v="1"/>
    <x v="5"/>
    <n v="6"/>
    <n v="35689.300799999997"/>
    <n v="2.1395685301989875E-2"/>
    <n v="66672096"/>
    <n v="5.3827832005048926E-3"/>
    <n v="9099.5121069524084"/>
    <n v="1.9084744433746081E-3"/>
    <n v="1353.0803799999992"/>
    <n v="-8.0421958620675582E-3"/>
    <n v="2177.7363200000004"/>
    <n v="2.6460156189500594E-4"/>
    <n v="10452.592486952408"/>
    <n v="6.091333346338601E-4"/>
    <n v="12630.328806952408"/>
    <n v="5.4971182409224717E-4"/>
    <x v="6"/>
    <x v="9"/>
    <n v="1"/>
    <n v="1"/>
    <n v="0"/>
    <n v="0"/>
    <x v="0"/>
  </r>
  <r>
    <d v="2022-03-17T00:00:00"/>
    <n v="-0.64284222359990917"/>
    <n v="6.8621819000000001E-2"/>
    <n v="1.7894853265715101E-2"/>
    <n v="13.6709878224941"/>
    <n v="3"/>
    <n v="-1"/>
    <n v="99999"/>
    <n v="99999"/>
    <n v="-10"/>
    <n v="-1"/>
    <x v="4"/>
    <n v="2"/>
    <n v="36388.550799999997"/>
    <n v="1.959270661867385E-2"/>
    <n v="66914520"/>
    <n v="3.6360638789576516E-3"/>
    <n v="9189.6054354112857"/>
    <n v="9.9008965975266872E-3"/>
    <n v="1367.5865799999992"/>
    <n v="1.0720870847303221E-2"/>
    <n v="2156.0523200000007"/>
    <n v="-9.9571283267203547E-3"/>
    <n v="10557.192015411285"/>
    <n v="1.000704165875077E-2"/>
    <n v="12713.244335411286"/>
    <n v="6.5647957172134674E-3"/>
    <x v="6"/>
    <x v="9"/>
    <n v="1"/>
    <n v="1"/>
    <n v="0"/>
    <n v="0"/>
    <x v="0"/>
  </r>
  <r>
    <d v="2022-03-21T00:00:00"/>
    <n v="0.22456444463544509"/>
    <n v="0.50875391000000003"/>
    <n v="8.9926339765071306E-2"/>
    <n v="8.9494678426179899"/>
    <n v="2"/>
    <n v="99999"/>
    <n v="0"/>
    <n v="99999"/>
    <n v="-10"/>
    <n v="0"/>
    <x v="2"/>
    <n v="4"/>
    <n v="36046.148399999998"/>
    <n v="-9.4096190277519476E-3"/>
    <n v="66943448"/>
    <n v="4.3231274766664107E-4"/>
    <n v="9190.0595133955594"/>
    <n v="4.9412130636694584E-5"/>
    <n v="1368.6043999999993"/>
    <n v="7.442453844495045E-4"/>
    <n v="2158.7746400000005"/>
    <n v="1.2626409733877964E-3"/>
    <n v="10558.663913395558"/>
    <n v="1.394213520151677E-4"/>
    <n v="12717.438553395557"/>
    <n v="3.2990933499088548E-4"/>
    <x v="6"/>
    <x v="9"/>
    <n v="1"/>
    <n v="1"/>
    <n v="0"/>
    <n v="0"/>
    <x v="0"/>
  </r>
  <r>
    <d v="2022-03-22T00:00:00"/>
    <n v="0.32658619333680911"/>
    <n v="0.74014987300000001"/>
    <n v="0.290298448451286"/>
    <n v="4.7760693537538703"/>
    <n v="5"/>
    <n v="99999"/>
    <n v="99999"/>
    <n v="1"/>
    <n v="10"/>
    <n v="1"/>
    <x v="1"/>
    <n v="5"/>
    <n v="36439.949200000003"/>
    <n v="1.092490647350286E-2"/>
    <n v="66376292"/>
    <n v="-8.4721659392268389E-3"/>
    <n v="9187.9563844359745"/>
    <n v="-2.288482415722104E-4"/>
    <n v="1379.8980999999994"/>
    <n v="8.2519828227938241E-3"/>
    <n v="2158.0521600000006"/>
    <n v="-3.3467133929265813E-4"/>
    <n v="10567.854484435975"/>
    <n v="8.7042935695280654E-4"/>
    <n v="12725.906644435976"/>
    <n v="6.6586451390060475E-4"/>
    <x v="6"/>
    <x v="9"/>
    <n v="1"/>
    <n v="1"/>
    <n v="0"/>
    <n v="0"/>
    <x v="0"/>
  </r>
  <r>
    <d v="2022-03-23T00:00:00"/>
    <n v="-1.8235874935274174"/>
    <n v="0.78251662700000002"/>
    <n v="0.21802701816863701"/>
    <n v="7.9742606898346304"/>
    <n v="6"/>
    <n v="-1"/>
    <n v="99999"/>
    <n v="99999"/>
    <n v="10"/>
    <n v="-1"/>
    <x v="0"/>
    <n v="1"/>
    <n v="36084.949200000003"/>
    <n v="-9.7420552935347793E-3"/>
    <n v="66485244"/>
    <n v="1.641429442910125E-3"/>
    <n v="9192.7237413193452"/>
    <n v="5.1887021268903766E-4"/>
    <n v="1381.3740199999993"/>
    <n v="1.0695862252436683E-3"/>
    <n v="2141.6740400000008"/>
    <n v="-7.5893068312120615E-3"/>
    <n v="10574.097761319344"/>
    <n v="5.9077998212075933E-4"/>
    <n v="12715.771801319344"/>
    <n v="-7.9639458309732625E-4"/>
    <x v="6"/>
    <x v="9"/>
    <n v="1"/>
    <n v="1"/>
    <n v="0"/>
    <n v="0"/>
    <x v="0"/>
  </r>
  <r>
    <d v="2022-03-24T00:00:00"/>
    <n v="-0.13424912268368486"/>
    <n v="0.53486972099999996"/>
    <n v="7.2013209419620194E-2"/>
    <n v="9.2844850746254401"/>
    <n v="4"/>
    <n v="99999"/>
    <n v="0"/>
    <n v="99999"/>
    <n v="-10"/>
    <n v="0"/>
    <x v="2"/>
    <n v="4"/>
    <n v="35526.851600000002"/>
    <n v="-1.5466215482437207E-2"/>
    <n v="65801572"/>
    <n v="-1.0283063712603679E-2"/>
    <n v="9176.2336451627598"/>
    <n v="-1.7938204846149608E-3"/>
    <n v="1389.5737999999992"/>
    <n v="5.9359593283794254E-3"/>
    <n v="2153.3815600000007"/>
    <n v="5.4665274833325395E-3"/>
    <n v="10565.807445162758"/>
    <n v="-7.8402113766273818E-4"/>
    <n v="12719.18900516276"/>
    <n v="2.687374307126511E-4"/>
    <x v="6"/>
    <x v="9"/>
    <n v="1"/>
    <n v="1"/>
    <n v="0"/>
    <n v="0"/>
    <x v="0"/>
  </r>
  <r>
    <d v="2022-03-25T00:00:00"/>
    <n v="0.34690592540343157"/>
    <n v="0.67746835500000002"/>
    <n v="2.4357651660082399E-2"/>
    <n v="9.9229860093661699"/>
    <n v="2"/>
    <n v="99999"/>
    <n v="99999"/>
    <n v="1"/>
    <n v="-10"/>
    <n v="1"/>
    <x v="5"/>
    <n v="6"/>
    <n v="35536.449200000003"/>
    <n v="2.7015059223534088E-4"/>
    <n v="66096396"/>
    <n v="4.4805008609825059E-3"/>
    <n v="9186.9626525640997"/>
    <n v="1.1692168940136138E-3"/>
    <n v="1385.5708599999994"/>
    <n v="-2.8806962249863233E-3"/>
    <n v="2164.8654400000009"/>
    <n v="5.3329517691236283E-3"/>
    <n v="10572.5335125641"/>
    <n v="6.3658811087075051E-4"/>
    <n v="12737.398952564101"/>
    <n v="1.4316909194407312E-3"/>
    <x v="6"/>
    <x v="9"/>
    <n v="1"/>
    <n v="1"/>
    <n v="0"/>
    <n v="0"/>
    <x v="0"/>
  </r>
  <r>
    <d v="2022-03-28T00:00:00"/>
    <n v="0.77900576899607987"/>
    <n v="0.83970927799999995"/>
    <n v="0.275213821499662"/>
    <n v="6.0745948985145199"/>
    <n v="2"/>
    <n v="99999"/>
    <n v="99999"/>
    <n v="1"/>
    <n v="10"/>
    <n v="1"/>
    <x v="1"/>
    <n v="5"/>
    <n v="35749.25"/>
    <n v="5.9882403782760552E-3"/>
    <n v="66327844"/>
    <n v="3.5016735254369546E-3"/>
    <n v="9215.2085457563644"/>
    <n v="3.0745627538151243E-3"/>
    <n v="1389.6414799999993"/>
    <n v="2.9378649028459769E-3"/>
    <n v="2163.8180800000009"/>
    <n v="-4.8379912240648082E-4"/>
    <n v="10604.850025756365"/>
    <n v="3.0566479788274314E-3"/>
    <n v="12768.668105756366"/>
    <n v="2.4549088325422908E-3"/>
    <x v="6"/>
    <x v="9"/>
    <n v="1"/>
    <n v="1"/>
    <n v="0"/>
    <n v="0"/>
    <x v="0"/>
  </r>
  <r>
    <d v="2022-03-29T00:00:00"/>
    <n v="0.53299575717603931"/>
    <n v="0.25379136699999999"/>
    <n v="1.5891042083730599E-3"/>
    <n v="9.06417414965847"/>
    <n v="1"/>
    <n v="99999"/>
    <n v="99999"/>
    <n v="1"/>
    <n v="-10"/>
    <n v="1"/>
    <x v="5"/>
    <n v="6"/>
    <n v="35923.898399999998"/>
    <n v="4.8853724204003246E-3"/>
    <n v="66209580"/>
    <n v="-1.7830219236434353E-3"/>
    <n v="9188.1006264479602"/>
    <n v="-2.941650118258865E-3"/>
    <n v="1389.8814799999993"/>
    <n v="1.7270641633415629E-4"/>
    <n v="2163.9805200000005"/>
    <n v="7.5071005969151727E-5"/>
    <n v="10577.98210644796"/>
    <n v="-2.5335501438633612E-3"/>
    <n v="12741.962626447961"/>
    <n v="-2.0914851171019988E-3"/>
    <x v="6"/>
    <x v="9"/>
    <n v="1"/>
    <n v="1"/>
    <n v="0"/>
    <n v="0"/>
    <x v="0"/>
  </r>
  <r>
    <d v="2022-03-30T00:00:00"/>
    <n v="0.32228197126812219"/>
    <n v="2.926877E-3"/>
    <n v="0.120338025546574"/>
    <n v="10.0642103653887"/>
    <n v="2"/>
    <n v="99999"/>
    <n v="99999"/>
    <n v="1"/>
    <n v="10"/>
    <n v="1"/>
    <x v="1"/>
    <n v="5"/>
    <n v="36324.351600000002"/>
    <n v="1.1147264574158822E-2"/>
    <n v="66351336"/>
    <n v="2.1410194718045616E-3"/>
    <n v="9228.7518009235864"/>
    <n v="4.4243283925964327E-3"/>
    <n v="1395.7448399999989"/>
    <n v="4.2186043086203107E-3"/>
    <n v="2154.0433200000007"/>
    <n v="-4.5920930933333048E-3"/>
    <n v="10624.496640923586"/>
    <n v="4.3972975192756447E-3"/>
    <n v="12778.539960923586"/>
    <n v="2.8706201350570115E-3"/>
    <x v="6"/>
    <x v="9"/>
    <n v="1"/>
    <n v="1"/>
    <n v="0"/>
    <n v="0"/>
    <x v="0"/>
  </r>
  <r>
    <d v="2022-03-31T00:00:00"/>
    <n v="1.2989004266433783"/>
    <n v="0.65303936900000004"/>
    <n v="6.3231081439634698E-2"/>
    <n v="11.1801898382539"/>
    <n v="1"/>
    <n v="99999"/>
    <n v="99999"/>
    <n v="1"/>
    <n v="-10"/>
    <n v="1"/>
    <x v="5"/>
    <n v="6"/>
    <n v="36371"/>
    <n v="1.2842183809276264E-3"/>
    <n v="66706072"/>
    <n v="5.3463279171952482E-3"/>
    <n v="9332.9735750116361"/>
    <n v="1.129316036840633E-2"/>
    <n v="1401.698979999999"/>
    <n v="4.2659229891905959E-3"/>
    <n v="2146.0111600000005"/>
    <n v="-3.7288757962399277E-3"/>
    <n v="10734.672555011635"/>
    <n v="1.0369989074463293E-2"/>
    <n v="12880.683715011635"/>
    <n v="7.9933822174051983E-3"/>
    <x v="6"/>
    <x v="9"/>
    <n v="1"/>
    <n v="1"/>
    <n v="0"/>
    <n v="0"/>
    <x v="0"/>
  </r>
  <r>
    <d v="2022-04-01T00:00:00"/>
    <n v="3.6464396069018812"/>
    <n v="0.93653404500000004"/>
    <n v="0.412341217025472"/>
    <n v="4.2301463287836798"/>
    <n v="0"/>
    <n v="99999"/>
    <n v="99999"/>
    <n v="1"/>
    <n v="10"/>
    <n v="1"/>
    <x v="1"/>
    <n v="5"/>
    <n v="37158.898399999998"/>
    <n v="2.1662819279095968E-2"/>
    <n v="66905400"/>
    <n v="2.988153762074397E-3"/>
    <n v="9347.3922869364142"/>
    <n v="1.5449215417671081E-3"/>
    <n v="1412.7122999999992"/>
    <n v="7.8571220762393423E-3"/>
    <n v="2133.8215200000004"/>
    <n v="-5.6801382151246971E-3"/>
    <n v="10760.104586936413"/>
    <n v="2.36914836427915E-3"/>
    <n v="12893.926106936415"/>
    <n v="1.0280814448806463E-3"/>
    <x v="6"/>
    <x v="10"/>
    <n v="2"/>
    <n v="1"/>
    <n v="0"/>
    <n v="0"/>
    <x v="0"/>
  </r>
  <r>
    <d v="2022-04-04T00:00:00"/>
    <n v="0.35920925103462525"/>
    <n v="0.10321753"/>
    <n v="0.133783655720496"/>
    <n v="9.2897478455981695"/>
    <n v="8"/>
    <n v="99999"/>
    <n v="99999"/>
    <n v="1"/>
    <n v="10"/>
    <n v="1"/>
    <x v="1"/>
    <n v="5"/>
    <n v="38600.851600000002"/>
    <n v="3.8805057794716546E-2"/>
    <n v="67012616"/>
    <n v="1.6025014423350914E-3"/>
    <n v="9349.101706788897"/>
    <n v="1.828766569336171E-4"/>
    <n v="1419.2215599999993"/>
    <n v="4.6076331323794406E-3"/>
    <n v="2144.4707600000006"/>
    <n v="4.9906891931619235E-3"/>
    <n v="10768.323266788897"/>
    <n v="7.6381040593798133E-4"/>
    <n v="12912.794026788897"/>
    <n v="1.4633184412566891E-3"/>
    <x v="6"/>
    <x v="10"/>
    <n v="2"/>
    <n v="1"/>
    <n v="0"/>
    <n v="0"/>
    <x v="0"/>
  </r>
  <r>
    <d v="2022-04-05T00:00:00"/>
    <n v="-1.3830745540487765"/>
    <n v="5.8816291999999999E-2"/>
    <n v="0.173483346675188"/>
    <n v="7.4121900619236802"/>
    <n v="4"/>
    <n v="-1"/>
    <n v="99999"/>
    <n v="99999"/>
    <n v="10"/>
    <n v="-1"/>
    <x v="0"/>
    <n v="1"/>
    <n v="37968"/>
    <n v="-1.6394757466957066E-2"/>
    <n v="67216992"/>
    <n v="3.0498137843177897E-3"/>
    <n v="9301.6671313022071"/>
    <n v="-5.0737040813498835E-3"/>
    <n v="1420.609559999999"/>
    <n v="9.7800092608490985E-4"/>
    <n v="2179.4023200000006"/>
    <n v="1.6289128605325498E-2"/>
    <n v="10722.276691302206"/>
    <n v="-4.2761137779644409E-3"/>
    <n v="12901.679011302207"/>
    <n v="-8.6077540334261737E-4"/>
    <x v="6"/>
    <x v="10"/>
    <n v="2"/>
    <n v="1"/>
    <n v="0"/>
    <n v="0"/>
    <x v="0"/>
  </r>
  <r>
    <d v="2022-04-06T00:00:00"/>
    <n v="-0.1965868882951228"/>
    <n v="2.2919101000000001E-2"/>
    <n v="8.8507397641254301E-2"/>
    <n v="12.047429510466401"/>
    <n v="6"/>
    <n v="99999"/>
    <n v="0"/>
    <n v="99999"/>
    <n v="-10"/>
    <n v="0"/>
    <x v="2"/>
    <n v="4"/>
    <n v="37591.550799999997"/>
    <n v="-9.9149072903498281E-3"/>
    <n v="67180952"/>
    <n v="-5.361739483968897E-4"/>
    <n v="9313.3147761435266"/>
    <n v="1.2522104561367708E-3"/>
    <n v="1424.4896199999991"/>
    <n v="2.7312641764849488E-3"/>
    <n v="2176.4299600000004"/>
    <n v="-1.3638418077852599E-3"/>
    <n v="10737.804396143525"/>
    <n v="1.4481723693919868E-3"/>
    <n v="12914.234356143526"/>
    <n v="9.7315588384438989E-4"/>
    <x v="6"/>
    <x v="10"/>
    <n v="2"/>
    <n v="1"/>
    <n v="0"/>
    <n v="0"/>
    <x v="0"/>
  </r>
  <r>
    <d v="2022-04-07T00:00:00"/>
    <n v="0.56946465452904149"/>
    <n v="5.4986609999999998E-2"/>
    <n v="2.3194514558280602E-2"/>
    <n v="7.9005248190903004"/>
    <n v="2"/>
    <n v="99999"/>
    <n v="99999"/>
    <n v="1"/>
    <n v="-10"/>
    <n v="1"/>
    <x v="5"/>
    <n v="6"/>
    <n v="37599.300799999997"/>
    <n v="2.0616334881284892E-4"/>
    <n v="67435936"/>
    <n v="3.7954805999176333E-3"/>
    <n v="9334.1172880022459"/>
    <n v="2.2336313502477889E-3"/>
    <n v="1424.5276399999993"/>
    <n v="2.6690261175854602E-5"/>
    <n v="2186.3858800000003"/>
    <n v="4.574427012574267E-3"/>
    <n v="10758.644928002246"/>
    <n v="1.9408559785467627E-3"/>
    <n v="12945.030808002246"/>
    <n v="2.3846904903090937E-3"/>
    <x v="6"/>
    <x v="10"/>
    <n v="2"/>
    <n v="1"/>
    <n v="0"/>
    <n v="0"/>
    <x v="0"/>
  </r>
  <r>
    <d v="2022-04-08T00:00:00"/>
    <n v="6.474868423624193E-2"/>
    <n v="0.63614629099999997"/>
    <n v="9.29645141792005E-2"/>
    <n v="10.75214363257"/>
    <n v="9"/>
    <n v="99999"/>
    <n v="0"/>
    <n v="99999"/>
    <n v="10"/>
    <n v="0"/>
    <x v="3"/>
    <n v="3"/>
    <n v="37803.101600000002"/>
    <n v="5.4203348377159788E-3"/>
    <n v="67936512"/>
    <n v="7.4229858691365891E-3"/>
    <n v="9350.853112090841"/>
    <n v="1.7929734084343174E-3"/>
    <n v="1417.9591599999992"/>
    <n v="-4.6109881026950017E-3"/>
    <n v="2154.5066000000002"/>
    <n v="-1.4580811325034748E-2"/>
    <n v="10768.81227209084"/>
    <n v="9.4503946887680712E-4"/>
    <n v="12923.31887209084"/>
    <n v="-1.6772409609085992E-3"/>
    <x v="6"/>
    <x v="10"/>
    <n v="2"/>
    <n v="1"/>
    <n v="0"/>
    <n v="0"/>
    <x v="0"/>
  </r>
  <r>
    <d v="2022-04-11T00:00:00"/>
    <n v="0.28579591821424677"/>
    <n v="1.0679611E-2"/>
    <n v="2.66720575386123E-2"/>
    <n v="9.67449555378405"/>
    <n v="5"/>
    <n v="99999"/>
    <n v="99999"/>
    <n v="1"/>
    <n v="-10"/>
    <n v="1"/>
    <x v="5"/>
    <n v="6"/>
    <n v="37645.75"/>
    <n v="-4.1623992037733704E-3"/>
    <n v="67975360"/>
    <n v="5.7182800318034133E-4"/>
    <n v="9369.1025342343291"/>
    <n v="1.9516317842585007E-3"/>
    <n v="1412.6622399999992"/>
    <n v="-3.7355941901739964E-3"/>
    <n v="2154.5066000000002"/>
    <n v="0"/>
    <n v="10781.764774234329"/>
    <n v="1.202779082430272E-3"/>
    <n v="12936.271374234329"/>
    <n v="1.0022581870561265E-3"/>
    <x v="6"/>
    <x v="10"/>
    <n v="2"/>
    <n v="1"/>
    <n v="0"/>
    <n v="0"/>
    <x v="0"/>
  </r>
  <r>
    <d v="2022-04-12T00:00:00"/>
    <n v="0.12528651252509454"/>
    <n v="0.70255831400000002"/>
    <n v="0.20000141093972101"/>
    <n v="6.7990351022101096"/>
    <n v="7"/>
    <n v="99999"/>
    <n v="0"/>
    <n v="99999"/>
    <n v="10"/>
    <n v="0"/>
    <x v="3"/>
    <n v="3"/>
    <n v="37747.851600000002"/>
    <n v="2.7121680402171222E-3"/>
    <n v="68188048"/>
    <n v="3.128898471446151E-3"/>
    <n v="9374.2693813554761"/>
    <n v="5.5147727354531995E-4"/>
    <n v="1414.0913199999991"/>
    <n v="1.0116218580316083E-3"/>
    <n v="2144.7567600000002"/>
    <n v="-4.5253238026747855E-3"/>
    <n v="10788.360701355476"/>
    <n v="6.1176692863029736E-4"/>
    <n v="12933.117461355476"/>
    <n v="-2.438038587483371E-4"/>
    <x v="6"/>
    <x v="10"/>
    <n v="2"/>
    <n v="1"/>
    <n v="0"/>
    <n v="0"/>
    <x v="0"/>
  </r>
  <r>
    <d v="2022-04-13T00:00:00"/>
    <n v="-2.3372610051513747"/>
    <n v="0.77922751599999995"/>
    <n v="0.24351514034635399"/>
    <n v="7.1345955954880997"/>
    <n v="6"/>
    <n v="-1"/>
    <n v="99999"/>
    <n v="99999"/>
    <n v="10"/>
    <n v="-1"/>
    <x v="0"/>
    <n v="1"/>
    <n v="37439.800799999997"/>
    <n v="-8.1607505312966122E-3"/>
    <n v="68627480"/>
    <n v="6.444413836278251E-3"/>
    <n v="9419.6925157721362"/>
    <n v="4.8455119613910469E-3"/>
    <n v="1419.6159999999991"/>
    <n v="3.9068763960732333E-3"/>
    <n v="2140.5756400000005"/>
    <n v="-1.9494611594089717E-3"/>
    <n v="10839.308515772136"/>
    <n v="4.7224797007630048E-3"/>
    <n v="12979.884155772137"/>
    <n v="3.6160418828949936E-3"/>
    <x v="6"/>
    <x v="10"/>
    <n v="2"/>
    <n v="1"/>
    <n v="0"/>
    <n v="0"/>
    <x v="0"/>
  </r>
  <r>
    <d v="2022-04-18T00:00:00"/>
    <n v="-1.1844453002339497"/>
    <n v="0.36687320699999998"/>
    <n v="4.7764920503757698E-2"/>
    <n v="8.21343984747317"/>
    <n v="5"/>
    <n v="-1"/>
    <n v="99999"/>
    <n v="99999"/>
    <n v="-10"/>
    <n v="-1"/>
    <x v="4"/>
    <n v="2"/>
    <n v="36791.601600000002"/>
    <n v="-1.7313104935109513E-2"/>
    <n v="68692528"/>
    <n v="9.4784188491248145E-4"/>
    <n v="9413.743220825736"/>
    <n v="-6.3158058890333546E-4"/>
    <n v="1422.3581599999991"/>
    <n v="1.9316209453823507E-3"/>
    <n v="2181.6141600000001"/>
    <n v="1.9171721490766735E-2"/>
    <n v="10836.101380825736"/>
    <n v="-2.9588003162139831E-4"/>
    <n v="13017.715540825735"/>
    <n v="2.914616540454551E-3"/>
    <x v="6"/>
    <x v="10"/>
    <n v="2"/>
    <n v="1"/>
    <n v="0"/>
    <n v="0"/>
    <x v="0"/>
  </r>
  <r>
    <d v="2022-04-19T00:00:00"/>
    <n v="-0.88791477743441272"/>
    <n v="7.4515901999999995E-2"/>
    <n v="0.21576933008731899"/>
    <n v="5.3544405751786197"/>
    <n v="6"/>
    <n v="-1"/>
    <n v="99999"/>
    <n v="99999"/>
    <n v="10"/>
    <n v="-1"/>
    <x v="0"/>
    <n v="1"/>
    <n v="36070.648399999998"/>
    <n v="-1.9595591620018116E-2"/>
    <n v="68110016"/>
    <n v="-8.4799907203880753E-3"/>
    <n v="9340.882583829929"/>
    <n v="-7.7398156383339245E-3"/>
    <n v="1423.4437599999992"/>
    <n v="7.6323954860990639E-4"/>
    <n v="2180.6299600000002"/>
    <n v="-4.5113385219308633E-4"/>
    <n v="10764.326343829929"/>
    <n v="-6.6236955961681554E-3"/>
    <n v="12944.956303829929"/>
    <n v="-5.5892477268857377E-3"/>
    <x v="6"/>
    <x v="10"/>
    <n v="2"/>
    <n v="1"/>
    <n v="0"/>
    <n v="0"/>
    <x v="0"/>
  </r>
  <r>
    <d v="2022-04-20T00:00:00"/>
    <n v="1.0673906429071733"/>
    <n v="5.3667857999999999E-2"/>
    <n v="1.26998261594299E-3"/>
    <n v="13.2620525021474"/>
    <n v="9"/>
    <n v="99999"/>
    <n v="99999"/>
    <n v="1"/>
    <n v="-10"/>
    <n v="1"/>
    <x v="5"/>
    <n v="6"/>
    <n v="36351.550799999997"/>
    <n v="7.7875617007205911E-3"/>
    <n v="68195152"/>
    <n v="1.2499776831649267E-3"/>
    <n v="9327.5435950447354"/>
    <n v="-1.4280223164655492E-3"/>
    <n v="1419.6636999999992"/>
    <n v="-2.6555738317333155E-3"/>
    <n v="2190.0512400000002"/>
    <n v="4.320439585265623E-3"/>
    <n v="10747.207295044735"/>
    <n v="-1.5903502214987819E-3"/>
    <n v="12937.258535044735"/>
    <n v="-5.946539026104869E-4"/>
    <x v="6"/>
    <x v="10"/>
    <n v="2"/>
    <n v="1"/>
    <n v="0"/>
    <n v="0"/>
    <x v="0"/>
  </r>
  <r>
    <d v="2022-04-21T00:00:00"/>
    <n v="-1.2084037100320504"/>
    <n v="0.759526433"/>
    <n v="0.17464060930709099"/>
    <n v="7.1662360929244304"/>
    <n v="1"/>
    <n v="-1"/>
    <n v="99999"/>
    <n v="99999"/>
    <n v="10"/>
    <n v="-1"/>
    <x v="0"/>
    <n v="1"/>
    <n v="36911.25"/>
    <n v="1.539684518768869E-2"/>
    <n v="67479104"/>
    <n v="-1.0499983928476286E-2"/>
    <n v="9326.8269697793621"/>
    <n v="-7.6828937658812713E-5"/>
    <n v="1423.841719999999"/>
    <n v="2.9429645908392033E-3"/>
    <n v="2174.5464000000002"/>
    <n v="-7.0796699715574007E-3"/>
    <n v="10750.668689779361"/>
    <n v="3.2207387832028367E-4"/>
    <n v="12925.215089779362"/>
    <n v="-9.3091169452552691E-4"/>
    <x v="6"/>
    <x v="10"/>
    <n v="2"/>
    <n v="1"/>
    <n v="0"/>
    <n v="0"/>
    <x v="0"/>
  </r>
  <r>
    <d v="2022-04-22T00:00:00"/>
    <n v="-0.44120891878456481"/>
    <n v="0.47899219399999998"/>
    <n v="0.17882796131692699"/>
    <n v="8.2298005688594706"/>
    <n v="0"/>
    <n v="-1"/>
    <n v="99999"/>
    <n v="99999"/>
    <n v="10"/>
    <n v="-1"/>
    <x v="0"/>
    <n v="1"/>
    <n v="36008.199200000003"/>
    <n v="-2.4465462426766837E-2"/>
    <n v="67549952"/>
    <n v="1.0499250256790216E-3"/>
    <n v="9329.3342866019048"/>
    <n v="2.6882849126153019E-4"/>
    <n v="1429.2743399999993"/>
    <n v="3.8154662303337972E-3"/>
    <n v="2160.5910000000003"/>
    <n v="-6.4176142665890445E-3"/>
    <n v="10758.608626601905"/>
    <n v="7.3855283347090683E-4"/>
    <n v="12919.199626601905"/>
    <n v="-4.6540526681160266E-4"/>
    <x v="6"/>
    <x v="10"/>
    <n v="2"/>
    <n v="1"/>
    <n v="0"/>
    <n v="0"/>
    <x v="0"/>
  </r>
  <r>
    <d v="2022-04-25T00:00:00"/>
    <n v="1.0173164344412493"/>
    <n v="1.6669390000000001E-3"/>
    <n v="6.8222281324071293E-2"/>
    <n v="10.9893058392858"/>
    <n v="4"/>
    <n v="99999"/>
    <n v="99999"/>
    <n v="1"/>
    <n v="-10"/>
    <n v="1"/>
    <x v="5"/>
    <n v="6"/>
    <n v="36192.851600000002"/>
    <n v="5.1280653879519633E-3"/>
    <n v="67544960"/>
    <n v="-7.3900866724541103E-5"/>
    <n v="9306.6558887141291"/>
    <n v="-2.430869898224608E-3"/>
    <n v="1426.3308399999994"/>
    <n v="-2.0594366788952989E-3"/>
    <n v="2166.2999600000003"/>
    <n v="2.6423140705482684E-3"/>
    <n v="10732.986728714128"/>
    <n v="-2.381525230355841E-3"/>
    <n v="12899.286688714128"/>
    <n v="-1.5413445463583475E-3"/>
    <x v="6"/>
    <x v="10"/>
    <n v="2"/>
    <n v="1"/>
    <n v="0"/>
    <n v="0"/>
    <x v="0"/>
  </r>
  <r>
    <d v="2022-04-26T00:00:00"/>
    <n v="-0.71534497269020936"/>
    <n v="0.35332499899999997"/>
    <n v="4.8256874255070602E-2"/>
    <n v="9.8459293363946401"/>
    <n v="3"/>
    <n v="-1"/>
    <n v="99999"/>
    <n v="99999"/>
    <n v="-10"/>
    <n v="-1"/>
    <x v="4"/>
    <n v="2"/>
    <n v="36390.148399999998"/>
    <n v="5.4512643043578279E-3"/>
    <n v="67501224"/>
    <n v="-6.4750945148239758E-4"/>
    <n v="9294.7505170423337"/>
    <n v="-1.2792319619587822E-3"/>
    <n v="1428.0935399999992"/>
    <n v="1.2358282879165738E-3"/>
    <n v="2185.7398400000006"/>
    <n v="8.9737711115502883E-3"/>
    <n v="10722.844057042334"/>
    <n v="-9.4499992668950483E-4"/>
    <n v="12908.583897042334"/>
    <n v="7.2075367828983161E-4"/>
    <x v="6"/>
    <x v="10"/>
    <n v="2"/>
    <n v="1"/>
    <n v="0"/>
    <n v="0"/>
    <x v="0"/>
  </r>
  <r>
    <d v="2022-04-27T00:00:00"/>
    <n v="0.41844836846364086"/>
    <n v="0.21400935300000001"/>
    <n v="4.4993066093136302E-2"/>
    <n v="8.6622717962289695"/>
    <n v="2"/>
    <n v="99999"/>
    <n v="99999"/>
    <n v="1"/>
    <n v="-10"/>
    <n v="1"/>
    <x v="5"/>
    <n v="6"/>
    <n v="36045.851600000002"/>
    <n v="-9.4612639722018166E-3"/>
    <n v="67571520"/>
    <n v="1.0414033381083154E-3"/>
    <n v="9291.8966295950831"/>
    <n v="-3.0704293160077611E-4"/>
    <n v="1432.4232799999995"/>
    <n v="3.0318322145763688E-3"/>
    <n v="2194.9670800000004"/>
    <n v="4.2215637154692232E-3"/>
    <n v="10724.319909595082"/>
    <n v="1.3763629731977645E-4"/>
    <n v="12919.286989595083"/>
    <n v="8.2914536854827858E-4"/>
    <x v="6"/>
    <x v="10"/>
    <n v="2"/>
    <n v="1"/>
    <n v="0"/>
    <n v="0"/>
    <x v="0"/>
  </r>
  <r>
    <d v="2022-04-28T00:00:00"/>
    <n v="-5.9005482305572017E-2"/>
    <n v="0.88809704700000003"/>
    <n v="0.231288203122333"/>
    <n v="5.59381381818178"/>
    <n v="3"/>
    <n v="99999"/>
    <n v="0"/>
    <n v="99999"/>
    <n v="10"/>
    <n v="0"/>
    <x v="3"/>
    <n v="3"/>
    <n v="36424"/>
    <n v="1.0490760606693517E-2"/>
    <n v="66876420"/>
    <n v="-1.0286878258769394E-2"/>
    <n v="9284.1237056623359"/>
    <n v="-8.3652716367832447E-4"/>
    <n v="1437.4167599999996"/>
    <n v="3.4860366134235043E-3"/>
    <n v="2176.3301600000004"/>
    <n v="-8.490751487717052E-3"/>
    <n v="10721.540465662336"/>
    <n v="-2.591720459830249E-4"/>
    <n v="12897.870625662337"/>
    <n v="-1.6577047905192988E-3"/>
    <x v="6"/>
    <x v="10"/>
    <n v="2"/>
    <n v="1"/>
    <n v="0"/>
    <n v="0"/>
    <x v="0"/>
  </r>
  <r>
    <d v="2022-04-29T00:00:00"/>
    <n v="-0.66906401131271431"/>
    <n v="8.1016799E-2"/>
    <n v="0.220023361278814"/>
    <n v="6.1209933169191304"/>
    <n v="6"/>
    <n v="-1"/>
    <n v="99999"/>
    <n v="99999"/>
    <n v="10"/>
    <n v="-1"/>
    <x v="0"/>
    <n v="1"/>
    <n v="36063.75"/>
    <n v="-9.8904568416429139E-3"/>
    <n v="67056108"/>
    <n v="2.686866312521019E-3"/>
    <n v="9254.7213549420758"/>
    <n v="-3.1669494776688234E-3"/>
    <n v="1443.4187599999993"/>
    <n v="4.1755461373635949E-3"/>
    <n v="2158.0804800000005"/>
    <n v="-8.3855291515143593E-3"/>
    <n v="10698.140114942074"/>
    <n v="-2.182554903859657E-3"/>
    <n v="12856.220594942075"/>
    <n v="-3.229217591731226E-3"/>
    <x v="6"/>
    <x v="10"/>
    <n v="2"/>
    <n v="1"/>
    <n v="0"/>
    <n v="0"/>
    <x v="0"/>
  </r>
  <r>
    <d v="2022-05-02T00:00:00"/>
    <n v="-1.2700869906387546"/>
    <n v="0.22298971500000001"/>
    <n v="9.5596357118790706E-2"/>
    <n v="11.3992457594369"/>
    <n v="4"/>
    <n v="-1"/>
    <n v="99999"/>
    <n v="99999"/>
    <n v="10"/>
    <n v="-1"/>
    <x v="0"/>
    <n v="1"/>
    <n v="36138.449200000003"/>
    <n v="2.0713098332814095E-3"/>
    <n v="67273328"/>
    <n v="3.2393767917457961E-3"/>
    <n v="9281.4112169837499"/>
    <n v="2.8839184906870319E-3"/>
    <n v="1446.3172199999995"/>
    <n v="2.0080520499816679E-3"/>
    <n v="2152.0071200000002"/>
    <n v="-2.8142416634991951E-3"/>
    <n v="10727.728436983749"/>
    <n v="2.7657444867774661E-3"/>
    <n v="12879.735556983749"/>
    <n v="1.8290726942664648E-3"/>
    <x v="6"/>
    <x v="11"/>
    <n v="2"/>
    <n v="1"/>
    <n v="0"/>
    <n v="0"/>
    <x v="0"/>
  </r>
  <r>
    <d v="2022-05-04T00:00:00"/>
    <n v="-2.0074554336892301"/>
    <n v="0.70766355999999997"/>
    <n v="0.32662340455986799"/>
    <n v="5.1438846806345397"/>
    <n v="8"/>
    <n v="-1"/>
    <n v="99999"/>
    <n v="99999"/>
    <n v="10"/>
    <n v="-1"/>
    <x v="0"/>
    <n v="1"/>
    <n v="35317.550799999997"/>
    <n v="-2.2715374294478785E-2"/>
    <n v="67496408"/>
    <n v="3.3160244428520613E-3"/>
    <n v="9293.8725521168362"/>
    <n v="1.3426121138004898E-3"/>
    <n v="1448.3579999999997"/>
    <n v="1.4110182550410855E-3"/>
    <n v="2155.4752400000002"/>
    <n v="1.6115745936751136E-3"/>
    <n v="10742.230552116836"/>
    <n v="1.3518346608301091E-3"/>
    <n v="12897.705792116836"/>
    <n v="1.3952332370164022E-3"/>
    <x v="6"/>
    <x v="11"/>
    <n v="2"/>
    <n v="1"/>
    <n v="0"/>
    <n v="0"/>
    <x v="0"/>
  </r>
  <r>
    <d v="2022-05-05T00:00:00"/>
    <n v="-1.8835193106827679"/>
    <n v="0.67254381900000004"/>
    <n v="0.18325495887024801"/>
    <n v="6.2256688315612196"/>
    <n v="7"/>
    <n v="-1"/>
    <n v="99999"/>
    <n v="99999"/>
    <n v="10"/>
    <n v="-1"/>
    <x v="0"/>
    <n v="1"/>
    <n v="35160.101600000002"/>
    <n v="-4.4581007582211729E-3"/>
    <n v="66875280"/>
    <n v="-9.2023859995631341E-3"/>
    <n v="9237.6020294164155"/>
    <n v="-6.0545829937816986E-3"/>
    <n v="1439.1523599999996"/>
    <n v="-6.3559147669293159E-3"/>
    <n v="2208.5566800000006"/>
    <n v="2.4626327881177801E-2"/>
    <n v="10676.754389416416"/>
    <n v="-6.095211081419083E-3"/>
    <n v="12885.311069416417"/>
    <n v="-9.6100212706007326E-4"/>
    <x v="6"/>
    <x v="11"/>
    <n v="2"/>
    <n v="1"/>
    <n v="0"/>
    <n v="0"/>
    <x v="0"/>
  </r>
  <r>
    <d v="2022-05-06T00:00:00"/>
    <n v="-0.48438610356676076"/>
    <n v="6.5008304000000003E-2"/>
    <n v="1.65066658683631E-2"/>
    <n v="12.8541841483965"/>
    <n v="11"/>
    <n v="-1"/>
    <n v="99999"/>
    <n v="99999"/>
    <n v="-10"/>
    <n v="-1"/>
    <x v="4"/>
    <n v="2"/>
    <n v="34681.5"/>
    <n v="-1.361206533032322E-2"/>
    <n v="66814756"/>
    <n v="-9.0502798642488891E-4"/>
    <n v="9251.276391259973"/>
    <n v="1.4802934571127579E-3"/>
    <n v="1438.9674999999997"/>
    <n v="-1.2845061102484401E-4"/>
    <n v="2139.0078400000007"/>
    <n v="-3.1490629436777606E-2"/>
    <n v="10690.243891259972"/>
    <n v="1.2634459266880338E-3"/>
    <n v="12829.251731259972"/>
    <n v="-4.3506391001690847E-3"/>
    <x v="6"/>
    <x v="11"/>
    <n v="2"/>
    <n v="1"/>
    <n v="0"/>
    <n v="0"/>
    <x v="0"/>
  </r>
  <r>
    <d v="2022-05-09T00:00:00"/>
    <n v="0.67344846455304652"/>
    <n v="0.41629514000000001"/>
    <n v="0.12399995719082101"/>
    <n v="8.7881414469611006"/>
    <n v="8"/>
    <n v="99999"/>
    <n v="99999"/>
    <n v="1"/>
    <n v="10"/>
    <n v="1"/>
    <x v="1"/>
    <n v="5"/>
    <n v="34321.050799999997"/>
    <n v="-1.0393126018194199E-2"/>
    <n v="67013276"/>
    <n v="2.9711999546926382E-3"/>
    <n v="9260.6739254239765"/>
    <n v="1.0158094695864595E-3"/>
    <n v="1434.9767399999996"/>
    <n v="-2.7733496413228087E-3"/>
    <n v="2139.0078400000007"/>
    <n v="0"/>
    <n v="10695.650665423977"/>
    <n v="5.0576714797179179E-4"/>
    <n v="12834.658505423977"/>
    <n v="4.2144111576125631E-4"/>
    <x v="6"/>
    <x v="11"/>
    <n v="2"/>
    <n v="1"/>
    <n v="0"/>
    <n v="0"/>
    <x v="0"/>
  </r>
  <r>
    <d v="2022-05-10T00:00:00"/>
    <n v="0.60983183332638236"/>
    <n v="0.701350743"/>
    <n v="4.19748911856603E-2"/>
    <n v="8.1991657043482302"/>
    <n v="3"/>
    <n v="99999"/>
    <n v="99999"/>
    <n v="1"/>
    <n v="-10"/>
    <n v="1"/>
    <x v="5"/>
    <n v="6"/>
    <n v="34418.199200000003"/>
    <n v="2.8305776698422935E-3"/>
    <n v="66476488"/>
    <n v="-8.010173984032698E-3"/>
    <n v="9253.9145498208891"/>
    <n v="-7.2990104797132638E-4"/>
    <n v="1436.9718599999997"/>
    <n v="1.3903500623988485E-3"/>
    <n v="2130.8629200000005"/>
    <n v="-3.807802780189995E-3"/>
    <n v="10690.886409820889"/>
    <n v="-4.4543859481960268E-4"/>
    <n v="12821.74932982089"/>
    <n v="-1.005805927569603E-3"/>
    <x v="6"/>
    <x v="11"/>
    <n v="2"/>
    <n v="1"/>
    <n v="0"/>
    <n v="0"/>
    <x v="0"/>
  </r>
  <r>
    <d v="2022-05-11T00:00:00"/>
    <n v="-2.0503822521666963"/>
    <n v="5.6972949000000002E-2"/>
    <n v="8.9048636888424803E-3"/>
    <n v="9.1175315767842697"/>
    <n v="9"/>
    <n v="-1"/>
    <n v="99999"/>
    <n v="99999"/>
    <n v="-10"/>
    <n v="-1"/>
    <x v="4"/>
    <n v="2"/>
    <n v="34776.25"/>
    <n v="1.0402949844046327E-2"/>
    <n v="66536388"/>
    <n v="9.0107046569598559E-4"/>
    <n v="9259.8516903719374"/>
    <n v="6.4158151872750757E-4"/>
    <n v="1435.8702399999995"/>
    <n v="-7.6662600755461607E-4"/>
    <n v="2120.4442400000007"/>
    <n v="-4.8894182268655051E-3"/>
    <n v="10695.721930371938"/>
    <n v="4.52303051934555E-4"/>
    <n v="12816.166170371938"/>
    <n v="-4.3544443939225186E-4"/>
    <x v="6"/>
    <x v="11"/>
    <n v="2"/>
    <n v="1"/>
    <n v="0"/>
    <n v="0"/>
    <x v="0"/>
  </r>
  <r>
    <d v="2022-05-12T00:00:00"/>
    <n v="-1.8821871348875954"/>
    <n v="0.78828512399999995"/>
    <n v="0.18137289402482701"/>
    <n v="7.1300274076414798"/>
    <n v="7"/>
    <n v="-1"/>
    <n v="99999"/>
    <n v="99999"/>
    <n v="10"/>
    <n v="-1"/>
    <x v="0"/>
    <n v="1"/>
    <n v="33559.550799999997"/>
    <n v="-3.4986497969160091E-2"/>
    <n v="66842668"/>
    <n v="4.6031954725285207E-3"/>
    <n v="9294.2804230633992"/>
    <n v="3.7180652393449254E-3"/>
    <n v="1431.2485999999994"/>
    <n v="-3.2187031050939785E-3"/>
    <n v="2102.0704800000008"/>
    <n v="-8.665052187366129E-3"/>
    <n v="10725.529023063398"/>
    <n v="2.7868238240953414E-3"/>
    <n v="12827.599503063399"/>
    <n v="8.9210240718418099E-4"/>
    <x v="6"/>
    <x v="11"/>
    <n v="2"/>
    <n v="1"/>
    <n v="0"/>
    <n v="0"/>
    <x v="0"/>
  </r>
  <r>
    <d v="2022-05-13T00:00:00"/>
    <n v="-0.26273936173340373"/>
    <n v="0.30773581799999999"/>
    <n v="0.227647456591035"/>
    <n v="6.4032916397134398"/>
    <n v="9"/>
    <n v="-1"/>
    <n v="99999"/>
    <n v="99999"/>
    <n v="10"/>
    <n v="-1"/>
    <x v="0"/>
    <n v="1"/>
    <n v="33086.351600000002"/>
    <n v="-1.4100284083659265E-2"/>
    <n v="67083872"/>
    <n v="3.608533399654279E-3"/>
    <n v="9315.7858121417248"/>
    <n v="2.3138304526471032E-3"/>
    <n v="1434.4421999999995"/>
    <n v="2.2313384271608339E-3"/>
    <n v="2145.9278400000007"/>
    <n v="2.0863886542947796E-2"/>
    <n v="10750.228012141724"/>
    <n v="2.3028224552108512E-3"/>
    <n v="12896.155852141725"/>
    <n v="5.3444410282652566E-3"/>
    <x v="6"/>
    <x v="11"/>
    <n v="2"/>
    <n v="1"/>
    <n v="0"/>
    <n v="0"/>
    <x v="0"/>
  </r>
  <r>
    <d v="2022-05-16T00:00:00"/>
    <n v="1.9369406340202959"/>
    <n v="3.637E-4"/>
    <n v="6.2792558072042301E-2"/>
    <n v="12.333894842116599"/>
    <n v="9"/>
    <n v="99999"/>
    <n v="99999"/>
    <n v="1"/>
    <n v="-10"/>
    <n v="1"/>
    <x v="5"/>
    <n v="6"/>
    <n v="33643.351600000002"/>
    <n v="1.6834736169581088E-2"/>
    <n v="67157664"/>
    <n v="1.0999961361801702E-3"/>
    <n v="9319.5690140342576"/>
    <n v="4.061065774614292E-4"/>
    <n v="1417.2689399999995"/>
    <n v="-1.1972082249113947E-2"/>
    <n v="2155.1125600000005"/>
    <n v="4.280069361512151E-3"/>
    <n v="10736.837954034258"/>
    <n v="-1.2455603818211092E-3"/>
    <n v="12891.950514034259"/>
    <n v="-3.2609237633918209E-4"/>
    <x v="6"/>
    <x v="11"/>
    <n v="2"/>
    <n v="1"/>
    <n v="0"/>
    <n v="0"/>
    <x v="0"/>
  </r>
  <r>
    <d v="2022-05-17T00:00:00"/>
    <n v="0.54244234322909657"/>
    <n v="0.88068546299999995"/>
    <n v="0.25154804728771801"/>
    <n v="6.0666021639532204"/>
    <n v="3"/>
    <n v="99999"/>
    <n v="99999"/>
    <n v="1"/>
    <n v="10"/>
    <n v="1"/>
    <x v="1"/>
    <n v="5"/>
    <n v="34346.75"/>
    <n v="2.0907500785385391E-2"/>
    <n v="66615664"/>
    <n v="-8.0705606436817234E-3"/>
    <n v="9319.9247712534507"/>
    <n v="3.8173140695318963E-5"/>
    <n v="1430.0803999999996"/>
    <n v="9.0395405123322448E-3"/>
    <n v="2149.7399200000004"/>
    <n v="-2.4929741952782747E-3"/>
    <n v="10750.00517125345"/>
    <n v="1.2263589406455999E-3"/>
    <n v="12899.74509125345"/>
    <n v="6.0460806227147224E-4"/>
    <x v="6"/>
    <x v="11"/>
    <n v="2"/>
    <n v="1"/>
    <n v="0"/>
    <n v="0"/>
    <x v="0"/>
  </r>
  <r>
    <d v="2022-05-18T00:00:00"/>
    <n v="-2.119190722816819"/>
    <n v="0.82329843199999997"/>
    <n v="0.179978164418237"/>
    <n v="8.4147605764403792"/>
    <n v="4"/>
    <n v="-1"/>
    <n v="99999"/>
    <n v="99999"/>
    <n v="10"/>
    <n v="-1"/>
    <x v="0"/>
    <n v="1"/>
    <n v="34198.351600000002"/>
    <n v="-4.3205951072516902E-3"/>
    <n v="66885612"/>
    <n v="4.0523201870359404E-3"/>
    <n v="9356.463209562904"/>
    <n v="3.920464940033952E-3"/>
    <n v="1434.6655399999995"/>
    <n v="3.2062113430824102E-3"/>
    <n v="2164.5553200000008"/>
    <n v="6.8917173943536802E-3"/>
    <n v="10791.128749562904"/>
    <n v="3.8254473048462412E-3"/>
    <n v="12955.684069562905"/>
    <n v="4.3364405973715936E-3"/>
    <x v="6"/>
    <x v="11"/>
    <n v="2"/>
    <n v="1"/>
    <n v="0"/>
    <n v="0"/>
    <x v="0"/>
  </r>
  <r>
    <d v="2022-05-19T00:00:00"/>
    <n v="1.5106920544288092"/>
    <n v="0.79125194399999998"/>
    <n v="0.105482113084629"/>
    <n v="7.9708302788845602"/>
    <n v="1"/>
    <n v="99999"/>
    <n v="99999"/>
    <n v="1"/>
    <n v="10"/>
    <n v="1"/>
    <x v="1"/>
    <n v="5"/>
    <n v="33359"/>
    <n v="-2.4543627418580072E-2"/>
    <n v="67218160"/>
    <n v="4.9718914136571701E-3"/>
    <n v="9436.9877228135501"/>
    <n v="8.6062982824903766E-3"/>
    <n v="1439.2036799999996"/>
    <n v="3.1632041569773506E-3"/>
    <n v="2166.8828000000008"/>
    <n v="1.0752693537072755E-3"/>
    <n v="10876.191402813551"/>
    <n v="7.8826464983186018E-3"/>
    <n v="13043.074202813552"/>
    <n v="6.745312156534844E-3"/>
    <x v="6"/>
    <x v="11"/>
    <n v="2"/>
    <n v="1"/>
    <n v="0"/>
    <n v="0"/>
    <x v="0"/>
  </r>
  <r>
    <d v="2022-05-20T00:00:00"/>
    <n v="0.59718287331876274"/>
    <n v="0.622898693"/>
    <n v="0.15125081197672899"/>
    <n v="7.9299927352803001"/>
    <n v="5"/>
    <n v="99999"/>
    <n v="99999"/>
    <n v="1"/>
    <n v="10"/>
    <n v="1"/>
    <x v="1"/>
    <n v="5"/>
    <n v="34311.550799999997"/>
    <n v="2.855453700650501E-2"/>
    <n v="67219040"/>
    <n v="1.3091700219014513E-5"/>
    <n v="9436.9566391208245"/>
    <n v="-3.2938151069972221E-6"/>
    <n v="1444.5573199999997"/>
    <n v="3.7198626395953394E-3"/>
    <n v="2207.9295200000006"/>
    <n v="1.8942750387791918E-2"/>
    <n v="10881.513959120824"/>
    <n v="4.8937685170713507E-4"/>
    <n v="13089.443479120826"/>
    <n v="3.5550879789729706E-3"/>
    <x v="6"/>
    <x v="11"/>
    <n v="2"/>
    <n v="1"/>
    <n v="0"/>
    <n v="0"/>
    <x v="0"/>
  </r>
  <r>
    <d v="2022-05-23T00:00:00"/>
    <n v="-5.5304445597936881E-2"/>
    <n v="0.145011378"/>
    <n v="7.7744527888131798E-2"/>
    <n v="7.0403350033845804"/>
    <n v="1"/>
    <n v="99999"/>
    <n v="0"/>
    <n v="99999"/>
    <n v="-10"/>
    <n v="0"/>
    <x v="2"/>
    <n v="4"/>
    <n v="34157.800799999997"/>
    <n v="-4.4809982765336986E-3"/>
    <n v="67012136"/>
    <n v="-3.0780564554329093E-3"/>
    <n v="9419.9894802096278"/>
    <n v="-1.7979481691013932E-3"/>
    <n v="1449.9861599999997"/>
    <n v="3.7581340143706399E-3"/>
    <n v="2215.9158800000009"/>
    <n v="3.6171263292863465E-3"/>
    <n v="10869.975640209628"/>
    <n v="-1.0603597031205725E-3"/>
    <n v="13085.891520209629"/>
    <n v="-2.7136057517362921E-4"/>
    <x v="6"/>
    <x v="11"/>
    <n v="2"/>
    <n v="1"/>
    <n v="0"/>
    <n v="0"/>
    <x v="0"/>
  </r>
  <r>
    <d v="2022-05-24T00:00:00"/>
    <n v="-6.8007697861327765E-2"/>
    <n v="5.8481380000000001E-3"/>
    <n v="7.7697273377104206E-2"/>
    <n v="11.449580474125099"/>
    <n v="4"/>
    <n v="99999"/>
    <n v="0"/>
    <n v="99999"/>
    <n v="-10"/>
    <n v="0"/>
    <x v="2"/>
    <n v="4"/>
    <n v="34305.699200000003"/>
    <n v="4.3298572079033537E-3"/>
    <n v="67402480"/>
    <n v="5.824974747857592E-3"/>
    <n v="9409.9888741454652"/>
    <n v="-1.0616366488702678E-3"/>
    <n v="1440.8467599999997"/>
    <n v="-6.3030946447102387E-3"/>
    <n v="2202.3764800000008"/>
    <n v="-6.1100694851287107E-3"/>
    <n v="10850.835634145466"/>
    <n v="-1.7608140715017484E-3"/>
    <n v="13053.212114145466"/>
    <n v="-2.4973007008114445E-3"/>
    <x v="6"/>
    <x v="11"/>
    <n v="2"/>
    <n v="1"/>
    <n v="0"/>
    <n v="0"/>
    <x v="0"/>
  </r>
  <r>
    <d v="2022-05-25T00:00:00"/>
    <n v="0.7534387436185167"/>
    <n v="0.68090203699999996"/>
    <n v="0.16266937963213199"/>
    <n v="9.0141347178701707"/>
    <n v="2"/>
    <n v="99999"/>
    <n v="99999"/>
    <n v="1"/>
    <n v="10"/>
    <n v="1"/>
    <x v="1"/>
    <n v="5"/>
    <n v="34313.898399999998"/>
    <n v="2.3900401948351302E-4"/>
    <n v="67638640"/>
    <n v="3.5037286461863104E-3"/>
    <n v="9432.8195709253232"/>
    <n v="2.4262193170692115E-3"/>
    <n v="1433.8941999999997"/>
    <n v="-4.8253292390371127E-3"/>
    <n v="2202.9332800000011"/>
    <n v="2.5281781069530496E-4"/>
    <n v="10866.713770925322"/>
    <n v="1.4633100449785719E-3"/>
    <n v="13069.647050925323"/>
    <n v="1.2590722219281147E-3"/>
    <x v="6"/>
    <x v="11"/>
    <n v="2"/>
    <n v="1"/>
    <n v="0"/>
    <n v="0"/>
    <x v="0"/>
  </r>
  <r>
    <d v="2022-05-26T00:00:00"/>
    <n v="1.7832450829355986"/>
    <n v="0.69607323600000004"/>
    <n v="0.24502133917480501"/>
    <n v="5.9143992426397602"/>
    <n v="7"/>
    <n v="99999"/>
    <n v="99999"/>
    <n v="1"/>
    <n v="10"/>
    <n v="1"/>
    <x v="1"/>
    <n v="5"/>
    <n v="35199.199200000003"/>
    <n v="2.5800064734119665E-2"/>
    <n v="67000812"/>
    <n v="-9.4299353150802956E-3"/>
    <n v="9423.6333280409854"/>
    <n v="-9.7385970496588481E-4"/>
    <n v="1428.2925599999999"/>
    <n v="-3.9065922715915136E-3"/>
    <n v="2207.095240000001"/>
    <n v="1.8892810044615072E-3"/>
    <n v="10851.925888040985"/>
    <n v="-1.3608422192827874E-3"/>
    <n v="13059.021128040986"/>
    <n v="-8.1302294108887008E-4"/>
    <x v="6"/>
    <x v="11"/>
    <n v="2"/>
    <n v="1"/>
    <n v="0"/>
    <n v="0"/>
    <x v="0"/>
  </r>
  <r>
    <d v="2022-05-27T00:00:00"/>
    <n v="0.89325255039935225"/>
    <n v="0.63574730300000004"/>
    <n v="7.9639979302540395E-2"/>
    <n v="12.4338197715921"/>
    <n v="3"/>
    <n v="99999"/>
    <n v="99999"/>
    <n v="1"/>
    <n v="-10"/>
    <n v="1"/>
    <x v="5"/>
    <n v="6"/>
    <n v="35617.699200000003"/>
    <n v="1.1889475031011454E-2"/>
    <n v="67172040"/>
    <n v="2.5556108185673665E-3"/>
    <n v="9438.9013865122124"/>
    <n v="1.6201880887911635E-3"/>
    <n v="1434.4845599999999"/>
    <n v="4.3352462747547893E-3"/>
    <n v="2183.2203200000013"/>
    <n v="-1.081734923228761E-2"/>
    <n v="10873.385946512211"/>
    <n v="1.9775345586239279E-3"/>
    <n v="13056.606266512212"/>
    <n v="-1.8491903069128846E-4"/>
    <x v="6"/>
    <x v="11"/>
    <n v="2"/>
    <n v="1"/>
    <n v="0"/>
    <n v="0"/>
    <x v="0"/>
  </r>
  <r>
    <d v="2022-05-30T00:00:00"/>
    <n v="-1.1109453201085622"/>
    <n v="0.68722797999999996"/>
    <n v="9.1904857771870796E-2"/>
    <n v="10.187512602539"/>
    <n v="3"/>
    <n v="-1"/>
    <n v="99999"/>
    <n v="99999"/>
    <n v="10"/>
    <n v="-1"/>
    <x v="0"/>
    <n v="1"/>
    <n v="35832.050799999997"/>
    <n v="6.0181203394518157E-3"/>
    <n v="67191848"/>
    <n v="2.9488459781767951E-4"/>
    <n v="9441.5414360395771"/>
    <n v="2.7969881443379307E-4"/>
    <n v="1440.3393999999998"/>
    <n v="4.0814939130471295E-3"/>
    <n v="2183.2203200000013"/>
    <n v="0"/>
    <n v="10881.880836039578"/>
    <n v="7.8125521977745471E-4"/>
    <n v="13065.101156039578"/>
    <n v="6.5062002743809799E-4"/>
    <x v="6"/>
    <x v="11"/>
    <n v="2"/>
    <n v="1"/>
    <n v="0"/>
    <n v="0"/>
    <x v="0"/>
  </r>
  <r>
    <d v="2022-05-31T00:00:00"/>
    <n v="-2.0270322254184372E-2"/>
    <n v="2.3996300000000002E-2"/>
    <n v="0.11136125352720901"/>
    <n v="6.485697661933"/>
    <n v="5"/>
    <n v="99999"/>
    <n v="0"/>
    <n v="99999"/>
    <n v="10"/>
    <n v="0"/>
    <x v="3"/>
    <n v="3"/>
    <n v="35362.851600000002"/>
    <n v="-1.3094399832677017E-2"/>
    <n v="66648312"/>
    <n v="-8.0893146442407859E-3"/>
    <n v="9434.590343413729"/>
    <n v="-7.3622434143172377E-4"/>
    <n v="1441.42"/>
    <n v="7.502398393046672E-4"/>
    <n v="2183.2203200000013"/>
    <n v="0"/>
    <n v="10876.010343413729"/>
    <n v="-5.3947407753318632E-4"/>
    <n v="13059.230663413731"/>
    <n v="-4.4932622838000924E-4"/>
    <x v="6"/>
    <x v="11"/>
    <n v="2"/>
    <n v="1"/>
    <n v="0"/>
    <n v="0"/>
    <x v="0"/>
  </r>
  <r>
    <d v="2022-06-01T00:00:00"/>
    <n v="0.14815208474025737"/>
    <n v="0.34659173100000001"/>
    <n v="4.5927180108221499E-2"/>
    <n v="7.9432707708251797"/>
    <n v="3"/>
    <n v="99999"/>
    <n v="0"/>
    <n v="99999"/>
    <n v="-10"/>
    <n v="0"/>
    <x v="2"/>
    <n v="4"/>
    <n v="35679.699200000003"/>
    <n v="8.9598996026667432E-3"/>
    <n v="66146540"/>
    <n v="-7.5286527886857524E-3"/>
    <n v="9402.3693501954676"/>
    <n v="-3.4151979095472518E-3"/>
    <n v="1430.4507999999998"/>
    <n v="-7.609995698686145E-3"/>
    <n v="2177.8391600000009"/>
    <n v="-2.4647810166956718E-3"/>
    <n v="10832.820150195468"/>
    <n v="-3.9711430804602044E-3"/>
    <n v="13010.65931019547"/>
    <n v="-3.7193119924237017E-3"/>
    <x v="6"/>
    <x v="0"/>
    <n v="2"/>
    <n v="1"/>
    <n v="0"/>
    <n v="0"/>
    <x v="0"/>
  </r>
  <r>
    <d v="2022-06-02T00:00:00"/>
    <n v="-0.24591211143764841"/>
    <n v="5.1572184E-2"/>
    <n v="2.6940769014904099E-2"/>
    <n v="15.599686252623901"/>
    <n v="0"/>
    <n v="99999"/>
    <n v="0"/>
    <n v="99999"/>
    <n v="-10"/>
    <n v="0"/>
    <x v="2"/>
    <n v="4"/>
    <n v="35610.601600000002"/>
    <n v="-1.9366082548140096E-3"/>
    <n v="66448940"/>
    <n v="4.5716676941831569E-3"/>
    <n v="9478.7932410565991"/>
    <n v="8.1281523852860804E-3"/>
    <n v="1429.50514"/>
    <n v="-6.6109229342237175E-4"/>
    <n v="2162.6790800000012"/>
    <n v="-6.9610650218997483E-3"/>
    <n v="10908.298381056598"/>
    <n v="6.9675513684004375E-3"/>
    <n v="13070.9774610566"/>
    <n v="4.6360564382670333E-3"/>
    <x v="6"/>
    <x v="0"/>
    <n v="2"/>
    <n v="1"/>
    <n v="0"/>
    <n v="0"/>
    <x v="0"/>
  </r>
  <r>
    <d v="2022-06-03T00:00:00"/>
    <n v="-1.1796376971987947"/>
    <n v="0.85265170700000004"/>
    <n v="0.31500259154465499"/>
    <n v="5.0555734026321097"/>
    <n v="3"/>
    <n v="-1"/>
    <n v="99999"/>
    <n v="99999"/>
    <n v="10"/>
    <n v="-1"/>
    <x v="0"/>
    <n v="1"/>
    <n v="35296.449200000003"/>
    <n v="-8.821878482389911E-3"/>
    <n v="66588520"/>
    <n v="2.1005602196213502E-3"/>
    <n v="9497.3666307328986"/>
    <n v="1.9594677512164704E-3"/>
    <n v="1430.2627799999998"/>
    <n v="5.3000159201932462E-4"/>
    <n v="2143.5366800000011"/>
    <n v="-8.851243893291949E-3"/>
    <n v="10927.629410732898"/>
    <n v="1.7721397967871422E-3"/>
    <n v="13071.166090732899"/>
    <n v="1.4431183655627677E-5"/>
    <x v="6"/>
    <x v="0"/>
    <n v="2"/>
    <n v="1"/>
    <n v="0"/>
    <n v="0"/>
    <x v="0"/>
  </r>
  <r>
    <d v="2022-06-06T00:00:00"/>
    <n v="-0.71935344018206959"/>
    <n v="0.54814013900000003"/>
    <n v="0.11304187287433699"/>
    <n v="10.475317377208301"/>
    <n v="6"/>
    <n v="-1"/>
    <n v="99999"/>
    <n v="99999"/>
    <n v="10"/>
    <n v="-1"/>
    <x v="0"/>
    <n v="1"/>
    <n v="35314.050799999997"/>
    <n v="4.9867905692879688E-4"/>
    <n v="66695832"/>
    <n v="1.61156908127702E-3"/>
    <n v="9507.8981075836091"/>
    <n v="1.1088838896280429E-3"/>
    <n v="1429.7870399999997"/>
    <n v="-3.3262419091972806E-4"/>
    <n v="2150.2967200000012"/>
    <n v="3.1536852450781971E-3"/>
    <n v="10937.685147583608"/>
    <n v="9.2021210390180741E-4"/>
    <n v="13087.98186758361"/>
    <n v="1.286478706948202E-3"/>
    <x v="6"/>
    <x v="0"/>
    <n v="2"/>
    <n v="1"/>
    <n v="0"/>
    <n v="0"/>
    <x v="0"/>
  </r>
  <r>
    <d v="2022-06-07T00:00:00"/>
    <n v="-0.23761293393265989"/>
    <n v="0.55871932599999996"/>
    <n v="1.36465566246665E-2"/>
    <n v="9.1879710811832904"/>
    <n v="1"/>
    <n v="99999"/>
    <n v="0"/>
    <n v="99999"/>
    <n v="-10"/>
    <n v="0"/>
    <x v="2"/>
    <n v="4"/>
    <n v="34972.050799999997"/>
    <n v="-9.684530441916861E-3"/>
    <n v="66521464"/>
    <n v="-2.6143762626725797E-3"/>
    <n v="9499.5787672798906"/>
    <n v="-8.7499258086110032E-4"/>
    <n v="1433.7411999999999"/>
    <n v="2.7655587086592437E-3"/>
    <n v="2145.2442800000008"/>
    <n v="-2.3496478197670978E-3"/>
    <n v="10933.319967279891"/>
    <n v="-3.9909544339755687E-4"/>
    <n v="13078.564247279892"/>
    <n v="-7.1956245042215095E-4"/>
    <x v="6"/>
    <x v="0"/>
    <n v="2"/>
    <n v="1"/>
    <n v="0"/>
    <n v="0"/>
    <x v="0"/>
  </r>
  <r>
    <d v="2022-06-08T00:00:00"/>
    <n v="4.5426008028201473E-2"/>
    <n v="0.23001650800000001"/>
    <n v="4.5715377908791398E-2"/>
    <n v="6.7840324426953504"/>
    <n v="7"/>
    <n v="99999"/>
    <n v="0"/>
    <n v="99999"/>
    <n v="-10"/>
    <n v="0"/>
    <x v="2"/>
    <n v="4"/>
    <n v="34888.75"/>
    <n v="-2.3819249399007481E-3"/>
    <n v="65962224"/>
    <n v="-8.406910587536065E-3"/>
    <n v="9497.2185484972761"/>
    <n v="-2.4845509895066176E-4"/>
    <n v="1426.0044400000002"/>
    <n v="-5.3962040011124035E-3"/>
    <n v="2146.761680000001"/>
    <n v="7.0733203400052957E-4"/>
    <n v="10923.222988497277"/>
    <n v="-9.2350528593621029E-4"/>
    <n v="13069.984668497278"/>
    <n v="-6.5600310709934551E-4"/>
    <x v="6"/>
    <x v="0"/>
    <n v="2"/>
    <n v="1"/>
    <n v="0"/>
    <n v="0"/>
    <x v="0"/>
  </r>
  <r>
    <d v="2022-06-09T00:00:00"/>
    <n v="-0.66340456232140843"/>
    <n v="0.55951911799999998"/>
    <n v="0.26529178122439201"/>
    <n v="6.4499044233857603"/>
    <n v="4"/>
    <n v="-1"/>
    <n v="99999"/>
    <n v="99999"/>
    <n v="10"/>
    <n v="-1"/>
    <x v="0"/>
    <n v="1"/>
    <n v="35116.800799999997"/>
    <n v="6.5365139192432586E-3"/>
    <n v="65269624"/>
    <n v="-1.0499949183035429E-2"/>
    <n v="9483.827745271974"/>
    <n v="-1.4099710517265773E-3"/>
    <n v="1430.6026599999998"/>
    <n v="3.2245481648007779E-3"/>
    <n v="2132.8410000000008"/>
    <n v="-6.4845018101870044E-3"/>
    <n v="10914.430405271974"/>
    <n v="-8.0494403845465801E-4"/>
    <n v="13047.271405271975"/>
    <n v="-1.7378186586590738E-3"/>
    <x v="6"/>
    <x v="0"/>
    <n v="2"/>
    <n v="1"/>
    <n v="0"/>
    <n v="0"/>
    <x v="0"/>
  </r>
  <r>
    <d v="2022-06-10T00:00:00"/>
    <n v="-2.6741513455086463"/>
    <n v="0.81883237399999997"/>
    <n v="0.15115639857197299"/>
    <n v="7.9190520994826903"/>
    <n v="1"/>
    <n v="-1"/>
    <n v="99999"/>
    <n v="99999"/>
    <n v="10"/>
    <n v="-1"/>
    <x v="0"/>
    <n v="1"/>
    <n v="34479.398399999998"/>
    <n v="-1.8150924499933385E-2"/>
    <n v="65148476"/>
    <n v="-1.8561161008067151E-3"/>
    <n v="9471.974362199704"/>
    <n v="-1.2498522105885979E-3"/>
    <n v="1434.8628800000001"/>
    <n v="2.9779198089847636E-3"/>
    <n v="2133.4917200000009"/>
    <n v="3.0509541030010467E-4"/>
    <n v="10906.837242199705"/>
    <n v="-6.9569943554748104E-4"/>
    <n v="13040.328962199706"/>
    <n v="-5.3209923030062001E-4"/>
    <x v="6"/>
    <x v="0"/>
    <n v="2"/>
    <n v="1"/>
    <n v="0"/>
    <n v="0"/>
    <x v="0"/>
  </r>
  <r>
    <d v="2022-06-13T00:00:00"/>
    <n v="-0.32080586094647146"/>
    <n v="1.8004744E-2"/>
    <n v="2.3978647988359698E-2"/>
    <n v="12.9584551712509"/>
    <n v="3"/>
    <n v="-1"/>
    <n v="99999"/>
    <n v="99999"/>
    <n v="-10"/>
    <n v="-1"/>
    <x v="4"/>
    <n v="2"/>
    <n v="33441.699200000003"/>
    <n v="-3.0096209567275878E-2"/>
    <n v="65113288"/>
    <n v="-5.4012007894088665E-4"/>
    <n v="9452.7474543382195"/>
    <n v="-2.0298733005670311E-3"/>
    <n v="1445.1630400000001"/>
    <n v="7.1784977809168371E-3"/>
    <n v="2130.6861200000008"/>
    <n v="-1.3150273674369384E-3"/>
    <n v="10897.910494338219"/>
    <n v="-8.184543019443824E-4"/>
    <n v="13028.596614338219"/>
    <n v="-8.9969723121985368E-4"/>
    <x v="6"/>
    <x v="0"/>
    <n v="2"/>
    <n v="1"/>
    <n v="0"/>
    <n v="0"/>
    <x v="0"/>
  </r>
  <r>
    <d v="2022-06-14T00:00:00"/>
    <n v="5.7060313988056E-2"/>
    <n v="0.123916473"/>
    <n v="0.105282879308713"/>
    <n v="7.0154585735961801"/>
    <n v="4"/>
    <n v="99999"/>
    <n v="0"/>
    <n v="99999"/>
    <n v="10"/>
    <n v="0"/>
    <x v="3"/>
    <n v="3"/>
    <n v="33329.550799999997"/>
    <n v="-3.3535496904417705E-3"/>
    <n v="65084732"/>
    <n v="-4.3855871630993359E-4"/>
    <n v="9433.0646328819348"/>
    <n v="-2.082232869476619E-3"/>
    <n v="1443.69714"/>
    <n v="-1.014349218341537E-3"/>
    <n v="2172.507160000001"/>
    <n v="1.9627968478060032E-2"/>
    <n v="10876.761772881935"/>
    <n v="-1.9406216877327909E-3"/>
    <n v="13049.268932881936"/>
    <n v="1.5866880490387203E-3"/>
    <x v="6"/>
    <x v="0"/>
    <n v="2"/>
    <n v="1"/>
    <n v="0"/>
    <n v="0"/>
    <x v="0"/>
  </r>
  <r>
    <d v="2022-06-15T00:00:00"/>
    <n v="-1.4414313242126322"/>
    <n v="9.2046635000000002E-2"/>
    <n v="3.5279913336634099E-2"/>
    <n v="10.8044314754073"/>
    <n v="4"/>
    <n v="-1"/>
    <n v="99999"/>
    <n v="99999"/>
    <n v="-10"/>
    <n v="-1"/>
    <x v="4"/>
    <n v="2"/>
    <n v="33330"/>
    <n v="1.3477529376304531E-5"/>
    <n v="64966108"/>
    <n v="-1.8226087187391826E-3"/>
    <n v="9390.6180112010115"/>
    <n v="-4.4997700464133317E-3"/>
    <n v="1441.3313400000002"/>
    <n v="-1.6387093486933679E-3"/>
    <n v="2165.8744800000009"/>
    <n v="-3.0530071992951324E-3"/>
    <n v="10831.949351201012"/>
    <n v="-4.1200150023189552E-3"/>
    <n v="12997.823831201013"/>
    <n v="-3.9423742391645478E-3"/>
    <x v="6"/>
    <x v="0"/>
    <n v="2"/>
    <n v="1"/>
    <n v="0"/>
    <n v="0"/>
    <x v="0"/>
  </r>
  <r>
    <d v="2022-06-16T00:00:00"/>
    <n v="-1.7132588659483741"/>
    <n v="0.97174597299999999"/>
    <n v="0.44301971919687899"/>
    <n v="4.2030625027630704"/>
    <n v="6"/>
    <n v="-1"/>
    <n v="99999"/>
    <n v="99999"/>
    <n v="10"/>
    <n v="-1"/>
    <x v="0"/>
    <n v="1"/>
    <n v="32573.800800000001"/>
    <n v="-2.2688244824482395E-2"/>
    <n v="65265284"/>
    <n v="4.6051088669187834E-3"/>
    <n v="9418.9566536260536"/>
    <n v="3.0177611730388687E-3"/>
    <n v="1438.6677200000001"/>
    <n v="-1.8480275326560047E-3"/>
    <n v="2164.8467600000013"/>
    <n v="-4.7450579869223741E-4"/>
    <n v="10857.624373626053"/>
    <n v="2.3703048816594574E-3"/>
    <n v="13022.471133626055"/>
    <n v="1.8962637703918706E-3"/>
    <x v="6"/>
    <x v="0"/>
    <n v="2"/>
    <n v="1"/>
    <n v="0"/>
    <n v="0"/>
    <x v="0"/>
  </r>
  <r>
    <d v="2022-06-17T00:00:00"/>
    <n v="0.47987041944512959"/>
    <n v="0.124413709"/>
    <n v="0.107709921623522"/>
    <n v="9.6549317136649897"/>
    <n v="11"/>
    <n v="99999"/>
    <n v="99999"/>
    <n v="1"/>
    <n v="10"/>
    <n v="1"/>
    <x v="1"/>
    <n v="5"/>
    <n v="32857.050799999997"/>
    <n v="8.6956386127343688E-3"/>
    <n v="65331088"/>
    <n v="1.0082542504525893E-3"/>
    <n v="9441.2323362504521"/>
    <n v="2.3649840893813501E-3"/>
    <n v="1432.3573200000003"/>
    <n v="-4.3862803844656462E-3"/>
    <n v="2328.4868000000006"/>
    <n v="7.5589664369592358E-2"/>
    <n v="10873.589656250453"/>
    <n v="1.470421344026418E-3"/>
    <n v="13202.076456250454"/>
    <n v="1.3791953983344207E-2"/>
    <x v="6"/>
    <x v="0"/>
    <n v="2"/>
    <n v="1"/>
    <n v="0"/>
    <n v="0"/>
    <x v="0"/>
  </r>
  <r>
    <d v="2022-06-20T00:00:00"/>
    <n v="0.76279481815436057"/>
    <n v="4.8658860999999998E-2"/>
    <n v="3.83381495792205E-2"/>
    <n v="10.9294003010971"/>
    <n v="7"/>
    <n v="99999"/>
    <n v="99999"/>
    <n v="1"/>
    <n v="-10"/>
    <n v="1"/>
    <x v="5"/>
    <n v="6"/>
    <n v="32699.449199999999"/>
    <n v="-4.7965838735593014E-3"/>
    <n v="65329108"/>
    <n v="-3.0307164025855649E-5"/>
    <n v="9437.8175205329499"/>
    <n v="-3.6169173640510088E-4"/>
    <n v="1423.8605200000002"/>
    <n v="-5.932039360122876E-3"/>
    <n v="2327.2054400000006"/>
    <n v="-5.5029730037547964E-4"/>
    <n v="10861.67804053295"/>
    <n v="-1.0954630525951137E-3"/>
    <n v="13188.88348053295"/>
    <n v="-9.9931065853342549E-4"/>
    <x v="6"/>
    <x v="0"/>
    <n v="2"/>
    <n v="1"/>
    <n v="0"/>
    <n v="0"/>
    <x v="0"/>
  </r>
  <r>
    <d v="2022-06-21T00:00:00"/>
    <n v="-0.24962830574342165"/>
    <n v="0.56380035100000003"/>
    <n v="0.159424224471093"/>
    <n v="4.9414450235483498"/>
    <n v="1"/>
    <n v="99999"/>
    <n v="0"/>
    <n v="99999"/>
    <n v="10"/>
    <n v="0"/>
    <x v="3"/>
    <n v="3"/>
    <n v="33186.550799999997"/>
    <n v="1.4896324308728559E-2"/>
    <n v="65376016"/>
    <n v="7.1802602907111712E-4"/>
    <n v="9413.0866853873613"/>
    <n v="-2.6203976811147722E-3"/>
    <n v="1429.1331600000001"/>
    <n v="3.7030593417954893E-3"/>
    <n v="2321.9130000000005"/>
    <n v="-2.2741610641818788E-3"/>
    <n v="10842.219845387361"/>
    <n v="-1.7914538686357728E-3"/>
    <n v="13164.132845387361"/>
    <n v="-1.8766285396425442E-3"/>
    <x v="6"/>
    <x v="0"/>
    <n v="2"/>
    <n v="1"/>
    <n v="0"/>
    <n v="0"/>
    <x v="0"/>
  </r>
  <r>
    <d v="2022-06-22T00:00:00"/>
    <n v="0.40893179019049869"/>
    <n v="1.6805180999999999E-2"/>
    <n v="1.4707074791452101E-2"/>
    <n v="13.232397507777501"/>
    <n v="5"/>
    <n v="99999"/>
    <n v="99999"/>
    <n v="1"/>
    <n v="-10"/>
    <n v="1"/>
    <x v="5"/>
    <n v="6"/>
    <n v="32793.5"/>
    <n v="-1.1843677348957748E-2"/>
    <n v="65299620"/>
    <n v="-1.1685631011837394E-3"/>
    <n v="9407.4708266367088"/>
    <n v="-5.9660119346083285E-4"/>
    <n v="1431.1417800000002"/>
    <n v="1.4054813478683315E-3"/>
    <n v="2314.8948400000008"/>
    <n v="-3.0225766426216216E-3"/>
    <n v="10838.612606636709"/>
    <n v="-3.3270297061782639E-4"/>
    <n v="13153.50744663671"/>
    <n v="-8.0714763938094514E-4"/>
    <x v="6"/>
    <x v="0"/>
    <n v="2"/>
    <n v="1"/>
    <n v="0"/>
    <n v="0"/>
    <x v="0"/>
  </r>
  <r>
    <d v="2022-06-23T00:00:00"/>
    <n v="1.4754847940249294"/>
    <n v="0.26267057100000002"/>
    <n v="1.8854602147544201E-2"/>
    <n v="6.9409327557374496"/>
    <n v="5"/>
    <n v="99999"/>
    <n v="99999"/>
    <n v="1"/>
    <n v="-10"/>
    <n v="1"/>
    <x v="5"/>
    <n v="6"/>
    <n v="33171.050799999997"/>
    <n v="1.1512976656959273E-2"/>
    <n v="64697768"/>
    <n v="-9.2167764529104135E-3"/>
    <n v="9396.2061708851325"/>
    <n v="-1.1974159643080018E-3"/>
    <n v="1414.8279"/>
    <n v="-1.1399206024158004E-2"/>
    <n v="2299.2402000000006"/>
    <n v="-6.7625706919801631E-3"/>
    <n v="10811.034070885133"/>
    <n v="-2.5444710271026461E-3"/>
    <n v="13110.274270885133"/>
    <n v="-3.2868172939402029E-3"/>
    <x v="6"/>
    <x v="0"/>
    <n v="2"/>
    <n v="1"/>
    <n v="0"/>
    <n v="0"/>
    <x v="0"/>
  </r>
  <r>
    <d v="2022-06-24T00:00:00"/>
    <n v="0.39711907773125649"/>
    <n v="0.241607876"/>
    <n v="1.7109876247900099E-2"/>
    <n v="13.468486203133001"/>
    <n v="4"/>
    <n v="99999"/>
    <n v="99999"/>
    <n v="1"/>
    <n v="-10"/>
    <n v="1"/>
    <x v="5"/>
    <n v="6"/>
    <n v="33655.898399999998"/>
    <n v="1.4616588510364625E-2"/>
    <n v="65026736"/>
    <n v="5.0846885475246406E-3"/>
    <n v="9402.9614091280382"/>
    <n v="7.1893252660171214E-4"/>
    <n v="1417.7665"/>
    <n v="2.0770017328608503E-3"/>
    <n v="2256.8622800000003"/>
    <n v="-1.8431271339114708E-2"/>
    <n v="10820.727909128038"/>
    <n v="8.9666152001233179E-4"/>
    <n v="13077.590189128037"/>
    <n v="-2.4930128143603181E-3"/>
    <x v="6"/>
    <x v="0"/>
    <n v="2"/>
    <n v="1"/>
    <n v="0"/>
    <n v="0"/>
    <x v="0"/>
  </r>
  <r>
    <d v="2022-06-27T00:00:00"/>
    <n v="-0.52011470261389281"/>
    <n v="0.445736994"/>
    <n v="0.11965824675342999"/>
    <n v="9.6243293329231392"/>
    <n v="2"/>
    <n v="-1"/>
    <n v="99999"/>
    <n v="99999"/>
    <n v="10"/>
    <n v="-1"/>
    <x v="0"/>
    <n v="1"/>
    <n v="33814.800799999997"/>
    <n v="4.721383399469703E-3"/>
    <n v="65097484"/>
    <n v="1.0879832566099701E-3"/>
    <n v="9426.1617155092572"/>
    <n v="2.4673403805206551E-3"/>
    <n v="1422.6412399999999"/>
    <n v="3.4383235885457886E-3"/>
    <n v="2256.6252000000004"/>
    <n v="-1.0504850123149723E-4"/>
    <n v="10848.802955509258"/>
    <n v="2.5945617168265933E-3"/>
    <n v="13105.428155509258"/>
    <n v="2.1286770711292924E-3"/>
    <x v="6"/>
    <x v="0"/>
    <n v="2"/>
    <n v="1"/>
    <n v="0"/>
    <n v="0"/>
    <x v="0"/>
  </r>
  <r>
    <d v="2022-06-28T00:00:00"/>
    <n v="-0.64739767578541196"/>
    <n v="0.213456706"/>
    <n v="2.12790424346368E-2"/>
    <n v="12.187016528921401"/>
    <n v="3"/>
    <n v="-1"/>
    <n v="99999"/>
    <n v="99999"/>
    <n v="-10"/>
    <n v="-1"/>
    <x v="4"/>
    <n v="2"/>
    <n v="33692.25"/>
    <n v="-3.6241763103923574E-3"/>
    <n v="65469400"/>
    <n v="5.7132161974187134E-3"/>
    <n v="9449.9720821523642"/>
    <n v="2.5259874975336327E-3"/>
    <n v="1422.3806600000003"/>
    <n v="-1.8316634768700268E-4"/>
    <n v="2255.9126400000005"/>
    <n v="-3.1576355701423697E-4"/>
    <n v="10872.352742152365"/>
    <n v="2.1707267372892414E-3"/>
    <n v="13128.265382152365"/>
    <n v="1.7425776840038765E-3"/>
    <x v="6"/>
    <x v="0"/>
    <n v="2"/>
    <n v="1"/>
    <n v="0"/>
    <n v="0"/>
    <x v="0"/>
  </r>
  <r>
    <d v="2022-06-29T00:00:00"/>
    <n v="0.23265814121672979"/>
    <n v="0.34336393599999998"/>
    <n v="3.8762453944483397E-2"/>
    <n v="11.9142578411351"/>
    <n v="1"/>
    <n v="99999"/>
    <n v="0"/>
    <n v="99999"/>
    <n v="-10"/>
    <n v="0"/>
    <x v="2"/>
    <n v="4"/>
    <n v="33239.25"/>
    <n v="-1.3445228502103612E-2"/>
    <n v="65274932"/>
    <n v="-2.9703647811037959E-3"/>
    <n v="9413.0041330652639"/>
    <n v="-3.9119638413450675E-3"/>
    <n v="1419.8332600000003"/>
    <n v="-1.790941111361799E-3"/>
    <n v="2258.3946800000003"/>
    <n v="1.1002376404078973E-3"/>
    <n v="10832.837393065263"/>
    <n v="-3.6344800453262938E-3"/>
    <n v="13091.232073065265"/>
    <n v="-2.8208836437331186E-3"/>
    <x v="6"/>
    <x v="0"/>
    <n v="2"/>
    <n v="1"/>
    <n v="0"/>
    <n v="0"/>
    <x v="0"/>
  </r>
  <r>
    <d v="2022-06-30T00:00:00"/>
    <n v="0.40594878947947"/>
    <n v="2.3200959999999998E-3"/>
    <n v="7.27024851454276E-3"/>
    <n v="11.994503453005001"/>
    <n v="9"/>
    <n v="99999"/>
    <n v="99999"/>
    <n v="1"/>
    <n v="-10"/>
    <n v="1"/>
    <x v="5"/>
    <n v="6"/>
    <n v="33360.601600000002"/>
    <n v="3.6508525312695106E-3"/>
    <n v="65574960"/>
    <n v="4.5963739954566485E-3"/>
    <n v="9452.0297263754783"/>
    <n v="4.1459233161418307E-3"/>
    <n v="1420.1441200000002"/>
    <n v="2.1894120158849617E-4"/>
    <n v="2258.3946800000003"/>
    <n v="0"/>
    <n v="10872.173846375479"/>
    <n v="3.6312234627833284E-3"/>
    <n v="13130.568526375479"/>
    <n v="3.0047938261783536E-3"/>
    <x v="6"/>
    <x v="0"/>
    <n v="2"/>
    <n v="1"/>
    <n v="0"/>
    <n v="0"/>
    <x v="0"/>
  </r>
  <r>
    <d v="2022-07-01T00:00:00"/>
    <n v="1.6262105671190821"/>
    <n v="0.91110662899999995"/>
    <n v="0.25202434939308499"/>
    <n v="6.5062347541068304"/>
    <n v="0"/>
    <n v="99999"/>
    <n v="99999"/>
    <n v="1"/>
    <n v="10"/>
    <n v="1"/>
    <x v="1"/>
    <n v="5"/>
    <n v="33605.351600000002"/>
    <n v="7.3364983921633264E-3"/>
    <n v="65762028"/>
    <n v="2.852735251382521E-3"/>
    <n v="9468.4008927951454"/>
    <n v="1.7320265481164387E-3"/>
    <n v="1421.2497400000004"/>
    <n v="7.7852661883381913E-4"/>
    <n v="2247.6338000000005"/>
    <n v="-4.7648358789084133E-3"/>
    <n v="10889.650632795147"/>
    <n v="1.6074785656130519E-3"/>
    <n v="13137.284432795146"/>
    <n v="5.1147110699556464E-4"/>
    <x v="6"/>
    <x v="1"/>
    <n v="3"/>
    <n v="1"/>
    <n v="0"/>
    <n v="0"/>
    <x v="0"/>
  </r>
  <r>
    <d v="2022-07-04T00:00:00"/>
    <n v="0.26311533442493706"/>
    <n v="0.55793084199999998"/>
    <n v="0.178615165516671"/>
    <n v="6.3510057498586603"/>
    <n v="3"/>
    <n v="99999"/>
    <n v="99999"/>
    <n v="1"/>
    <n v="10"/>
    <n v="1"/>
    <x v="1"/>
    <n v="5"/>
    <n v="33964.75"/>
    <n v="1.0694677570342703E-2"/>
    <n v="65402712"/>
    <n v="-5.4638825919419709E-3"/>
    <n v="9477.8716053822172"/>
    <n v="1.0002441483312197E-3"/>
    <n v="1427.5277400000002"/>
    <n v="4.4172391546046796E-3"/>
    <n v="2252.2227200000007"/>
    <n v="2.0416671078715698E-3"/>
    <n v="10905.399345382217"/>
    <n v="1.4462091685147893E-3"/>
    <n v="13157.622065382217"/>
    <n v="1.5480849707645294E-3"/>
    <x v="6"/>
    <x v="1"/>
    <n v="3"/>
    <n v="1"/>
    <n v="0"/>
    <n v="0"/>
    <x v="0"/>
  </r>
  <r>
    <d v="2022-07-05T00:00:00"/>
    <n v="0.36289523240816479"/>
    <n v="0.40740480600000001"/>
    <n v="0.17686240422011201"/>
    <n v="5.2639312370688298"/>
    <n v="1"/>
    <n v="99999"/>
    <n v="99999"/>
    <n v="1"/>
    <n v="10"/>
    <n v="1"/>
    <x v="1"/>
    <n v="5"/>
    <n v="33769.398399999998"/>
    <n v="-5.7515983482876454E-3"/>
    <n v="64885112"/>
    <n v="-7.9140449099419641E-3"/>
    <n v="9502.106702253348"/>
    <n v="2.5570189046841829E-3"/>
    <n v="1433.5615800000003"/>
    <n v="4.2267760064684801E-3"/>
    <n v="2249.9411200000004"/>
    <n v="-1.0130436833530876E-3"/>
    <n v="10935.668282253348"/>
    <n v="2.7755917882958947E-3"/>
    <n v="13185.609402253347"/>
    <n v="2.1270816817855476E-3"/>
    <x v="6"/>
    <x v="1"/>
    <n v="3"/>
    <n v="1"/>
    <n v="0"/>
    <n v="0"/>
    <x v="0"/>
  </r>
  <r>
    <d v="2022-07-06T00:00:00"/>
    <n v="1.9141244184252466"/>
    <n v="0.62898445000000003"/>
    <n v="0.10806811148945"/>
    <n v="8.7646874744517298"/>
    <n v="7"/>
    <n v="99999"/>
    <n v="99999"/>
    <n v="1"/>
    <n v="10"/>
    <n v="1"/>
    <x v="1"/>
    <n v="5"/>
    <n v="34355.550799999997"/>
    <n v="1.7357501992099511E-2"/>
    <n v="64368272"/>
    <n v="-7.9654636336298212E-3"/>
    <n v="9498.8840036515558"/>
    <n v="-3.3915622111757582E-4"/>
    <n v="1431.1515800000002"/>
    <n v="-1.6811276429437028E-3"/>
    <n v="2262.8875600000001"/>
    <n v="5.7541239123626298E-3"/>
    <n v="10930.035583651555"/>
    <n v="-5.1507584689025609E-4"/>
    <n v="13192.923143651555"/>
    <n v="5.5467602407199834E-4"/>
    <x v="6"/>
    <x v="1"/>
    <n v="3"/>
    <n v="1"/>
    <n v="0"/>
    <n v="0"/>
    <x v="0"/>
  </r>
  <r>
    <d v="2022-07-07T00:00:00"/>
    <n v="1.0148443310424273"/>
    <n v="0.76861572199999995"/>
    <n v="0.21424692493415001"/>
    <n v="7.7706767485841404"/>
    <n v="2"/>
    <n v="99999"/>
    <n v="99999"/>
    <n v="1"/>
    <n v="10"/>
    <n v="1"/>
    <x v="1"/>
    <n v="5"/>
    <n v="34935.449200000003"/>
    <n v="1.6879321870747255E-2"/>
    <n v="64665172"/>
    <n v="4.6125209016019131E-3"/>
    <n v="9544.4382593726677"/>
    <n v="4.7957481851130801E-3"/>
    <n v="1435.5806200000002"/>
    <n v="3.0947385740929256E-3"/>
    <n v="2260.2571600000001"/>
    <n v="-1.162408617421562E-3"/>
    <n v="10980.018879372668"/>
    <n v="4.5730222320479186E-3"/>
    <n v="13240.276039372668"/>
    <n v="3.589264881293408E-3"/>
    <x v="6"/>
    <x v="1"/>
    <n v="3"/>
    <n v="1"/>
    <n v="0"/>
    <n v="0"/>
    <x v="0"/>
  </r>
  <r>
    <d v="2022-07-08T00:00:00"/>
    <n v="0.69645063734546453"/>
    <n v="0.315893906"/>
    <n v="1.65202898411827E-2"/>
    <n v="10.1000341714907"/>
    <n v="1"/>
    <n v="99999"/>
    <n v="99999"/>
    <n v="1"/>
    <n v="-10"/>
    <n v="1"/>
    <x v="5"/>
    <n v="6"/>
    <n v="35125.550799999997"/>
    <n v="5.441510109450487E-3"/>
    <n v="64939216"/>
    <n v="4.2378917665293336E-3"/>
    <n v="9575.7195031874708"/>
    <n v="3.2774316271662052E-3"/>
    <n v="1434.6702"/>
    <n v="-6.3418242578405781E-4"/>
    <n v="2284.7316799999999"/>
    <n v="1.08282015131409E-2"/>
    <n v="11010.389703187471"/>
    <n v="2.7660083419216441E-3"/>
    <n v="13295.12138318747"/>
    <n v="4.1423112064815637E-3"/>
    <x v="6"/>
    <x v="1"/>
    <n v="3"/>
    <n v="1"/>
    <n v="0"/>
    <n v="0"/>
    <x v="0"/>
  </r>
  <r>
    <d v="2022-07-11T00:00:00"/>
    <n v="-0.4044093440815324"/>
    <n v="0.52020592899999996"/>
    <n v="0.14612041811521301"/>
    <n v="8.2914948605011904"/>
    <n v="3"/>
    <n v="-1"/>
    <n v="99999"/>
    <n v="99999"/>
    <n v="10"/>
    <n v="-1"/>
    <x v="0"/>
    <n v="1"/>
    <n v="35442.199200000003"/>
    <n v="9.0147597059178075E-3"/>
    <n v="65024284"/>
    <n v="1.3099634587518949E-3"/>
    <n v="9578.1947114944869"/>
    <n v="2.5848797118510625E-4"/>
    <n v="1439.4461800000004"/>
    <n v="3.3289741433260023E-3"/>
    <n v="2283.9883199999999"/>
    <n v="-3.2535986895398938E-4"/>
    <n v="11017.640891494488"/>
    <n v="6.5857689895554294E-4"/>
    <n v="13301.629211494488"/>
    <n v="4.894899504450656E-4"/>
    <x v="6"/>
    <x v="1"/>
    <n v="3"/>
    <n v="1"/>
    <n v="0"/>
    <n v="0"/>
    <x v="0"/>
  </r>
  <r>
    <d v="2022-07-12T00:00:00"/>
    <n v="-1.1238205586900463"/>
    <n v="0.17840134499999999"/>
    <n v="0.22012451036076999"/>
    <n v="8.1457236668088893"/>
    <n v="2"/>
    <n v="-1"/>
    <n v="99999"/>
    <n v="99999"/>
    <n v="10"/>
    <n v="-1"/>
    <x v="0"/>
    <n v="1"/>
    <n v="35054.050799999997"/>
    <n v="-1.0951589031190978E-2"/>
    <n v="65307132"/>
    <n v="4.3498825761771887E-3"/>
    <n v="9598.0074162392157"/>
    <n v="2.0685218187255217E-3"/>
    <n v="1439.2306600000002"/>
    <n v="-1.4972425019754709E-4"/>
    <n v="2279.81288"/>
    <n v="-1.8281354433545838E-3"/>
    <n v="11037.238076239217"/>
    <n v="1.7787097018071574E-3"/>
    <n v="13317.050956239216"/>
    <n v="1.1593876584232721E-3"/>
    <x v="6"/>
    <x v="1"/>
    <n v="3"/>
    <n v="1"/>
    <n v="0"/>
    <n v="0"/>
    <x v="0"/>
  </r>
  <r>
    <d v="2022-07-13T00:00:00"/>
    <n v="-1.3948394695578878"/>
    <n v="0.89709172299999995"/>
    <n v="0.26145635462037697"/>
    <n v="6.2901402256640697"/>
    <n v="5"/>
    <n v="-1"/>
    <n v="99999"/>
    <n v="99999"/>
    <n v="10"/>
    <n v="-1"/>
    <x v="0"/>
    <n v="1"/>
    <n v="34818.898399999998"/>
    <n v="-6.7082803451633533E-3"/>
    <n v="65511732"/>
    <n v="3.1328890694510836E-3"/>
    <n v="9612.0965865733742"/>
    <n v="1.4679265938386532E-3"/>
    <n v="1442.1532400000003"/>
    <n v="2.0306543497343732E-3"/>
    <n v="2274.0234"/>
    <n v="-2.5394540274725763E-3"/>
    <n v="11054.249826573374"/>
    <n v="1.5413050091561686E-3"/>
    <n v="13328.273226573374"/>
    <n v="8.4269936122005618E-4"/>
    <x v="6"/>
    <x v="1"/>
    <n v="3"/>
    <n v="1"/>
    <n v="0"/>
    <n v="0"/>
    <x v="0"/>
  </r>
  <r>
    <d v="2022-07-14T00:00:00"/>
    <n v="-0.34226644193931999"/>
    <n v="0.86817843699999997"/>
    <n v="0.15543426494290899"/>
    <n v="7.2195363382995099"/>
    <n v="1"/>
    <n v="-1"/>
    <n v="99999"/>
    <n v="99999"/>
    <n v="10"/>
    <n v="-1"/>
    <x v="0"/>
    <n v="1"/>
    <n v="34663.148399999998"/>
    <n v="-4.4731455375394136E-3"/>
    <n v="65866008"/>
    <n v="5.4078252731892817E-3"/>
    <n v="9653.0041915179245"/>
    <n v="4.2558462221127247E-3"/>
    <n v="1444.7744200000002"/>
    <n v="1.8175461021048278E-3"/>
    <n v="2282.9043999999999"/>
    <n v="3.9054127587252463E-3"/>
    <n v="11097.778611517924"/>
    <n v="3.9377421016766334E-3"/>
    <n v="13380.683011517924"/>
    <n v="3.9322261821626014E-3"/>
    <x v="6"/>
    <x v="1"/>
    <n v="3"/>
    <n v="1"/>
    <n v="0"/>
    <n v="0"/>
    <x v="0"/>
  </r>
  <r>
    <d v="2022-07-15T00:00:00"/>
    <n v="1.2080788852235815"/>
    <n v="7.7036028000000006E-2"/>
    <n v="8.0097974752806197E-4"/>
    <n v="11.361965670200901"/>
    <n v="5"/>
    <n v="99999"/>
    <n v="99999"/>
    <n v="1"/>
    <n v="-10"/>
    <n v="1"/>
    <x v="5"/>
    <n v="6"/>
    <n v="34704.851600000002"/>
    <n v="1.2030990237459349E-3"/>
    <n v="65765008"/>
    <n v="-1.5334161438780303E-3"/>
    <n v="9667.5507586960848"/>
    <n v="1.5069471523634359E-3"/>
    <n v="1440.6989000000003"/>
    <n v="-2.8208694337209517E-3"/>
    <n v="2263.0123199999998"/>
    <n v="-8.7134967193545076E-3"/>
    <n v="11108.249658696084"/>
    <n v="9.4352640692374479E-4"/>
    <n v="13371.261978696084"/>
    <n v="-7.0407712474240824E-4"/>
    <x v="6"/>
    <x v="1"/>
    <n v="3"/>
    <n v="1"/>
    <n v="0"/>
    <n v="0"/>
    <x v="0"/>
  </r>
  <r>
    <d v="2022-07-18T00:00:00"/>
    <n v="1.8027881087035864"/>
    <n v="0.93046720900000002"/>
    <n v="0.33987649939125503"/>
    <n v="4.2181907124990801"/>
    <n v="1"/>
    <n v="99999"/>
    <n v="99999"/>
    <n v="1"/>
    <n v="10"/>
    <n v="1"/>
    <x v="1"/>
    <n v="5"/>
    <n v="35354"/>
    <n v="1.8704831459356974E-2"/>
    <n v="65947988"/>
    <n v="2.7823306886847199E-3"/>
    <n v="9683.7428050732415"/>
    <n v="1.6748860990041248E-3"/>
    <n v="1449.3729600000004"/>
    <n v="6.0207306328894372E-3"/>
    <n v="2256.0891999999999"/>
    <n v="-3.0592498055865835E-3"/>
    <n v="11133.115765073242"/>
    <n v="2.2385260631669901E-3"/>
    <n v="13389.204965073242"/>
    <n v="1.3419067254643036E-3"/>
    <x v="6"/>
    <x v="1"/>
    <n v="3"/>
    <n v="1"/>
    <n v="0"/>
    <n v="0"/>
    <x v="0"/>
  </r>
  <r>
    <d v="2022-07-19T00:00:00"/>
    <n v="1.5398116846764029"/>
    <n v="0.61507171900000002"/>
    <n v="0.23695810193336"/>
    <n v="6.6490090708957403"/>
    <n v="6"/>
    <n v="99999"/>
    <n v="99999"/>
    <n v="1"/>
    <n v="10"/>
    <n v="1"/>
    <x v="1"/>
    <n v="5"/>
    <n v="35708.148399999998"/>
    <n v="1.0017208802398647E-2"/>
    <n v="66009496"/>
    <n v="9.3267439789057605E-4"/>
    <n v="9671.0723465326082"/>
    <n v="-1.3084257601302385E-3"/>
    <n v="1450.8843400000003"/>
    <n v="1.0427819765590485E-3"/>
    <n v="2260.9071199999998"/>
    <n v="2.135518400602221E-3"/>
    <n v="11121.956686532609"/>
    <n v="-1.0023320314014317E-3"/>
    <n v="13382.863806532609"/>
    <n v="-4.7360232046456119E-4"/>
    <x v="6"/>
    <x v="1"/>
    <n v="3"/>
    <n v="1"/>
    <n v="0"/>
    <n v="0"/>
    <x v="0"/>
  </r>
  <r>
    <d v="2022-07-20T00:00:00"/>
    <n v="0.51533348998621931"/>
    <n v="0.26408106999999997"/>
    <n v="1.1287673706999299E-2"/>
    <n v="12.717285098268301"/>
    <n v="7"/>
    <n v="99999"/>
    <n v="99999"/>
    <n v="1"/>
    <n v="-10"/>
    <n v="1"/>
    <x v="5"/>
    <n v="6"/>
    <n v="35890.851600000002"/>
    <n v="5.1165688557517353E-3"/>
    <n v="65939848"/>
    <n v="-1.0551209177540599E-3"/>
    <n v="9712.9495705649897"/>
    <n v="4.3301531135164772E-3"/>
    <n v="1453.3564000000001"/>
    <n v="1.703829817337299E-3"/>
    <n v="2260.1280799999995"/>
    <n v="-3.4456966104845499E-4"/>
    <n v="11166.30597056499"/>
    <n v="3.9875433147553707E-3"/>
    <n v="13426.434050564989"/>
    <n v="3.2556741712570503E-3"/>
    <x v="6"/>
    <x v="1"/>
    <n v="3"/>
    <n v="1"/>
    <n v="0"/>
    <n v="0"/>
    <x v="0"/>
  </r>
  <r>
    <d v="2022-07-21T00:00:00"/>
    <n v="1.8316266947988895"/>
    <n v="0.10877394899999999"/>
    <n v="0.14821292263688601"/>
    <n v="8.7418123712716902"/>
    <n v="4"/>
    <n v="99999"/>
    <n v="99999"/>
    <n v="1"/>
    <n v="10"/>
    <n v="1"/>
    <x v="1"/>
    <n v="5"/>
    <n v="36226.148399999998"/>
    <n v="9.3421243869287185E-3"/>
    <n v="66244300"/>
    <n v="4.6171171034545821E-3"/>
    <n v="9754.0403941462228"/>
    <n v="4.2305196050598237E-3"/>
    <n v="1452.0445800000002"/>
    <n v="-9.0261411447312145E-4"/>
    <n v="2274.7973999999995"/>
    <n v="6.4904817252657843E-3"/>
    <n v="11206.084974146223"/>
    <n v="3.5624138982124354E-3"/>
    <n v="13480.882374146222"/>
    <n v="4.0553078632923345E-3"/>
    <x v="6"/>
    <x v="1"/>
    <n v="3"/>
    <n v="1"/>
    <n v="0"/>
    <n v="0"/>
    <x v="0"/>
  </r>
  <r>
    <d v="2022-07-22T00:00:00"/>
    <n v="0.50731147060310289"/>
    <n v="0.839264754"/>
    <n v="0.133876591035542"/>
    <n v="7.2291326724524296"/>
    <n v="3"/>
    <n v="99999"/>
    <n v="99999"/>
    <n v="1"/>
    <n v="10"/>
    <n v="1"/>
    <x v="1"/>
    <n v="5"/>
    <n v="36737.050799999997"/>
    <n v="1.4103138825545036E-2"/>
    <n v="66284076"/>
    <n v="6.0044411368220807E-4"/>
    <n v="9757.2071370557551"/>
    <n v="3.2465960582173103E-4"/>
    <n v="1457.0257800000002"/>
    <n v="3.4304731883645356E-3"/>
    <n v="2244.7911199999999"/>
    <n v="-1.3190748327741031E-2"/>
    <n v="11214.232917055755"/>
    <n v="7.2709986835994833E-4"/>
    <n v="13459.024037055755"/>
    <n v="-1.621432224079622E-3"/>
    <x v="6"/>
    <x v="1"/>
    <n v="3"/>
    <n v="1"/>
    <n v="0"/>
    <n v="0"/>
    <x v="0"/>
  </r>
  <r>
    <d v="2022-07-25T00:00:00"/>
    <n v="-1.11393956310751"/>
    <n v="7.5327941999999995E-2"/>
    <n v="7.0036131828523904E-2"/>
    <n v="7.6608673267324603"/>
    <n v="4"/>
    <n v="-1"/>
    <n v="99999"/>
    <n v="99999"/>
    <n v="-10"/>
    <n v="-1"/>
    <x v="4"/>
    <n v="2"/>
    <n v="36667.851600000002"/>
    <n v="-1.883635144713236E-3"/>
    <n v="66476968"/>
    <n v="2.9100805448354361E-3"/>
    <n v="9764.3539811102528"/>
    <n v="7.324682108422742E-4"/>
    <n v="1452.8341200000002"/>
    <n v="-2.8768605590492324E-3"/>
    <n v="2245.4963600000001"/>
    <n v="3.141673154873903E-4"/>
    <n v="11217.188101110252"/>
    <n v="2.6352083788117042E-4"/>
    <n v="13462.684461110253"/>
    <n v="2.7196801524542735E-4"/>
    <x v="6"/>
    <x v="1"/>
    <n v="3"/>
    <n v="1"/>
    <n v="0"/>
    <n v="0"/>
    <x v="0"/>
  </r>
  <r>
    <d v="2022-07-26T00:00:00"/>
    <n v="0.38847784654256662"/>
    <n v="7.9469100000000004E-4"/>
    <n v="0.11108394149702699"/>
    <n v="11.476980848345301"/>
    <n v="4"/>
    <n v="99999"/>
    <n v="99999"/>
    <n v="1"/>
    <n v="10"/>
    <n v="1"/>
    <x v="1"/>
    <n v="5"/>
    <n v="36349.851600000002"/>
    <n v="-8.6724470107760743E-3"/>
    <n v="66876128"/>
    <n v="6.0044856438097316E-3"/>
    <n v="9782.027667563043"/>
    <n v="1.810021071233292E-3"/>
    <n v="1452.3783400000002"/>
    <n v="-3.1371785238631933E-4"/>
    <n v="2249.0531199999996"/>
    <n v="1.5839526900855994E-3"/>
    <n v="11234.406007563044"/>
    <n v="1.5349574507970143E-3"/>
    <n v="13483.459127563045"/>
    <n v="1.5431295677175161E-3"/>
    <x v="6"/>
    <x v="1"/>
    <n v="3"/>
    <n v="1"/>
    <n v="0"/>
    <n v="0"/>
    <x v="0"/>
  </r>
  <r>
    <d v="2022-07-27T00:00:00"/>
    <n v="1.5743104766777525"/>
    <n v="0.82822884600000002"/>
    <n v="0.33636945080178798"/>
    <n v="4.9604761394088603"/>
    <n v="0"/>
    <n v="99999"/>
    <n v="99999"/>
    <n v="1"/>
    <n v="10"/>
    <n v="1"/>
    <x v="1"/>
    <n v="5"/>
    <n v="36795.398399999998"/>
    <n v="1.2257183465365085E-2"/>
    <n v="67024696"/>
    <n v="2.2215400987330991E-3"/>
    <n v="9780.1270269126417"/>
    <n v="-1.9429925113623181E-4"/>
    <n v="1452.2308600000001"/>
    <n v="-1.0154378920312901E-4"/>
    <n v="2254.0685599999997"/>
    <n v="2.2300229173777275E-3"/>
    <n v="11232.357886912641"/>
    <n v="-1.8230787182016428E-4"/>
    <n v="13486.426446912641"/>
    <n v="2.2007107534682824E-4"/>
    <x v="6"/>
    <x v="1"/>
    <n v="3"/>
    <n v="1"/>
    <n v="0"/>
    <n v="0"/>
    <x v="0"/>
  </r>
  <r>
    <d v="2022-07-28T00:00:00"/>
    <n v="0.66675111465513826"/>
    <n v="0.73978685600000005"/>
    <n v="0.18778691032031899"/>
    <n v="8.4624830244403899"/>
    <n v="2"/>
    <n v="99999"/>
    <n v="99999"/>
    <n v="1"/>
    <n v="10"/>
    <n v="1"/>
    <x v="1"/>
    <n v="5"/>
    <n v="37336.25"/>
    <n v="1.4698892348451897E-2"/>
    <n v="67270712"/>
    <n v="3.6705276514794605E-3"/>
    <n v="9886.8196176717302"/>
    <n v="1.0909121166370772E-2"/>
    <n v="1456.9332000000002"/>
    <n v="3.2380113448353676E-3"/>
    <n v="2265.22876"/>
    <n v="4.9511360027134632E-3"/>
    <n v="11343.75281767173"/>
    <n v="9.9173238495970928E-3"/>
    <n v="13608.98157767173"/>
    <n v="9.087294639651855E-3"/>
    <x v="6"/>
    <x v="1"/>
    <n v="3"/>
    <n v="1"/>
    <n v="0"/>
    <n v="0"/>
    <x v="0"/>
  </r>
  <r>
    <d v="2022-07-29T00:00:00"/>
    <n v="0.39704461701031929"/>
    <n v="1.540886E-2"/>
    <n v="4.23307638289738E-2"/>
    <n v="8.5423486261964996"/>
    <n v="3"/>
    <n v="99999"/>
    <n v="99999"/>
    <n v="1"/>
    <n v="-10"/>
    <n v="1"/>
    <x v="5"/>
    <n v="6"/>
    <n v="37486"/>
    <n v="4.0108473668352129E-3"/>
    <n v="67265480"/>
    <n v="-7.7775302868787755E-5"/>
    <n v="9890.292487574714"/>
    <n v="3.5126259376427882E-4"/>
    <n v="1445.0776600000002"/>
    <n v="-8.1373257195319626E-3"/>
    <n v="2305.2510400000001"/>
    <n v="1.7668096355972551E-2"/>
    <n v="11335.370147574715"/>
    <n v="-7.3896797927008873E-4"/>
    <n v="13640.621187574714"/>
    <n v="2.3249065128352342E-3"/>
    <x v="6"/>
    <x v="1"/>
    <n v="3"/>
    <n v="1"/>
    <n v="0"/>
    <n v="0"/>
    <x v="0"/>
  </r>
  <r>
    <d v="2022-08-01T00:00:00"/>
    <n v="0.8912506773880281"/>
    <n v="0.92384218299999998"/>
    <n v="0.37657582228502601"/>
    <n v="5.1845774694597999"/>
    <n v="0"/>
    <n v="99999"/>
    <n v="99999"/>
    <n v="1"/>
    <n v="10"/>
    <n v="1"/>
    <x v="1"/>
    <n v="5"/>
    <n v="37867.148399999998"/>
    <n v="1.0167753294563209E-2"/>
    <n v="67390080"/>
    <n v="1.8523617165893125E-3"/>
    <n v="9896.2975784979517"/>
    <n v="6.07170205611407E-4"/>
    <n v="1452.3811400000002"/>
    <n v="5.0540397946501336E-3"/>
    <n v="2299.4013599999998"/>
    <n v="-2.5375457590077755E-3"/>
    <n v="11348.678718497951"/>
    <n v="1.1740746662856072E-3"/>
    <n v="13648.080078497951"/>
    <n v="5.4681460768302159E-4"/>
    <x v="6"/>
    <x v="2"/>
    <n v="3"/>
    <n v="1"/>
    <n v="0"/>
    <n v="0"/>
    <x v="0"/>
  </r>
  <r>
    <d v="2022-08-02T00:00:00"/>
    <n v="0.47025853046535132"/>
    <n v="0.74241424499999997"/>
    <n v="7.4609958581508706E-2"/>
    <n v="6.8299818026035197"/>
    <n v="4"/>
    <n v="99999"/>
    <n v="99999"/>
    <n v="1"/>
    <n v="-10"/>
    <n v="1"/>
    <x v="5"/>
    <n v="6"/>
    <n v="37876.300799999997"/>
    <n v="2.4169762938885953E-4"/>
    <n v="67378424"/>
    <n v="-1.7296314234971355E-4"/>
    <n v="9886.3555616926114"/>
    <n v="-1.0046198314551669E-3"/>
    <n v="1448.4783400000003"/>
    <n v="-2.6871734233617772E-3"/>
    <n v="2303.7728799999995"/>
    <n v="1.9011556990640166E-3"/>
    <n v="11334.833901692611"/>
    <n v="-1.2199496653979569E-3"/>
    <n v="13638.606781692612"/>
    <n v="-6.9411204732483522E-4"/>
    <x v="6"/>
    <x v="2"/>
    <n v="3"/>
    <n v="1"/>
    <n v="0"/>
    <n v="0"/>
    <x v="0"/>
  </r>
  <r>
    <d v="2022-08-03T00:00:00"/>
    <n v="-0.65012726992024039"/>
    <n v="6.7201298000000007E-2"/>
    <n v="1.84565053774867E-2"/>
    <n v="10.515943481431499"/>
    <n v="7"/>
    <n v="-1"/>
    <n v="99999"/>
    <n v="99999"/>
    <n v="-10"/>
    <n v="-1"/>
    <x v="4"/>
    <n v="2"/>
    <n v="37999.699200000003"/>
    <n v="3.2579316721448315E-3"/>
    <n v="67301296"/>
    <n v="-1.1446987836937206E-3"/>
    <n v="9917.7045223701589"/>
    <n v="3.1709319457431384E-3"/>
    <n v="1448.1946000000003"/>
    <n v="-1.9588832788486332E-4"/>
    <n v="2285.9747200000002"/>
    <n v="-7.7256574007413814E-3"/>
    <n v="11365.89912237016"/>
    <n v="2.7406860080154694E-3"/>
    <n v="13651.87384237016"/>
    <n v="9.7275776697047789E-4"/>
    <x v="6"/>
    <x v="2"/>
    <n v="3"/>
    <n v="1"/>
    <n v="0"/>
    <n v="0"/>
    <x v="0"/>
  </r>
  <r>
    <d v="2022-08-04T00:00:00"/>
    <n v="-0.56266120808249531"/>
    <n v="0.445905622"/>
    <n v="0.14978580639797401"/>
    <n v="5.4392761501264397"/>
    <n v="8"/>
    <n v="-1"/>
    <n v="99999"/>
    <n v="99999"/>
    <n v="10"/>
    <n v="-1"/>
    <x v="0"/>
    <n v="1"/>
    <n v="37687.949200000003"/>
    <n v="-8.2040123096552842E-3"/>
    <n v="67622360"/>
    <n v="4.7705470634622493E-3"/>
    <n v="9946.6249548925771"/>
    <n v="2.9160409505228913E-3"/>
    <n v="1453.2787000000003"/>
    <n v="3.5106469807304475E-3"/>
    <n v="2282.7140399999998"/>
    <n v="-1.4263849776957604E-3"/>
    <n v="11399.903654892578"/>
    <n v="2.9918031258513444E-3"/>
    <n v="13682.617694892579"/>
    <n v="2.2519877401006028E-3"/>
    <x v="6"/>
    <x v="2"/>
    <n v="3"/>
    <n v="1"/>
    <n v="0"/>
    <n v="0"/>
    <x v="0"/>
  </r>
  <r>
    <d v="2022-08-05T00:00:00"/>
    <n v="0.85712466855214742"/>
    <n v="0.147854872"/>
    <n v="1.36915088211231E-3"/>
    <n v="13.5744366947826"/>
    <n v="15"/>
    <n v="99999"/>
    <n v="99999"/>
    <n v="1"/>
    <n v="-10"/>
    <n v="1"/>
    <x v="5"/>
    <n v="6"/>
    <n v="37907.25"/>
    <n v="5.8188573444584168E-3"/>
    <n v="68011496"/>
    <n v="5.7545462772965461E-3"/>
    <n v="9959.7740816868954"/>
    <n v="1.3219686932952612E-3"/>
    <n v="1455.2667800000004"/>
    <n v="1.3679963794970273E-3"/>
    <n v="2275.7237599999994"/>
    <n v="-3.0622670547032493E-3"/>
    <n v="11415.040861686895"/>
    <n v="1.3278363793733927E-3"/>
    <n v="13690.764621686894"/>
    <n v="5.9542164927672836E-4"/>
    <x v="6"/>
    <x v="2"/>
    <n v="3"/>
    <n v="1"/>
    <n v="0"/>
    <n v="0"/>
    <x v="0"/>
  </r>
  <r>
    <d v="2022-08-08T00:00:00"/>
    <n v="1.2228293729610997"/>
    <n v="0.801633343"/>
    <n v="0.28800472213931"/>
    <n v="5.7638460018219204"/>
    <n v="4"/>
    <n v="99999"/>
    <n v="99999"/>
    <n v="1"/>
    <n v="10"/>
    <n v="1"/>
    <x v="1"/>
    <n v="5"/>
    <n v="38246.25"/>
    <n v="8.9428803197277862E-3"/>
    <n v="68160320"/>
    <n v="2.1882182976831199E-3"/>
    <n v="9959.618115825011"/>
    <n v="-1.5659578280091679E-5"/>
    <n v="1455.34618"/>
    <n v="5.4560442862339187E-5"/>
    <n v="2273.2231199999997"/>
    <n v="-1.0988328390084678E-3"/>
    <n v="11414.964295825012"/>
    <n v="-6.7074540346379052E-6"/>
    <n v="13688.18741582501"/>
    <n v="-1.8824411441575872E-4"/>
    <x v="6"/>
    <x v="2"/>
    <n v="3"/>
    <n v="1"/>
    <n v="0"/>
    <n v="0"/>
    <x v="0"/>
  </r>
  <r>
    <d v="2022-08-10T00:00:00"/>
    <n v="1.2027911259442583"/>
    <n v="3.1433860000000002E-3"/>
    <n v="1.4675476700698201E-2"/>
    <n v="13.162189439176499"/>
    <n v="3"/>
    <n v="99999"/>
    <n v="99999"/>
    <n v="1"/>
    <n v="-10"/>
    <n v="1"/>
    <x v="5"/>
    <n v="6"/>
    <n v="38277"/>
    <n v="8.0400039219541419E-4"/>
    <n v="68197576"/>
    <n v="5.4659367796405789E-4"/>
    <n v="9959.240003132385"/>
    <n v="-3.7964577379256959E-5"/>
    <n v="1455.7091"/>
    <n v="2.4937022200455239E-4"/>
    <n v="2273.71324"/>
    <n v="2.1560576068768711E-4"/>
    <n v="11414.949103132385"/>
    <n v="-1.3309452603360583E-6"/>
    <n v="13688.662343132386"/>
    <n v="3.4696142955148446E-5"/>
    <x v="6"/>
    <x v="2"/>
    <n v="3"/>
    <n v="1"/>
    <n v="0"/>
    <n v="0"/>
    <x v="0"/>
  </r>
  <r>
    <d v="2022-08-11T00:00:00"/>
    <n v="0.85377131994507094"/>
    <n v="0.410467478"/>
    <n v="0.154079922075915"/>
    <n v="9.1645950591588701"/>
    <n v="0"/>
    <n v="99999"/>
    <n v="99999"/>
    <n v="1"/>
    <n v="10"/>
    <n v="1"/>
    <x v="1"/>
    <n v="5"/>
    <n v="38835.101600000002"/>
    <n v="1.4580599315515919E-2"/>
    <n v="68509272"/>
    <n v="4.570485027209692E-3"/>
    <n v="10102.980111730731"/>
    <n v="1.4432839107515916E-2"/>
    <n v="1457.1871200000003"/>
    <n v="1.0153264824683816E-3"/>
    <n v="2272.2992399999998"/>
    <n v="-6.2189020810743401E-4"/>
    <n v="11560.167231730731"/>
    <n v="1.2721749986471353E-2"/>
    <n v="13832.466471730731"/>
    <n v="1.0505345591382165E-2"/>
    <x v="6"/>
    <x v="2"/>
    <n v="3"/>
    <n v="1"/>
    <n v="0"/>
    <n v="0"/>
    <x v="0"/>
  </r>
  <r>
    <d v="2022-08-12T00:00:00"/>
    <n v="0.74606512662599067"/>
    <n v="0.70405301600000003"/>
    <n v="0.29331992449015398"/>
    <n v="6.5239459704778699"/>
    <n v="2"/>
    <n v="99999"/>
    <n v="99999"/>
    <n v="1"/>
    <n v="10"/>
    <n v="1"/>
    <x v="1"/>
    <n v="5"/>
    <n v="39052.351600000002"/>
    <n v="5.5941658718359211E-3"/>
    <n v="68622968"/>
    <n v="1.659570984785752E-3"/>
    <n v="10113.379451871315"/>
    <n v="1.0293339218305775E-3"/>
    <n v="1459.3348200000003"/>
    <n v="1.4738669938285653E-3"/>
    <n v="2255.0359199999998"/>
    <n v="-7.597291631361025E-3"/>
    <n v="11572.714271871315"/>
    <n v="1.0853683938190084E-3"/>
    <n v="13827.750191871315"/>
    <n v="-3.4095725943417143E-4"/>
    <x v="6"/>
    <x v="2"/>
    <n v="3"/>
    <n v="1"/>
    <n v="0"/>
    <n v="0"/>
    <x v="0"/>
  </r>
  <r>
    <d v="2022-08-16T00:00:00"/>
    <n v="0.19957510467910727"/>
    <n v="0.66326462900000005"/>
    <n v="0.108890949141051"/>
    <n v="7.49571423995957"/>
    <n v="1"/>
    <n v="99999"/>
    <n v="0"/>
    <n v="99999"/>
    <n v="10"/>
    <n v="0"/>
    <x v="3"/>
    <n v="3"/>
    <n v="39247.300799999997"/>
    <n v="4.9919964358815516E-3"/>
    <n v="68582160"/>
    <n v="-5.9466970300670052E-4"/>
    <n v="10106.69905702705"/>
    <n v="-6.6055020243793727E-4"/>
    <n v="1462.4139399999999"/>
    <n v="2.1099475992765182E-3"/>
    <n v="2255.0359199999998"/>
    <n v="0"/>
    <n v="11569.11299702705"/>
    <n v="-3.1118670690921668E-4"/>
    <n v="13824.148917027051"/>
    <n v="-2.604382342965561E-4"/>
    <x v="6"/>
    <x v="2"/>
    <n v="3"/>
    <n v="1"/>
    <n v="0"/>
    <n v="0"/>
    <x v="0"/>
  </r>
  <r>
    <d v="2022-08-17T00:00:00"/>
    <n v="0.87546296680390279"/>
    <n v="0.70051634500000004"/>
    <n v="0.210133564437923"/>
    <n v="7.63244715266325"/>
    <n v="0"/>
    <n v="99999"/>
    <n v="99999"/>
    <n v="1"/>
    <n v="10"/>
    <n v="1"/>
    <x v="1"/>
    <n v="5"/>
    <n v="39416.199200000003"/>
    <n v="4.3034398941392826E-3"/>
    <n v="68683976"/>
    <n v="1.4845843292190519E-3"/>
    <n v="10106.93662363347"/>
    <n v="2.3505855381689145E-5"/>
    <n v="1464.7369000000001"/>
    <n v="1.5884421889469369E-3"/>
    <n v="2251.8732799999993"/>
    <n v="-1.4024787684980833E-3"/>
    <n v="11571.67352363347"/>
    <n v="2.2132436661981281E-4"/>
    <n v="13823.54680363347"/>
    <n v="-4.3555187172472642E-5"/>
    <x v="6"/>
    <x v="2"/>
    <n v="3"/>
    <n v="1"/>
    <n v="0"/>
    <n v="0"/>
    <x v="0"/>
  </r>
  <r>
    <d v="2022-08-18T00:00:00"/>
    <n v="-1.2195701822796741"/>
    <n v="6.6829259999999996E-3"/>
    <n v="0.17481286640471599"/>
    <n v="7.6283765228800799"/>
    <n v="2"/>
    <n v="-1"/>
    <n v="99999"/>
    <n v="99999"/>
    <n v="10"/>
    <n v="-1"/>
    <x v="0"/>
    <n v="1"/>
    <n v="39670.800799999997"/>
    <n v="6.459313814305867E-3"/>
    <n v="68955096"/>
    <n v="3.947354474644893E-3"/>
    <n v="10087.137374781791"/>
    <n v="-1.9589762545242362E-3"/>
    <n v="1464.2420200000001"/>
    <n v="-3.3786272469815692E-4"/>
    <n v="2249.3042799999998"/>
    <n v="-1.1408279599105509E-3"/>
    <n v="11551.37939478179"/>
    <n v="-1.7537764792820987E-3"/>
    <n v="13800.683674781791"/>
    <n v="-1.6539263892584311E-3"/>
    <x v="6"/>
    <x v="2"/>
    <n v="3"/>
    <n v="1"/>
    <n v="0"/>
    <n v="0"/>
    <x v="0"/>
  </r>
  <r>
    <d v="2022-08-19T00:00:00"/>
    <n v="-3.3422067427063844"/>
    <n v="0.73101444400000004"/>
    <n v="0.24244745134248899"/>
    <n v="5.7846394797872396"/>
    <n v="6"/>
    <n v="-1"/>
    <n v="99999"/>
    <n v="99999"/>
    <n v="10"/>
    <n v="-1"/>
    <x v="0"/>
    <n v="1"/>
    <n v="38900.148399999998"/>
    <n v="-1.9426187131569073E-2"/>
    <n v="69054640"/>
    <n v="1.443606140436593E-3"/>
    <n v="10088.714177349322"/>
    <n v="1.5631814150496304E-4"/>
    <n v="1466.9522200000001"/>
    <n v="1.8509235242409883E-3"/>
    <n v="2241.0473199999997"/>
    <n v="-3.670895073386915E-3"/>
    <n v="11555.666397349323"/>
    <n v="3.7112473073741548E-4"/>
    <n v="13796.713717349323"/>
    <n v="-2.8766382347578112E-4"/>
    <x v="6"/>
    <x v="2"/>
    <n v="3"/>
    <n v="1"/>
    <n v="0"/>
    <n v="0"/>
    <x v="0"/>
  </r>
  <r>
    <d v="2022-08-22T00:00:00"/>
    <n v="0.39274243839247724"/>
    <n v="0.30183189300000002"/>
    <n v="0.11228981226212099"/>
    <n v="12.015881893731899"/>
    <n v="4"/>
    <n v="99999"/>
    <n v="99999"/>
    <n v="1"/>
    <n v="10"/>
    <n v="1"/>
    <x v="1"/>
    <n v="5"/>
    <n v="38331.199200000003"/>
    <n v="-1.4625887648284541E-2"/>
    <n v="69354408"/>
    <n v="4.3410261786898108E-3"/>
    <n v="10109.569217963695"/>
    <n v="2.0671653738784102E-3"/>
    <n v="1471.5897800000002"/>
    <n v="3.1613572253907929E-3"/>
    <n v="2259.8493999999996"/>
    <n v="8.3898630038743427E-3"/>
    <n v="11581.158997963696"/>
    <n v="2.2060692769929613E-3"/>
    <n v="13841.008397963695"/>
    <n v="3.2105240075157582E-3"/>
    <x v="6"/>
    <x v="2"/>
    <n v="3"/>
    <n v="1"/>
    <n v="0"/>
    <n v="0"/>
    <x v="0"/>
  </r>
  <r>
    <d v="2022-08-23T00:00:00"/>
    <n v="1.8690298818145656"/>
    <n v="0.372659566"/>
    <n v="0.204259392821316"/>
    <n v="8.6086861810522297"/>
    <n v="6"/>
    <n v="99999"/>
    <n v="99999"/>
    <n v="1"/>
    <n v="10"/>
    <n v="1"/>
    <x v="1"/>
    <n v="5"/>
    <n v="38852.199200000003"/>
    <n v="1.3592061059232385E-2"/>
    <n v="69515616"/>
    <n v="2.3244088537242025E-3"/>
    <n v="10094.668891149977"/>
    <n v="-1.4738834556117242E-3"/>
    <n v="1472.88"/>
    <n v="8.767524873676269E-4"/>
    <n v="2277.5337999999992"/>
    <n v="7.8254772198536049E-3"/>
    <n v="11567.548891149978"/>
    <n v="-1.1751938485700109E-3"/>
    <n v="13845.082691149977"/>
    <n v="2.94363898144967E-4"/>
    <x v="6"/>
    <x v="2"/>
    <n v="3"/>
    <n v="1"/>
    <n v="0"/>
    <n v="0"/>
    <x v="0"/>
  </r>
  <r>
    <d v="2022-08-24T00:00:00"/>
    <n v="0.1642869338754446"/>
    <n v="9.8955211000000001E-2"/>
    <n v="0.227457092973988"/>
    <n v="7.5715643852675498"/>
    <n v="2"/>
    <n v="99999"/>
    <n v="0"/>
    <n v="99999"/>
    <n v="10"/>
    <n v="0"/>
    <x v="3"/>
    <n v="3"/>
    <n v="39087.25"/>
    <n v="6.0498711743453004E-3"/>
    <n v="68963128"/>
    <n v="-7.9476818561170504E-3"/>
    <n v="10041.371318193034"/>
    <n v="-5.2797742582393337E-3"/>
    <n v="1472.5249200000001"/>
    <n v="-2.4107870294931555E-4"/>
    <n v="2326.3735999999999"/>
    <n v="2.1444160345721608E-2"/>
    <n v="11513.896238193034"/>
    <n v="-4.6382041227412962E-3"/>
    <n v="13840.269838193035"/>
    <n v="-3.4762182821912457E-4"/>
    <x v="6"/>
    <x v="2"/>
    <n v="3"/>
    <n v="1"/>
    <n v="0"/>
    <n v="0"/>
    <x v="0"/>
  </r>
  <r>
    <d v="2022-08-25T00:00:00"/>
    <n v="-0.4455945938259514"/>
    <n v="8.3750160000000004E-2"/>
    <n v="0.248685493122595"/>
    <n v="5.9919770272402699"/>
    <n v="6"/>
    <n v="-1"/>
    <n v="99999"/>
    <n v="99999"/>
    <n v="10"/>
    <n v="-1"/>
    <x v="0"/>
    <n v="1"/>
    <n v="38847.949200000003"/>
    <n v="-6.1222214404952346E-3"/>
    <n v="69207400"/>
    <n v="3.5420667113590376E-3"/>
    <n v="10021.794717534551"/>
    <n v="-1.9495943370816393E-3"/>
    <n v="1476.8311200000003"/>
    <n v="2.924364770682697E-3"/>
    <n v="2315.0569199999995"/>
    <n v="-4.8645153125879137E-3"/>
    <n v="11498.625837534551"/>
    <n v="-1.3262583179991516E-3"/>
    <n v="13813.682757534551"/>
    <n v="-1.9209943858982115E-3"/>
    <x v="6"/>
    <x v="2"/>
    <n v="3"/>
    <n v="1"/>
    <n v="0"/>
    <n v="0"/>
    <x v="0"/>
  </r>
  <r>
    <d v="2022-08-26T00:00:00"/>
    <n v="-2.0632099251732487"/>
    <n v="0.43087147799999997"/>
    <n v="0.100445484021926"/>
    <n v="9.33292623630172"/>
    <n v="9"/>
    <n v="-1"/>
    <n v="99999"/>
    <n v="99999"/>
    <n v="10"/>
    <n v="-1"/>
    <x v="0"/>
    <n v="1"/>
    <n v="39036.601600000002"/>
    <n v="4.8561739779044988E-3"/>
    <n v="69211792"/>
    <n v="6.3461421755395264E-5"/>
    <n v="10012.084281904014"/>
    <n v="-9.6893180355683839E-4"/>
    <n v="1467.6015000000002"/>
    <n v="-6.2496109914044196E-3"/>
    <n v="2294.1746799999996"/>
    <n v="-9.020184263979103E-3"/>
    <n v="11479.685781904014"/>
    <n v="-1.6471581820421966E-3"/>
    <n v="13773.860461904014"/>
    <n v="-2.8828152730534518E-3"/>
    <x v="6"/>
    <x v="2"/>
    <n v="3"/>
    <n v="1"/>
    <n v="0"/>
    <n v="0"/>
    <x v="0"/>
  </r>
  <r>
    <d v="2022-08-29T00:00:00"/>
    <n v="3.0143001795480995"/>
    <n v="2.4429399999999999E-4"/>
    <n v="2.1128864559512E-2"/>
    <n v="14.059575475685399"/>
    <n v="5"/>
    <n v="99999"/>
    <n v="99999"/>
    <n v="1"/>
    <n v="-10"/>
    <n v="1"/>
    <x v="5"/>
    <n v="6"/>
    <n v="38346.851600000002"/>
    <n v="-1.7669314738709252E-2"/>
    <n v="69691512"/>
    <n v="6.9311888355672036E-3"/>
    <n v="10039.004440107894"/>
    <n v="2.688766638984097E-3"/>
    <n v="1472.9888800000003"/>
    <n v="3.6708738714155142E-3"/>
    <n v="2287.7270399999998"/>
    <n v="-2.8104398746131576E-3"/>
    <n v="11511.993320107895"/>
    <n v="2.8143225187233778E-3"/>
    <n v="13799.720360107895"/>
    <n v="1.8774618978756319E-3"/>
    <x v="6"/>
    <x v="2"/>
    <n v="3"/>
    <n v="1"/>
    <n v="0"/>
    <n v="0"/>
    <x v="0"/>
  </r>
  <r>
    <d v="2022-08-30T00:00:00"/>
    <n v="1.5435253218468206"/>
    <n v="0.95098046999999997"/>
    <n v="0.46956864468981502"/>
    <n v="3.4167468831341901"/>
    <n v="2"/>
    <n v="99999"/>
    <n v="99999"/>
    <n v="1"/>
    <n v="10"/>
    <n v="1"/>
    <x v="1"/>
    <n v="5"/>
    <n v="39520.351600000002"/>
    <n v="3.0602251580935436E-2"/>
    <n v="69776344"/>
    <n v="1.2172501007008396E-3"/>
    <n v="10048.510811625723"/>
    <n v="9.4694365109049272E-4"/>
    <n v="1480.8839200000004"/>
    <n v="5.3598775301006985E-3"/>
    <n v="2328.6967599999994"/>
    <n v="1.7908482648349322E-2"/>
    <n v="11529.394731625724"/>
    <n v="1.5115897858830607E-3"/>
    <n v="13858.091491625722"/>
    <n v="4.229877852203856E-3"/>
    <x v="6"/>
    <x v="2"/>
    <n v="3"/>
    <n v="1"/>
    <n v="0"/>
    <n v="0"/>
    <x v="0"/>
  </r>
  <r>
    <d v="2022-09-01T00:00:00"/>
    <n v="0.54422362745536346"/>
    <n v="0.54224080200000002"/>
    <n v="2.0110200504638801E-2"/>
    <n v="8.7922773867956607"/>
    <n v="18"/>
    <n v="99999"/>
    <n v="99999"/>
    <n v="1"/>
    <n v="-10"/>
    <n v="1"/>
    <x v="5"/>
    <n v="6"/>
    <n v="39345.800799999997"/>
    <n v="-4.4167319604515587E-3"/>
    <n v="70059808"/>
    <n v="4.0624656402175052E-3"/>
    <n v="10053.753957806714"/>
    <n v="5.2178340445463434E-4"/>
    <n v="1479.8960600000005"/>
    <n v="-6.670745671949474E-4"/>
    <n v="2393.1433599999996"/>
    <n v="2.7674964429460713E-2"/>
    <n v="11533.650017806714"/>
    <n v="3.6908148953540554E-4"/>
    <n v="13926.793377806714"/>
    <n v="4.9575286916316852E-3"/>
    <x v="6"/>
    <x v="3"/>
    <n v="3"/>
    <n v="1"/>
    <n v="0"/>
    <n v="0"/>
    <x v="0"/>
  </r>
  <r>
    <d v="2022-09-02T00:00:00"/>
    <n v="0.65535197722599936"/>
    <n v="0.583627707"/>
    <n v="8.9698257678760301E-2"/>
    <n v="10.2690138347869"/>
    <n v="8"/>
    <n v="99999"/>
    <n v="99999"/>
    <n v="1"/>
    <n v="-10"/>
    <n v="1"/>
    <x v="5"/>
    <n v="6"/>
    <n v="39384.050799999997"/>
    <n v="9.7214948539048329E-4"/>
    <n v="70394640"/>
    <n v="4.779230910824106E-3"/>
    <n v="10074.92647998806"/>
    <n v="2.1059320001466375E-3"/>
    <n v="1476.2815200000005"/>
    <n v="-2.4424282878353631E-3"/>
    <n v="2308.7722799999992"/>
    <n v="-3.5255338819317639E-2"/>
    <n v="11551.207999988061"/>
    <n v="1.5223265968915545E-3"/>
    <n v="13859.98027998806"/>
    <n v="-4.7974502102634542E-3"/>
    <x v="6"/>
    <x v="3"/>
    <n v="3"/>
    <n v="1"/>
    <n v="0"/>
    <n v="0"/>
    <x v="0"/>
  </r>
  <r>
    <d v="2022-09-05T00:00:00"/>
    <n v="1.0756471761938648E-2"/>
    <n v="0.441115602"/>
    <n v="2.15042348045047E-2"/>
    <n v="11.609931637119701"/>
    <n v="5"/>
    <n v="99999"/>
    <n v="0"/>
    <n v="99999"/>
    <n v="-10"/>
    <n v="0"/>
    <x v="2"/>
    <n v="4"/>
    <n v="39754.449200000003"/>
    <n v="9.4047816940152629E-3"/>
    <n v="70381176"/>
    <n v="-1.912645621882092E-4"/>
    <n v="10078.854562743702"/>
    <n v="3.8988698959174783E-4"/>
    <n v="1478.3259200000005"/>
    <n v="1.3848307198209842E-3"/>
    <n v="2308.7722799999992"/>
    <n v="0"/>
    <n v="11557.180482743703"/>
    <n v="5.170439970996199E-4"/>
    <n v="13865.952762743702"/>
    <n v="4.3091567484165871E-4"/>
    <x v="6"/>
    <x v="3"/>
    <n v="3"/>
    <n v="1"/>
    <n v="0"/>
    <n v="0"/>
    <x v="0"/>
  </r>
  <r>
    <d v="2022-09-06T00:00:00"/>
    <n v="-0.98773996213339077"/>
    <n v="1.021323E-3"/>
    <n v="8.3495605588889604E-2"/>
    <n v="9.2773288219580401"/>
    <n v="5"/>
    <n v="-1"/>
    <n v="99999"/>
    <n v="99999"/>
    <n v="-10"/>
    <n v="-1"/>
    <x v="4"/>
    <n v="2"/>
    <n v="39673.300799999997"/>
    <n v="-2.0412407072163408E-3"/>
    <n v="70440664"/>
    <n v="8.4522600190717334E-4"/>
    <n v="10074.62734582659"/>
    <n v="-4.194144176599135E-4"/>
    <n v="1469.6044200000003"/>
    <n v="-5.899578626071933E-3"/>
    <n v="2308.6964399999997"/>
    <n v="-3.2848627236403694E-5"/>
    <n v="11544.231765826589"/>
    <n v="-1.1204044910821942E-3"/>
    <n v="13852.928205826589"/>
    <n v="-9.3931929092594402E-4"/>
    <x v="6"/>
    <x v="3"/>
    <n v="3"/>
    <n v="1"/>
    <n v="0"/>
    <n v="0"/>
    <x v="0"/>
  </r>
  <r>
    <d v="2022-09-07T00:00:00"/>
    <n v="1.5239202372229317"/>
    <n v="0.25628803300000003"/>
    <n v="0.100256926923673"/>
    <n v="9.7939316916982992"/>
    <n v="3"/>
    <n v="99999"/>
    <n v="99999"/>
    <n v="1"/>
    <n v="10"/>
    <n v="1"/>
    <x v="1"/>
    <n v="5"/>
    <n v="39454.601600000002"/>
    <n v="-5.5125032601268664E-3"/>
    <n v="70510256"/>
    <n v="9.8795207268342899E-4"/>
    <n v="10136.815695521915"/>
    <n v="6.172769231120645E-3"/>
    <n v="1473.4993000000004"/>
    <n v="2.6502914301251845E-3"/>
    <n v="2308.3679999999995"/>
    <n v="-1.4226209834677928E-4"/>
    <n v="11610.314995521916"/>
    <n v="5.7243505705548703E-3"/>
    <n v="13918.682995521915"/>
    <n v="4.7466346983353613E-3"/>
    <x v="6"/>
    <x v="3"/>
    <n v="3"/>
    <n v="1"/>
    <n v="0"/>
    <n v="0"/>
    <x v="0"/>
  </r>
  <r>
    <d v="2022-09-08T00:00:00"/>
    <n v="1.2536021154251298"/>
    <n v="0.84368341899999999"/>
    <n v="0.256876209027386"/>
    <n v="6.6152676709173202"/>
    <n v="2"/>
    <n v="99999"/>
    <n v="99999"/>
    <n v="1"/>
    <n v="10"/>
    <n v="1"/>
    <x v="1"/>
    <n v="5"/>
    <n v="40242.101600000002"/>
    <n v="1.9959649015946379E-2"/>
    <n v="70887760"/>
    <n v="5.3538878088883468E-3"/>
    <n v="10176.287856976371"/>
    <n v="3.8939409218905485E-3"/>
    <n v="1477.9101000000003"/>
    <n v="2.9934184563236155E-3"/>
    <n v="2317.4332799999993"/>
    <n v="3.9271381339542888E-3"/>
    <n v="11654.197956976372"/>
    <n v="3.7796529613005614E-3"/>
    <n v="13971.631236976371"/>
    <n v="3.8041128942654101E-3"/>
    <x v="6"/>
    <x v="3"/>
    <n v="3"/>
    <n v="1"/>
    <n v="0"/>
    <n v="0"/>
    <x v="0"/>
  </r>
  <r>
    <d v="2022-09-09T00:00:00"/>
    <n v="3.1584408461016851E-2"/>
    <n v="0.64175045200000003"/>
    <n v="7.94438726477322E-2"/>
    <n v="7.6836087606919596"/>
    <n v="2"/>
    <n v="99999"/>
    <n v="0"/>
    <n v="99999"/>
    <n v="-10"/>
    <n v="0"/>
    <x v="2"/>
    <n v="4"/>
    <n v="40385"/>
    <n v="3.5509676264025014E-3"/>
    <n v="70906520"/>
    <n v="2.6464371282153287E-4"/>
    <n v="10167.593435280993"/>
    <n v="-8.5438047916630566E-4"/>
    <n v="1475.6721200000004"/>
    <n v="-1.5142869650865975E-3"/>
    <n v="2332.6788799999995"/>
    <n v="6.578657574124458E-3"/>
    <n v="11643.265555280994"/>
    <n v="-9.3806555678366266E-4"/>
    <n v="13975.944435280993"/>
    <n v="3.0871114699948521E-4"/>
    <x v="6"/>
    <x v="3"/>
    <n v="3"/>
    <n v="1"/>
    <n v="0"/>
    <n v="0"/>
    <x v="0"/>
  </r>
  <r>
    <d v="2022-09-12T00:00:00"/>
    <n v="0.5372864064386087"/>
    <n v="1.9937222000000001E-2"/>
    <n v="9.8425093286819407E-2"/>
    <n v="7.34294723127043"/>
    <n v="1"/>
    <n v="99999"/>
    <n v="99999"/>
    <n v="1"/>
    <n v="10"/>
    <n v="1"/>
    <x v="1"/>
    <n v="5"/>
    <n v="40561.5"/>
    <n v="4.3704345672899159E-3"/>
    <n v="70913704"/>
    <n v="1.0131649388522845E-4"/>
    <n v="10176.046535852867"/>
    <n v="8.3137672898514481E-4"/>
    <n v="1476.0700800000006"/>
    <n v="2.6968050328157744E-4"/>
    <n v="2332.6788799999995"/>
    <n v="0"/>
    <n v="11652.116615852869"/>
    <n v="7.6018712532577304E-4"/>
    <n v="13984.795495852868"/>
    <n v="6.3330679460427142E-4"/>
    <x v="6"/>
    <x v="3"/>
    <n v="3"/>
    <n v="1"/>
    <n v="0"/>
    <n v="0"/>
    <x v="0"/>
  </r>
  <r>
    <d v="2022-09-13T00:00:00"/>
    <n v="1.1837794419227339"/>
    <n v="0.30599114100000002"/>
    <n v="0.10403122033145799"/>
    <n v="10.4939596371019"/>
    <n v="0"/>
    <n v="99999"/>
    <n v="99999"/>
    <n v="1"/>
    <n v="10"/>
    <n v="1"/>
    <x v="1"/>
    <n v="5"/>
    <n v="40864.949200000003"/>
    <n v="7.4812124798147028E-3"/>
    <n v="71135936"/>
    <n v="3.1338371494458173E-3"/>
    <n v="10193.279499571583"/>
    <n v="1.6934831870116795E-3"/>
    <n v="1478.9924800000003"/>
    <n v="1.9798517967384299E-3"/>
    <n v="2332.6788799999995"/>
    <n v="0"/>
    <n v="11672.271979571584"/>
    <n v="1.7297598696612848E-3"/>
    <n v="14004.950859571583"/>
    <n v="1.441234069149866E-3"/>
    <x v="6"/>
    <x v="3"/>
    <n v="3"/>
    <n v="1"/>
    <n v="0"/>
    <n v="0"/>
    <x v="0"/>
  </r>
  <r>
    <d v="2022-09-14T00:00:00"/>
    <n v="1.2513096688531726"/>
    <n v="0.90898095400000001"/>
    <n v="0.275294373579619"/>
    <n v="4.14470047601373"/>
    <n v="3"/>
    <n v="99999"/>
    <n v="99999"/>
    <n v="1"/>
    <n v="10"/>
    <n v="1"/>
    <x v="1"/>
    <n v="5"/>
    <n v="41373.648399999998"/>
    <n v="1.2448301293862762E-2"/>
    <n v="71176776"/>
    <n v="5.7411207747382065E-4"/>
    <n v="10188.413927186422"/>
    <n v="-4.773314010829699E-4"/>
    <n v="1475.3136200000006"/>
    <n v="-2.4874095370652771E-3"/>
    <n v="2332.6788799999995"/>
    <n v="0"/>
    <n v="11663.727547186423"/>
    <n v="-7.3202821182671851E-4"/>
    <n v="13996.406427186423"/>
    <n v="-6.101008472529923E-4"/>
    <x v="6"/>
    <x v="3"/>
    <n v="3"/>
    <n v="1"/>
    <n v="0"/>
    <n v="0"/>
    <x v="0"/>
  </r>
  <r>
    <d v="2022-09-15T00:00:00"/>
    <n v="-1.6461365453517507"/>
    <n v="0.126700391"/>
    <n v="0.193756171492868"/>
    <n v="8.2879320077946605"/>
    <n v="8"/>
    <n v="-1"/>
    <n v="99999"/>
    <n v="99999"/>
    <n v="10"/>
    <n v="-1"/>
    <x v="0"/>
    <n v="1"/>
    <n v="41208.449200000003"/>
    <n v="-3.9928603444118194E-3"/>
    <n v="71480496"/>
    <n v="4.2671221860344222E-3"/>
    <n v="10253.612124160682"/>
    <n v="6.3992489351347714E-3"/>
    <n v="1472.8968400000006"/>
    <n v="-1.6381466064144812E-3"/>
    <n v="2365.3171599999996"/>
    <n v="1.3991758694192891E-2"/>
    <n v="11726.508964160683"/>
    <n v="5.3826203261584382E-3"/>
    <n v="14091.826124160682"/>
    <n v="6.8174425678948491E-3"/>
    <x v="6"/>
    <x v="3"/>
    <n v="3"/>
    <n v="1"/>
    <n v="0"/>
    <n v="0"/>
    <x v="0"/>
  </r>
  <r>
    <d v="2022-09-16T00:00:00"/>
    <n v="-0.17900159211662844"/>
    <n v="0.52880469299999999"/>
    <n v="0.12629627502225699"/>
    <n v="7.7614671953566603"/>
    <n v="7"/>
    <n v="99999"/>
    <n v="0"/>
    <n v="99999"/>
    <n v="10"/>
    <n v="0"/>
    <x v="3"/>
    <n v="3"/>
    <n v="40825.148399999998"/>
    <n v="-9.3015099437424587E-3"/>
    <n v="71567400"/>
    <n v="1.2157722016925554E-3"/>
    <n v="10249.349036684704"/>
    <n v="-4.1576445689150976E-4"/>
    <n v="1476.8115800000005"/>
    <n v="2.6578507697796461E-3"/>
    <n v="2400.5939599999997"/>
    <n v="1.4914194424564986E-2"/>
    <n v="11726.160616684705"/>
    <n v="-2.9705983003336378E-5"/>
    <n v="14126.754576684705"/>
    <n v="2.4786320961012187E-3"/>
    <x v="6"/>
    <x v="3"/>
    <n v="3"/>
    <n v="1"/>
    <n v="0"/>
    <n v="0"/>
    <x v="0"/>
  </r>
  <r>
    <d v="2022-09-19T00:00:00"/>
    <n v="0.92840727315960125"/>
    <n v="0.44880376900000002"/>
    <n v="8.7242776913904196E-3"/>
    <n v="9.7843890780578793"/>
    <n v="2"/>
    <n v="99999"/>
    <n v="99999"/>
    <n v="1"/>
    <n v="-10"/>
    <n v="1"/>
    <x v="5"/>
    <n v="6"/>
    <n v="40966.050799999997"/>
    <n v="3.4513628369321481E-3"/>
    <n v="71606328"/>
    <n v="5.4393480830650098E-4"/>
    <n v="10245.509067389694"/>
    <n v="-3.7465494454969051E-4"/>
    <n v="1472.7650200000007"/>
    <n v="-2.740065188275298E-3"/>
    <n v="2394.46396"/>
    <n v="-2.5535347093849081E-3"/>
    <n v="11718.274087389695"/>
    <n v="-6.7255852557479567E-4"/>
    <n v="14112.738047389696"/>
    <n v="-9.9219740945621915E-4"/>
    <x v="6"/>
    <x v="3"/>
    <n v="3"/>
    <n v="1"/>
    <n v="0"/>
    <n v="0"/>
    <x v="0"/>
  </r>
  <r>
    <d v="2022-09-20T00:00:00"/>
    <n v="-0.32927983683417289"/>
    <n v="0.23770913399999999"/>
    <n v="3.2740269870784502E-2"/>
    <n v="10.2380380219284"/>
    <n v="1"/>
    <n v="-1"/>
    <n v="99999"/>
    <n v="99999"/>
    <n v="-10"/>
    <n v="-1"/>
    <x v="4"/>
    <n v="2"/>
    <n v="41414.699200000003"/>
    <n v="1.0951712240712341E-2"/>
    <n v="71431184"/>
    <n v="-2.4459290804578204E-3"/>
    <n v="10208.119558251105"/>
    <n v="-3.6493559170813761E-3"/>
    <n v="1465.4579600000004"/>
    <n v="-4.9614567841924639E-3"/>
    <n v="2388.6238800000001"/>
    <n v="-2.438992650363403E-3"/>
    <n v="11673.577518251104"/>
    <n v="-3.8142621349580574E-3"/>
    <n v="14062.201398251105"/>
    <n v="-3.5809244789275496E-3"/>
    <x v="6"/>
    <x v="3"/>
    <n v="3"/>
    <n v="1"/>
    <n v="0"/>
    <n v="0"/>
    <x v="0"/>
  </r>
  <r>
    <d v="2022-09-21T00:00:00"/>
    <n v="-1.0441059593652411"/>
    <n v="8.4177371000000001E-2"/>
    <n v="8.2791462215023606E-2"/>
    <n v="7.4266366200804796"/>
    <n v="4"/>
    <n v="-1"/>
    <n v="99999"/>
    <n v="99999"/>
    <n v="-10"/>
    <n v="-1"/>
    <x v="4"/>
    <n v="2"/>
    <n v="41197.601600000002"/>
    <n v="-5.2420421781066429E-3"/>
    <n v="71443784"/>
    <n v="1.7639354822951425E-4"/>
    <n v="10182.181345399033"/>
    <n v="-2.5409393673397895E-3"/>
    <n v="1461.9548000000004"/>
    <n v="-2.3904882266291283E-3"/>
    <n v="2390.1420399999997"/>
    <n v="6.3557934453850606E-4"/>
    <n v="11644.136145399032"/>
    <n v="-2.5220522848322657E-3"/>
    <n v="14034.278185399031"/>
    <n v="-1.9856928557108189E-3"/>
    <x v="6"/>
    <x v="3"/>
    <n v="3"/>
    <n v="1"/>
    <n v="0"/>
    <n v="0"/>
    <x v="0"/>
  </r>
  <r>
    <d v="2022-09-22T00:00:00"/>
    <n v="-2.2412500056081677"/>
    <n v="0.103308019"/>
    <n v="0.21163474498813301"/>
    <n v="6.2320630788495297"/>
    <n v="4"/>
    <n v="-1"/>
    <n v="99999"/>
    <n v="99999"/>
    <n v="10"/>
    <n v="-1"/>
    <x v="0"/>
    <n v="1"/>
    <n v="40637.300799999997"/>
    <n v="-1.3600325704397398E-2"/>
    <n v="71821752"/>
    <n v="5.2904252663885654E-3"/>
    <n v="10192.239031214205"/>
    <n v="9.8777319652798568E-4"/>
    <n v="1467.2284400000003"/>
    <n v="3.6072524266823613E-3"/>
    <n v="2381.0574799999999"/>
    <n v="-3.8008452418165639E-3"/>
    <n v="11659.467471214206"/>
    <n v="1.3166563516378016E-3"/>
    <n v="14040.524951214205"/>
    <n v="4.4510773782957536E-4"/>
    <x v="6"/>
    <x v="3"/>
    <n v="3"/>
    <n v="1"/>
    <n v="0"/>
    <n v="0"/>
    <x v="0"/>
  </r>
  <r>
    <d v="2022-09-23T00:00:00"/>
    <n v="-2.8098739390172303"/>
    <n v="0.84088272100000006"/>
    <n v="0.15636681565298899"/>
    <n v="6.7673694774427098"/>
    <n v="9"/>
    <n v="-1"/>
    <n v="99999"/>
    <n v="99999"/>
    <n v="10"/>
    <n v="-1"/>
    <x v="0"/>
    <n v="1"/>
    <n v="39555.351600000002"/>
    <n v="-2.6624534078306561E-2"/>
    <n v="71879896"/>
    <n v="8.0955975565721872E-4"/>
    <n v="10183.417282893968"/>
    <n v="-8.6553585460658056E-4"/>
    <n v="1477.4220000000007"/>
    <n v="6.9474934659803367E-3"/>
    <n v="2349.2340399999998"/>
    <n v="-1.336525483626716E-2"/>
    <n v="11660.839282893969"/>
    <n v="1.1765646099615168E-4"/>
    <n v="14010.073322893968"/>
    <n v="-2.1688383038416248E-3"/>
    <x v="6"/>
    <x v="3"/>
    <n v="3"/>
    <n v="1"/>
    <n v="0"/>
    <n v="0"/>
    <x v="0"/>
  </r>
  <r>
    <d v="2022-09-26T00:00:00"/>
    <n v="-0.36723816428274308"/>
    <n v="5.9583500000000003E-3"/>
    <n v="0.11845063686233"/>
    <n v="8.9387424243212799"/>
    <n v="4"/>
    <n v="-1"/>
    <n v="99999"/>
    <n v="99999"/>
    <n v="10"/>
    <n v="-1"/>
    <x v="0"/>
    <n v="1"/>
    <n v="38661.449200000003"/>
    <n v="-2.2598772703110059E-2"/>
    <n v="72041800"/>
    <n v="2.2524239601013907E-3"/>
    <n v="10199.844989978717"/>
    <n v="1.6131821596219176E-3"/>
    <n v="1484.0897800000007"/>
    <n v="4.5131181206181648E-3"/>
    <n v="2351.7257599999998"/>
    <n v="1.0606520923730489E-3"/>
    <n v="11683.934769978718"/>
    <n v="1.9806024698949543E-3"/>
    <n v="14035.660529978717"/>
    <n v="1.8263435526020277E-3"/>
    <x v="6"/>
    <x v="3"/>
    <n v="3"/>
    <n v="1"/>
    <n v="0"/>
    <n v="0"/>
    <x v="0"/>
  </r>
  <r>
    <d v="2022-09-27T00:00:00"/>
    <n v="-1.6013785118583508"/>
    <n v="0.53596137399999999"/>
    <n v="0.17399235292850901"/>
    <n v="7.0928491814254997"/>
    <n v="7"/>
    <n v="-1"/>
    <n v="99999"/>
    <n v="99999"/>
    <n v="10"/>
    <n v="-1"/>
    <x v="0"/>
    <n v="1"/>
    <n v="38526.300799999997"/>
    <n v="-3.4956889303571215E-3"/>
    <n v="72183808"/>
    <n v="1.9711889486382361E-3"/>
    <n v="10202.997420525535"/>
    <n v="3.090665152181149E-4"/>
    <n v="1478.9505400000005"/>
    <n v="-3.4628902302663578E-3"/>
    <n v="2371.2058399999996"/>
    <n v="8.2833127617736313E-3"/>
    <n v="11681.947960525535"/>
    <n v="-1.7004626371996956E-4"/>
    <n v="14053.153800525535"/>
    <n v="1.2463446596941985E-3"/>
    <x v="6"/>
    <x v="3"/>
    <n v="3"/>
    <n v="1"/>
    <n v="0"/>
    <n v="0"/>
    <x v="0"/>
  </r>
  <r>
    <d v="2022-09-28T00:00:00"/>
    <n v="-0.20485949395451861"/>
    <n v="6.8480053999999999E-2"/>
    <n v="6.7258363884320896E-2"/>
    <n v="8.6183188593051607"/>
    <n v="3"/>
    <n v="99999"/>
    <n v="0"/>
    <n v="99999"/>
    <n v="-10"/>
    <n v="0"/>
    <x v="2"/>
    <n v="4"/>
    <n v="37676.800799999997"/>
    <n v="-2.2049871966944745E-2"/>
    <n v="72176384"/>
    <n v="-1.028485501900489E-4"/>
    <n v="10186.843392212781"/>
    <n v="-1.5832630007586168E-3"/>
    <n v="1484.7661800000005"/>
    <n v="3.9322748413208597E-3"/>
    <n v="2390.31648"/>
    <n v="8.0594605823003374E-3"/>
    <n v="11671.609572212781"/>
    <n v="-8.8498838958095405E-4"/>
    <n v="14061.926052212781"/>
    <n v="6.2421943228985199E-4"/>
    <x v="6"/>
    <x v="3"/>
    <n v="3"/>
    <n v="1"/>
    <n v="0"/>
    <n v="0"/>
    <x v="0"/>
  </r>
  <r>
    <d v="2022-09-29T00:00:00"/>
    <n v="0.81729848365824687"/>
    <n v="0.751264971"/>
    <n v="0.20892084676558501"/>
    <n v="7.1909468212162597"/>
    <n v="9"/>
    <n v="99999"/>
    <n v="99999"/>
    <n v="1"/>
    <n v="10"/>
    <n v="1"/>
    <x v="1"/>
    <n v="5"/>
    <n v="37695.300799999997"/>
    <n v="4.9101833508125026E-4"/>
    <n v="72456280"/>
    <n v="3.877944342570494E-3"/>
    <n v="10228.715360632867"/>
    <n v="4.1103967939759567E-3"/>
    <n v="1472.7301200000006"/>
    <n v="-8.1063672934683639E-3"/>
    <n v="2402.2945199999999"/>
    <n v="5.0110686598285881E-3"/>
    <n v="11701.445480632867"/>
    <n v="2.5562805400136668E-3"/>
    <n v="14103.740000632866"/>
    <n v="2.9735576950715714E-3"/>
    <x v="6"/>
    <x v="3"/>
    <n v="3"/>
    <n v="1"/>
    <n v="0"/>
    <n v="0"/>
    <x v="0"/>
  </r>
  <r>
    <d v="2022-09-30T00:00:00"/>
    <n v="0.86570854888696036"/>
    <n v="0.78232640499999995"/>
    <n v="0.35551973203680198"/>
    <n v="4.4844826249066099"/>
    <n v="9"/>
    <n v="99999"/>
    <n v="99999"/>
    <n v="1"/>
    <n v="10"/>
    <n v="1"/>
    <x v="1"/>
    <n v="5"/>
    <n v="38702.75"/>
    <n v="2.6726121787573165E-2"/>
    <n v="72760752"/>
    <n v="4.2021478331484285E-3"/>
    <n v="10246.550964962065"/>
    <n v="1.743679797547415E-3"/>
    <n v="1471.0453800000005"/>
    <n v="-1.1439570476090566E-3"/>
    <n v="2422.5218800000002"/>
    <n v="8.4200167096915024E-3"/>
    <n v="11717.596344962065"/>
    <n v="1.3802452317475122E-3"/>
    <n v="14140.118224962065"/>
    <n v="2.5793317465840904E-3"/>
    <x v="6"/>
    <x v="3"/>
    <n v="3"/>
    <n v="1"/>
    <n v="0"/>
    <n v="0"/>
    <x v="0"/>
  </r>
  <r>
    <d v="2022-10-03T00:00:00"/>
    <n v="1.1643379933066893"/>
    <n v="0.50780513599999999"/>
    <n v="0.154815025170214"/>
    <n v="8.44683692180074"/>
    <n v="4"/>
    <n v="99999"/>
    <n v="99999"/>
    <n v="1"/>
    <n v="10"/>
    <n v="1"/>
    <x v="1"/>
    <n v="5"/>
    <n v="37974.898399999998"/>
    <n v="-1.8806198525944562E-2"/>
    <n v="73293392"/>
    <n v="7.3204301132017147E-3"/>
    <n v="10249.458166219536"/>
    <n v="2.8372486189853774E-4"/>
    <n v="1471.8056400000005"/>
    <n v="5.168161433606322E-4"/>
    <n v="2435.3958000000002"/>
    <n v="5.3142636631211548E-3"/>
    <n v="11721.263806219536"/>
    <n v="3.1298750609787263E-4"/>
    <n v="14156.659606219537"/>
    <n v="1.1698191623512599E-3"/>
    <x v="6"/>
    <x v="4"/>
    <n v="4"/>
    <n v="1"/>
    <n v="0"/>
    <n v="0"/>
    <x v="0"/>
  </r>
  <r>
    <d v="2022-10-04T00:00:00"/>
    <n v="0.64278168855536499"/>
    <n v="0.21737389100000001"/>
    <n v="3.7369426455535502E-2"/>
    <n v="10.883207547420101"/>
    <n v="3"/>
    <n v="99999"/>
    <n v="99999"/>
    <n v="1"/>
    <n v="-10"/>
    <n v="1"/>
    <x v="5"/>
    <n v="6"/>
    <n v="39121.851600000002"/>
    <n v="3.0202930049182175E-2"/>
    <n v="73959512"/>
    <n v="9.0884045863233176E-3"/>
    <n v="10280.773936166826"/>
    <n v="3.0553585798809291E-3"/>
    <n v="1461.0148800000006"/>
    <n v="-7.3316474042046664E-3"/>
    <n v="2423.8152800000003"/>
    <n v="-4.7550874482086281E-3"/>
    <n v="11741.788816166827"/>
    <n v="1.7510918862178038E-3"/>
    <n v="14165.604096166828"/>
    <n v="6.3182206792355977E-4"/>
    <x v="6"/>
    <x v="4"/>
    <n v="4"/>
    <n v="1"/>
    <n v="0"/>
    <n v="0"/>
    <x v="0"/>
  </r>
  <r>
    <d v="2022-10-06T00:00:00"/>
    <n v="-0.26549769322595684"/>
    <n v="3.3714230000000001E-3"/>
    <n v="4.8406782050761703E-2"/>
    <n v="8.9598395721936992"/>
    <n v="1"/>
    <n v="-1"/>
    <n v="99999"/>
    <n v="99999"/>
    <n v="-10"/>
    <n v="-1"/>
    <x v="4"/>
    <n v="2"/>
    <n v="39239.25"/>
    <n v="3.0008395614893324E-3"/>
    <n v="74302528"/>
    <n v="4.6378889033231729E-3"/>
    <n v="10317.347979440525"/>
    <n v="3.5575184806888593E-3"/>
    <n v="1467.5402800000006"/>
    <n v="4.466347392710901E-3"/>
    <n v="2406.4658800000007"/>
    <n v="-7.1578886985148582E-3"/>
    <n v="11784.888259440526"/>
    <n v="3.670602831346903E-3"/>
    <n v="14191.354139440526"/>
    <n v="1.8177864564679069E-3"/>
    <x v="6"/>
    <x v="4"/>
    <n v="4"/>
    <n v="1"/>
    <n v="0"/>
    <n v="0"/>
    <x v="0"/>
  </r>
  <r>
    <d v="2022-10-07T00:00:00"/>
    <n v="0.15462021639289417"/>
    <n v="0.26384263299999999"/>
    <n v="0.154559445847543"/>
    <n v="8.0070887482823903"/>
    <n v="2"/>
    <n v="99999"/>
    <n v="0"/>
    <n v="99999"/>
    <n v="10"/>
    <n v="0"/>
    <x v="3"/>
    <n v="3"/>
    <n v="39199.398399999998"/>
    <n v="-1.015605548016385E-3"/>
    <n v="74397048"/>
    <n v="1.2720966909767206E-3"/>
    <n v="10322.242624863737"/>
    <n v="4.7440926030262176E-4"/>
    <n v="1467.1763000000005"/>
    <n v="-2.4802044956484526E-4"/>
    <n v="2418.18156"/>
    <n v="4.8684172492814426E-3"/>
    <n v="11789.418924863738"/>
    <n v="3.8444704128459684E-4"/>
    <n v="14207.600484863739"/>
    <n v="1.144805863033227E-3"/>
    <x v="6"/>
    <x v="4"/>
    <n v="4"/>
    <n v="1"/>
    <n v="0"/>
    <n v="0"/>
    <x v="0"/>
  </r>
  <r>
    <d v="2022-10-10T00:00:00"/>
    <n v="0.10610708678655009"/>
    <n v="0.48454268"/>
    <n v="0.15297544769142399"/>
    <n v="6.0258274394699196"/>
    <n v="2"/>
    <n v="99999"/>
    <n v="0"/>
    <n v="99999"/>
    <n v="10"/>
    <n v="0"/>
    <x v="3"/>
    <n v="3"/>
    <n v="39113.699200000003"/>
    <n v="-2.1862376336876377E-3"/>
    <n v="74512944"/>
    <n v="1.5578037451162707E-3"/>
    <n v="10316.994202856871"/>
    <n v="-5.0845753172124031E-4"/>
    <n v="1447.5004400000005"/>
    <n v="-1.341069917773352E-2"/>
    <n v="2418.18156"/>
    <n v="0"/>
    <n v="11764.494642856871"/>
    <n v="-2.1141230255463661E-3"/>
    <n v="14182.67620285687"/>
    <n v="-1.75429215041778E-3"/>
    <x v="6"/>
    <x v="4"/>
    <n v="4"/>
    <n v="1"/>
    <n v="0"/>
    <n v="0"/>
    <x v="0"/>
  </r>
  <r>
    <d v="2022-10-11T00:00:00"/>
    <n v="0.33644250776131757"/>
    <n v="9.1183218999999996E-2"/>
    <n v="0.114352557314418"/>
    <n v="7.7779238277511498"/>
    <n v="5"/>
    <n v="99999"/>
    <n v="99999"/>
    <n v="1"/>
    <n v="10"/>
    <n v="1"/>
    <x v="1"/>
    <n v="5"/>
    <n v="38646.449200000003"/>
    <n v="-1.1945942458953085E-2"/>
    <n v="74074752"/>
    <n v="-5.880750061358464E-3"/>
    <n v="10294.205704201731"/>
    <n v="-2.2088311970582808E-3"/>
    <n v="1448.0731200000007"/>
    <n v="3.956337312065461E-4"/>
    <n v="2426.6448"/>
    <n v="3.4998364638922919E-3"/>
    <n v="11742.278824201732"/>
    <n v="-1.8883784921970292E-3"/>
    <n v="14168.923624201732"/>
    <n v="-9.6967444355577914E-4"/>
    <x v="6"/>
    <x v="4"/>
    <n v="4"/>
    <n v="1"/>
    <n v="0"/>
    <n v="0"/>
    <x v="0"/>
  </r>
  <r>
    <d v="2022-10-12T00:00:00"/>
    <n v="-0.15033118543899648"/>
    <n v="0.56864553600000001"/>
    <n v="0.16283122111912901"/>
    <n v="8.02093610075908"/>
    <n v="3"/>
    <n v="99999"/>
    <n v="0"/>
    <n v="99999"/>
    <n v="10"/>
    <n v="0"/>
    <x v="3"/>
    <n v="3"/>
    <n v="39128.601600000002"/>
    <n v="1.2475981881409082E-2"/>
    <n v="73682824"/>
    <n v="-5.2909795769549017E-3"/>
    <n v="10275.646377735746"/>
    <n v="-1.8028905774061244E-3"/>
    <n v="1449.2557600000005"/>
    <n v="8.1669909044346234E-4"/>
    <n v="2414.6850400000003"/>
    <n v="-4.928516938284444E-3"/>
    <n v="11724.902137735746"/>
    <n v="-1.4798393673102206E-3"/>
    <n v="14139.587177735746"/>
    <n v="-2.0704781283369389E-3"/>
    <x v="6"/>
    <x v="4"/>
    <n v="4"/>
    <n v="1"/>
    <n v="0"/>
    <n v="0"/>
    <x v="0"/>
  </r>
  <r>
    <d v="2022-10-13T00:00:00"/>
    <n v="0.64183753481938244"/>
    <n v="0.146655114"/>
    <n v="0.165475133918529"/>
    <n v="6.9042973500036604"/>
    <n v="4"/>
    <n v="99999"/>
    <n v="99999"/>
    <n v="1"/>
    <n v="10"/>
    <n v="1"/>
    <x v="1"/>
    <n v="5"/>
    <n v="38658.101600000002"/>
    <n v="-1.2024452210426029E-2"/>
    <n v="73968480"/>
    <n v="3.876832950919562E-3"/>
    <n v="10309.320670605175"/>
    <n v="3.2770972872706583E-3"/>
    <n v="1449.6798400000005"/>
    <n v="2.9261915784961623E-4"/>
    <n v="2415.2656399999996"/>
    <n v="2.4044543714052402E-4"/>
    <n v="11759.000510605176"/>
    <n v="2.9082010637586642E-3"/>
    <n v="14174.266150605175"/>
    <n v="2.4526156551469835E-3"/>
    <x v="6"/>
    <x v="4"/>
    <n v="4"/>
    <n v="1"/>
    <n v="0"/>
    <n v="0"/>
    <x v="0"/>
  </r>
  <r>
    <d v="2022-10-14T00:00:00"/>
    <n v="0.86831258695820268"/>
    <n v="4.4686732E-2"/>
    <n v="7.3783737366379706E-2"/>
    <n v="10.661041439505899"/>
    <n v="4"/>
    <n v="99999"/>
    <n v="99999"/>
    <n v="1"/>
    <n v="-10"/>
    <n v="1"/>
    <x v="5"/>
    <n v="6"/>
    <n v="39370.648399999998"/>
    <n v="1.8432017365280995E-2"/>
    <n v="74095864"/>
    <n v="1.7221389435067014E-3"/>
    <n v="10308.114549478687"/>
    <n v="-1.1699326900627138E-4"/>
    <n v="1447.1406200000004"/>
    <n v="-1.7515729542049163E-3"/>
    <n v="2381.9274"/>
    <n v="-1.380313595650684E-2"/>
    <n v="11755.255169478687"/>
    <n v="-3.1850845853020893E-4"/>
    <n v="14137.182569478688"/>
    <n v="-2.6162610982795043E-3"/>
    <x v="6"/>
    <x v="4"/>
    <n v="4"/>
    <n v="1"/>
    <n v="0"/>
    <n v="0"/>
    <x v="0"/>
  </r>
  <r>
    <d v="2022-10-17T00:00:00"/>
    <n v="1.6870034489364034"/>
    <n v="0.57983514300000005"/>
    <n v="0.31039838073132198"/>
    <n v="5.3120836306736399"/>
    <n v="4"/>
    <n v="99999"/>
    <n v="99999"/>
    <n v="1"/>
    <n v="10"/>
    <n v="1"/>
    <x v="1"/>
    <n v="5"/>
    <n v="39959.449200000003"/>
    <n v="1.495532392603427E-2"/>
    <n v="74305408"/>
    <n v="2.8280121006485359E-3"/>
    <n v="10308.186723480752"/>
    <n v="7.0016686095630831E-6"/>
    <n v="1450.0308600000005"/>
    <n v="1.9972074310237176E-3"/>
    <n v="2380.3106399999997"/>
    <n v="-6.7876124184151898E-4"/>
    <n v="11758.217583480753"/>
    <n v="2.520076305752017E-4"/>
    <n v="14138.528223480753"/>
    <n v="9.5185444161316468E-5"/>
    <x v="6"/>
    <x v="4"/>
    <n v="4"/>
    <n v="1"/>
    <n v="0"/>
    <n v="0"/>
    <x v="0"/>
  </r>
  <r>
    <d v="2022-10-18T00:00:00"/>
    <n v="0.24457460164174022"/>
    <n v="0.219339069"/>
    <n v="9.3800175233399202E-2"/>
    <n v="10.49592825719"/>
    <n v="4"/>
    <n v="99999"/>
    <n v="0"/>
    <n v="99999"/>
    <n v="10"/>
    <n v="0"/>
    <x v="3"/>
    <n v="3"/>
    <n v="40303.949200000003"/>
    <n v="8.621239954428539E-3"/>
    <n v="74611344"/>
    <n v="4.1172777087772339E-3"/>
    <n v="10333.383585003612"/>
    <n v="2.444354395081394E-3"/>
    <n v="1454.6551200000004"/>
    <n v="3.1890769552309628E-3"/>
    <n v="2392.9610000000002"/>
    <n v="5.3145836461079288E-3"/>
    <n v="11788.038705003612"/>
    <n v="2.5361940541697159E-3"/>
    <n v="14180.999705003611"/>
    <n v="3.0039535128079109E-3"/>
    <x v="6"/>
    <x v="4"/>
    <n v="4"/>
    <n v="1"/>
    <n v="0"/>
    <n v="0"/>
    <x v="0"/>
  </r>
  <r>
    <d v="2022-10-19T00:00:00"/>
    <n v="-0.78819796103907258"/>
    <n v="0.48530284000000001"/>
    <n v="0.102259855651274"/>
    <n v="9.2869800418230195"/>
    <n v="7"/>
    <n v="-1"/>
    <n v="99999"/>
    <n v="99999"/>
    <n v="10"/>
    <n v="-1"/>
    <x v="0"/>
    <n v="1"/>
    <n v="40379.949200000003"/>
    <n v="1.88567129297601E-3"/>
    <n v="74818184"/>
    <n v="2.7722325977668216E-3"/>
    <n v="10348.428503673442"/>
    <n v="1.4559527908810654E-3"/>
    <n v="1451.2835000000005"/>
    <n v="-2.3178139984134649E-3"/>
    <n v="2406.6959200000001"/>
    <n v="5.7397174462934242E-3"/>
    <n v="11799.712003673441"/>
    <n v="9.9026640155797097E-4"/>
    <n v="14206.407923673441"/>
    <n v="1.7917085676875111E-3"/>
    <x v="6"/>
    <x v="4"/>
    <n v="4"/>
    <n v="1"/>
    <n v="0"/>
    <n v="0"/>
    <x v="0"/>
  </r>
  <r>
    <d v="2022-10-20T00:00:00"/>
    <n v="1.6070569737523319"/>
    <n v="8.8340271999999997E-2"/>
    <n v="9.9202239445463206E-2"/>
    <n v="11.6242811485596"/>
    <n v="3"/>
    <n v="99999"/>
    <n v="99999"/>
    <n v="1"/>
    <n v="10"/>
    <n v="1"/>
    <x v="1"/>
    <n v="5"/>
    <n v="40116"/>
    <n v="-6.5366402194484419E-3"/>
    <n v="75155664"/>
    <n v="4.51066815521739E-3"/>
    <n v="10417.447667908338"/>
    <n v="6.6695309544242409E-3"/>
    <n v="1457.0673800000004"/>
    <n v="3.9853550322868081E-3"/>
    <n v="2395.6407599999998"/>
    <n v="-4.593500952127072E-3"/>
    <n v="11874.515047908339"/>
    <n v="6.339395759117572E-3"/>
    <n v="14270.155807908339"/>
    <n v="4.4872626900054335E-3"/>
    <x v="6"/>
    <x v="4"/>
    <n v="4"/>
    <n v="1"/>
    <n v="0"/>
    <n v="0"/>
    <x v="0"/>
  </r>
  <r>
    <d v="2022-10-21T00:00:00"/>
    <n v="1.3729111126452902"/>
    <n v="0.144886288"/>
    <n v="0.124411508395947"/>
    <n v="7.3247342297420603"/>
    <n v="4"/>
    <n v="99999"/>
    <n v="99999"/>
    <n v="1"/>
    <n v="10"/>
    <n v="1"/>
    <x v="1"/>
    <n v="5"/>
    <n v="40881.601600000002"/>
    <n v="1.908469438627991E-2"/>
    <n v="75219976"/>
    <n v="8.557172750147668E-4"/>
    <n v="10405.844347869297"/>
    <n v="-1.113835212706249E-3"/>
    <n v="1460.1104400000004"/>
    <n v="2.0884826891121033E-3"/>
    <n v="2387.1746800000001"/>
    <n v="-3.5339522274615565E-3"/>
    <n v="11865.954787869297"/>
    <n v="-7.2089344318515547E-4"/>
    <n v="14253.129467869298"/>
    <n v="-1.1931432472240822E-3"/>
    <x v="6"/>
    <x v="4"/>
    <n v="4"/>
    <n v="1"/>
    <n v="0"/>
    <n v="0"/>
    <x v="0"/>
  </r>
  <r>
    <d v="2022-10-25T00:00:00"/>
    <n v="0.19481856515632912"/>
    <n v="1.7325881000000001E-2"/>
    <n v="8.9076961746140701E-2"/>
    <n v="10.5885326696395"/>
    <n v="3"/>
    <n v="99999"/>
    <n v="0"/>
    <n v="99999"/>
    <n v="-10"/>
    <n v="0"/>
    <x v="2"/>
    <n v="4"/>
    <n v="41045.5"/>
    <n v="4.0090992912567014E-3"/>
    <n v="74970456"/>
    <n v="-3.3172039299773637E-3"/>
    <n v="10381.534497972591"/>
    <n v="-2.3361727394743959E-3"/>
    <n v="1460.5078800000006"/>
    <n v="2.7219858793703366E-4"/>
    <n v="2387.7342800000001"/>
    <n v="2.3441937646562216E-4"/>
    <n v="11842.042377972592"/>
    <n v="-2.0152116137465148E-3"/>
    <n v="14229.776657972592"/>
    <n v="-1.6384338575854418E-3"/>
    <x v="6"/>
    <x v="4"/>
    <n v="4"/>
    <n v="1"/>
    <n v="0"/>
    <n v="0"/>
    <x v="0"/>
  </r>
  <r>
    <d v="2022-10-27T00:00:00"/>
    <n v="-0.70882330298152729"/>
    <n v="0.44949423900000002"/>
    <n v="6.5466273328951594E-2"/>
    <n v="8.5528136672583592"/>
    <n v="3"/>
    <n v="-1"/>
    <n v="99999"/>
    <n v="99999"/>
    <n v="-10"/>
    <n v="-1"/>
    <x v="4"/>
    <n v="2"/>
    <n v="41335.398399999998"/>
    <n v="7.0628546369273515E-3"/>
    <n v="76221728"/>
    <n v="1.669020127075127E-2"/>
    <n v="10484.353743578185"/>
    <n v="9.9040508535297445E-3"/>
    <n v="1456.1365000000003"/>
    <n v="-2.9930547173769861E-3"/>
    <n v="2404.8702400000002"/>
    <n v="7.1766612154180454E-3"/>
    <n v="11940.490243578186"/>
    <n v="8.3134194645948511E-3"/>
    <n v="14345.360483578186"/>
    <n v="8.1226732073012009E-3"/>
    <x v="6"/>
    <x v="4"/>
    <n v="4"/>
    <n v="1"/>
    <n v="0"/>
    <n v="0"/>
    <x v="0"/>
  </r>
  <r>
    <d v="2022-10-28T00:00:00"/>
    <n v="-0.21727511006895175"/>
    <n v="0.76287307699999996"/>
    <n v="0.21001286712980999"/>
    <n v="5.9099082926818198"/>
    <n v="5"/>
    <n v="99999"/>
    <n v="0"/>
    <n v="99999"/>
    <n v="10"/>
    <n v="0"/>
    <x v="3"/>
    <n v="3"/>
    <n v="41034.550799999997"/>
    <n v="-7.2782073391121083E-3"/>
    <n v="76367672"/>
    <n v="1.9147296162060901E-3"/>
    <n v="10488.263261472741"/>
    <n v="3.7289068932366831E-4"/>
    <n v="1457.0251600000006"/>
    <n v="6.1028619226299874E-4"/>
    <n v="2398.7481600000001"/>
    <n v="-2.5457007609691606E-3"/>
    <n v="11945.288421472742"/>
    <n v="4.0184094594741815E-4"/>
    <n v="14344.036581472741"/>
    <n v="-9.2287824133840957E-5"/>
    <x v="6"/>
    <x v="4"/>
    <n v="4"/>
    <n v="1"/>
    <n v="0"/>
    <n v="0"/>
    <x v="0"/>
  </r>
  <r>
    <d v="2022-10-31T00:00:00"/>
    <n v="6.5051583650335684E-2"/>
    <n v="0.43307645700000003"/>
    <n v="3.3131185044183598E-3"/>
    <n v="12.116792512178501"/>
    <n v="2"/>
    <n v="99999"/>
    <n v="0"/>
    <n v="99999"/>
    <n v="-10"/>
    <n v="0"/>
    <x v="2"/>
    <n v="4"/>
    <n v="41314.898399999998"/>
    <n v="6.8319890076633527E-3"/>
    <n v="76623032"/>
    <n v="3.3438232869007489E-3"/>
    <n v="10499.62573187523"/>
    <n v="1.0833509914103256E-3"/>
    <n v="1456.0377800000006"/>
    <n v="-6.7766846249928125E-4"/>
    <n v="2398.7670800000001"/>
    <n v="7.8874474258583405E-6"/>
    <n v="11955.663511875231"/>
    <n v="8.6855084920678394E-4"/>
    <n v="14354.430591875231"/>
    <n v="7.2462241318560494E-4"/>
    <x v="6"/>
    <x v="4"/>
    <n v="4"/>
    <n v="1"/>
    <n v="0"/>
    <n v="0"/>
    <x v="0"/>
  </r>
  <r>
    <d v="2022-11-01T00:00:00"/>
    <n v="-0.7238447593194739"/>
    <n v="0.770379488"/>
    <n v="9.4511760336154896E-2"/>
    <n v="6.9545831055179299"/>
    <n v="4"/>
    <n v="-1"/>
    <n v="99999"/>
    <n v="99999"/>
    <n v="10"/>
    <n v="-1"/>
    <x v="0"/>
    <n v="1"/>
    <n v="41268.601600000002"/>
    <n v="-1.1205836585089779E-3"/>
    <n v="75993152"/>
    <n v="-8.2205047693753031E-3"/>
    <n v="10505.520132347074"/>
    <n v="5.6139148407430284E-4"/>
    <n v="1460.8687000000004"/>
    <n v="3.3178534694340289E-3"/>
    <n v="2386.2736799999998"/>
    <n v="-5.2082589027361292E-3"/>
    <n v="11966.388832347075"/>
    <n v="8.9709119541470095E-4"/>
    <n v="14352.662512347075"/>
    <n v="-1.2317308700193763E-4"/>
    <x v="6"/>
    <x v="5"/>
    <n v="4"/>
    <n v="1"/>
    <n v="0"/>
    <n v="0"/>
    <x v="0"/>
  </r>
  <r>
    <d v="2022-11-02T00:00:00"/>
    <n v="5.8323789875393849E-2"/>
    <n v="0.84566163599999999"/>
    <n v="0.10134675807812001"/>
    <n v="7.1933522745254903"/>
    <n v="3"/>
    <n v="99999"/>
    <n v="0"/>
    <n v="99999"/>
    <n v="10"/>
    <n v="0"/>
    <x v="3"/>
    <n v="3"/>
    <n v="41107.75"/>
    <n v="-3.8976750789636583E-3"/>
    <n v="75393416"/>
    <n v="-7.8919742663128289E-3"/>
    <n v="10479.263587089177"/>
    <n v="-2.4993094037344399E-3"/>
    <n v="1463.1000200000003"/>
    <n v="1.5273925712830927E-3"/>
    <n v="2373.8766799999999"/>
    <n v="-5.1951291689225076E-3"/>
    <n v="11942.363607089177"/>
    <n v="-2.0077256049839676E-3"/>
    <n v="14316.240287089176"/>
    <n v="-2.5376633239000412E-3"/>
    <x v="6"/>
    <x v="5"/>
    <n v="4"/>
    <n v="1"/>
    <n v="0"/>
    <n v="0"/>
    <x v="0"/>
  </r>
  <r>
    <d v="2022-11-03T00:00:00"/>
    <n v="0.48058334669655312"/>
    <n v="2.8868019999999999E-3"/>
    <n v="2.9825606748919001E-2"/>
    <n v="9.50593031043962"/>
    <n v="3"/>
    <n v="99999"/>
    <n v="99999"/>
    <n v="1"/>
    <n v="-10"/>
    <n v="1"/>
    <x v="5"/>
    <n v="6"/>
    <n v="41304.648399999998"/>
    <n v="4.7898121400464788E-3"/>
    <n v="75614184"/>
    <n v="2.9282132540591199E-3"/>
    <n v="10570.137738904907"/>
    <n v="8.6718070464120167E-3"/>
    <n v="1469.0678400000006"/>
    <n v="4.0788872383450414E-3"/>
    <n v="2365.9605999999999"/>
    <n v="-3.3346635344174702E-3"/>
    <n v="12039.205578904908"/>
    <n v="8.1091126515562273E-3"/>
    <n v="14405.166178904909"/>
    <n v="6.2115394847017669E-3"/>
    <x v="6"/>
    <x v="5"/>
    <n v="4"/>
    <n v="1"/>
    <n v="0"/>
    <n v="0"/>
    <x v="0"/>
  </r>
  <r>
    <d v="2022-11-04T00:00:00"/>
    <n v="0.73755582620538052"/>
    <n v="7.6610091000000005E-2"/>
    <n v="0.10099310958775599"/>
    <n v="6.4166787800379099"/>
    <n v="3"/>
    <n v="99999"/>
    <n v="99999"/>
    <n v="1"/>
    <n v="10"/>
    <n v="1"/>
    <x v="1"/>
    <n v="5"/>
    <n v="41292.550799999997"/>
    <n v="-2.9288713180286585E-4"/>
    <n v="75675560"/>
    <n v="8.1169956155324741E-4"/>
    <n v="10584.182486076086"/>
    <n v="1.3287194091602395E-3"/>
    <n v="1468.0861400000003"/>
    <n v="-6.6824687959965434E-4"/>
    <n v="2335.0146"/>
    <n v="-1.3079676812876695E-2"/>
    <n v="12052.268626076086"/>
    <n v="1.0850422883439403E-3"/>
    <n v="14387.283226076086"/>
    <n v="-1.24142634709834E-3"/>
    <x v="6"/>
    <x v="5"/>
    <n v="4"/>
    <n v="1"/>
    <n v="0"/>
    <n v="0"/>
    <x v="0"/>
  </r>
  <r>
    <d v="2022-11-07T00:00:00"/>
    <n v="-3.8237829979404558E-2"/>
    <n v="6.0813614000000002E-2"/>
    <n v="4.2350437526943799E-2"/>
    <n v="8.0808034423498096"/>
    <n v="1"/>
    <n v="99999"/>
    <n v="0"/>
    <n v="99999"/>
    <n v="-10"/>
    <n v="0"/>
    <x v="2"/>
    <n v="4"/>
    <n v="41721.601600000002"/>
    <n v="1.0390513341694607E-2"/>
    <n v="75714760"/>
    <n v="5.1800079180130965E-4"/>
    <n v="10552.510166332102"/>
    <n v="-2.9924200367530407E-3"/>
    <n v="1466.6902200000004"/>
    <n v="-9.508433885221379E-4"/>
    <n v="2330.0526"/>
    <n v="-2.1250402460010198E-3"/>
    <n v="12019.200386332102"/>
    <n v="-2.7437357040347443E-3"/>
    <n v="14349.252986332103"/>
    <n v="-2.6433232144241758E-3"/>
    <x v="6"/>
    <x v="5"/>
    <n v="4"/>
    <n v="1"/>
    <n v="0"/>
    <n v="0"/>
    <x v="0"/>
  </r>
  <r>
    <d v="2022-11-09T00:00:00"/>
    <n v="-0.44873293215167748"/>
    <n v="0.11037011400000001"/>
    <n v="1.0500079488589399E-3"/>
    <n v="11.3596263686039"/>
    <n v="2"/>
    <n v="-1"/>
    <n v="99999"/>
    <n v="99999"/>
    <n v="-10"/>
    <n v="-1"/>
    <x v="4"/>
    <n v="2"/>
    <n v="41690.648399999998"/>
    <n v="-7.4189865232798802E-4"/>
    <n v="75768752"/>
    <n v="7.13097419842601E-4"/>
    <n v="10555.798850159332"/>
    <n v="3.1164943462669292E-4"/>
    <n v="1468.7916000000005"/>
    <n v="1.4327360824701874E-3"/>
    <n v="2308.7439599999998"/>
    <n v="-9.1451326034442948E-3"/>
    <n v="12024.590450159332"/>
    <n v="4.4845444405439139E-4"/>
    <n v="14333.334410159332"/>
    <n v="-1.1093661940404509E-3"/>
    <x v="6"/>
    <x v="5"/>
    <n v="4"/>
    <n v="1"/>
    <n v="0"/>
    <n v="0"/>
    <x v="0"/>
  </r>
  <r>
    <d v="2022-11-10T00:00:00"/>
    <n v="1.2523464888205615"/>
    <n v="8.2464340000000004E-3"/>
    <n v="4.2517612281666797E-2"/>
    <n v="9.4228510154361196"/>
    <n v="3"/>
    <n v="99999"/>
    <n v="99999"/>
    <n v="1"/>
    <n v="-10"/>
    <n v="1"/>
    <x v="5"/>
    <n v="6"/>
    <n v="41593.601600000002"/>
    <n v="-2.3277834172518164E-3"/>
    <n v="76071576"/>
    <n v="3.996687183127845E-3"/>
    <n v="10550.624262489828"/>
    <n v="-4.9021279610927948E-4"/>
    <n v="1473.5999400000003"/>
    <n v="3.2736706827569684E-3"/>
    <n v="2303.3934399999998"/>
    <n v="-2.3175025436774632E-3"/>
    <n v="12024.224202489828"/>
    <n v="-3.0458224005380785E-5"/>
    <n v="14327.617642489828"/>
    <n v="-3.9884422604785641E-4"/>
    <x v="6"/>
    <x v="5"/>
    <n v="4"/>
    <n v="1"/>
    <n v="0"/>
    <n v="0"/>
    <x v="0"/>
  </r>
  <r>
    <d v="2022-11-11T00:00:00"/>
    <n v="-5.2472075634402607E-2"/>
    <n v="0.32125472300000002"/>
    <n v="1.94607012721499E-2"/>
    <n v="9.6312723678900003"/>
    <n v="8"/>
    <n v="99999"/>
    <n v="0"/>
    <n v="99999"/>
    <n v="-10"/>
    <n v="0"/>
    <x v="2"/>
    <n v="4"/>
    <n v="42153.351600000002"/>
    <n v="1.3457598728358278E-2"/>
    <n v="75608272"/>
    <n v="-6.0903694173497502E-3"/>
    <n v="10518.860089389564"/>
    <n v="-3.0106439495901638E-3"/>
    <n v="1475.2537000000002"/>
    <n v="1.1222584604611008E-3"/>
    <n v="2272.2718"/>
    <n v="-1.3511213264547517E-2"/>
    <n v="11994.113789389565"/>
    <n v="-2.5041460133475857E-3"/>
    <n v="14266.385589389565"/>
    <n v="-4.2737079274556278E-3"/>
    <x v="6"/>
    <x v="5"/>
    <n v="4"/>
    <n v="1"/>
    <n v="0"/>
    <n v="0"/>
    <x v="0"/>
  </r>
  <r>
    <d v="2022-11-14T00:00:00"/>
    <n v="0.62754964931873003"/>
    <n v="0.37864534399999999"/>
    <n v="3.6727335518856499E-2"/>
    <n v="11.111048120299801"/>
    <n v="1"/>
    <n v="99999"/>
    <n v="99999"/>
    <n v="1"/>
    <n v="-10"/>
    <n v="1"/>
    <x v="5"/>
    <n v="6"/>
    <n v="42072.699200000003"/>
    <n v="-1.9133093084821029E-3"/>
    <n v="75956712"/>
    <n v="4.6084904572345486E-3"/>
    <n v="10506.763030971062"/>
    <n v="-1.1500351098598927E-3"/>
    <n v="1474.7887000000003"/>
    <n v="-3.1520002288409898E-4"/>
    <n v="2268.5929999999998"/>
    <n v="-1.6189964598425366E-3"/>
    <n v="11981.551730971063"/>
    <n v="-1.0473519460533209E-3"/>
    <n v="14250.144730971064"/>
    <n v="-1.1384003549280708E-3"/>
    <x v="6"/>
    <x v="5"/>
    <n v="4"/>
    <n v="1"/>
    <n v="0"/>
    <n v="0"/>
    <x v="0"/>
  </r>
  <r>
    <d v="2022-11-15T00:00:00"/>
    <n v="0.64406902353238249"/>
    <n v="0.30927230300000003"/>
    <n v="0.155397907800394"/>
    <n v="8.3919514783907303"/>
    <n v="0"/>
    <n v="99999"/>
    <n v="99999"/>
    <n v="1"/>
    <n v="10"/>
    <n v="1"/>
    <x v="1"/>
    <n v="5"/>
    <n v="42430.25"/>
    <n v="8.4984041147517786E-3"/>
    <n v="75996568"/>
    <n v="5.2471992205238571E-4"/>
    <n v="10504.394086581979"/>
    <n v="-2.2546852747140633E-4"/>
    <n v="1476.0443800000005"/>
    <n v="8.5143044559554681E-4"/>
    <n v="2267.0013600000002"/>
    <n v="-7.0159786263979118E-4"/>
    <n v="11980.43846658198"/>
    <n v="-9.291487564211387E-5"/>
    <n v="14247.43982658198"/>
    <n v="-1.8981592398881197E-4"/>
    <x v="6"/>
    <x v="5"/>
    <n v="4"/>
    <n v="1"/>
    <n v="0"/>
    <n v="0"/>
    <x v="0"/>
  </r>
  <r>
    <d v="2022-11-16T00:00:00"/>
    <n v="0.1400279767323305"/>
    <n v="0.20415783500000001"/>
    <n v="0.122960444970004"/>
    <n v="10.133503587901901"/>
    <n v="5"/>
    <n v="99999"/>
    <n v="0"/>
    <n v="99999"/>
    <n v="10"/>
    <n v="0"/>
    <x v="3"/>
    <n v="3"/>
    <n v="42498.949200000003"/>
    <n v="1.619109008313746E-3"/>
    <n v="75988800"/>
    <n v="-1.0221514213637484E-4"/>
    <n v="10533.169748309416"/>
    <n v="2.7393928188770289E-3"/>
    <n v="1475.7210200000004"/>
    <n v="-2.1907200378357139E-4"/>
    <n v="2268.5842400000001"/>
    <n v="6.982263124888366E-4"/>
    <n v="12008.890768309417"/>
    <n v="2.3748965287706536E-3"/>
    <n v="14277.475008309417"/>
    <n v="2.1081107969587176E-3"/>
    <x v="6"/>
    <x v="5"/>
    <n v="4"/>
    <n v="1"/>
    <n v="0"/>
    <n v="0"/>
    <x v="0"/>
  </r>
  <r>
    <d v="2022-11-17T00:00:00"/>
    <n v="-0.10478369977826581"/>
    <n v="0.27955374599999999"/>
    <n v="8.8975721497134397E-2"/>
    <n v="10.860379037434299"/>
    <n v="2"/>
    <n v="99999"/>
    <n v="0"/>
    <n v="99999"/>
    <n v="-10"/>
    <n v="0"/>
    <x v="2"/>
    <n v="4"/>
    <n v="42426"/>
    <n v="-1.7164942045202469E-3"/>
    <n v="77453640"/>
    <n v="1.9277051354936514E-2"/>
    <n v="10592.387132245614"/>
    <n v="5.6219908490227066E-3"/>
    <n v="1477.6068400000006"/>
    <n v="1.2778973630125368E-3"/>
    <n v="2256.1559600000001"/>
    <n v="-5.4784300185388712E-3"/>
    <n v="12069.993972245615"/>
    <n v="5.0881638541875329E-3"/>
    <n v="14326.149932245615"/>
    <n v="3.4092109359582512E-3"/>
    <x v="6"/>
    <x v="5"/>
    <n v="4"/>
    <n v="1"/>
    <n v="0"/>
    <n v="0"/>
    <x v="0"/>
  </r>
  <r>
    <d v="2022-11-18T00:00:00"/>
    <n v="-0.33703544871749436"/>
    <n v="0.26841347399999999"/>
    <n v="6.1340892598068499E-2"/>
    <n v="8.1246780115478696"/>
    <n v="3"/>
    <n v="-1"/>
    <n v="99999"/>
    <n v="99999"/>
    <n v="-10"/>
    <n v="-1"/>
    <x v="4"/>
    <n v="2"/>
    <n v="42422.648399999998"/>
    <n v="-7.8998727195633833E-5"/>
    <n v="77289608"/>
    <n v="-2.1178087950417535E-3"/>
    <n v="10587.487080060671"/>
    <n v="-4.6260131203346155E-4"/>
    <n v="1479.4674600000005"/>
    <n v="1.2592118211904868E-3"/>
    <n v="2241.3406"/>
    <n v="-6.566638238962863E-3"/>
    <n v="12066.954540060671"/>
    <n v="-2.5181720818856501E-4"/>
    <n v="14308.295140060671"/>
    <n v="-1.2463077846726067E-3"/>
    <x v="6"/>
    <x v="5"/>
    <n v="4"/>
    <n v="1"/>
    <n v="0"/>
    <n v="0"/>
    <x v="0"/>
  </r>
  <r>
    <d v="2022-11-21T00:00:00"/>
    <n v="0.3755385242922219"/>
    <n v="4.5397024000000001E-2"/>
    <n v="6.6751332438813302E-2"/>
    <n v="14.8922551022183"/>
    <n v="0"/>
    <n v="99999"/>
    <n v="99999"/>
    <n v="1"/>
    <n v="-10"/>
    <n v="1"/>
    <x v="5"/>
    <n v="6"/>
    <n v="42360.898399999998"/>
    <n v="-1.4555904058078939E-3"/>
    <n v="77516104"/>
    <n v="2.930484522576382E-3"/>
    <n v="10600.762279058696"/>
    <n v="1.253857397665703E-3"/>
    <n v="1478.1956800000007"/>
    <n v="-8.5962012304063862E-4"/>
    <n v="2234.3592000000003"/>
    <n v="-3.1148322570874187E-3"/>
    <n v="12078.957959058696"/>
    <n v="9.9473474920075411E-4"/>
    <n v="14313.317159058697"/>
    <n v="3.5098653954701575E-4"/>
    <x v="6"/>
    <x v="5"/>
    <n v="4"/>
    <n v="1"/>
    <n v="0"/>
    <n v="0"/>
    <x v="0"/>
  </r>
  <r>
    <d v="2022-11-22T00:00:00"/>
    <n v="0.66727798491937085"/>
    <n v="0.42284998200000001"/>
    <n v="5.1004364931225003E-2"/>
    <n v="13.858156097059"/>
    <n v="0"/>
    <n v="99999"/>
    <n v="99999"/>
    <n v="1"/>
    <n v="-10"/>
    <n v="1"/>
    <x v="5"/>
    <n v="6"/>
    <n v="42475"/>
    <n v="2.69355949259098E-3"/>
    <n v="77847280"/>
    <n v="4.272350942715164E-3"/>
    <n v="10636.498482299818"/>
    <n v="3.371097502272713E-3"/>
    <n v="1480.6082600000007"/>
    <n v="1.6321113859567582E-3"/>
    <n v="2236.4115200000001"/>
    <n v="9.1852733436947887E-4"/>
    <n v="12117.106742299819"/>
    <n v="3.1582842965780511E-3"/>
    <n v="14353.518262299818"/>
    <n v="2.8086503494879622E-3"/>
    <x v="6"/>
    <x v="5"/>
    <n v="4"/>
    <n v="1"/>
    <n v="0"/>
    <n v="0"/>
    <x v="0"/>
  </r>
  <r>
    <d v="2022-11-23T00:00:00"/>
    <n v="1.4124451236241515"/>
    <n v="0.59178465000000002"/>
    <n v="2.7747698251211698E-2"/>
    <n v="7.56493145945909"/>
    <n v="1"/>
    <n v="99999"/>
    <n v="99999"/>
    <n v="1"/>
    <n v="-10"/>
    <n v="1"/>
    <x v="5"/>
    <n v="6"/>
    <n v="42675.800799999997"/>
    <n v="4.7275055915243502E-3"/>
    <n v="77791392"/>
    <n v="-7.1791846805691062E-4"/>
    <n v="10620.714431693474"/>
    <n v="-1.4839517565493621E-3"/>
    <n v="1483.9406200000005"/>
    <n v="2.2506695998034676E-3"/>
    <n v="2236.4115200000001"/>
    <n v="0"/>
    <n v="12104.655051693475"/>
    <n v="-1.0276125209721654E-3"/>
    <n v="14341.066571693475"/>
    <n v="-8.6750094149723456E-4"/>
    <x v="6"/>
    <x v="5"/>
    <n v="4"/>
    <n v="1"/>
    <n v="0"/>
    <n v="0"/>
    <x v="0"/>
  </r>
  <r>
    <d v="2022-11-24T00:00:00"/>
    <n v="0.40377582972830489"/>
    <n v="7.5575258000000006E-2"/>
    <n v="0.228182722706333"/>
    <n v="6.8076598980617202"/>
    <n v="2"/>
    <n v="99999"/>
    <n v="99999"/>
    <n v="1"/>
    <n v="10"/>
    <n v="1"/>
    <x v="1"/>
    <n v="5"/>
    <n v="43102.148399999998"/>
    <n v="9.9903831212935224E-3"/>
    <n v="77791392"/>
    <n v="0"/>
    <n v="10620.714431693474"/>
    <n v="0"/>
    <n v="1484.7955800000004"/>
    <n v="5.7614165181352206E-4"/>
    <n v="2229.4208400000002"/>
    <n v="-3.1258468924358906E-3"/>
    <n v="12105.510011693474"/>
    <n v="7.0630678556948823E-5"/>
    <n v="14334.930851693474"/>
    <n v="-4.278426551698189E-4"/>
    <x v="6"/>
    <x v="5"/>
    <n v="4"/>
    <n v="1"/>
    <n v="0"/>
    <n v="0"/>
    <x v="0"/>
  </r>
  <r>
    <d v="2022-11-25T00:00:00"/>
    <n v="-0.38713430753463474"/>
    <n v="0.64385042400000003"/>
    <n v="0.179791897865201"/>
    <n v="6.5209852736970202"/>
    <n v="9"/>
    <n v="-1"/>
    <n v="99999"/>
    <n v="99999"/>
    <n v="10"/>
    <n v="-1"/>
    <x v="0"/>
    <n v="1"/>
    <n v="42961.351600000002"/>
    <n v="-3.2665842707737536E-3"/>
    <n v="77295896"/>
    <n v="-6.3695479314729297E-3"/>
    <n v="10611.159429825579"/>
    <n v="-8.9965716801332363E-4"/>
    <n v="1483.9040200000006"/>
    <n v="-6.0045976160560954E-4"/>
    <n v="2249.7727199999999"/>
    <n v="9.1287744488832701E-3"/>
    <n v="12095.063449825579"/>
    <n v="-8.629592522582108E-4"/>
    <n v="14344.836169825579"/>
    <n v="6.9099169257125226E-4"/>
    <x v="6"/>
    <x v="5"/>
    <n v="4"/>
    <n v="1"/>
    <n v="0"/>
    <n v="0"/>
    <x v="0"/>
  </r>
  <r>
    <d v="2022-11-28T00:00:00"/>
    <n v="0.40771472934284031"/>
    <n v="0.54148816200000005"/>
    <n v="3.42572663294793E-2"/>
    <n v="8.4779929440870792"/>
    <n v="3"/>
    <n v="99999"/>
    <n v="99999"/>
    <n v="1"/>
    <n v="-10"/>
    <n v="1"/>
    <x v="5"/>
    <n v="6"/>
    <n v="42983.75"/>
    <n v="5.2136162308258349E-4"/>
    <n v="77241624"/>
    <n v="-7.021330084587829E-4"/>
    <n v="10601.228041640288"/>
    <n v="-9.3593808018521685E-4"/>
    <n v="1485.3262600000005"/>
    <n v="9.5844473822492837E-4"/>
    <n v="2245.02108"/>
    <n v="-2.1120533455485369E-3"/>
    <n v="12086.554301640288"/>
    <n v="-7.0352240983184711E-4"/>
    <n v="14331.575381640288"/>
    <n v="-9.2442939245174216E-4"/>
    <x v="6"/>
    <x v="5"/>
    <n v="4"/>
    <n v="1"/>
    <n v="0"/>
    <n v="0"/>
    <x v="0"/>
  </r>
  <r>
    <d v="2022-11-29T00:00:00"/>
    <n v="0.29370161696439745"/>
    <n v="0.60664952100000002"/>
    <n v="0.14563668802844901"/>
    <n v="9.8004392888118392"/>
    <n v="0"/>
    <n v="99999"/>
    <n v="99999"/>
    <n v="1"/>
    <n v="10"/>
    <n v="1"/>
    <x v="1"/>
    <n v="5"/>
    <n v="43045.300799999997"/>
    <n v="1.4319550993107111E-3"/>
    <n v="77484536"/>
    <n v="3.1448328947614179E-3"/>
    <n v="10601.787887063509"/>
    <n v="5.28094878273766E-5"/>
    <n v="1486.4426000000003"/>
    <n v="7.5157898305766579E-4"/>
    <n v="2242.7574800000002"/>
    <n v="-1.0082756104898838E-3"/>
    <n v="12088.230487063509"/>
    <n v="1.3868182621679104E-4"/>
    <n v="14330.987967063509"/>
    <n v="-4.0987439352435651E-5"/>
    <x v="6"/>
    <x v="5"/>
    <n v="4"/>
    <n v="1"/>
    <n v="0"/>
    <n v="0"/>
    <x v="0"/>
  </r>
  <r>
    <d v="2022-11-30T00:00:00"/>
    <n v="-3.7379988282372533E-3"/>
    <n v="4.13712E-4"/>
    <n v="3.75071766706737E-2"/>
    <n v="6.4490464413704496"/>
    <n v="1"/>
    <n v="99999"/>
    <n v="0"/>
    <n v="99999"/>
    <n v="-10"/>
    <n v="0"/>
    <x v="2"/>
    <n v="4"/>
    <n v="43245.199200000003"/>
    <n v="4.643907610932585E-3"/>
    <n v="77284784"/>
    <n v="-2.5779595556976176E-3"/>
    <n v="10574.390259446775"/>
    <n v="-2.5842459695091247E-3"/>
    <n v="1485.5612400000005"/>
    <n v="-5.9293241461177981E-4"/>
    <n v="2248.3918000000003"/>
    <n v="2.5122288300205575E-3"/>
    <n v="12059.951499446775"/>
    <n v="-2.3393819010149031E-3"/>
    <n v="14308.343299446777"/>
    <n v="-1.5801190866098214E-3"/>
    <x v="6"/>
    <x v="5"/>
    <n v="4"/>
    <n v="1"/>
    <n v="0"/>
    <n v="0"/>
    <x v="0"/>
  </r>
  <r>
    <d v="2022-12-01T00:00:00"/>
    <n v="-0.99066170080556804"/>
    <n v="0.51431376200000001"/>
    <n v="0.17959634899999999"/>
    <n v="7.3790161039999997"/>
    <n v="6"/>
    <n v="-1"/>
    <n v="99999"/>
    <n v="99999"/>
    <n v="10"/>
    <n v="-1"/>
    <x v="0"/>
    <n v="1"/>
    <n v="43219.75"/>
    <n v="-5.8848613188955401E-4"/>
    <n v="77595864"/>
    <n v="4.0251131451696232E-3"/>
    <n v="10621.775176500851"/>
    <n v="4.4811015946517596E-3"/>
    <n v="1488.0374200000003"/>
    <n v="1.6668313182430783E-3"/>
    <n v="2228.9649600000002"/>
    <n v="-8.6403268327166494E-3"/>
    <n v="12109.812596500851"/>
    <n v="4.1344359516175544E-3"/>
    <n v="14338.777556500852"/>
    <n v="2.1270287144461442E-3"/>
    <x v="6"/>
    <x v="6"/>
    <n v="4"/>
    <n v="1"/>
    <n v="0"/>
    <n v="0"/>
    <x v="0"/>
  </r>
  <r>
    <d v="2022-12-02T00:00:00"/>
    <n v="0.55910653461588999"/>
    <n v="5.7405529999999998E-3"/>
    <n v="2.6880469000000001E-2"/>
    <n v="13.21036818"/>
    <n v="1"/>
    <n v="99999"/>
    <n v="99999"/>
    <n v="1"/>
    <n v="-10"/>
    <n v="1"/>
    <x v="5"/>
    <n v="6"/>
    <n v="43098.601600000002"/>
    <n v="-2.803079610594672E-3"/>
    <n v="77372168"/>
    <n v="-2.8828340644547756E-3"/>
    <n v="10599.93561006102"/>
    <n v="-2.0561126626128523E-3"/>
    <n v="1489.5600800000002"/>
    <n v="1.0232672777812368E-3"/>
    <n v="2209.2405200000007"/>
    <n v="-8.8491476330787577E-3"/>
    <n v="12089.49569006102"/>
    <n v="-1.6777226136185375E-3"/>
    <n v="14298.736210061021"/>
    <n v="-2.7925216275970222E-3"/>
    <x v="6"/>
    <x v="6"/>
    <n v="4"/>
    <n v="1"/>
    <n v="0"/>
    <n v="0"/>
    <x v="0"/>
  </r>
  <r>
    <d v="2022-12-05T00:00:00"/>
    <n v="8.4745634303328137E-3"/>
    <n v="0.80246573399999999"/>
    <n v="0.19657886299999999"/>
    <n v="6.3136017090000003"/>
    <n v="3"/>
    <n v="99999"/>
    <n v="0"/>
    <n v="99999"/>
    <n v="10"/>
    <n v="0"/>
    <x v="3"/>
    <n v="3"/>
    <n v="43321.300799999997"/>
    <n v="5.1672024551254747E-3"/>
    <n v="76899696"/>
    <n v="-6.1064852157173277E-3"/>
    <n v="10587.69081955147"/>
    <n v="-1.155175933137631E-3"/>
    <n v="1489.1609400000004"/>
    <n v="-2.6795830887182959E-4"/>
    <n v="2209.2405200000007"/>
    <n v="0"/>
    <n v="12076.85175955147"/>
    <n v="-1.0458608724220886E-3"/>
    <n v="14286.092279551471"/>
    <n v="-8.8426909370165063E-4"/>
    <x v="6"/>
    <x v="6"/>
    <n v="4"/>
    <n v="1"/>
    <n v="0"/>
    <n v="0"/>
    <x v="0"/>
  </r>
  <r>
    <d v="2022-12-06T00:00:00"/>
    <n v="-0.33585853715631275"/>
    <n v="0.71865549200000001"/>
    <n v="9.8076807000000002E-2"/>
    <n v="10.174192420000001"/>
    <n v="1"/>
    <n v="-1"/>
    <n v="99999"/>
    <n v="99999"/>
    <n v="10"/>
    <n v="-1"/>
    <x v="0"/>
    <n v="1"/>
    <n v="43143.148399999998"/>
    <n v="-4.1123511231222487E-3"/>
    <n v="76633120"/>
    <n v="-3.4665416622713385E-3"/>
    <n v="10552.83474586296"/>
    <n v="-3.2921318049961013E-3"/>
    <n v="1487.8719600000004"/>
    <n v="-8.6557467724079906E-4"/>
    <n v="2207.1756800000007"/>
    <n v="-9.3463793611747725E-4"/>
    <n v="12040.70670586296"/>
    <n v="-2.9929202086895756E-3"/>
    <n v="14247.88238586296"/>
    <n v="-2.6746217888570234E-3"/>
    <x v="6"/>
    <x v="6"/>
    <n v="4"/>
    <n v="1"/>
    <n v="0"/>
    <n v="0"/>
    <x v="0"/>
  </r>
  <r>
    <d v="2022-12-07T00:00:00"/>
    <n v="1.113476241382054"/>
    <n v="0.172505618"/>
    <n v="6.5057523000000006E-2"/>
    <n v="7.781193257"/>
    <n v="4"/>
    <n v="99999"/>
    <n v="99999"/>
    <n v="1"/>
    <n v="-10"/>
    <n v="1"/>
    <x v="5"/>
    <n v="6"/>
    <n v="43108.800799999997"/>
    <n v="-7.9613104916564925E-4"/>
    <n v="76672960"/>
    <n v="5.1987965516731016E-4"/>
    <n v="10582.582213636155"/>
    <n v="2.8189077617137848E-3"/>
    <n v="1488.6751800000004"/>
    <n v="5.3984483987457033E-4"/>
    <n v="2205.5390800000005"/>
    <n v="-7.4149059127015526E-4"/>
    <n v="12071.257393636155"/>
    <n v="2.5372836096337892E-3"/>
    <n v="14276.796473636155"/>
    <n v="2.0293603631851287E-3"/>
    <x v="6"/>
    <x v="6"/>
    <n v="4"/>
    <n v="1"/>
    <n v="0"/>
    <n v="0"/>
    <x v="0"/>
  </r>
  <r>
    <d v="2022-12-08T00:00:00"/>
    <n v="1.2793847323079066"/>
    <n v="0.78472405700000003"/>
    <n v="0.32428077399999999"/>
    <n v="6.767210017"/>
    <n v="2"/>
    <n v="99999"/>
    <n v="99999"/>
    <n v="1"/>
    <n v="10"/>
    <n v="1"/>
    <x v="1"/>
    <n v="5"/>
    <n v="43629.398399999998"/>
    <n v="1.2076364694422193E-2"/>
    <n v="77027056"/>
    <n v="4.6182643789935973E-3"/>
    <n v="10630.741722631903"/>
    <n v="4.5508277680745834E-3"/>
    <n v="1493.7968200000005"/>
    <n v="3.4404012835089759E-3"/>
    <n v="2201.0957600000006"/>
    <n v="-2.0146185756998447E-3"/>
    <n v="12124.538542631904"/>
    <n v="4.4138855844328972E-3"/>
    <n v="14325.634302631905"/>
    <n v="3.4207834429758055E-3"/>
    <x v="6"/>
    <x v="6"/>
    <n v="4"/>
    <n v="1"/>
    <n v="0"/>
    <n v="0"/>
    <x v="0"/>
  </r>
  <r>
    <d v="2022-12-09T00:00:00"/>
    <n v="-0.1009870244235231"/>
    <n v="0.66123739400000003"/>
    <n v="6.2950389999999997E-3"/>
    <n v="6.5338385739999998"/>
    <n v="8"/>
    <n v="99999"/>
    <n v="0"/>
    <n v="99999"/>
    <n v="-10"/>
    <n v="0"/>
    <x v="2"/>
    <n v="4"/>
    <n v="43627.5"/>
    <n v="-4.351194537666192E-5"/>
    <n v="76535160"/>
    <n v="-6.3860158435757874E-3"/>
    <n v="10603.195799473393"/>
    <n v="-2.59115721905534E-3"/>
    <n v="1491.2840000000006"/>
    <n v="-1.6821698683224806E-3"/>
    <n v="2253.0899200000003"/>
    <n v="2.3621943645014243E-2"/>
    <n v="12094.479799473393"/>
    <n v="-2.4791659536418376E-3"/>
    <n v="14347.569719473393"/>
    <n v="1.5312003907190785E-3"/>
    <x v="6"/>
    <x v="6"/>
    <n v="4"/>
    <n v="1"/>
    <n v="0"/>
    <n v="0"/>
    <x v="0"/>
  </r>
  <r>
    <d v="2022-12-12T00:00:00"/>
    <n v="1.2183010345406133"/>
    <n v="1.4145618E-2"/>
    <n v="0.16361213199999999"/>
    <n v="8.2790949400000002"/>
    <n v="10"/>
    <n v="99999"/>
    <n v="99999"/>
    <n v="1"/>
    <n v="10"/>
    <n v="1"/>
    <x v="1"/>
    <n v="5"/>
    <n v="43675.101600000002"/>
    <n v="1.0910916279869287E-3"/>
    <n v="76672632"/>
    <n v="1.7961940629640516E-3"/>
    <n v="10609.588510781401"/>
    <n v="6.0290420255415533E-4"/>
    <n v="1483.9677200000006"/>
    <n v="-4.9060272892352819E-3"/>
    <n v="2245.1259200000004"/>
    <n v="-3.5347013580354636E-3"/>
    <n v="12093.556230781402"/>
    <n v="-7.6362828935527816E-5"/>
    <n v="14338.682150781402"/>
    <n v="-6.1944767411925561E-4"/>
    <x v="6"/>
    <x v="6"/>
    <n v="4"/>
    <n v="1"/>
    <n v="0"/>
    <n v="0"/>
    <x v="0"/>
  </r>
  <r>
    <d v="2022-12-13T00:00:00"/>
    <n v="0.43640295084609065"/>
    <n v="3.03411E-3"/>
    <n v="8.0314614000000006E-2"/>
    <n v="11.459122799999999"/>
    <n v="2"/>
    <n v="99999"/>
    <n v="99999"/>
    <n v="1"/>
    <n v="-10"/>
    <n v="1"/>
    <x v="5"/>
    <n v="6"/>
    <n v="43921.851600000002"/>
    <n v="5.6496720319021421E-3"/>
    <n v="76712968"/>
    <n v="5.2608080546923119E-4"/>
    <n v="10616.31498426076"/>
    <n v="6.3399946873743396E-4"/>
    <n v="1486.6122600000003"/>
    <n v="1.7820738041389728E-3"/>
    <n v="2250.7339600000005"/>
    <n v="2.4978732595988262E-3"/>
    <n v="12102.92724426076"/>
    <n v="7.7487657894259598E-4"/>
    <n v="14353.661204260759"/>
    <n v="1.0446604033649276E-3"/>
    <x v="6"/>
    <x v="6"/>
    <n v="4"/>
    <n v="1"/>
    <n v="0"/>
    <n v="0"/>
    <x v="0"/>
  </r>
  <r>
    <d v="2022-12-14T00:00:00"/>
    <n v="-1.6195921588249278"/>
    <n v="3.0376000000000001E-3"/>
    <n v="3.8000869E-2"/>
    <n v="12.64725398"/>
    <n v="3"/>
    <n v="-1"/>
    <n v="99999"/>
    <n v="99999"/>
    <n v="-10"/>
    <n v="-1"/>
    <x v="4"/>
    <n v="2"/>
    <n v="44014.5"/>
    <n v="2.1093919455799082E-3"/>
    <n v="77001936"/>
    <n v="3.766872896900475E-3"/>
    <n v="10638.568060560541"/>
    <n v="2.096120577881555E-3"/>
    <n v="1488.5825200000006"/>
    <n v="1.3253354980404808E-3"/>
    <n v="2259.2842000000001"/>
    <n v="3.7988674592173144E-3"/>
    <n v="12127.150580560541"/>
    <n v="2.0014444283524835E-3"/>
    <n v="14386.434780560541"/>
    <n v="2.2832903628833279E-3"/>
    <x v="6"/>
    <x v="6"/>
    <n v="4"/>
    <n v="1"/>
    <n v="0"/>
    <n v="0"/>
    <x v="0"/>
  </r>
  <r>
    <d v="2022-12-15T00:00:00"/>
    <n v="-2.3979942901376261"/>
    <n v="0.83662197500000002"/>
    <n v="0.36250716100000002"/>
    <n v="4.3600554120000004"/>
    <n v="5"/>
    <n v="-1"/>
    <n v="99999"/>
    <n v="99999"/>
    <n v="10"/>
    <n v="-1"/>
    <x v="0"/>
    <n v="1"/>
    <n v="43421.898399999998"/>
    <n v="-1.3463781253905016E-2"/>
    <n v="77279688"/>
    <n v="3.6070781389185846E-3"/>
    <n v="10679.255381919793"/>
    <n v="3.8245110740127153E-3"/>
    <n v="1491.2897600000006"/>
    <n v="1.8186697503339566E-3"/>
    <n v="2260.1270400000003"/>
    <n v="3.7305620957295282E-4"/>
    <n v="12170.545141919793"/>
    <n v="3.5782982219096926E-3"/>
    <n v="14430.672181919792"/>
    <n v="3.0749384426380644E-3"/>
    <x v="6"/>
    <x v="6"/>
    <n v="4"/>
    <n v="1"/>
    <n v="0"/>
    <n v="0"/>
    <x v="0"/>
  </r>
  <r>
    <d v="2022-12-16T00:00:00"/>
    <n v="0.13960769883136306"/>
    <n v="2.5833399999999998E-4"/>
    <n v="0.140082504"/>
    <n v="8.37794843"/>
    <n v="11"/>
    <n v="99999"/>
    <n v="0"/>
    <n v="99999"/>
    <n v="10"/>
    <n v="0"/>
    <x v="3"/>
    <n v="3"/>
    <n v="43216.601600000002"/>
    <n v="-4.7279554226029585E-3"/>
    <n v="77365920"/>
    <n v="1.1158430142730325E-3"/>
    <n v="10654.67615282097"/>
    <n v="-2.3015864140150111E-3"/>
    <n v="1491.4083000000005"/>
    <n v="7.9488241104819224E-5"/>
    <n v="2380.8367200000002"/>
    <n v="5.3408360620295081E-2"/>
    <n v="12146.084452820971"/>
    <n v="-2.0098269069780406E-3"/>
    <n v="14526.92117282097"/>
    <n v="6.6697510474784671E-3"/>
    <x v="6"/>
    <x v="6"/>
    <n v="4"/>
    <n v="1"/>
    <n v="0"/>
    <n v="0"/>
    <x v="0"/>
  </r>
  <r>
    <d v="2022-12-19T00:00:00"/>
    <n v="0.40472458731466027"/>
    <n v="0.171619517"/>
    <n v="0.139771962"/>
    <n v="8.8094069590000004"/>
    <n v="5"/>
    <n v="99999"/>
    <n v="99999"/>
    <n v="1"/>
    <n v="10"/>
    <n v="1"/>
    <x v="1"/>
    <n v="5"/>
    <n v="43440.351600000002"/>
    <n v="5.1774084892413086E-3"/>
    <n v="77557496"/>
    <n v="2.4762324289557824E-3"/>
    <n v="10676.293391851421"/>
    <n v="2.0288968637238725E-3"/>
    <n v="1489.5181200000009"/>
    <n v="-1.2673792951264362E-3"/>
    <n v="2376.3566799999999"/>
    <n v="-1.8817082088687931E-3"/>
    <n v="12165.811511851422"/>
    <n v="1.6241496679094691E-3"/>
    <n v="14542.168191851422"/>
    <n v="1.0495698881451965E-3"/>
    <x v="6"/>
    <x v="6"/>
    <n v="4"/>
    <n v="1"/>
    <n v="0"/>
    <n v="0"/>
    <x v="0"/>
  </r>
  <r>
    <d v="2022-12-20T00:00:00"/>
    <n v="-1.6200391652053192"/>
    <n v="0.11865276199999999"/>
    <n v="8.4510955999999998E-2"/>
    <n v="7.1521073570000002"/>
    <n v="7"/>
    <n v="-1"/>
    <n v="99999"/>
    <n v="99999"/>
    <n v="-10"/>
    <n v="-1"/>
    <x v="4"/>
    <n v="2"/>
    <n v="43407.800799999997"/>
    <n v="-7.4932174351927117E-4"/>
    <n v="77196560"/>
    <n v="-4.6537861408005865E-3"/>
    <n v="10631.597044303613"/>
    <n v="-4.1865042395633489E-3"/>
    <n v="1491.6507000000006"/>
    <n v="1.4317247782120734E-3"/>
    <n v="2374.4959600000002"/>
    <n v="-7.8301376879152951E-4"/>
    <n v="12123.247744303613"/>
    <n v="-3.4986377609372843E-3"/>
    <n v="14497.743704303613"/>
    <n v="-3.0548737273373705E-3"/>
    <x v="6"/>
    <x v="6"/>
    <n v="4"/>
    <n v="1"/>
    <n v="0"/>
    <n v="0"/>
    <x v="0"/>
  </r>
  <r>
    <d v="2022-12-21T00:00:00"/>
    <n v="-3.5997538706589292"/>
    <n v="0.88867307799999995"/>
    <n v="0.31717388200000002"/>
    <n v="4.4824747580000004"/>
    <n v="14"/>
    <n v="-1"/>
    <n v="99999"/>
    <n v="99999"/>
    <n v="10"/>
    <n v="-1"/>
    <x v="0"/>
    <n v="1"/>
    <n v="42658.050799999997"/>
    <n v="-1.7272241076078609E-2"/>
    <n v="77332096"/>
    <n v="1.7557259028122552E-3"/>
    <n v="10652.831402074302"/>
    <n v="1.9972876776839232E-3"/>
    <n v="1495.0460200000007"/>
    <n v="2.2762165431893244E-3"/>
    <n v="2351.9126000000001"/>
    <n v="-9.5108016102920523E-3"/>
    <n v="12147.877422074303"/>
    <n v="2.0316072301882482E-3"/>
    <n v="14499.790022074303"/>
    <n v="1.4114732695147403E-4"/>
    <x v="6"/>
    <x v="6"/>
    <n v="4"/>
    <n v="1"/>
    <n v="0"/>
    <n v="0"/>
    <x v="0"/>
  </r>
  <r>
    <d v="2022-12-22T00:00:00"/>
    <n v="-2.3441559525926561"/>
    <n v="1.9975772999999999E-2"/>
    <n v="6.5572446000000006E-2"/>
    <n v="11.17203149"/>
    <n v="14"/>
    <n v="-1"/>
    <n v="99999"/>
    <n v="99999"/>
    <n v="-10"/>
    <n v="-1"/>
    <x v="4"/>
    <n v="2"/>
    <n v="42360.550799999997"/>
    <n v="-6.9740645533667989E-3"/>
    <n v="77675984"/>
    <n v="4.4468987365866575E-3"/>
    <n v="10684.249145969026"/>
    <n v="2.9492388181988627E-3"/>
    <n v="1496.4378800000009"/>
    <n v="9.3098137540947867E-4"/>
    <n v="2461.3709200000003"/>
    <n v="4.6540130785472256E-2"/>
    <n v="12180.687025969028"/>
    <n v="2.7008507539847404E-3"/>
    <n v="14642.057945969027"/>
    <n v="9.8117230441363557E-3"/>
    <x v="6"/>
    <x v="6"/>
    <n v="4"/>
    <n v="1"/>
    <n v="0"/>
    <n v="0"/>
    <x v="0"/>
  </r>
  <r>
    <d v="2022-12-23T00:00:00"/>
    <n v="1.2601310521638065"/>
    <n v="0.74170857599999995"/>
    <n v="0.18677798000000001"/>
    <n v="8.7271230390000003"/>
    <n v="9"/>
    <n v="99999"/>
    <n v="99999"/>
    <n v="1"/>
    <n v="10"/>
    <n v="1"/>
    <x v="1"/>
    <n v="5"/>
    <n v="41666.148399999998"/>
    <n v="-1.6392666924434751E-2"/>
    <n v="77841232"/>
    <n v="2.1274014372318906E-3"/>
    <n v="10694.694880106126"/>
    <n v="9.7767601582376962E-4"/>
    <n v="1504.6721600000005"/>
    <n v="5.5025872507314944E-3"/>
    <n v="2416.8578799999996"/>
    <n v="-1.8084653409328744E-2"/>
    <n v="12199.367040106126"/>
    <n v="1.5335763982173845E-3"/>
    <n v="14616.224920106126"/>
    <n v="-1.7643029387145459E-3"/>
    <x v="6"/>
    <x v="6"/>
    <n v="4"/>
    <n v="1"/>
    <n v="0"/>
    <n v="0"/>
    <x v="0"/>
  </r>
  <r>
    <d v="2022-12-26T00:00:00"/>
    <n v="2.1323501133865936"/>
    <n v="0.82489514200000003"/>
    <n v="0.32375256099999999"/>
    <n v="4.1593045499999999"/>
    <n v="1"/>
    <n v="99999"/>
    <n v="99999"/>
    <n v="1"/>
    <n v="10"/>
    <n v="1"/>
    <x v="1"/>
    <n v="5"/>
    <n v="42631"/>
    <n v="2.3156726432626007E-2"/>
    <n v="77938832"/>
    <n v="1.2538342147514481E-3"/>
    <n v="10688.83360830311"/>
    <n v="-5.4805413980707485E-4"/>
    <n v="1505.4993600000005"/>
    <n v="5.4975430661241553E-4"/>
    <n v="2416.2291999999998"/>
    <n v="-2.6012286663701367E-4"/>
    <n v="12194.33296830311"/>
    <n v="-4.1265024541570217E-4"/>
    <n v="14610.56216830311"/>
    <n v="-3.8742916409462147E-4"/>
    <x v="6"/>
    <x v="6"/>
    <n v="4"/>
    <n v="1"/>
    <n v="0"/>
    <n v="0"/>
    <x v="0"/>
  </r>
  <r>
    <d v="2022-12-27T00:00:00"/>
    <n v="-0.17869289492378201"/>
    <n v="0.395235634"/>
    <n v="0.17478479499999999"/>
    <n v="9.1073684610000001"/>
    <n v="7"/>
    <n v="99999"/>
    <n v="0"/>
    <n v="99999"/>
    <n v="10"/>
    <n v="0"/>
    <x v="3"/>
    <n v="3"/>
    <n v="42876.199200000003"/>
    <n v="5.7516642818606911E-3"/>
    <n v="77814728"/>
    <n v="-1.5923256330040436E-3"/>
    <n v="10687.780777653881"/>
    <n v="-9.8498179297190624E-5"/>
    <n v="1505.7185000000006"/>
    <n v="1.4555967662466252E-4"/>
    <n v="2444.7835599999999"/>
    <n v="1.1817736496190001E-2"/>
    <n v="12193.499277653882"/>
    <n v="-6.8367056352713895E-5"/>
    <n v="14638.282837653882"/>
    <n v="1.8973034049922788E-3"/>
    <x v="6"/>
    <x v="6"/>
    <n v="4"/>
    <n v="1"/>
    <n v="0"/>
    <n v="0"/>
    <x v="0"/>
  </r>
  <r>
    <d v="2022-12-28T00:00:00"/>
    <n v="0.82033138380343906"/>
    <n v="8.7017569999999992E-3"/>
    <n v="2.0703781000000001E-2"/>
    <n v="13.48792755"/>
    <n v="3"/>
    <n v="99999"/>
    <n v="99999"/>
    <n v="1"/>
    <n v="-10"/>
    <n v="1"/>
    <x v="5"/>
    <n v="6"/>
    <n v="42779.199200000003"/>
    <n v="-2.2623273939822441E-3"/>
    <n v="77955032"/>
    <n v="1.8030519877934026E-3"/>
    <n v="10723.275029225357"/>
    <n v="3.3210123139584269E-3"/>
    <n v="1506.8936600000006"/>
    <n v="7.8046460875658141E-4"/>
    <n v="2442.7474399999996"/>
    <n v="-8.3284264231564542E-4"/>
    <n v="12230.168689225357"/>
    <n v="3.0072918968122586E-3"/>
    <n v="14672.916129225356"/>
    <n v="2.365939499569425E-3"/>
    <x v="6"/>
    <x v="6"/>
    <n v="4"/>
    <n v="1"/>
    <n v="0"/>
    <n v="0"/>
    <x v="0"/>
  </r>
  <r>
    <d v="2022-12-29T00:00:00"/>
    <n v="1.0288587658100816"/>
    <n v="0.794672037"/>
    <n v="0.43990831400000002"/>
    <n v="3.95772149"/>
    <n v="0"/>
    <n v="99999"/>
    <n v="99999"/>
    <n v="1"/>
    <n v="10"/>
    <n v="1"/>
    <x v="1"/>
    <n v="5"/>
    <n v="43309.101600000002"/>
    <n v="1.2386917238039308E-2"/>
    <n v="77250624"/>
    <n v="-9.0360812115374278E-3"/>
    <n v="10760.893706137531"/>
    <n v="3.5081331784969638E-3"/>
    <n v="1511.9797600000006"/>
    <n v="3.3752215800018082E-3"/>
    <n v="2436.0513999999994"/>
    <n v="-2.7411921062131528E-3"/>
    <n v="12272.873466137531"/>
    <n v="3.4917569820436256E-3"/>
    <n v="14708.924866137531"/>
    <n v="2.4540954637131129E-3"/>
    <x v="6"/>
    <x v="6"/>
    <n v="4"/>
    <n v="1"/>
    <n v="0"/>
    <n v="0"/>
    <x v="0"/>
  </r>
  <r>
    <d v="2022-12-30T00:00:00"/>
    <n v="-6.7140087907722967E-2"/>
    <n v="0.56697467199999996"/>
    <n v="9.6206455999999996E-2"/>
    <n v="8.5121263270000007"/>
    <n v="10"/>
    <n v="99999"/>
    <n v="0"/>
    <n v="99999"/>
    <n v="10"/>
    <n v="0"/>
    <x v="3"/>
    <n v="3"/>
    <n v="43038.5"/>
    <n v="-6.2481462326154924E-3"/>
    <n v="77324136"/>
    <n v="9.5160396374271983E-4"/>
    <n v="10750.722121353047"/>
    <n v="-9.4523606145113792E-4"/>
    <n v="1506.0022000000004"/>
    <n v="-3.9534656204658347E-3"/>
    <n v="2555.9167599999996"/>
    <n v="4.9204774579058697E-2"/>
    <n v="12256.724321353047"/>
    <n v="-1.3158405673325824E-3"/>
    <n v="14812.641081353047"/>
    <n v="7.0512437964986852E-3"/>
    <x v="6"/>
    <x v="6"/>
    <n v="4"/>
    <n v="1"/>
    <n v="0"/>
    <n v="0"/>
    <x v="0"/>
  </r>
  <r>
    <d v="2023-01-02T00:00:00"/>
    <n v="0.93275504472846582"/>
    <n v="0.58606360300000004"/>
    <n v="4.0774666000000001E-2"/>
    <n v="8.3620836099999991"/>
    <n v="6"/>
    <n v="99999"/>
    <n v="99999"/>
    <n v="1"/>
    <n v="-10"/>
    <n v="1"/>
    <x v="5"/>
    <n v="6"/>
    <n v="43234.300799999997"/>
    <n v="4.5494336466187502E-3"/>
    <n v="77477880"/>
    <n v="1.988305436739779E-3"/>
    <n v="10736.66497160297"/>
    <n v="-1.3075540034800381E-3"/>
    <n v="1500.7300400000004"/>
    <n v="-3.5007651383245353E-3"/>
    <n v="2548.4778399999996"/>
    <n v="-2.9104703707174551E-3"/>
    <n v="12237.39501160297"/>
    <n v="-1.5770371628904822E-3"/>
    <n v="14785.87285160297"/>
    <n v="-1.8071206615392077E-3"/>
    <x v="7"/>
    <x v="7"/>
    <n v="1"/>
    <n v="1"/>
    <n v="0"/>
    <n v="0"/>
    <x v="0"/>
  </r>
  <r>
    <d v="2023-01-03T00:00:00"/>
    <n v="-0.74151469501988831"/>
    <n v="1.3155049E-2"/>
    <n v="5.5891842999999997E-2"/>
    <n v="9.8227041709999998"/>
    <n v="2"/>
    <n v="-1"/>
    <n v="99999"/>
    <n v="99999"/>
    <n v="-10"/>
    <n v="-1"/>
    <x v="4"/>
    <n v="2"/>
    <n v="43448.351600000002"/>
    <n v="4.9509485764600569E-3"/>
    <n v="77760064"/>
    <n v="3.6421234034798022E-3"/>
    <n v="10716.171626223644"/>
    <n v="-1.9087254220493399E-3"/>
    <n v="1499.7188800000006"/>
    <n v="-6.7377874304419549E-4"/>
    <n v="2544.0419199999997"/>
    <n v="-1.7406154883418123E-3"/>
    <n v="12215.890506223644"/>
    <n v="-1.7572780284477174E-3"/>
    <n v="14759.932426223644"/>
    <n v="-1.7544060901696357E-3"/>
    <x v="7"/>
    <x v="7"/>
    <n v="1"/>
    <n v="1"/>
    <n v="0"/>
    <n v="0"/>
    <x v="0"/>
  </r>
  <r>
    <d v="2023-01-04T00:00:00"/>
    <n v="-2.1464318043386919"/>
    <n v="0.58019500599999996"/>
    <n v="0.25750495000000001"/>
    <n v="5.5263738580000004"/>
    <n v="5"/>
    <n v="-1"/>
    <n v="99999"/>
    <n v="99999"/>
    <n v="10"/>
    <n v="-1"/>
    <x v="0"/>
    <n v="1"/>
    <n v="42979.601600000002"/>
    <n v="-1.0788671669652028E-2"/>
    <n v="77932920"/>
    <n v="2.2229405572504746E-3"/>
    <n v="10742.823270859864"/>
    <n v="2.4870490661983435E-3"/>
    <n v="1499.0099800000005"/>
    <n v="-4.7268858814397685E-4"/>
    <n v="2544.7456399999996"/>
    <n v="2.7661493879782562E-4"/>
    <n v="12241.833250859865"/>
    <n v="2.1236883731892142E-3"/>
    <n v="14786.578890859864"/>
    <n v="1.8053242973441463E-3"/>
    <x v="7"/>
    <x v="7"/>
    <n v="1"/>
    <n v="1"/>
    <n v="0"/>
    <n v="0"/>
    <x v="0"/>
  </r>
  <r>
    <d v="2023-01-05T00:00:00"/>
    <n v="-1.9106905111311983"/>
    <n v="0.69472403900000002"/>
    <n v="0.204312559"/>
    <n v="5.3851599119999998"/>
    <n v="3"/>
    <n v="-1"/>
    <n v="99999"/>
    <n v="99999"/>
    <n v="10"/>
    <n v="-1"/>
    <x v="0"/>
    <n v="1"/>
    <n v="42615.949200000003"/>
    <n v="-8.4610463210994524E-3"/>
    <n v="77114624"/>
    <n v="-1.0500004362726356E-2"/>
    <n v="10762.18596771826"/>
    <n v="1.8023843798042893E-3"/>
    <n v="1501.7746600000005"/>
    <n v="1.8443372872007924E-3"/>
    <n v="2565.4653599999992"/>
    <n v="8.1421575792539613E-3"/>
    <n v="12263.960627718261"/>
    <n v="1.8075215047421711E-3"/>
    <n v="14829.425987718259"/>
    <n v="2.8977018399354293E-3"/>
    <x v="7"/>
    <x v="7"/>
    <n v="1"/>
    <n v="1"/>
    <n v="0"/>
    <n v="0"/>
    <x v="0"/>
  </r>
  <r>
    <d v="2023-01-06T00:00:00"/>
    <n v="6.104166690727969E-2"/>
    <n v="0.69041301099999997"/>
    <n v="0.17293392599999999"/>
    <n v="5.6521371809999996"/>
    <n v="7"/>
    <n v="99999"/>
    <n v="0"/>
    <n v="99999"/>
    <n v="10"/>
    <n v="0"/>
    <x v="3"/>
    <n v="3"/>
    <n v="42218"/>
    <n v="-9.3380344089579737E-3"/>
    <n v="76637720"/>
    <n v="-6.1843522701997555E-3"/>
    <n v="10746.354840913795"/>
    <n v="-1.4709954698749472E-3"/>
    <n v="1506.0989600000005"/>
    <n v="2.8794599583934488E-3"/>
    <n v="2538.1587599999993"/>
    <n v="-1.0643916860370251E-2"/>
    <n v="12252.453800913796"/>
    <n v="-9.382635148434959E-4"/>
    <n v="14790.612560913796"/>
    <n v="-2.617324961641021E-3"/>
    <x v="7"/>
    <x v="7"/>
    <n v="1"/>
    <n v="1"/>
    <n v="0"/>
    <n v="0"/>
    <x v="0"/>
  </r>
  <r>
    <d v="2023-01-09T00:00:00"/>
    <n v="-0.59335172007688242"/>
    <n v="1.166392E-3"/>
    <n v="8.6805103999999994E-2"/>
    <n v="9.4220157180000008"/>
    <n v="5"/>
    <n v="-1"/>
    <n v="99999"/>
    <n v="99999"/>
    <n v="-10"/>
    <n v="-1"/>
    <x v="4"/>
    <n v="2"/>
    <n v="42563.5"/>
    <n v="8.1837131081530234E-3"/>
    <n v="76862920"/>
    <n v="2.9385007800335483E-3"/>
    <n v="10716.076507160447"/>
    <n v="-2.8175445722368186E-3"/>
    <n v="1505.3975800000005"/>
    <n v="-4.6569317065325855E-4"/>
    <n v="2534.1695599999998"/>
    <n v="-1.5716904958299471E-3"/>
    <n v="12221.474087160448"/>
    <n v="-2.5284497502889858E-3"/>
    <n v="14755.643647160448"/>
    <n v="-2.3642640633937395E-3"/>
    <x v="7"/>
    <x v="7"/>
    <n v="1"/>
    <n v="1"/>
    <n v="0"/>
    <n v="0"/>
    <x v="0"/>
  </r>
  <r>
    <d v="2023-01-10T00:00:00"/>
    <n v="-0.60094752661338036"/>
    <n v="0.68974836900000003"/>
    <n v="0.118712052"/>
    <n v="8.2145938510000001"/>
    <n v="9"/>
    <n v="-1"/>
    <n v="99999"/>
    <n v="99999"/>
    <n v="10"/>
    <n v="-1"/>
    <x v="0"/>
    <n v="1"/>
    <n v="42053.5"/>
    <n v="-1.1982097336920128E-2"/>
    <n v="76858144"/>
    <n v="-6.2136593301453935E-5"/>
    <n v="10698.945320379204"/>
    <n v="-1.598643567895075E-3"/>
    <n v="1504.9946000000004"/>
    <n v="-2.6769008091542812E-4"/>
    <n v="2521.0995199999998"/>
    <n v="-5.1575238714492988E-3"/>
    <n v="12203.939920379204"/>
    <n v="-1.4347014653220969E-3"/>
    <n v="14725.039440379203"/>
    <n v="-2.0740678965321946E-3"/>
    <x v="7"/>
    <x v="7"/>
    <n v="1"/>
    <n v="1"/>
    <n v="0"/>
    <n v="0"/>
    <x v="0"/>
  </r>
  <r>
    <d v="2023-01-11T00:00:00"/>
    <n v="0.40204222706520371"/>
    <n v="0.158092016"/>
    <n v="0.16523597200000001"/>
    <n v="8.4037621369999993"/>
    <n v="9"/>
    <n v="99999"/>
    <n v="99999"/>
    <n v="1"/>
    <n v="10"/>
    <n v="1"/>
    <x v="1"/>
    <n v="5"/>
    <n v="42190.648399999998"/>
    <n v="3.2612838408216938E-3"/>
    <n v="77203672"/>
    <n v="4.4956589115656698E-3"/>
    <n v="10717.400171017682"/>
    <n v="1.7249224185982293E-3"/>
    <n v="1499.9749000000006"/>
    <n v="-3.335360804616716E-3"/>
    <n v="2514.6431999999995"/>
    <n v="-2.5609143743758889E-3"/>
    <n v="12217.375071017683"/>
    <n v="1.100886330654971E-3"/>
    <n v="14732.018271017681"/>
    <n v="4.7394308631454329E-4"/>
    <x v="7"/>
    <x v="7"/>
    <n v="1"/>
    <n v="1"/>
    <n v="0"/>
    <n v="0"/>
    <x v="0"/>
  </r>
  <r>
    <d v="2023-01-12T00:00:00"/>
    <n v="0.39760407946624576"/>
    <n v="0.137595523"/>
    <n v="0.10070393800000001"/>
    <n v="7.2416588239999999"/>
    <n v="5"/>
    <n v="99999"/>
    <n v="99999"/>
    <n v="1"/>
    <n v="10"/>
    <n v="1"/>
    <x v="1"/>
    <n v="5"/>
    <n v="42092.949200000003"/>
    <n v="-2.3156600740934508E-3"/>
    <n v="76393032"/>
    <n v="-1.0500018703773595E-2"/>
    <n v="10719.289828740219"/>
    <n v="1.7631680187202292E-4"/>
    <n v="1496.9599800000008"/>
    <n v="-2.0099803003369443E-3"/>
    <n v="2528.5028799999995"/>
    <n v="5.5115890795163214E-3"/>
    <n v="12216.24980874022"/>
    <n v="-9.2103440462620867E-5"/>
    <n v="14744.75268874022"/>
    <n v="8.6440414940236465E-4"/>
    <x v="7"/>
    <x v="7"/>
    <n v="1"/>
    <n v="1"/>
    <n v="0"/>
    <n v="0"/>
    <x v="0"/>
  </r>
  <r>
    <d v="2023-01-13T00:00:00"/>
    <n v="0.33471678171444913"/>
    <n v="0.75147315100000001"/>
    <n v="0.12973021100000001"/>
    <n v="6.3644607630000003"/>
    <n v="5"/>
    <n v="99999"/>
    <n v="99999"/>
    <n v="1"/>
    <n v="10"/>
    <n v="1"/>
    <x v="1"/>
    <n v="5"/>
    <n v="42339.25"/>
    <n v="5.8513552668815194E-3"/>
    <n v="76560160"/>
    <n v="2.187738797957417E-3"/>
    <n v="10737.094528226424"/>
    <n v="1.6609961826452579E-3"/>
    <n v="1498.5271800000005"/>
    <n v="1.0469217754236482E-3"/>
    <n v="2486.7116799999994"/>
    <n v="-1.6528041289001871E-2"/>
    <n v="12235.621708226425"/>
    <n v="1.5857484735082306E-3"/>
    <n v="14722.333388226423"/>
    <n v="-1.5204934926387192E-3"/>
    <x v="7"/>
    <x v="7"/>
    <n v="1"/>
    <n v="1"/>
    <n v="0"/>
    <n v="0"/>
    <x v="0"/>
  </r>
  <r>
    <d v="2023-01-16T00:00:00"/>
    <n v="-0.85307225223608785"/>
    <n v="0.84237872400000002"/>
    <n v="0.18588385299999999"/>
    <n v="6.9282523349999998"/>
    <n v="5"/>
    <n v="-1"/>
    <n v="99999"/>
    <n v="99999"/>
    <n v="10"/>
    <n v="-1"/>
    <x v="0"/>
    <n v="1"/>
    <n v="42161.949200000003"/>
    <n v="-4.18762259605443E-3"/>
    <n v="76795072"/>
    <n v="3.0683321455964307E-3"/>
    <n v="10746.931854835155"/>
    <n v="9.1620005606452004E-4"/>
    <n v="1501.3822800000007"/>
    <n v="1.9052707472413388E-3"/>
    <n v="2484.5533199999991"/>
    <n v="-8.6795747868939621E-4"/>
    <n v="12248.314134835156"/>
    <n v="1.0373340163172262E-3"/>
    <n v="14732.867454835156"/>
    <n v="7.1551610270947918E-4"/>
    <x v="7"/>
    <x v="7"/>
    <n v="1"/>
    <n v="1"/>
    <n v="0"/>
    <n v="0"/>
    <x v="0"/>
  </r>
  <r>
    <d v="2023-01-17T00:00:00"/>
    <n v="0.80270856515327227"/>
    <n v="0.51106433799999995"/>
    <n v="4.2257809999999996E-3"/>
    <n v="7.4177614959999998"/>
    <n v="1"/>
    <n v="99999"/>
    <n v="99999"/>
    <n v="1"/>
    <n v="-10"/>
    <n v="1"/>
    <x v="5"/>
    <n v="6"/>
    <n v="42281.101600000002"/>
    <n v="2.8260647873461497E-3"/>
    <n v="76781600"/>
    <n v="-1.7542792329172663E-4"/>
    <n v="10726.102690684975"/>
    <n v="-1.9381498302520894E-3"/>
    <n v="1500.5097400000006"/>
    <n v="-5.8115778481149238E-4"/>
    <n v="2505.7875999999997"/>
    <n v="8.5465181322816886E-3"/>
    <n v="12226.612430684976"/>
    <n v="-1.7718115253477773E-3"/>
    <n v="14732.400030684976"/>
    <n v="-3.1726624271422033E-5"/>
    <x v="7"/>
    <x v="7"/>
    <n v="1"/>
    <n v="1"/>
    <n v="0"/>
    <n v="0"/>
    <x v="0"/>
  </r>
  <r>
    <d v="2023-01-18T00:00:00"/>
    <n v="0.12171665417319494"/>
    <n v="8.6142177E-2"/>
    <n v="0.170351377"/>
    <n v="7.7159209649999996"/>
    <n v="4"/>
    <n v="99999"/>
    <n v="0"/>
    <n v="99999"/>
    <n v="10"/>
    <n v="0"/>
    <x v="3"/>
    <n v="3"/>
    <n v="42473.75"/>
    <n v="4.5563713505514247E-3"/>
    <n v="77011064"/>
    <n v="2.9885285016202356E-3"/>
    <n v="10772.210681672319"/>
    <n v="4.2986714109483071E-3"/>
    <n v="1503.0819600000004"/>
    <n v="1.7142307919972843E-3"/>
    <n v="2502.7119199999993"/>
    <n v="-1.2274304494125365E-3"/>
    <n v="12275.29264167232"/>
    <n v="3.981496204555679E-3"/>
    <n v="14778.00456167232"/>
    <n v="3.0955262477503354E-3"/>
    <x v="7"/>
    <x v="7"/>
    <n v="1"/>
    <n v="1"/>
    <n v="0"/>
    <n v="0"/>
    <x v="0"/>
  </r>
  <r>
    <d v="2023-01-19T00:00:00"/>
    <n v="0.25743770055802812"/>
    <n v="0.55059093299999995"/>
    <n v="3.7720623000000002E-2"/>
    <n v="11.91238673"/>
    <n v="8"/>
    <n v="99999"/>
    <n v="99999"/>
    <n v="1"/>
    <n v="-10"/>
    <n v="1"/>
    <x v="5"/>
    <n v="6"/>
    <n v="42298.898399999998"/>
    <n v="-4.1166979605050669E-3"/>
    <n v="77325880"/>
    <n v="4.0879320924587237E-3"/>
    <n v="10820.220850160516"/>
    <n v="4.4568538350147069E-3"/>
    <n v="1502.3620600000004"/>
    <n v="-4.7894926501546031E-4"/>
    <n v="2496.4364399999995"/>
    <n v="-2.5074719746409624E-3"/>
    <n v="12322.582910160516"/>
    <n v="3.8524758528080127E-3"/>
    <n v="14819.019350160515"/>
    <n v="2.7753942230177575E-3"/>
    <x v="7"/>
    <x v="7"/>
    <n v="1"/>
    <n v="1"/>
    <n v="0"/>
    <n v="0"/>
    <x v="0"/>
  </r>
  <r>
    <d v="2023-01-20T00:00:00"/>
    <n v="0.68945679389806569"/>
    <n v="0.343452443"/>
    <n v="8.0864118999999998E-2"/>
    <n v="11.76401624"/>
    <n v="5"/>
    <n v="99999"/>
    <n v="99999"/>
    <n v="1"/>
    <n v="-10"/>
    <n v="1"/>
    <x v="5"/>
    <n v="6"/>
    <n v="42514.050799999997"/>
    <n v="5.0864776185282068E-3"/>
    <n v="77288256"/>
    <n v="-4.8656413609515781E-4"/>
    <n v="10838.618387317643"/>
    <n v="1.700292204003695E-3"/>
    <n v="1504.4845600000003"/>
    <n v="1.4127752933270621E-3"/>
    <n v="2490.5722399999995"/>
    <n v="-2.3490283614030494E-3"/>
    <n v="12343.102947317644"/>
    <n v="1.6652383113777702E-3"/>
    <n v="14833.675187317644"/>
    <n v="9.8898832715055285E-4"/>
    <x v="7"/>
    <x v="7"/>
    <n v="1"/>
    <n v="1"/>
    <n v="0"/>
    <n v="0"/>
    <x v="0"/>
  </r>
  <r>
    <d v="2023-01-23T00:00:00"/>
    <n v="-0.23281234319063021"/>
    <n v="0.60594598099999997"/>
    <n v="7.3289713000000006E-2"/>
    <n v="9.7315557950000002"/>
    <n v="1"/>
    <n v="99999"/>
    <n v="0"/>
    <n v="99999"/>
    <n v="-10"/>
    <n v="0"/>
    <x v="2"/>
    <n v="4"/>
    <n v="42755.449200000003"/>
    <n v="5.6780851379141239E-3"/>
    <n v="77362416"/>
    <n v="9.5952482095085223E-4"/>
    <n v="10858.616333282733"/>
    <n v="1.8450641262994782E-3"/>
    <n v="1501.2088000000003"/>
    <n v="-2.1773304207256539E-3"/>
    <n v="2483.0429999999997"/>
    <n v="-3.0230964109677627E-3"/>
    <n v="12359.825133282733"/>
    <n v="1.3547797532322825E-3"/>
    <n v="14842.868133282733"/>
    <n v="6.1973488356747986E-4"/>
    <x v="7"/>
    <x v="7"/>
    <n v="1"/>
    <n v="1"/>
    <n v="0"/>
    <n v="0"/>
    <x v="0"/>
  </r>
  <r>
    <d v="2023-01-24T00:00:00"/>
    <n v="-2.7806657733180025"/>
    <n v="0.78861404899999998"/>
    <n v="0.28821132700000002"/>
    <n v="5.5803423639999998"/>
    <n v="1"/>
    <n v="-1"/>
    <n v="99999"/>
    <n v="99999"/>
    <n v="10"/>
    <n v="-1"/>
    <x v="0"/>
    <n v="1"/>
    <n v="42715.148399999998"/>
    <n v="-9.4258862330010018E-4"/>
    <n v="77635208"/>
    <n v="3.5261566805255828E-3"/>
    <n v="10875.506412394117"/>
    <n v="1.5554540830045038E-3"/>
    <n v="1500.7563000000002"/>
    <n v="-3.0142375930652943E-4"/>
    <n v="2490.9713999999994"/>
    <n v="3.1930175997756383E-3"/>
    <n v="12376.262712394118"/>
    <n v="1.3299200380370024E-3"/>
    <n v="14867.234112394119"/>
    <n v="1.6415950672463708E-3"/>
    <x v="7"/>
    <x v="7"/>
    <n v="1"/>
    <n v="1"/>
    <n v="0"/>
    <n v="0"/>
    <x v="0"/>
  </r>
  <r>
    <d v="2023-01-25T00:00:00"/>
    <n v="-5.1924936250153833"/>
    <n v="0.51694263600000001"/>
    <n v="0.31247488800000001"/>
    <n v="4.7022347939999998"/>
    <n v="6"/>
    <n v="-1"/>
    <n v="99999"/>
    <n v="99999"/>
    <n v="10"/>
    <n v="-1"/>
    <x v="0"/>
    <n v="1"/>
    <n v="41687.601600000002"/>
    <n v="-2.4055793752082444E-2"/>
    <n v="77914208"/>
    <n v="3.5937303085475936E-3"/>
    <n v="10907.436940890975"/>
    <n v="2.9360038315520143E-3"/>
    <n v="1504.6588000000004"/>
    <n v="2.6003555673896894E-3"/>
    <n v="2490.4889199999993"/>
    <n v="-1.9369150524972678E-4"/>
    <n v="12412.095740890976"/>
    <n v="2.895302833299862E-3"/>
    <n v="14902.584660890976"/>
    <n v="2.3777488287068937E-3"/>
    <x v="7"/>
    <x v="7"/>
    <n v="1"/>
    <n v="1"/>
    <n v="0"/>
    <n v="0"/>
    <x v="0"/>
  </r>
  <r>
    <d v="2023-01-27T00:00:00"/>
    <n v="-1.3094219475928854"/>
    <n v="0.85090514500000003"/>
    <n v="0.167893971"/>
    <n v="6.4355955030000001"/>
    <n v="10"/>
    <n v="-1"/>
    <n v="99999"/>
    <n v="99999"/>
    <n v="10"/>
    <n v="-1"/>
    <x v="0"/>
    <n v="1"/>
    <n v="40365.300799999997"/>
    <n v="-3.1719282214595079E-2"/>
    <n v="77444568"/>
    <n v="-6.0276554437926899E-3"/>
    <n v="10896.919696182322"/>
    <n v="-9.6422695502595968E-4"/>
    <n v="1516.8319400000005"/>
    <n v="8.090299275822499E-3"/>
    <n v="2609.7785599999997"/>
    <n v="4.7898080992065051E-2"/>
    <n v="12413.751636182322"/>
    <n v="1.3340980652376544E-4"/>
    <n v="15023.530196182321"/>
    <n v="8.1157422046891359E-3"/>
    <x v="7"/>
    <x v="7"/>
    <n v="1"/>
    <n v="1"/>
    <n v="0"/>
    <n v="0"/>
    <x v="0"/>
  </r>
  <r>
    <d v="2023-01-30T00:00:00"/>
    <n v="1.3853014974036497"/>
    <n v="0.243310899"/>
    <n v="7.3533442000000004E-2"/>
    <n v="5.5259429820000001"/>
    <n v="15"/>
    <n v="99999"/>
    <n v="99999"/>
    <n v="1"/>
    <n v="-10"/>
    <n v="1"/>
    <x v="5"/>
    <n v="6"/>
    <n v="40467.300799999997"/>
    <n v="2.5269228267463806E-3"/>
    <n v="77501248"/>
    <n v="7.3187831585563856E-4"/>
    <n v="10878.760033874843"/>
    <n v="-1.6664950108644661E-3"/>
    <n v="1512.1725800000004"/>
    <n v="-3.0717707592576859E-3"/>
    <n v="2613.0991199999999"/>
    <n v="1.2723531608751504E-3"/>
    <n v="12390.932613874844"/>
    <n v="-1.8382051595883242E-3"/>
    <n v="15004.031733874843"/>
    <n v="-1.2978615580266917E-3"/>
    <x v="7"/>
    <x v="7"/>
    <n v="1"/>
    <n v="1"/>
    <n v="0"/>
    <n v="0"/>
    <x v="0"/>
  </r>
  <r>
    <d v="2023-01-31T00:00:00"/>
    <n v="0.3494355013718568"/>
    <n v="0.58112413500000004"/>
    <n v="0.15376663099999999"/>
    <n v="9.1988277590000003"/>
    <n v="6"/>
    <n v="99999"/>
    <n v="99999"/>
    <n v="1"/>
    <n v="10"/>
    <n v="1"/>
    <x v="1"/>
    <n v="5"/>
    <n v="40759.601600000002"/>
    <n v="7.2231355741918524E-3"/>
    <n v="78012736"/>
    <n v="6.5997388842047311E-3"/>
    <n v="10922.03117637938"/>
    <n v="3.9775803832236001E-3"/>
    <n v="1517.9152000000004"/>
    <n v="3.7975956421587576E-3"/>
    <n v="2637.9737599999999"/>
    <n v="9.5192102777945653E-3"/>
    <n v="12439.946376379379"/>
    <n v="3.9556152899784536E-3"/>
    <n v="15077.92013637938"/>
    <n v="4.924569863293371E-3"/>
    <x v="7"/>
    <x v="7"/>
    <n v="1"/>
    <n v="1"/>
    <n v="0"/>
    <n v="0"/>
    <x v="0"/>
  </r>
  <r>
    <d v="2023-02-01T00:00:00"/>
    <n v="-0.68104290323246397"/>
    <n v="0.112850349"/>
    <n v="7.6668432999999994E-2"/>
    <n v="4.0390383390000002"/>
    <n v="23"/>
    <n v="-1"/>
    <n v="99999"/>
    <n v="99999"/>
    <n v="-10"/>
    <n v="-1"/>
    <x v="4"/>
    <n v="2"/>
    <n v="40499.25"/>
    <n v="-6.3874912849982701E-3"/>
    <n v="77357608"/>
    <n v="-8.397705728459548E-3"/>
    <n v="10836.97551614278"/>
    <n v="-7.7875313541080349E-3"/>
    <n v="1525.3324800000005"/>
    <n v="4.8864916828028626E-3"/>
    <n v="2638.3594799999996"/>
    <n v="1.4621828535532622E-4"/>
    <n v="12362.307996142781"/>
    <n v="-6.2410542527752133E-3"/>
    <n v="15000.66747614278"/>
    <n v="-5.1235621052407865E-3"/>
    <x v="7"/>
    <x v="8"/>
    <n v="1"/>
    <n v="1"/>
    <n v="0"/>
    <n v="0"/>
    <x v="0"/>
  </r>
  <r>
    <d v="2023-02-02T00:00:00"/>
    <n v="2.5831125384586828"/>
    <n v="0.116202414"/>
    <n v="0.128993618"/>
    <n v="12.63454812"/>
    <n v="21"/>
    <n v="99999"/>
    <n v="99999"/>
    <n v="1"/>
    <n v="10"/>
    <n v="1"/>
    <x v="1"/>
    <n v="5"/>
    <n v="40722.398399999998"/>
    <n v="5.5099390729458353E-3"/>
    <n v="77721208"/>
    <n v="4.700248746057456E-3"/>
    <n v="10868.696414872355"/>
    <n v="2.9270988646530327E-3"/>
    <n v="1532.8752600000005"/>
    <n v="4.9450071370669146E-3"/>
    <n v="2604.4075199999997"/>
    <n v="-1.2868587566391754E-2"/>
    <n v="12401.571674872355"/>
    <n v="3.176079963533196E-3"/>
    <n v="15005.979194872354"/>
    <n v="3.5409882513715019E-4"/>
    <x v="7"/>
    <x v="8"/>
    <n v="1"/>
    <n v="1"/>
    <n v="0"/>
    <n v="0"/>
    <x v="0"/>
  </r>
  <r>
    <d v="2023-02-03T00:00:00"/>
    <n v="0.31908193074434849"/>
    <n v="0.27323749400000003"/>
    <n v="9.6760273999999993E-2"/>
    <n v="6.3081838809999997"/>
    <n v="9"/>
    <n v="99999"/>
    <n v="99999"/>
    <n v="1"/>
    <n v="10"/>
    <n v="1"/>
    <x v="1"/>
    <n v="5"/>
    <n v="41480.75"/>
    <n v="1.8622468955561411E-2"/>
    <n v="77381504"/>
    <n v="-4.370801853723072E-3"/>
    <n v="10841.942715131767"/>
    <n v="-2.4615371263824182E-3"/>
    <n v="1533.6583600000004"/>
    <n v="5.1087001038818691E-4"/>
    <n v="2598.0070799999999"/>
    <n v="-2.4575416676726469E-3"/>
    <n v="12375.601075131766"/>
    <n v="-2.0941377771666048E-3"/>
    <n v="14973.608155131766"/>
    <n v="-2.1572094243372808E-3"/>
    <x v="7"/>
    <x v="8"/>
    <n v="1"/>
    <n v="1"/>
    <n v="0"/>
    <n v="0"/>
    <x v="0"/>
  </r>
  <r>
    <d v="2023-02-06T00:00:00"/>
    <n v="-0.11038628446518749"/>
    <n v="0.160604038"/>
    <n v="2.5745654999999999E-2"/>
    <n v="10.34405812"/>
    <n v="7"/>
    <n v="99999"/>
    <n v="0"/>
    <n v="99999"/>
    <n v="-10"/>
    <n v="0"/>
    <x v="2"/>
    <n v="4"/>
    <n v="41367.101600000002"/>
    <n v="-2.7397865274856326E-3"/>
    <n v="76896440"/>
    <n v="-6.2684746990702145E-3"/>
    <n v="10839.465762086909"/>
    <n v="-2.284602593777274E-4"/>
    <n v="1532.2322400000005"/>
    <n v="-9.2988115032333063E-4"/>
    <n v="2583.6841599999998"/>
    <n v="-5.5130411730826001E-3"/>
    <n v="12371.69800208691"/>
    <n v="-3.1538452323731647E-4"/>
    <n v="14955.382162086909"/>
    <n v="-1.2172078269999664E-3"/>
    <x v="7"/>
    <x v="8"/>
    <n v="1"/>
    <n v="1"/>
    <n v="0"/>
    <n v="0"/>
    <x v="0"/>
  </r>
  <r>
    <d v="2023-02-07T00:00:00"/>
    <n v="7.7591662809804049E-2"/>
    <n v="3.485354E-3"/>
    <n v="1.3852386E-2"/>
    <n v="7.8600477480000004"/>
    <n v="4"/>
    <n v="99999"/>
    <n v="0"/>
    <n v="99999"/>
    <n v="-10"/>
    <n v="0"/>
    <x v="2"/>
    <n v="4"/>
    <n v="41464.398399999998"/>
    <n v="2.3520332882107642E-3"/>
    <n v="76776232"/>
    <n v="-1.5632453205896013E-3"/>
    <n v="10796.799284263425"/>
    <n v="-3.936215931666931E-3"/>
    <n v="1533.3515400000006"/>
    <n v="7.3050283813369532E-4"/>
    <n v="2583.1969199999994"/>
    <n v="-1.8858342189953525E-4"/>
    <n v="12330.150824263426"/>
    <n v="-3.358243776761749E-3"/>
    <n v="14913.347744263425"/>
    <n v="-2.8106548778168428E-3"/>
    <x v="7"/>
    <x v="8"/>
    <n v="1"/>
    <n v="1"/>
    <n v="0"/>
    <n v="0"/>
    <x v="0"/>
  </r>
  <r>
    <d v="2023-02-08T00:00:00"/>
    <n v="-9.1663951377357167E-2"/>
    <n v="0.13924456800000001"/>
    <n v="5.2370221000000002E-2"/>
    <n v="9.1648595109999995"/>
    <n v="8"/>
    <n v="99999"/>
    <n v="0"/>
    <n v="99999"/>
    <n v="-10"/>
    <n v="0"/>
    <x v="2"/>
    <n v="4"/>
    <n v="41494.050799999997"/>
    <n v="7.1512915040861103E-4"/>
    <n v="76140136"/>
    <n v="-8.2850640547194043E-3"/>
    <n v="10796.061136500683"/>
    <n v="-6.8367276570446833E-5"/>
    <n v="1535.4850800000006"/>
    <n v="1.3914226088036497E-3"/>
    <n v="2565.6817599999999"/>
    <n v="-6.7804199766541284E-3"/>
    <n v="12331.546216500683"/>
    <n v="1.1316911343128844E-4"/>
    <n v="14897.227976500682"/>
    <n v="-1.0808953186881576E-3"/>
    <x v="7"/>
    <x v="8"/>
    <n v="1"/>
    <n v="1"/>
    <n v="0"/>
    <n v="0"/>
    <x v="0"/>
  </r>
  <r>
    <d v="2023-02-09T00:00:00"/>
    <n v="7.0919776014458202E-2"/>
    <n v="0.39166175199999997"/>
    <n v="0.140756828"/>
    <n v="9.9731625560000001"/>
    <n v="2"/>
    <n v="99999"/>
    <n v="0"/>
    <n v="99999"/>
    <n v="10"/>
    <n v="0"/>
    <x v="3"/>
    <n v="3"/>
    <n v="41576.25"/>
    <n v="1.9809875973835211E-3"/>
    <n v="76464608"/>
    <n v="4.2615106440051509E-3"/>
    <n v="10813.65415150345"/>
    <n v="1.6295771930454617E-3"/>
    <n v="1538.5031200000005"/>
    <n v="1.9655287044533232E-3"/>
    <n v="2556.3957999999998"/>
    <n v="-3.6192953252316418E-3"/>
    <n v="12352.157271503451"/>
    <n v="1.6714088112639303E-3"/>
    <n v="14908.553071503451"/>
    <n v="7.6021492190592177E-4"/>
    <x v="7"/>
    <x v="8"/>
    <n v="1"/>
    <n v="1"/>
    <n v="0"/>
    <n v="0"/>
    <x v="0"/>
  </r>
  <r>
    <d v="2023-02-10T00:00:00"/>
    <n v="-0.6269123062742884"/>
    <n v="0.11982117"/>
    <n v="5.4453471000000003E-2"/>
    <n v="14.05074319"/>
    <n v="3"/>
    <n v="-1"/>
    <n v="99999"/>
    <n v="99999"/>
    <n v="-10"/>
    <n v="-1"/>
    <x v="4"/>
    <n v="2"/>
    <n v="41542.601600000002"/>
    <n v="-8.0931781966864236E-4"/>
    <n v="76740872"/>
    <n v="3.6129656219514583E-3"/>
    <n v="10831.725634016075"/>
    <n v="1.6711725989602133E-3"/>
    <n v="1538.9598600000004"/>
    <n v="2.9687297611702412E-4"/>
    <n v="2537.0149999999994"/>
    <n v="-7.5812986392796988E-3"/>
    <n v="12370.685494016076"/>
    <n v="1.4999989156039284E-3"/>
    <n v="14907.700494016075"/>
    <n v="-5.7187138368663959E-5"/>
    <x v="7"/>
    <x v="8"/>
    <n v="1"/>
    <n v="1"/>
    <n v="0"/>
    <n v="0"/>
    <x v="0"/>
  </r>
  <r>
    <d v="2023-02-13T00:00:00"/>
    <n v="-9.7512656312954537E-3"/>
    <n v="0.192831378"/>
    <n v="0.126297678"/>
    <n v="9.3991051880000001"/>
    <n v="4"/>
    <n v="99999"/>
    <n v="0"/>
    <n v="99999"/>
    <n v="10"/>
    <n v="0"/>
    <x v="3"/>
    <n v="3"/>
    <n v="41260.851600000002"/>
    <n v="-6.7821944016139835E-3"/>
    <n v="76781664"/>
    <n v="5.3155507537105962E-4"/>
    <n v="10818.048788966309"/>
    <n v="-1.2626653879428407E-3"/>
    <n v="1538.7167000000004"/>
    <n v="-1.5800282146405387E-4"/>
    <n v="2537.0149999999994"/>
    <n v="0"/>
    <n v="12356.76548896631"/>
    <n v="-1.1252412048223803E-3"/>
    <n v="14893.780488966309"/>
    <n v="-9.3374595601469768E-4"/>
    <x v="7"/>
    <x v="8"/>
    <n v="1"/>
    <n v="1"/>
    <n v="0"/>
    <n v="0"/>
    <x v="0"/>
  </r>
  <r>
    <d v="2023-02-14T00:00:00"/>
    <n v="0.90920737517066774"/>
    <n v="0.85514245300000002"/>
    <n v="0.23497753900000001"/>
    <n v="6.2867400670000002"/>
    <n v="1"/>
    <n v="99999"/>
    <n v="99999"/>
    <n v="1"/>
    <n v="10"/>
    <n v="1"/>
    <x v="1"/>
    <n v="5"/>
    <n v="41625.5"/>
    <n v="8.8376363031730243E-3"/>
    <n v="76953032"/>
    <n v="2.2318870296949012E-3"/>
    <n v="10818.452104540011"/>
    <n v="3.7281729965199517E-5"/>
    <n v="1542.9965800000004"/>
    <n v="2.7814606808387321E-3"/>
    <n v="2538.3968399999999"/>
    <n v="5.4467159240312313E-4"/>
    <n v="12361.448684540012"/>
    <n v="3.7899849907185867E-4"/>
    <n v="14899.845524540011"/>
    <n v="4.0721934757903533E-4"/>
    <x v="7"/>
    <x v="8"/>
    <n v="1"/>
    <n v="1"/>
    <n v="0"/>
    <n v="0"/>
    <x v="0"/>
  </r>
  <r>
    <d v="2023-02-15T00:00:00"/>
    <n v="-0.13764462259812035"/>
    <n v="1.468626E-3"/>
    <n v="0.139261036"/>
    <n v="10.162716140000001"/>
    <n v="4"/>
    <n v="99999"/>
    <n v="0"/>
    <n v="99999"/>
    <n v="10"/>
    <n v="0"/>
    <x v="3"/>
    <n v="3"/>
    <n v="41756.699200000003"/>
    <n v="3.1518948721336315E-3"/>
    <n v="77198664"/>
    <n v="3.1919729946443542E-3"/>
    <n v="10799.802551208513"/>
    <n v="-1.7238652213167338E-3"/>
    <n v="1543.9708200000005"/>
    <n v="6.313947889631244E-4"/>
    <n v="2531.1650399999999"/>
    <n v="-2.8489635214011821E-3"/>
    <n v="12343.773371208514"/>
    <n v="-1.4298739397432536E-3"/>
    <n v="14874.938411208514"/>
    <n v="-1.6716356750461348E-3"/>
    <x v="7"/>
    <x v="8"/>
    <n v="1"/>
    <n v="1"/>
    <n v="0"/>
    <n v="0"/>
    <x v="0"/>
  </r>
  <r>
    <d v="2023-02-16T00:00:00"/>
    <n v="-2.0164965984561807"/>
    <n v="0.67497830199999997"/>
    <n v="0.224717995"/>
    <n v="8.9922893259999999"/>
    <n v="8"/>
    <n v="-1"/>
    <n v="99999"/>
    <n v="99999"/>
    <n v="10"/>
    <n v="-1"/>
    <x v="0"/>
    <n v="1"/>
    <n v="41554.101600000002"/>
    <n v="-4.8518585970991346E-3"/>
    <n v="77631384"/>
    <n v="5.6052783504128012E-3"/>
    <n v="10840.486428343695"/>
    <n v="3.7670945318004634E-3"/>
    <n v="1547.3123200000005"/>
    <n v="2.164224839430684E-3"/>
    <n v="2517.3361999999997"/>
    <n v="-5.4634288090515959E-3"/>
    <n v="12387.798748343695"/>
    <n v="3.5666060783219322E-3"/>
    <n v="14905.134948343695"/>
    <n v="2.0300277083789009E-3"/>
    <x v="7"/>
    <x v="8"/>
    <n v="1"/>
    <n v="1"/>
    <n v="0"/>
    <n v="0"/>
    <x v="0"/>
  </r>
  <r>
    <d v="2023-02-17T00:00:00"/>
    <n v="-1.957742184423221"/>
    <n v="0.78699258299999997"/>
    <n v="0.15139808699999999"/>
    <n v="6.4263467929999996"/>
    <n v="8"/>
    <n v="-1"/>
    <n v="99999"/>
    <n v="99999"/>
    <n v="10"/>
    <n v="-1"/>
    <x v="0"/>
    <n v="1"/>
    <n v="41132"/>
    <n v="-1.0157880540004327E-2"/>
    <n v="77563880"/>
    <n v="-8.6954523443760756E-4"/>
    <n v="10823.150611432158"/>
    <n v="-1.599173342093696E-3"/>
    <n v="1551.8489800000007"/>
    <n v="2.9319614025953289E-3"/>
    <n v="2504.4371199999996"/>
    <n v="-5.1240990377050544E-3"/>
    <n v="12374.999591432159"/>
    <n v="-1.0332067198982609E-3"/>
    <n v="14879.436711432158"/>
    <n v="-1.7241197077785264E-3"/>
    <x v="7"/>
    <x v="8"/>
    <n v="1"/>
    <n v="1"/>
    <n v="0"/>
    <n v="0"/>
    <x v="0"/>
  </r>
  <r>
    <d v="2023-02-20T00:00:00"/>
    <n v="-1.0779830097254479"/>
    <n v="0.94158007300000002"/>
    <n v="0.22624877099999999"/>
    <n v="5.7314475790000001"/>
    <n v="5"/>
    <n v="-1"/>
    <n v="99999"/>
    <n v="99999"/>
    <n v="10"/>
    <n v="-1"/>
    <x v="0"/>
    <n v="1"/>
    <n v="40707.148399999998"/>
    <n v="-1.0328979869687838E-2"/>
    <n v="77694168"/>
    <n v="1.6797509356158979E-3"/>
    <n v="10827.553020660171"/>
    <n v="4.0675856652705455E-4"/>
    <n v="1554.4411400000006"/>
    <n v="1.6703687236370168E-3"/>
    <n v="2504.8159999999998"/>
    <n v="1.5128349479187619E-4"/>
    <n v="12381.994160660171"/>
    <n v="5.6521773405604492E-4"/>
    <n v="14886.81016066017"/>
    <n v="4.9554626099168608E-4"/>
    <x v="7"/>
    <x v="8"/>
    <n v="1"/>
    <n v="1"/>
    <n v="0"/>
    <n v="0"/>
    <x v="0"/>
  </r>
  <r>
    <d v="2023-02-21T00:00:00"/>
    <n v="-1.1864414762466029"/>
    <n v="0.111752859"/>
    <n v="2.7858007000000001E-2"/>
    <n v="9.8376761510000001"/>
    <n v="6"/>
    <n v="-1"/>
    <n v="99999"/>
    <n v="99999"/>
    <n v="-10"/>
    <n v="-1"/>
    <x v="4"/>
    <n v="2"/>
    <n v="40696.050799999997"/>
    <n v="-2.7262042260867148E-4"/>
    <n v="77051232"/>
    <n v="-8.2752157150328687E-3"/>
    <n v="10833.863993427713"/>
    <n v="5.8286232868121068E-4"/>
    <n v="1551.7600600000005"/>
    <n v="-1.7247870832858281E-3"/>
    <n v="2510.7680399999999"/>
    <n v="2.3762384143186654E-3"/>
    <n v="12385.624053427713"/>
    <n v="2.9315897911463829E-4"/>
    <n v="14896.392093427712"/>
    <n v="6.4365251280373847E-4"/>
    <x v="7"/>
    <x v="8"/>
    <n v="1"/>
    <n v="1"/>
    <n v="0"/>
    <n v="0"/>
    <x v="0"/>
  </r>
  <r>
    <d v="2023-02-22T00:00:00"/>
    <n v="-0.78789963014603759"/>
    <n v="0.78666292699999996"/>
    <n v="0.29663696000000001"/>
    <n v="5.8303664270000004"/>
    <n v="2"/>
    <n v="-1"/>
    <n v="99999"/>
    <n v="99999"/>
    <n v="10"/>
    <n v="-1"/>
    <x v="0"/>
    <n v="1"/>
    <n v="39968.699200000003"/>
    <n v="-1.7872780913670283E-2"/>
    <n v="77317840"/>
    <n v="3.4601393524764656E-3"/>
    <n v="10854.183834459591"/>
    <n v="1.8755857600025738E-3"/>
    <n v="1558.3481600000007"/>
    <n v="4.2455661605313999E-3"/>
    <n v="2514.3676399999999"/>
    <n v="1.4336648956230214E-3"/>
    <n v="12412.531994459592"/>
    <n v="2.1725139497055235E-3"/>
    <n v="14926.899634459593"/>
    <n v="2.0479818764531643E-3"/>
    <x v="7"/>
    <x v="8"/>
    <n v="1"/>
    <n v="1"/>
    <n v="0"/>
    <n v="0"/>
    <x v="0"/>
  </r>
  <r>
    <d v="2023-02-23T00:00:00"/>
    <n v="-9.5045788531907135E-2"/>
    <n v="0.13125782899999999"/>
    <n v="9.5444417000000004E-2"/>
    <n v="10.005493550000001"/>
    <n v="15"/>
    <n v="99999"/>
    <n v="0"/>
    <n v="99999"/>
    <n v="10"/>
    <n v="0"/>
    <x v="3"/>
    <n v="3"/>
    <n v="40076.050799999997"/>
    <n v="2.6858917640231184E-3"/>
    <n v="76536464"/>
    <n v="-1.0106024689774062E-2"/>
    <n v="10826.311856826356"/>
    <n v="-2.567855682040987E-3"/>
    <n v="1555.0055800000005"/>
    <n v="-2.1449507149930991E-3"/>
    <n v="2529.38832"/>
    <n v="5.9739394355233788E-3"/>
    <n v="12381.317436826357"/>
    <n v="-2.5147615045155725E-3"/>
    <n v="14910.705756826357"/>
    <n v="-1.0848788448909463E-3"/>
    <x v="7"/>
    <x v="8"/>
    <n v="1"/>
    <n v="1"/>
    <n v="0"/>
    <n v="0"/>
    <x v="0"/>
  </r>
  <r>
    <d v="2023-02-24T00:00:00"/>
    <n v="0.33883298209166235"/>
    <n v="0.75237830000000006"/>
    <n v="0.158799457"/>
    <n v="9.5807020010000006"/>
    <n v="13"/>
    <n v="99999"/>
    <n v="99999"/>
    <n v="1"/>
    <n v="10"/>
    <n v="1"/>
    <x v="1"/>
    <n v="5"/>
    <n v="39904.699200000003"/>
    <n v="-4.275660814363369E-3"/>
    <n v="76709464"/>
    <n v="2.2603604995390381E-3"/>
    <n v="10828.367700401621"/>
    <n v="1.8989325288720771E-4"/>
    <n v="1554.4539800000005"/>
    <n v="-3.5472541519754319E-4"/>
    <n v="2522.5839599999995"/>
    <n v="-2.6901207482450396E-3"/>
    <n v="12382.821680401621"/>
    <n v="1.2149301420771863E-4"/>
    <n v="14905.405640401621"/>
    <n v="-3.5545711324291851E-4"/>
    <x v="7"/>
    <x v="8"/>
    <n v="1"/>
    <n v="1"/>
    <n v="0"/>
    <n v="0"/>
    <x v="0"/>
  </r>
  <r>
    <d v="2023-02-27T00:00:00"/>
    <n v="1.2789781349320477"/>
    <n v="0.63122292599999996"/>
    <n v="0.101924875"/>
    <n v="8.9044623999999999"/>
    <n v="9"/>
    <n v="99999"/>
    <n v="99999"/>
    <n v="1"/>
    <n v="10"/>
    <n v="1"/>
    <x v="1"/>
    <n v="5"/>
    <n v="40355.851600000002"/>
    <n v="1.1305746166356156E-2"/>
    <n v="76213920"/>
    <n v="-6.4600112445056812E-3"/>
    <n v="10840.980516859499"/>
    <n v="1.1647938827761273E-3"/>
    <n v="1554.7698800000005"/>
    <n v="2.0322248459225811E-4"/>
    <n v="2523.4454799999994"/>
    <n v="3.4152282487354135E-4"/>
    <n v="12395.750396859499"/>
    <n v="1.0440848452448748E-3"/>
    <n v="14919.1958768595"/>
    <n v="9.2518357370297011E-4"/>
    <x v="7"/>
    <x v="8"/>
    <n v="1"/>
    <n v="1"/>
    <n v="0"/>
    <n v="0"/>
    <x v="0"/>
  </r>
  <r>
    <d v="2023-02-28T00:00:00"/>
    <n v="0.89703378117807842"/>
    <n v="0.26806012899999998"/>
    <n v="2.0657212000000001E-2"/>
    <n v="12.887092409999999"/>
    <n v="10"/>
    <n v="99999"/>
    <n v="99999"/>
    <n v="1"/>
    <n v="-10"/>
    <n v="1"/>
    <x v="5"/>
    <n v="6"/>
    <n v="40282.851600000002"/>
    <n v="-1.8089074348761613E-3"/>
    <n v="76814344"/>
    <n v="7.8781408960462151E-3"/>
    <n v="10834.291045961379"/>
    <n v="-6.1705404669964992E-4"/>
    <n v="1551.3195800000005"/>
    <n v="-2.2191708524736953E-3"/>
    <n v="2549.0355599999994"/>
    <n v="1.01409284261611E-2"/>
    <n v="12385.610625961381"/>
    <n v="-8.1800379755048169E-4"/>
    <n v="14934.646185961381"/>
    <n v="1.0355993197894708E-3"/>
    <x v="7"/>
    <x v="8"/>
    <n v="1"/>
    <n v="1"/>
    <n v="0"/>
    <n v="0"/>
    <x v="0"/>
  </r>
  <r>
    <d v="2023-03-01T00:00:00"/>
    <n v="-0.26488422945145718"/>
    <n v="0.47044148099999999"/>
    <n v="0.16243291600000001"/>
    <n v="9.9383031709999994"/>
    <n v="10"/>
    <n v="-1"/>
    <n v="99999"/>
    <n v="99999"/>
    <n v="10"/>
    <n v="-1"/>
    <x v="0"/>
    <n v="1"/>
    <n v="40703.449200000003"/>
    <n v="1.0441107898131019E-2"/>
    <n v="77128424"/>
    <n v="4.0888196610779914E-3"/>
    <n v="10864.188584246853"/>
    <n v="2.7595288107584715E-3"/>
    <n v="1557.0546800000004"/>
    <n v="3.6969171755054653E-3"/>
    <n v="2537.2079999999996"/>
    <n v="-4.6400137313108436E-3"/>
    <n v="12421.243264246854"/>
    <n v="2.8769383570628193E-3"/>
    <n v="14958.451264246854"/>
    <n v="1.5939499328647688E-3"/>
    <x v="7"/>
    <x v="9"/>
    <n v="1"/>
    <n v="1"/>
    <n v="0"/>
    <n v="0"/>
    <x v="0"/>
  </r>
  <r>
    <d v="2023-03-02T00:00:00"/>
    <n v="1.3108424159064487"/>
    <n v="0.72015636699999996"/>
    <n v="0.12082960099999999"/>
    <n v="9.4615672750000002"/>
    <n v="9"/>
    <n v="99999"/>
    <n v="99999"/>
    <n v="1"/>
    <n v="10"/>
    <n v="1"/>
    <x v="1"/>
    <n v="5"/>
    <n v="40330"/>
    <n v="-9.1748784768835856E-3"/>
    <n v="78575560"/>
    <n v="1.8762680798456444E-2"/>
    <n v="10902.55037910443"/>
    <n v="3.5310317526338064E-3"/>
    <n v="1559.3456800000006"/>
    <n v="1.4713677235793643E-3"/>
    <n v="2535.1899199999993"/>
    <n v="-7.9539399213635065E-4"/>
    <n v="12461.896059104431"/>
    <n v="3.2728442711198458E-3"/>
    <n v="14997.085979104429"/>
    <n v="2.582801800472323E-3"/>
    <x v="7"/>
    <x v="9"/>
    <n v="1"/>
    <n v="1"/>
    <n v="0"/>
    <n v="0"/>
    <x v="0"/>
  </r>
  <r>
    <d v="2023-03-03T00:00:00"/>
    <n v="1.9248866533801194"/>
    <n v="0.64039623899999998"/>
    <n v="0.30449727999999998"/>
    <n v="4.991354523"/>
    <n v="5"/>
    <n v="99999"/>
    <n v="99999"/>
    <n v="1"/>
    <n v="10"/>
    <n v="1"/>
    <x v="1"/>
    <n v="5"/>
    <n v="41236.851600000002"/>
    <n v="2.2485782296057577E-2"/>
    <n v="78669336"/>
    <n v="1.1934499735031245E-3"/>
    <n v="10917.708648044538"/>
    <n v="1.3903415634894944E-3"/>
    <n v="1564.6817200000005"/>
    <n v="3.4219737601735023E-3"/>
    <n v="2539.2274799999996"/>
    <n v="1.592606521565898E-3"/>
    <n v="12482.390368044538"/>
    <n v="1.6445578460055899E-3"/>
    <n v="15021.617848044538"/>
    <n v="1.6357757083134139E-3"/>
    <x v="7"/>
    <x v="9"/>
    <n v="1"/>
    <n v="1"/>
    <n v="0"/>
    <n v="0"/>
    <x v="0"/>
  </r>
  <r>
    <d v="2023-03-06T00:00:00"/>
    <n v="0.1038440525079404"/>
    <n v="0.79416327399999997"/>
    <n v="9.5792476000000001E-2"/>
    <n v="9.0909596579999992"/>
    <n v="12"/>
    <n v="99999"/>
    <n v="0"/>
    <n v="99999"/>
    <n v="10"/>
    <n v="0"/>
    <x v="3"/>
    <n v="3"/>
    <n v="41396"/>
    <n v="3.8593732020026916E-3"/>
    <n v="78883024"/>
    <n v="2.7162807119662791E-3"/>
    <n v="10941.294544372495"/>
    <n v="2.160333920632862E-3"/>
    <n v="1566.5787000000007"/>
    <n v="1.212374360710422E-3"/>
    <n v="2549.3493199999998"/>
    <n v="3.9861887443026767E-3"/>
    <n v="12507.873244372495"/>
    <n v="2.0415061199490214E-3"/>
    <n v="15057.222564372494"/>
    <n v="2.3702318011367129E-3"/>
    <x v="7"/>
    <x v="9"/>
    <n v="1"/>
    <n v="1"/>
    <n v="0"/>
    <n v="0"/>
    <x v="0"/>
  </r>
  <r>
    <d v="2023-03-08T00:00:00"/>
    <n v="0.13410142451376586"/>
    <n v="0.68884953199999999"/>
    <n v="0.21055257299999999"/>
    <n v="7.4903569570000004"/>
    <n v="4"/>
    <n v="99999"/>
    <n v="0"/>
    <n v="99999"/>
    <n v="10"/>
    <n v="0"/>
    <x v="3"/>
    <n v="3"/>
    <n v="41573.5"/>
    <n v="4.2878538989274961E-3"/>
    <n v="79186112"/>
    <n v="3.8422462100338173E-3"/>
    <n v="10972.168661066708"/>
    <n v="2.8217974179383098E-3"/>
    <n v="1570.3210200000008"/>
    <n v="2.3888490249484029E-3"/>
    <n v="2568.2704399999998"/>
    <n v="7.4219409052973528E-3"/>
    <n v="12542.489681066709"/>
    <n v="2.7675717540380784E-3"/>
    <n v="15110.760121066709"/>
    <n v="3.5556063852633102E-3"/>
    <x v="7"/>
    <x v="9"/>
    <n v="1"/>
    <n v="1"/>
    <n v="0"/>
    <n v="0"/>
    <x v="0"/>
  </r>
  <r>
    <d v="2023-03-09T00:00:00"/>
    <n v="-3.0614648563475955"/>
    <n v="0.56671223299999995"/>
    <n v="0.18176388499999999"/>
    <n v="6.5480711400000002"/>
    <n v="3"/>
    <n v="-1"/>
    <n v="99999"/>
    <n v="99999"/>
    <n v="10"/>
    <n v="-1"/>
    <x v="0"/>
    <n v="1"/>
    <n v="41227.898399999998"/>
    <n v="-8.3130263268669236E-3"/>
    <n v="78404920"/>
    <n v="-9.8652652626763926E-3"/>
    <n v="10912.759304583291"/>
    <n v="-5.4145500601191499E-3"/>
    <n v="1572.7901800000006"/>
    <n v="1.5723918667278625E-3"/>
    <n v="2611.2995599999995"/>
    <n v="1.6754123448152081E-2"/>
    <n v="12485.549484583291"/>
    <n v="-4.5397842000516331E-3"/>
    <n v="15096.84904458329"/>
    <n v="-9.2060732696197523E-4"/>
    <x v="7"/>
    <x v="9"/>
    <n v="1"/>
    <n v="1"/>
    <n v="0"/>
    <n v="0"/>
    <x v="0"/>
  </r>
  <r>
    <d v="2023-03-10T00:00:00"/>
    <n v="-2.4219094430248593"/>
    <n v="0.368625166"/>
    <n v="1.1953490000000001E-2"/>
    <n v="11.153078280000001"/>
    <n v="8"/>
    <n v="-1"/>
    <n v="99999"/>
    <n v="99999"/>
    <n v="-10"/>
    <n v="-1"/>
    <x v="4"/>
    <n v="2"/>
    <n v="40488.75"/>
    <n v="-1.7928355038344557E-2"/>
    <n v="78785256"/>
    <n v="4.8509200698119148E-3"/>
    <n v="10915.215853246018"/>
    <n v="2.2510793046581767E-4"/>
    <n v="1577.0204000000008"/>
    <n v="2.6896276781178674E-3"/>
    <n v="2639.8899199999996"/>
    <n v="1.0948709385146138E-2"/>
    <n v="12492.236253246019"/>
    <n v="5.3556062318160791E-4"/>
    <n v="15132.126173246019"/>
    <n v="2.3367212958511629E-3"/>
    <x v="7"/>
    <x v="9"/>
    <n v="1"/>
    <n v="1"/>
    <n v="0"/>
    <n v="0"/>
    <x v="0"/>
  </r>
  <r>
    <d v="2023-03-13T00:00:00"/>
    <n v="-2.5326263926975487"/>
    <n v="0.97443588599999997"/>
    <n v="0.45182995999999997"/>
    <n v="4.1453291639999996"/>
    <n v="6"/>
    <n v="-1"/>
    <n v="99999"/>
    <n v="99999"/>
    <n v="10"/>
    <n v="-1"/>
    <x v="0"/>
    <n v="1"/>
    <n v="39627"/>
    <n v="-2.1283689913864978E-2"/>
    <n v="78985376"/>
    <n v="2.5400691723334035E-3"/>
    <n v="10935.768585722295"/>
    <n v="1.8829432924283296E-3"/>
    <n v="1582.5802200000007"/>
    <n v="3.525521927300268E-3"/>
    <n v="2639.8899199999996"/>
    <n v="0"/>
    <n v="12518.348805722297"/>
    <n v="2.090302484432538E-3"/>
    <n v="15158.238725722296"/>
    <n v="1.7256367133948736E-3"/>
    <x v="7"/>
    <x v="9"/>
    <n v="1"/>
    <n v="1"/>
    <n v="0"/>
    <n v="0"/>
    <x v="0"/>
  </r>
  <r>
    <d v="2023-03-14T00:00:00"/>
    <n v="-0.98928485565561475"/>
    <n v="4.3724600000000002E-4"/>
    <n v="0.100995338"/>
    <n v="10.28213689"/>
    <n v="14"/>
    <n v="-1"/>
    <n v="99999"/>
    <n v="99999"/>
    <n v="10"/>
    <n v="-1"/>
    <x v="0"/>
    <n v="1"/>
    <n v="39481.351600000002"/>
    <n v="-3.6754838872485873E-3"/>
    <n v="78323504"/>
    <n v="-8.3796777773140763E-3"/>
    <n v="10923.632223606935"/>
    <n v="-1.109785930474505E-3"/>
    <n v="1581.3459200000007"/>
    <n v="-7.79928868313573E-4"/>
    <n v="2639.8899199999996"/>
    <n v="0"/>
    <n v="12504.978143606935"/>
    <n v="-1.0680851223165977E-3"/>
    <n v="15144.868063606935"/>
    <n v="-8.8207227483971806E-4"/>
    <x v="7"/>
    <x v="9"/>
    <n v="1"/>
    <n v="1"/>
    <n v="0"/>
    <n v="0"/>
    <x v="0"/>
  </r>
  <r>
    <d v="2023-03-15T00:00:00"/>
    <n v="-1.4310594061259156"/>
    <n v="0.89915606100000001"/>
    <n v="0.35694668299999999"/>
    <n v="5.1279998879999997"/>
    <n v="8"/>
    <n v="-1"/>
    <n v="99999"/>
    <n v="99999"/>
    <n v="10"/>
    <n v="-1"/>
    <x v="0"/>
    <n v="1"/>
    <n v="39020.800799999997"/>
    <n v="-1.1665021113411056E-2"/>
    <n v="78693056"/>
    <n v="4.7182771598166529E-3"/>
    <n v="10936.94226625362"/>
    <n v="1.2184630875726743E-3"/>
    <n v="1583.1606000000006"/>
    <n v="1.1475541037850867E-3"/>
    <n v="2639.8899199999996"/>
    <n v="0"/>
    <n v="12520.102866253621"/>
    <n v="1.209496128101506E-3"/>
    <n v="15159.992786253621"/>
    <n v="9.9866981892238194E-4"/>
    <x v="7"/>
    <x v="9"/>
    <n v="1"/>
    <n v="1"/>
    <n v="0"/>
    <n v="0"/>
    <x v="0"/>
  </r>
  <r>
    <d v="2023-03-16T00:00:00"/>
    <n v="1.4087944394125589"/>
    <n v="0.34543963300000002"/>
    <n v="0.11743491"/>
    <n v="8.7684925479999993"/>
    <n v="15"/>
    <n v="99999"/>
    <n v="99999"/>
    <n v="1"/>
    <n v="10"/>
    <n v="1"/>
    <x v="1"/>
    <n v="5"/>
    <n v="39210.101600000002"/>
    <n v="4.8512792182369147E-3"/>
    <n v="77910120"/>
    <n v="-9.9492387231727708E-3"/>
    <n v="10911.85846086635"/>
    <n v="-2.2934934442021548E-3"/>
    <n v="1579.0519000000008"/>
    <n v="-2.595251549337263E-3"/>
    <n v="2639.8899199999996"/>
    <n v="0"/>
    <n v="12490.91036086635"/>
    <n v="-2.331650602165225E-3"/>
    <n v="15130.80028086635"/>
    <n v="-1.9256279207297E-3"/>
    <x v="7"/>
    <x v="9"/>
    <n v="1"/>
    <n v="1"/>
    <n v="0"/>
    <n v="0"/>
    <x v="0"/>
  </r>
  <r>
    <d v="2023-03-17T00:00:00"/>
    <n v="-0.12285359528427719"/>
    <n v="1.7864403000000001E-2"/>
    <n v="0.106663332"/>
    <n v="7.3104238519999996"/>
    <n v="9"/>
    <n v="99999"/>
    <n v="0"/>
    <n v="99999"/>
    <n v="10"/>
    <n v="0"/>
    <x v="3"/>
    <n v="3"/>
    <n v="39686.601600000002"/>
    <n v="1.2152480625043927E-2"/>
    <n v="77652288"/>
    <n v="-3.3093518531354116E-3"/>
    <n v="10868.616726516244"/>
    <n v="-3.9628203119739247E-3"/>
    <n v="1574.5425800000007"/>
    <n v="-2.8557136089067958E-3"/>
    <n v="2639.8899199999996"/>
    <n v="0"/>
    <n v="12443.159306516245"/>
    <n v="-3.8228642245090594E-3"/>
    <n v="15083.049226516245"/>
    <n v="-3.1558842535571729E-3"/>
    <x v="7"/>
    <x v="9"/>
    <n v="1"/>
    <n v="1"/>
    <n v="0"/>
    <n v="0"/>
    <x v="0"/>
  </r>
  <r>
    <d v="2023-03-20T00:00:00"/>
    <n v="1.0068703170394249"/>
    <n v="2.7463118000000002E-2"/>
    <n v="6.0188167000000001E-2"/>
    <n v="10.6293793"/>
    <n v="7"/>
    <n v="99999"/>
    <n v="99999"/>
    <n v="1"/>
    <n v="-10"/>
    <n v="1"/>
    <x v="5"/>
    <n v="6"/>
    <n v="39372.148399999998"/>
    <n v="-7.9234095972582352E-3"/>
    <n v="77186608"/>
    <n v="-5.9969900693718214E-3"/>
    <n v="10819.524632155555"/>
    <n v="-4.5168668282246083E-3"/>
    <n v="1561.5707200000004"/>
    <n v="-8.2384942552651275E-3"/>
    <n v="2639.8899199999996"/>
    <n v="0"/>
    <n v="12381.095352155555"/>
    <n v="-4.9877971367118246E-3"/>
    <n v="15020.985272155554"/>
    <n v="-4.1148148115555117E-3"/>
    <x v="7"/>
    <x v="9"/>
    <n v="1"/>
    <n v="1"/>
    <n v="0"/>
    <n v="0"/>
    <x v="0"/>
  </r>
  <r>
    <d v="2023-03-21T00:00:00"/>
    <n v="0.86607384070215887"/>
    <n v="0.76438366599999996"/>
    <n v="0.1771973"/>
    <n v="6.7170190549999997"/>
    <n v="3"/>
    <n v="99999"/>
    <n v="99999"/>
    <n v="1"/>
    <n v="10"/>
    <n v="1"/>
    <x v="1"/>
    <n v="5"/>
    <n v="39867.5"/>
    <n v="1.2581269250727445E-2"/>
    <n v="76550416"/>
    <n v="-8.2422588125650176E-3"/>
    <n v="10837.419181299743"/>
    <n v="1.6539126951109484E-3"/>
    <n v="1569.3744200000006"/>
    <n v="4.9973401140617213E-3"/>
    <n v="2639.8899199999996"/>
    <n v="0"/>
    <n v="12406.793601299743"/>
    <n v="2.0756038470952642E-3"/>
    <n v="15046.683521299743"/>
    <n v="1.7108231370033256E-3"/>
    <x v="7"/>
    <x v="9"/>
    <n v="1"/>
    <n v="1"/>
    <n v="0"/>
    <n v="0"/>
    <x v="0"/>
  </r>
  <r>
    <d v="2023-03-22T00:00:00"/>
    <n v="-1.0202944304016617"/>
    <n v="5.2834182E-2"/>
    <n v="7.1153856000000001E-2"/>
    <n v="16.369233000000001"/>
    <n v="6"/>
    <n v="-1"/>
    <n v="99999"/>
    <n v="99999"/>
    <n v="-10"/>
    <n v="-1"/>
    <x v="4"/>
    <n v="2"/>
    <n v="39958.851600000002"/>
    <n v="2.2913801969022263E-3"/>
    <n v="76887208"/>
    <n v="4.3996103169445799E-3"/>
    <n v="10865.230377014308"/>
    <n v="2.5662194337332522E-3"/>
    <n v="1568.8545400000007"/>
    <n v="-3.3126575364972322E-4"/>
    <n v="2639.8899199999996"/>
    <n v="0"/>
    <n v="12434.084917014308"/>
    <n v="2.1997074015727147E-3"/>
    <n v="15073.974837014308"/>
    <n v="1.8137761504675165E-3"/>
    <x v="7"/>
    <x v="9"/>
    <n v="1"/>
    <n v="1"/>
    <n v="0"/>
    <n v="0"/>
    <x v="0"/>
  </r>
  <r>
    <d v="2023-03-23T00:00:00"/>
    <n v="-0.92147909613338896"/>
    <n v="7.4947635999999998E-2"/>
    <n v="0.14630019499999999"/>
    <n v="6.3263328200000002"/>
    <n v="5"/>
    <n v="-1"/>
    <n v="99999"/>
    <n v="99999"/>
    <n v="10"/>
    <n v="-1"/>
    <x v="0"/>
    <n v="1"/>
    <n v="39580.148399999998"/>
    <n v="-9.477329423551395E-3"/>
    <n v="77140936"/>
    <n v="3.30000277809539E-3"/>
    <n v="10820.623574705174"/>
    <n v="-4.1054630929410196E-3"/>
    <n v="1571.9483800000007"/>
    <n v="1.9720375096088372E-3"/>
    <n v="2639.8899199999996"/>
    <n v="0"/>
    <n v="12392.571954705174"/>
    <n v="-3.3386423356599471E-3"/>
    <n v="15032.461874705174"/>
    <n v="-2.7539492906143437E-3"/>
    <x v="7"/>
    <x v="9"/>
    <n v="1"/>
    <n v="1"/>
    <n v="0"/>
    <n v="0"/>
    <x v="0"/>
  </r>
  <r>
    <d v="2023-03-24T00:00:00"/>
    <n v="-0.58528490372729924"/>
    <n v="7.6095259999999998E-2"/>
    <n v="6.4187167000000003E-2"/>
    <n v="11.825468409999999"/>
    <n v="9"/>
    <n v="-1"/>
    <n v="99999"/>
    <n v="99999"/>
    <n v="-10"/>
    <n v="-1"/>
    <x v="4"/>
    <n v="2"/>
    <n v="39351.800799999997"/>
    <n v="-5.7692456756933685E-3"/>
    <n v="76938648"/>
    <n v="-2.6223171572613557E-3"/>
    <n v="10801.312893808356"/>
    <n v="-1.7846181196026212E-3"/>
    <n v="1575.1344600000007"/>
    <n v="2.026835003322347E-3"/>
    <n v="2639.8899199999996"/>
    <n v="0"/>
    <n v="12376.447353808357"/>
    <n v="-1.3011504759264936E-3"/>
    <n v="15016.337273808356"/>
    <n v="-1.0726520400460293E-3"/>
    <x v="7"/>
    <x v="9"/>
    <n v="1"/>
    <n v="1"/>
    <n v="0"/>
    <n v="0"/>
    <x v="0"/>
  </r>
  <r>
    <d v="2023-03-27T00:00:00"/>
    <n v="0.28384051074611844"/>
    <n v="2.3018449E-2"/>
    <n v="9.2735291999999997E-2"/>
    <n v="11.622294289999999"/>
    <n v="4"/>
    <n v="99999"/>
    <n v="99999"/>
    <n v="1"/>
    <n v="10"/>
    <n v="1"/>
    <x v="1"/>
    <n v="5"/>
    <n v="39309.449200000003"/>
    <n v="-1.0762302903301046E-3"/>
    <n v="76953344"/>
    <n v="1.9100933512627982E-4"/>
    <n v="10805.04413740205"/>
    <n v="3.4544352435461612E-4"/>
    <n v="1566.7821600000007"/>
    <n v="-5.3025949289433605E-3"/>
    <n v="2639.8899199999996"/>
    <n v="0"/>
    <n v="12371.826297402051"/>
    <n v="-3.7337503034617914E-4"/>
    <n v="15011.71621740205"/>
    <n v="-3.0773525674376856E-4"/>
    <x v="7"/>
    <x v="9"/>
    <n v="1"/>
    <n v="1"/>
    <n v="0"/>
    <n v="0"/>
    <x v="0"/>
  </r>
  <r>
    <d v="2023-03-28T00:00:00"/>
    <n v="0.8181107050777765"/>
    <n v="0.21927738699999999"/>
    <n v="6.2194737999999999E-2"/>
    <n v="14.49482027"/>
    <n v="0"/>
    <n v="99999"/>
    <n v="99999"/>
    <n v="1"/>
    <n v="-10"/>
    <n v="1"/>
    <x v="5"/>
    <n v="6"/>
    <n v="39605.949200000003"/>
    <n v="7.5427157091787489E-3"/>
    <n v="77710520"/>
    <n v="9.8394164651245397E-3"/>
    <n v="10840.650125343476"/>
    <n v="3.295311660798772E-3"/>
    <n v="1565.1420800000008"/>
    <n v="-1.0467824065598652E-3"/>
    <m/>
    <m/>
    <n v="12405.792205343478"/>
    <n v="2.7454239273112524E-3"/>
    <m/>
    <m/>
    <x v="7"/>
    <x v="9"/>
    <n v="1"/>
    <n v="1"/>
    <n v="0"/>
    <n v="0"/>
    <x v="0"/>
  </r>
  <r>
    <d v="2023-03-29T00:00:00"/>
    <n v="2.2117399150715844"/>
    <n v="9.4624884000000006E-2"/>
    <n v="0.12759626399999999"/>
    <n v="12.880404909999999"/>
    <n v="4"/>
    <n v="99999"/>
    <n v="99999"/>
    <n v="1"/>
    <n v="10"/>
    <n v="1"/>
    <x v="1"/>
    <n v="5"/>
    <n v="40013.300799999997"/>
    <n v="1.0285111409474634E-2"/>
    <n v="78101120"/>
    <n v="5.0263464972311045E-3"/>
    <n v="10873.081081059781"/>
    <n v="2.9916061621144685E-3"/>
    <n v="1564.7178000000006"/>
    <n v="-2.7108082098215025E-4"/>
    <m/>
    <m/>
    <n v="12437.798881059782"/>
    <n v="2.5799783832036738E-3"/>
    <m/>
    <m/>
    <x v="7"/>
    <x v="9"/>
    <n v="1"/>
    <n v="1"/>
    <n v="0"/>
    <n v="0"/>
    <x v="0"/>
  </r>
  <r>
    <d v="2023-03-31T00:00:00"/>
    <n v="1.2080168689557"/>
    <n v="0.75459466900000005"/>
    <n v="5.3217304999999999E-2"/>
    <n v="11.0874057"/>
    <n v="5"/>
    <n v="99999"/>
    <n v="99999"/>
    <n v="1"/>
    <n v="-10"/>
    <n v="1"/>
    <x v="5"/>
    <n v="6"/>
    <n v="40602.351600000002"/>
    <n v="1.4721374848435609E-2"/>
    <n v="78089960"/>
    <n v="-1.4289167684156112E-4"/>
    <n v="10862.817184841571"/>
    <n v="-9.4397311504368364E-4"/>
    <n v="1569.1017400000005"/>
    <n v="2.8017448258081945E-3"/>
    <m/>
    <m/>
    <n v="12431.918924841571"/>
    <n v="-4.7274893849302835E-4"/>
    <m/>
    <m/>
    <x v="7"/>
    <x v="9"/>
    <n v="1"/>
    <n v="1"/>
    <n v="0"/>
    <n v="0"/>
    <x v="0"/>
  </r>
  <r>
    <d v="2023-04-03T00:00:00"/>
    <n v="0.84408574998178276"/>
    <n v="0.79858545000000003"/>
    <n v="0.112001988"/>
    <n v="11.1900149"/>
    <n v="2"/>
    <n v="99999"/>
    <n v="99999"/>
    <n v="1"/>
    <n v="10"/>
    <n v="1"/>
    <x v="1"/>
    <n v="5"/>
    <n v="40815.101600000002"/>
    <n v="5.2398442852752414E-3"/>
    <n v="78601536"/>
    <n v="6.5511110519200777E-3"/>
    <n v="10902.57121200246"/>
    <n v="3.6596424743631228E-3"/>
    <n v="1573.3421600000006"/>
    <n v="2.7024506390516123E-3"/>
    <m/>
    <m/>
    <n v="12475.91337200246"/>
    <n v="3.5388299607534979E-3"/>
    <m/>
    <m/>
    <x v="7"/>
    <x v="10"/>
    <n v="2"/>
    <n v="1"/>
    <n v="0"/>
    <n v="0"/>
    <x v="0"/>
  </r>
  <r>
    <d v="2023-04-05T00:00:00"/>
    <n v="0.33955229489062511"/>
    <n v="0.53548077800000005"/>
    <n v="9.9888782999999995E-2"/>
    <n v="11.24474086"/>
    <n v="2"/>
    <n v="99999"/>
    <n v="99999"/>
    <n v="1"/>
    <n v="10"/>
    <n v="1"/>
    <x v="1"/>
    <n v="5"/>
    <n v="41008.550799999997"/>
    <n v="4.739647640617406E-3"/>
    <n v="78578296"/>
    <n v="-2.9566852230467067E-4"/>
    <n v="10899.146403523981"/>
    <n v="-3.1412851261258812E-4"/>
    <n v="1574.6867400000006"/>
    <n v="8.546011377461582E-4"/>
    <m/>
    <m/>
    <n v="12473.833143523982"/>
    <n v="-1.6673957380519688E-4"/>
    <m/>
    <m/>
    <x v="7"/>
    <x v="10"/>
    <n v="2"/>
    <n v="1"/>
    <n v="0"/>
    <n v="0"/>
    <x v="0"/>
  </r>
  <r>
    <d v="2023-04-06T00:00:00"/>
    <n v="-0.17606814638344545"/>
    <n v="8.8622749999999993E-3"/>
    <n v="7.7492270000000002E-2"/>
    <n v="9.1348854250000002"/>
    <n v="13"/>
    <n v="99999"/>
    <n v="0"/>
    <n v="99999"/>
    <n v="-10"/>
    <n v="0"/>
    <x v="2"/>
    <n v="4"/>
    <n v="41039.050799999997"/>
    <n v="7.4374732598458948E-4"/>
    <n v="78871576"/>
    <n v="3.7323283263868134E-3"/>
    <n v="10880.760800019716"/>
    <n v="-1.686884717716941E-3"/>
    <n v="1574.2563000000009"/>
    <n v="-2.7334960602998226E-4"/>
    <m/>
    <m/>
    <n v="12455.017100019717"/>
    <n v="-1.5084411734361813E-3"/>
    <m/>
    <m/>
    <x v="7"/>
    <x v="10"/>
    <n v="2"/>
    <n v="1"/>
    <n v="0"/>
    <n v="0"/>
    <x v="0"/>
  </r>
  <r>
    <d v="2023-04-10T00:00:00"/>
    <n v="0.90478994331761309"/>
    <n v="0.106359832"/>
    <n v="7.1397411999999993E-2"/>
    <n v="10.23520607"/>
    <n v="3"/>
    <n v="99999"/>
    <n v="99999"/>
    <n v="1"/>
    <n v="-10"/>
    <n v="1"/>
    <x v="5"/>
    <n v="6"/>
    <n v="40796.449200000003"/>
    <n v="-5.9114817538614695E-3"/>
    <n v="79035384"/>
    <n v="2.0768952302918642E-3"/>
    <n v="10846.749087835278"/>
    <n v="-3.1258579073235593E-3"/>
    <n v="1575.6081600000007"/>
    <n v="8.5872929331753944E-4"/>
    <m/>
    <m/>
    <n v="12422.35724783528"/>
    <n v="-2.6222245960935142E-3"/>
    <m/>
    <m/>
    <x v="7"/>
    <x v="10"/>
    <n v="2"/>
    <n v="1"/>
    <n v="0"/>
    <n v="0"/>
    <x v="0"/>
  </r>
  <r>
    <d v="2023-04-11T00:00:00"/>
    <n v="1.4777150413610274"/>
    <n v="0.454637823"/>
    <n v="0.10162115300000001"/>
    <n v="12.95954656"/>
    <n v="6"/>
    <n v="99999"/>
    <n v="99999"/>
    <n v="1"/>
    <n v="10"/>
    <n v="1"/>
    <x v="1"/>
    <n v="5"/>
    <n v="41385.050799999997"/>
    <n v="1.4427765443861151E-2"/>
    <n v="79069824"/>
    <n v="4.3575419333707899E-4"/>
    <n v="10868.792778005627"/>
    <n v="2.0322854333443274E-3"/>
    <n v="1575.5520600000009"/>
    <n v="-3.5605299226082465E-5"/>
    <m/>
    <m/>
    <n v="12444.344838005629"/>
    <n v="1.7700014362556082E-3"/>
    <m/>
    <m/>
    <x v="7"/>
    <x v="10"/>
    <n v="2"/>
    <n v="1"/>
    <n v="0"/>
    <n v="0"/>
    <x v="0"/>
  </r>
  <r>
    <d v="2023-04-12T00:00:00"/>
    <n v="2.2295356294034145"/>
    <n v="0.63965444500000002"/>
    <n v="0.127893062"/>
    <n v="10.624739809999999"/>
    <n v="2"/>
    <n v="99999"/>
    <n v="99999"/>
    <n v="1"/>
    <n v="10"/>
    <n v="1"/>
    <x v="1"/>
    <n v="5"/>
    <n v="41577.199200000003"/>
    <n v="4.6429422287916911E-3"/>
    <n v="79124992"/>
    <n v="6.977124421068126E-4"/>
    <n v="10866.47036029405"/>
    <n v="-2.1367761434154531E-4"/>
    <n v="1577.1274400000009"/>
    <n v="9.9989079383377977E-4"/>
    <m/>
    <m/>
    <n v="12443.59780029405"/>
    <n v="-6.0030296596846888E-5"/>
    <m/>
    <m/>
    <x v="7"/>
    <x v="10"/>
    <n v="2"/>
    <n v="1"/>
    <n v="0"/>
    <n v="0"/>
    <x v="0"/>
  </r>
  <r>
    <d v="2023-04-13T00:00:00"/>
    <n v="2.0408272604648197"/>
    <n v="0.51828778900000005"/>
    <n v="0.26963076000000002"/>
    <n v="5.8385610110000004"/>
    <n v="8"/>
    <n v="99999"/>
    <n v="99999"/>
    <n v="1"/>
    <n v="10"/>
    <n v="1"/>
    <x v="1"/>
    <n v="5"/>
    <n v="42137.800799999997"/>
    <n v="1.3483390194306111E-2"/>
    <n v="79599752"/>
    <n v="6.0001269889544684E-3"/>
    <n v="10826.464723572532"/>
    <n v="-3.681566819314086E-3"/>
    <n v="1578.143680000001"/>
    <n v="6.4436137132983795E-4"/>
    <m/>
    <m/>
    <n v="12404.608403572533"/>
    <n v="-3.1332896921978381E-3"/>
    <m/>
    <m/>
    <x v="7"/>
    <x v="10"/>
    <n v="2"/>
    <n v="1"/>
    <n v="0"/>
    <n v="0"/>
    <x v="0"/>
  </r>
  <r>
    <d v="2023-04-17T00:00:00"/>
    <n v="0.34056677597990764"/>
    <n v="0.64584791900000005"/>
    <n v="5.3454557999999999E-2"/>
    <n v="8.2420330170000007"/>
    <n v="7"/>
    <n v="99999"/>
    <n v="99999"/>
    <n v="1"/>
    <n v="-10"/>
    <n v="1"/>
    <x v="5"/>
    <n v="6"/>
    <n v="42216.699200000003"/>
    <n v="1.8723900749941791E-3"/>
    <n v="79307608"/>
    <n v="-3.6701621884449587E-3"/>
    <n v="10838.313599889929"/>
    <n v="1.0944363298575066E-3"/>
    <n v="1572.6456200000009"/>
    <n v="-3.4838779698437294E-3"/>
    <m/>
    <m/>
    <n v="12410.95921988993"/>
    <n v="5.1197233405364528E-4"/>
    <m/>
    <m/>
    <x v="7"/>
    <x v="10"/>
    <n v="2"/>
    <n v="1"/>
    <n v="0"/>
    <n v="0"/>
    <x v="0"/>
  </r>
  <r>
    <d v="2023-04-18T00:00:00"/>
    <n v="-0.59113219173545073"/>
    <n v="0.26312387999999998"/>
    <n v="7.7512494000000001E-2"/>
    <n v="8.9690817280000008"/>
    <n v="10"/>
    <n v="-1"/>
    <n v="99999"/>
    <n v="99999"/>
    <n v="-10"/>
    <n v="-1"/>
    <x v="4"/>
    <n v="2"/>
    <n v="42255.648399999998"/>
    <n v="9.2260173670788426E-4"/>
    <n v="79347856"/>
    <n v="5.0749229506452664E-4"/>
    <n v="10830.947313928607"/>
    <n v="-6.7965241026024525E-4"/>
    <n v="1573.8500200000008"/>
    <n v="7.6584322919481806E-4"/>
    <m/>
    <m/>
    <n v="12404.797333928607"/>
    <n v="-4.9648748756236927E-4"/>
    <m/>
    <m/>
    <x v="7"/>
    <x v="10"/>
    <n v="2"/>
    <n v="1"/>
    <n v="0"/>
    <n v="0"/>
    <x v="0"/>
  </r>
  <r>
    <d v="2023-04-19T00:00:00"/>
    <n v="-5.4014557897252888E-2"/>
    <n v="0.37356716099999998"/>
    <n v="9.6348881999999997E-2"/>
    <n v="10.35192"/>
    <n v="7"/>
    <n v="99999"/>
    <n v="0"/>
    <n v="99999"/>
    <n v="10"/>
    <n v="0"/>
    <x v="3"/>
    <n v="3"/>
    <n v="42151.101600000002"/>
    <n v="-2.4741497044451499E-3"/>
    <n v="79453824"/>
    <n v="1.3354866198274085E-3"/>
    <n v="10826.170758439914"/>
    <n v="-4.4100994587525921E-4"/>
    <n v="1574.575960000001"/>
    <n v="4.6125106635019897E-4"/>
    <m/>
    <m/>
    <n v="12400.746718439914"/>
    <n v="-3.2653620850497944E-4"/>
    <m/>
    <m/>
    <x v="7"/>
    <x v="10"/>
    <n v="2"/>
    <n v="1"/>
    <n v="0"/>
    <n v="0"/>
    <x v="0"/>
  </r>
  <r>
    <d v="2023-04-20T00:00:00"/>
    <n v="-0.40375085760621537"/>
    <n v="0.31243208500000003"/>
    <n v="3.8536059999999997E-2"/>
    <n v="11.58092929"/>
    <n v="9"/>
    <n v="-1"/>
    <n v="99999"/>
    <n v="99999"/>
    <n v="-10"/>
    <n v="-1"/>
    <x v="4"/>
    <n v="2"/>
    <n v="42274.199200000003"/>
    <n v="2.920388680897501E-3"/>
    <n v="78689720"/>
    <n v="-9.616956888066186E-3"/>
    <n v="10850.246895606075"/>
    <n v="2.2238830056686698E-3"/>
    <n v="1576.3038400000009"/>
    <n v="1.0973621113838927E-3"/>
    <m/>
    <m/>
    <n v="12426.550735606075"/>
    <n v="2.0808438194928058E-3"/>
    <m/>
    <m/>
    <x v="7"/>
    <x v="10"/>
    <n v="2"/>
    <n v="1"/>
    <n v="0"/>
    <n v="0"/>
    <x v="0"/>
  </r>
  <r>
    <d v="2023-04-21T00:00:00"/>
    <n v="0.95515388810648538"/>
    <n v="0.52667973599999995"/>
    <n v="0.139800692"/>
    <n v="7.2340083699999997"/>
    <n v="8"/>
    <n v="99999"/>
    <n v="99999"/>
    <n v="1"/>
    <n v="10"/>
    <n v="1"/>
    <x v="1"/>
    <n v="5"/>
    <n v="42089.25"/>
    <n v="-4.3749900293794663E-3"/>
    <n v="78792560"/>
    <n v="1.3069051459326797E-3"/>
    <n v="10830.833123304375"/>
    <n v="-1.7892470547892225E-3"/>
    <n v="1574.6795800000009"/>
    <n v="-1.0304231701928623E-3"/>
    <m/>
    <m/>
    <n v="12405.512703304375"/>
    <n v="-1.6929904966644926E-3"/>
    <m/>
    <m/>
    <x v="7"/>
    <x v="10"/>
    <n v="2"/>
    <n v="1"/>
    <n v="0"/>
    <n v="0"/>
    <x v="0"/>
  </r>
  <r>
    <d v="2023-04-24T00:00:00"/>
    <n v="0.82502377956056994"/>
    <n v="0.81544523800000002"/>
    <n v="0.18850945299999999"/>
    <n v="7.5188309059999998"/>
    <n v="5"/>
    <n v="99999"/>
    <n v="99999"/>
    <n v="1"/>
    <n v="10"/>
    <n v="1"/>
    <x v="1"/>
    <n v="5"/>
    <n v="42641.851600000002"/>
    <n v="1.3129281229767642E-2"/>
    <n v="78342864"/>
    <n v="-5.7073408961455518E-3"/>
    <n v="10841.330577049814"/>
    <n v="9.6921941515759613E-4"/>
    <n v="1578.4278800000009"/>
    <n v="2.3803572787803873E-3"/>
    <m/>
    <m/>
    <n v="12419.758457049815"/>
    <n v="1.1483405874588293E-3"/>
    <m/>
    <m/>
    <x v="7"/>
    <x v="10"/>
    <n v="2"/>
    <n v="1"/>
    <n v="0"/>
    <n v="0"/>
    <x v="0"/>
  </r>
  <r>
    <d v="2023-04-25T00:00:00"/>
    <n v="0.64331075277980909"/>
    <n v="8.8366510999999995E-2"/>
    <n v="6.0203799000000002E-2"/>
    <n v="12.04701395"/>
    <n v="5"/>
    <n v="99999"/>
    <n v="99999"/>
    <n v="1"/>
    <n v="-10"/>
    <n v="1"/>
    <x v="5"/>
    <n v="6"/>
    <n v="42654.148399999998"/>
    <n v="2.883739692016718E-4"/>
    <n v="78333464"/>
    <n v="-1.1998540160595983E-4"/>
    <n v="10866.254225605877"/>
    <n v="2.2989473827894624E-3"/>
    <n v="1578.3977800000011"/>
    <n v="-1.9069607411936751E-5"/>
    <m/>
    <m/>
    <n v="12444.652005605878"/>
    <n v="2.004350458356452E-3"/>
    <m/>
    <m/>
    <x v="7"/>
    <x v="10"/>
    <n v="2"/>
    <n v="1"/>
    <n v="0"/>
    <n v="0"/>
    <x v="0"/>
  </r>
  <r>
    <d v="2023-04-26T00:00:00"/>
    <n v="0.97978266516695134"/>
    <n v="0.81920425299999999"/>
    <n v="0.247375436"/>
    <n v="6.9691672410000001"/>
    <n v="4"/>
    <n v="99999"/>
    <n v="99999"/>
    <n v="1"/>
    <n v="10"/>
    <n v="1"/>
    <x v="1"/>
    <n v="5"/>
    <n v="42866.449200000003"/>
    <n v="4.9772603126219117E-3"/>
    <n v="78581952"/>
    <n v="3.1721819425731823E-3"/>
    <n v="10886.129355205852"/>
    <n v="1.8290690782054586E-3"/>
    <n v="1580.6477200000008"/>
    <n v="1.4254581630237517E-3"/>
    <m/>
    <m/>
    <n v="12466.777075205853"/>
    <n v="1.7778777253079081E-3"/>
    <m/>
    <m/>
    <x v="7"/>
    <x v="10"/>
    <n v="2"/>
    <n v="1"/>
    <n v="0"/>
    <n v="0"/>
    <x v="0"/>
  </r>
  <r>
    <d v="2023-04-27T00:00:00"/>
    <n v="1.0522628374468255"/>
    <n v="0.46513943499999999"/>
    <n v="0.100795379"/>
    <n v="12.395031360000001"/>
    <n v="5"/>
    <n v="99999"/>
    <n v="99999"/>
    <n v="1"/>
    <n v="10"/>
    <n v="1"/>
    <x v="1"/>
    <n v="5"/>
    <n v="42962.101600000002"/>
    <n v="2.2314047882463495E-3"/>
    <n v="78694848"/>
    <n v="1.4366657626423418E-3"/>
    <n v="10908.69979330485"/>
    <n v="2.0733207701784107E-3"/>
    <n v="1581.6297600000009"/>
    <n v="6.2128960651652854E-4"/>
    <m/>
    <m/>
    <n v="12490.329553304851"/>
    <n v="1.8892194796551465E-3"/>
    <m/>
    <m/>
    <x v="7"/>
    <x v="10"/>
    <n v="2"/>
    <n v="1"/>
    <n v="0"/>
    <n v="0"/>
    <x v="0"/>
  </r>
  <r>
    <d v="2023-04-28T00:00:00"/>
    <n v="0.95933087048107979"/>
    <n v="0.69207975300000002"/>
    <n v="0.27748486300000003"/>
    <n v="6.183603132"/>
    <n v="3"/>
    <n v="99999"/>
    <n v="99999"/>
    <n v="1"/>
    <n v="10"/>
    <n v="1"/>
    <x v="1"/>
    <n v="5"/>
    <n v="43226.25"/>
    <n v="6.148404993297607E-3"/>
    <n v="78875504"/>
    <n v="2.2956521880568292E-3"/>
    <n v="10928.84655608128"/>
    <n v="1.8468528017239194E-3"/>
    <n v="1581.9874600000012"/>
    <n v="2.2615912335899324E-4"/>
    <m/>
    <m/>
    <n v="12510.83401608128"/>
    <n v="1.6416270434596036E-3"/>
    <m/>
    <m/>
    <x v="7"/>
    <x v="10"/>
    <n v="2"/>
    <n v="1"/>
    <n v="0"/>
    <n v="0"/>
    <x v="0"/>
  </r>
  <r>
    <d v="2023-05-02T00:00:00"/>
    <n v="-0.28290051391260856"/>
    <n v="3.3760401000000002E-2"/>
    <n v="0.10185393500000001"/>
    <n v="12.560186849999999"/>
    <n v="2"/>
    <n v="-1"/>
    <n v="99999"/>
    <n v="99999"/>
    <n v="10"/>
    <n v="-1"/>
    <x v="0"/>
    <n v="1"/>
    <n v="43305.351600000002"/>
    <n v="1.8299436106532507E-3"/>
    <n v="79177360"/>
    <n v="3.8269929787073664E-3"/>
    <n v="10956.839099601852"/>
    <n v="2.5613447290093738E-3"/>
    <n v="1584.903080000001"/>
    <n v="1.8430108162803549E-3"/>
    <m/>
    <m/>
    <n v="12541.742179601853"/>
    <n v="2.4705118364485301E-3"/>
    <m/>
    <m/>
    <x v="7"/>
    <x v="11"/>
    <n v="2"/>
    <n v="1"/>
    <n v="0"/>
    <n v="0"/>
    <x v="0"/>
  </r>
  <r>
    <d v="2023-05-03T00:00:00"/>
    <n v="1.4803660018147224"/>
    <n v="0.33890920000000002"/>
    <n v="0.12996287500000001"/>
    <n v="11.98078546"/>
    <n v="6"/>
    <n v="99999"/>
    <n v="99999"/>
    <n v="1"/>
    <n v="10"/>
    <n v="1"/>
    <x v="1"/>
    <n v="5"/>
    <n v="43292"/>
    <n v="-3.0831293377608926E-4"/>
    <n v="79254256"/>
    <n v="9.7118671296936299E-4"/>
    <n v="10952.515776416967"/>
    <n v="-3.9457759172911722E-4"/>
    <n v="1585.5705400000008"/>
    <n v="4.2113616184025204E-4"/>
    <m/>
    <m/>
    <n v="12538.086316416968"/>
    <n v="-2.9149564171648823E-4"/>
    <m/>
    <m/>
    <x v="7"/>
    <x v="11"/>
    <n v="2"/>
    <n v="1"/>
    <n v="0"/>
    <n v="0"/>
    <x v="0"/>
  </r>
  <r>
    <d v="2023-05-04T00:00:00"/>
    <n v="-1.7623689710956583"/>
    <n v="0.80920470700000002"/>
    <n v="0.29595392700000001"/>
    <n v="5.7444828790000004"/>
    <n v="4"/>
    <n v="-1"/>
    <n v="99999"/>
    <n v="99999"/>
    <n v="10"/>
    <n v="-1"/>
    <x v="0"/>
    <n v="1"/>
    <n v="43635.898399999998"/>
    <n v="7.9436939850319188E-3"/>
    <n v="79494688"/>
    <n v="3.0336793521852368E-3"/>
    <n v="10997.09649133946"/>
    <n v="4.0703629953662279E-3"/>
    <n v="1589.5677200000009"/>
    <n v="2.5209726714523484E-3"/>
    <m/>
    <m/>
    <n v="12586.664211339461"/>
    <n v="3.8744265828578595E-3"/>
    <m/>
    <m/>
    <x v="7"/>
    <x v="11"/>
    <n v="2"/>
    <n v="1"/>
    <n v="0"/>
    <n v="0"/>
    <x v="0"/>
  </r>
  <r>
    <d v="2023-05-05T00:00:00"/>
    <n v="-0.20652466799699618"/>
    <n v="0.85745111200000002"/>
    <n v="0.31811232499999997"/>
    <n v="4.9469197009999997"/>
    <n v="13"/>
    <n v="99999"/>
    <n v="0"/>
    <n v="99999"/>
    <n v="10"/>
    <n v="0"/>
    <x v="3"/>
    <n v="3"/>
    <n v="42669.25"/>
    <n v="-2.2152595350254045E-2"/>
    <n v="78995800"/>
    <n v="-6.2757400846708E-3"/>
    <n v="11000.314764897812"/>
    <n v="2.9264756937319447E-4"/>
    <n v="1591.4543200000007"/>
    <n v="1.1868635580998266E-3"/>
    <m/>
    <m/>
    <n v="12591.769084897813"/>
    <n v="4.0557795716456013E-4"/>
    <m/>
    <m/>
    <x v="7"/>
    <x v="11"/>
    <n v="2"/>
    <n v="1"/>
    <n v="0"/>
    <n v="0"/>
    <x v="0"/>
  </r>
  <r>
    <d v="2023-05-08T00:00:00"/>
    <n v="0.51700579759341492"/>
    <n v="0.36660230100000002"/>
    <n v="9.0579043999999997E-2"/>
    <n v="12.36422058"/>
    <n v="10"/>
    <n v="99999"/>
    <n v="99999"/>
    <n v="1"/>
    <n v="10"/>
    <n v="1"/>
    <x v="1"/>
    <n v="5"/>
    <n v="43314.398399999998"/>
    <n v="1.5119750171376234E-2"/>
    <n v="79115600"/>
    <n v="1.516536322184292E-3"/>
    <n v="10992.379565369898"/>
    <n v="-7.2136113352272435E-4"/>
    <n v="1589.7732200000007"/>
    <n v="-1.0563294081855634E-3"/>
    <m/>
    <m/>
    <n v="12582.152785369899"/>
    <n v="-7.636972583501267E-4"/>
    <m/>
    <m/>
    <x v="7"/>
    <x v="11"/>
    <n v="2"/>
    <n v="1"/>
    <n v="0"/>
    <n v="0"/>
    <x v="0"/>
  </r>
  <r>
    <d v="2023-05-09T00:00:00"/>
    <n v="-0.24128361677623442"/>
    <n v="0.336313625"/>
    <n v="0.107601062"/>
    <n v="8.8676797119999993"/>
    <n v="7"/>
    <n v="99999"/>
    <n v="0"/>
    <n v="99999"/>
    <n v="10"/>
    <n v="0"/>
    <x v="3"/>
    <n v="3"/>
    <n v="43171.601600000002"/>
    <n v="-3.2967513176864749E-3"/>
    <n v="79133664"/>
    <n v="2.2832412318174455E-4"/>
    <n v="11004.820957143853"/>
    <n v="1.1318197029104304E-3"/>
    <n v="1591.0075600000009"/>
    <n v="7.7642520610599064E-4"/>
    <m/>
    <m/>
    <n v="12595.828517143855"/>
    <n v="1.0869150937236061E-3"/>
    <m/>
    <m/>
    <x v="7"/>
    <x v="11"/>
    <n v="2"/>
    <n v="1"/>
    <n v="0"/>
    <n v="0"/>
    <x v="0"/>
  </r>
  <r>
    <d v="2023-05-10T00:00:00"/>
    <n v="0.47830741195455695"/>
    <n v="0.68495729999999999"/>
    <n v="0.13047814799999999"/>
    <n v="7.431793366"/>
    <n v="7"/>
    <n v="99999"/>
    <n v="99999"/>
    <n v="1"/>
    <n v="10"/>
    <n v="1"/>
    <x v="1"/>
    <n v="5"/>
    <n v="43343.851600000002"/>
    <n v="3.9898913548761517E-3"/>
    <n v="78706256"/>
    <n v="-5.4010894781770791E-3"/>
    <n v="10974.321748360024"/>
    <n v="-2.7714407079044712E-3"/>
    <n v="1590.7340600000009"/>
    <n v="-1.7190364576269435E-4"/>
    <m/>
    <m/>
    <n v="12565.055808360024"/>
    <n v="-2.4430873079882565E-3"/>
    <m/>
    <m/>
    <x v="7"/>
    <x v="11"/>
    <n v="2"/>
    <n v="1"/>
    <n v="0"/>
    <n v="0"/>
    <x v="0"/>
  </r>
  <r>
    <d v="2023-05-11T00:00:00"/>
    <n v="0.98942620613738619"/>
    <n v="3.638311E-3"/>
    <n v="9.7016970000000004E-3"/>
    <n v="14.348730590000001"/>
    <n v="8"/>
    <n v="99999"/>
    <n v="99999"/>
    <n v="1"/>
    <n v="-10"/>
    <n v="1"/>
    <x v="5"/>
    <n v="6"/>
    <n v="43506.75"/>
    <n v="3.7582816013517206E-3"/>
    <n v="79070704"/>
    <n v="4.6304832490062786E-3"/>
    <n v="10995.981600653869"/>
    <n v="1.973684824493338E-3"/>
    <n v="1593.5490000000009"/>
    <n v="1.7695855459334275E-3"/>
    <m/>
    <m/>
    <n v="12589.53060065387"/>
    <n v="1.9478458884012451E-3"/>
    <m/>
    <m/>
    <x v="7"/>
    <x v="11"/>
    <n v="2"/>
    <n v="1"/>
    <n v="0"/>
    <n v="0"/>
    <x v="0"/>
  </r>
  <r>
    <d v="2023-05-12T00:00:00"/>
    <n v="1.5185573292452799"/>
    <n v="0.869087571"/>
    <n v="0.272173316"/>
    <n v="5.8037711270000001"/>
    <n v="5"/>
    <n v="99999"/>
    <n v="99999"/>
    <n v="1"/>
    <n v="10"/>
    <n v="1"/>
    <x v="1"/>
    <n v="5"/>
    <n v="43794.199200000003"/>
    <n v="6.6070023617026408E-3"/>
    <n v="79190936"/>
    <n v="1.5205631658470331E-3"/>
    <n v="10995.840596651937"/>
    <n v="-1.2823230072012137E-5"/>
    <n v="1595.9354400000009"/>
    <n v="1.4975629867672868E-3"/>
    <m/>
    <m/>
    <n v="12591.776036651938"/>
    <n v="1.7835740420313329E-4"/>
    <m/>
    <m/>
    <x v="7"/>
    <x v="11"/>
    <n v="2"/>
    <n v="1"/>
    <n v="0"/>
    <n v="0"/>
    <x v="0"/>
  </r>
  <r>
    <d v="2023-05-15T00:00:00"/>
    <n v="0.18081800212988944"/>
    <n v="0.74629979000000002"/>
    <n v="0.226333179"/>
    <n v="6.9726522729999996"/>
    <n v="3"/>
    <n v="99999"/>
    <n v="0"/>
    <n v="99999"/>
    <n v="10"/>
    <n v="0"/>
    <x v="3"/>
    <n v="3"/>
    <n v="44045.148399999998"/>
    <n v="5.7301926872541653E-3"/>
    <n v="79200136"/>
    <n v="1.1617491173487871E-4"/>
    <n v="10982.529330727328"/>
    <n v="-1.2105728350283451E-3"/>
    <n v="1600.1216200000008"/>
    <n v="2.6230259038548809E-3"/>
    <m/>
    <m/>
    <n v="12582.650950727329"/>
    <n v="-7.2468616802323638E-4"/>
    <m/>
    <m/>
    <x v="7"/>
    <x v="11"/>
    <n v="2"/>
    <n v="1"/>
    <n v="0"/>
    <n v="0"/>
    <x v="0"/>
  </r>
  <r>
    <d v="2023-05-16T00:00:00"/>
    <n v="-0.44894532976555346"/>
    <n v="5.8443588999999997E-2"/>
    <n v="6.784053E-3"/>
    <n v="13.457868080000001"/>
    <n v="7"/>
    <n v="-1"/>
    <n v="99999"/>
    <n v="99999"/>
    <n v="-10"/>
    <n v="-1"/>
    <x v="4"/>
    <n v="2"/>
    <n v="43856"/>
    <n v="-4.2944207675775781E-3"/>
    <n v="79683640"/>
    <n v="6.1048380017934001E-3"/>
    <n v="11006.265402504612"/>
    <n v="2.1612573080842523E-3"/>
    <n v="1596.4301200000009"/>
    <n v="-2.3070121382398057E-3"/>
    <m/>
    <m/>
    <n v="12602.695522504613"/>
    <n v="1.5930324901942683E-3"/>
    <m/>
    <m/>
    <x v="7"/>
    <x v="11"/>
    <n v="2"/>
    <n v="1"/>
    <n v="0"/>
    <n v="0"/>
    <x v="0"/>
  </r>
  <r>
    <d v="2023-05-17T00:00:00"/>
    <n v="-0.39992005554702442"/>
    <n v="0.62731694699999996"/>
    <n v="9.2760359000000001E-2"/>
    <n v="7.0843862199999998"/>
    <n v="7"/>
    <n v="-1"/>
    <n v="99999"/>
    <n v="99999"/>
    <n v="10"/>
    <n v="-1"/>
    <x v="0"/>
    <n v="1"/>
    <n v="43748.898399999998"/>
    <n v="-2.442119664356146E-3"/>
    <n v="79918848"/>
    <n v="2.9517727854802001E-3"/>
    <n v="11025.871380359997"/>
    <n v="1.7813469999481413E-3"/>
    <n v="1600.7130200000008"/>
    <n v="2.682798292480193E-3"/>
    <m/>
    <m/>
    <n v="12626.584400359998"/>
    <n v="1.8955371739899363E-3"/>
    <m/>
    <m/>
    <x v="7"/>
    <x v="11"/>
    <n v="2"/>
    <n v="1"/>
    <n v="0"/>
    <n v="0"/>
    <x v="0"/>
  </r>
  <r>
    <d v="2023-05-18T00:00:00"/>
    <n v="-1.9256526178270474E-2"/>
    <n v="0.31716526099999998"/>
    <n v="0.13012685299999999"/>
    <n v="10.40727102"/>
    <n v="16"/>
    <n v="99999"/>
    <n v="0"/>
    <n v="99999"/>
    <n v="10"/>
    <n v="0"/>
    <x v="3"/>
    <n v="3"/>
    <n v="43770.101600000002"/>
    <n v="4.8465677480935554E-4"/>
    <n v="80348992"/>
    <n v="5.382259764304953E-3"/>
    <n v="10991.510394223373"/>
    <n v="-3.1163964235815245E-3"/>
    <n v="1602.470060000001"/>
    <n v="1.0976608411670252E-3"/>
    <m/>
    <m/>
    <n v="12593.980454223374"/>
    <n v="-2.5821667287706518E-3"/>
    <m/>
    <m/>
    <x v="7"/>
    <x v="11"/>
    <n v="2"/>
    <n v="1"/>
    <n v="0"/>
    <n v="0"/>
    <x v="0"/>
  </r>
  <r>
    <d v="2023-05-19T00:00:00"/>
    <n v="-0.1773091878975811"/>
    <n v="0.38417282899999999"/>
    <n v="7.3961201000000004E-2"/>
    <n v="7.5875190180000001"/>
    <n v="13"/>
    <n v="99999"/>
    <n v="0"/>
    <n v="99999"/>
    <n v="-10"/>
    <n v="0"/>
    <x v="2"/>
    <n v="4"/>
    <n v="43956.398399999998"/>
    <n v="4.2562569697117691E-3"/>
    <n v="80149272"/>
    <n v="-2.4856565717713552E-3"/>
    <n v="10990.686079819199"/>
    <n v="-7.4995553350554189E-5"/>
    <n v="1604.8632000000009"/>
    <n v="1.4934069969456676E-3"/>
    <m/>
    <m/>
    <n v="12595.549279819201"/>
    <n v="1.2456947996142276E-4"/>
    <m/>
    <m/>
    <x v="7"/>
    <x v="11"/>
    <n v="2"/>
    <n v="1"/>
    <n v="0"/>
    <n v="0"/>
    <x v="0"/>
  </r>
  <r>
    <d v="2023-05-22T00:00:00"/>
    <n v="-3.312402374661743E-2"/>
    <n v="0.34637188299999999"/>
    <n v="2.5702500999999999E-2"/>
    <n v="11.34188636"/>
    <n v="10"/>
    <n v="99999"/>
    <n v="0"/>
    <n v="99999"/>
    <n v="-10"/>
    <n v="0"/>
    <x v="2"/>
    <n v="4"/>
    <n v="43822.5"/>
    <n v="-3.0461640369516818E-3"/>
    <n v="80118824"/>
    <n v="-3.7989116108250176E-4"/>
    <n v="10970.523267348957"/>
    <n v="-1.8345362904381712E-3"/>
    <n v="1601.519520000001"/>
    <n v="-2.0834673011381755E-3"/>
    <m/>
    <m/>
    <n v="12572.042787348959"/>
    <n v="-1.8662538606318835E-3"/>
    <m/>
    <m/>
    <x v="7"/>
    <x v="11"/>
    <n v="2"/>
    <n v="1"/>
    <n v="0"/>
    <n v="0"/>
    <x v="0"/>
  </r>
  <r>
    <d v="2023-05-23T00:00:00"/>
    <n v="-0.67835900325321319"/>
    <n v="2.9254026999999998E-2"/>
    <n v="4.0006508000000003E-2"/>
    <n v="15.78963603"/>
    <n v="1"/>
    <n v="-1"/>
    <n v="99999"/>
    <n v="99999"/>
    <n v="-10"/>
    <n v="-1"/>
    <x v="4"/>
    <n v="2"/>
    <n v="43873.851600000002"/>
    <n v="1.1718090022250216E-3"/>
    <n v="80536320"/>
    <n v="5.2109601608729683E-3"/>
    <n v="11009.189222941412"/>
    <n v="3.524531569750522E-3"/>
    <n v="1604.868560000001"/>
    <n v="2.0911640215288685E-3"/>
    <m/>
    <m/>
    <n v="12614.057782941412"/>
    <n v="3.3419386414061947E-3"/>
    <m/>
    <m/>
    <x v="7"/>
    <x v="11"/>
    <n v="2"/>
    <n v="1"/>
    <n v="0"/>
    <n v="0"/>
    <x v="0"/>
  </r>
  <r>
    <d v="2023-05-24T00:00:00"/>
    <n v="-0.24732167787821024"/>
    <n v="0.61428530299999995"/>
    <n v="9.5094496000000001E-2"/>
    <n v="8.1328536689999993"/>
    <n v="3"/>
    <n v="99999"/>
    <n v="0"/>
    <n v="99999"/>
    <n v="10"/>
    <n v="0"/>
    <x v="3"/>
    <n v="3"/>
    <n v="43662.898399999998"/>
    <n v="-4.8081759933746859E-3"/>
    <n v="80342640"/>
    <n v="-2.4048776998998322E-3"/>
    <n v="10975.754346728232"/>
    <n v="-3.036997142669362E-3"/>
    <n v="1605.877920000001"/>
    <n v="6.2893624135806903E-4"/>
    <m/>
    <m/>
    <n v="12581.632266728233"/>
    <n v="-2.5705856728379661E-3"/>
    <m/>
    <m/>
    <x v="7"/>
    <x v="11"/>
    <n v="2"/>
    <n v="1"/>
    <n v="0"/>
    <n v="0"/>
    <x v="0"/>
  </r>
  <r>
    <d v="2023-05-25T00:00:00"/>
    <n v="0.81586741040438071"/>
    <n v="1.5072219999999999E-3"/>
    <n v="9.7934930000000003E-2"/>
    <n v="10.125596420000001"/>
    <n v="4"/>
    <n v="99999"/>
    <n v="99999"/>
    <n v="1"/>
    <n v="10"/>
    <n v="1"/>
    <x v="1"/>
    <n v="5"/>
    <n v="43679.199200000003"/>
    <n v="3.733329805701846E-4"/>
    <n v="80528576"/>
    <n v="2.3142879049034004E-3"/>
    <n v="10931.676162269021"/>
    <n v="-4.0159594563402568E-3"/>
    <n v="1610.0412200000012"/>
    <n v="2.5925382920763962E-3"/>
    <m/>
    <m/>
    <n v="12541.717382269022"/>
    <n v="-3.1724726659484448E-3"/>
    <m/>
    <m/>
    <x v="7"/>
    <x v="11"/>
    <n v="2"/>
    <n v="1"/>
    <n v="0"/>
    <n v="0"/>
    <x v="0"/>
  </r>
  <r>
    <d v="2023-05-26T00:00:00"/>
    <n v="2.0003361945615308"/>
    <n v="0.92163705699999998"/>
    <n v="0.299859141"/>
    <n v="5.5002385360000003"/>
    <n v="2"/>
    <n v="99999"/>
    <n v="99999"/>
    <n v="1"/>
    <n v="10"/>
    <n v="1"/>
    <x v="1"/>
    <n v="5"/>
    <n v="43996.5"/>
    <n v="7.2643456338823409E-3"/>
    <n v="80599624"/>
    <n v="8.822706612867659E-4"/>
    <n v="10936.051391201278"/>
    <n v="4.0023404163380683E-4"/>
    <n v="1615.1513000000011"/>
    <n v="3.1738814736681498E-3"/>
    <m/>
    <m/>
    <n v="12551.202691201279"/>
    <n v="7.5630064393461538E-4"/>
    <m/>
    <m/>
    <x v="7"/>
    <x v="11"/>
    <n v="2"/>
    <n v="1"/>
    <n v="0"/>
    <n v="0"/>
    <x v="0"/>
  </r>
  <r>
    <d v="2023-05-29T00:00:00"/>
    <n v="0.44949591621559659"/>
    <n v="0.242237703"/>
    <n v="9.8264575000000007E-2"/>
    <n v="12.268839359999999"/>
    <n v="2"/>
    <n v="99999"/>
    <n v="99999"/>
    <n v="1"/>
    <n v="10"/>
    <n v="1"/>
    <x v="1"/>
    <n v="5"/>
    <n v="44323.449200000003"/>
    <n v="7.4312547589012734E-3"/>
    <n v="80717424"/>
    <n v="1.461545279665355E-3"/>
    <n v="10944.423725684075"/>
    <n v="7.6557197687776579E-4"/>
    <n v="1617.9744400000013"/>
    <n v="1.7479105517854698E-3"/>
    <m/>
    <m/>
    <n v="12562.398165684077"/>
    <n v="8.9198419930269779E-4"/>
    <m/>
    <m/>
    <x v="7"/>
    <x v="11"/>
    <n v="2"/>
    <n v="1"/>
    <n v="0"/>
    <n v="0"/>
    <x v="0"/>
  </r>
  <r>
    <d v="2023-05-30T00:00:00"/>
    <n v="-0.38936054723549324"/>
    <n v="0.132201767"/>
    <n v="4.2294254000000003E-2"/>
    <n v="10.215463140000001"/>
    <n v="3"/>
    <n v="-1"/>
    <n v="99999"/>
    <n v="99999"/>
    <n v="-10"/>
    <n v="-1"/>
    <x v="4"/>
    <n v="2"/>
    <n v="44457.5"/>
    <n v="3.024376541525875E-3"/>
    <n v="81162816"/>
    <n v="5.5179164290475313E-3"/>
    <n v="10953.883852310479"/>
    <n v="8.6437868850075539E-4"/>
    <n v="1618.4575600000012"/>
    <n v="2.9859556990263769E-4"/>
    <m/>
    <m/>
    <n v="12572.341412310479"/>
    <n v="7.9150863515575764E-4"/>
    <m/>
    <m/>
    <x v="7"/>
    <x v="11"/>
    <n v="2"/>
    <n v="1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>
  <location ref="A4:N14" firstHeaderRow="1" firstDataRow="2" firstDataCol="1" rowPageCount="2" colPageCount="1"/>
  <pivotFields count="34">
    <pivotField numFmtId="14" showAll="0"/>
    <pivotField numFmtId="166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x="0"/>
        <item x="4"/>
        <item x="3"/>
        <item x="2"/>
        <item x="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dataField="1" showAll="0" defaultSubtotal="0"/>
    <pivotField showAll="0" defaultSubtotal="0"/>
    <pivotField showAll="0" defaultSubtota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13">
        <item x="7"/>
        <item x="8"/>
        <item x="9"/>
        <item x="10"/>
        <item x="11"/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3">
        <item x="0"/>
        <item h="1" m="1" x="1"/>
        <item t="default"/>
      </items>
    </pivotField>
  </pivotFields>
  <rowFields count="1">
    <field x="2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8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2">
    <pageField fld="33" hier="-1"/>
    <pageField fld="11" hier="-1"/>
  </pageFields>
  <dataFields count="1">
    <dataField name="Sum of SID+PSAR_Change" fld="24" baseField="27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1" sqref="D1"/>
    </sheetView>
  </sheetViews>
  <sheetFormatPr defaultRowHeight="14.5" x14ac:dyDescent="0.35"/>
  <sheetData>
    <row r="1" spans="1:20" x14ac:dyDescent="0.35">
      <c r="B1" s="1"/>
      <c r="C1" t="s">
        <v>0</v>
      </c>
      <c r="D1" t="s">
        <v>1</v>
      </c>
      <c r="F1" t="s">
        <v>5</v>
      </c>
      <c r="I1" t="s">
        <v>6</v>
      </c>
    </row>
    <row r="2" spans="1:20" x14ac:dyDescent="0.35">
      <c r="A2" t="s">
        <v>2</v>
      </c>
      <c r="B2" s="2"/>
      <c r="C2">
        <v>1</v>
      </c>
      <c r="D2">
        <v>2</v>
      </c>
    </row>
    <row r="3" spans="1:20" x14ac:dyDescent="0.35">
      <c r="A3" s="3" t="s">
        <v>3</v>
      </c>
      <c r="B3" s="2"/>
      <c r="C3">
        <v>3</v>
      </c>
      <c r="D3">
        <v>4</v>
      </c>
    </row>
    <row r="4" spans="1:20" x14ac:dyDescent="0.35">
      <c r="A4" s="3" t="s">
        <v>4</v>
      </c>
      <c r="B4" s="2"/>
      <c r="C4">
        <v>5</v>
      </c>
      <c r="D4">
        <v>6</v>
      </c>
    </row>
    <row r="6" spans="1:20" x14ac:dyDescent="0.35">
      <c r="B6" t="s">
        <v>7</v>
      </c>
      <c r="C6" t="s">
        <v>8</v>
      </c>
    </row>
    <row r="7" spans="1:20" ht="16" x14ac:dyDescent="0.5">
      <c r="A7" s="7">
        <v>-3.8975711046279935</v>
      </c>
      <c r="B7" s="4" t="s">
        <v>9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  <c r="K7" s="8"/>
      <c r="L7" s="9" t="s">
        <v>16</v>
      </c>
      <c r="M7" s="9"/>
      <c r="N7" s="9"/>
      <c r="O7" s="9"/>
      <c r="P7" s="9"/>
      <c r="Q7" s="9"/>
      <c r="R7" s="9"/>
      <c r="S7" s="9"/>
      <c r="T7" s="9"/>
    </row>
    <row r="8" spans="1:20" ht="16" x14ac:dyDescent="0.5">
      <c r="A8" s="7">
        <v>-1.0542184339746723</v>
      </c>
      <c r="B8" s="4">
        <v>0</v>
      </c>
      <c r="C8">
        <v>2.9000551279019814E-3</v>
      </c>
      <c r="D8">
        <v>5.8052335972405696E-4</v>
      </c>
      <c r="E8">
        <v>1.8145845296252232E-3</v>
      </c>
      <c r="F8">
        <v>1.307303297081485E-3</v>
      </c>
      <c r="G8">
        <v>-4.1229136843340885E-4</v>
      </c>
      <c r="H8">
        <v>-2.2583247423483415E-5</v>
      </c>
      <c r="I8" s="6">
        <v>1.0279319497459758E-3</v>
      </c>
      <c r="K8" s="8"/>
      <c r="L8" s="10" t="s">
        <v>9</v>
      </c>
      <c r="M8" s="10" t="s">
        <v>10</v>
      </c>
      <c r="N8" s="10" t="s">
        <v>11</v>
      </c>
      <c r="O8" s="10" t="s">
        <v>12</v>
      </c>
      <c r="P8" s="10" t="s">
        <v>13</v>
      </c>
      <c r="Q8" s="11" t="s">
        <v>14</v>
      </c>
      <c r="R8" s="11" t="s">
        <v>15</v>
      </c>
      <c r="S8" s="11"/>
      <c r="T8" s="11"/>
    </row>
    <row r="9" spans="1:20" ht="16" x14ac:dyDescent="0.5">
      <c r="A9" s="7">
        <v>-0.59592976600362135</v>
      </c>
      <c r="B9" s="4">
        <v>1</v>
      </c>
      <c r="C9">
        <v>1.2377670012642707E-3</v>
      </c>
      <c r="D9">
        <v>1.6797515978146404E-3</v>
      </c>
      <c r="E9">
        <v>1.3845348927170808E-3</v>
      </c>
      <c r="F9">
        <v>1.5712433294692919E-3</v>
      </c>
      <c r="G9">
        <v>2.079646109276924E-3</v>
      </c>
      <c r="H9">
        <v>2.0747026684299215E-3</v>
      </c>
      <c r="I9" s="6">
        <v>1.671274266495355E-3</v>
      </c>
      <c r="K9" s="12">
        <v>6.1099999999999994E-5</v>
      </c>
      <c r="L9" s="10">
        <v>0</v>
      </c>
      <c r="M9" s="13">
        <v>-2.3960363620523158E-4</v>
      </c>
      <c r="N9" s="13">
        <v>4.4675095603145392E-4</v>
      </c>
      <c r="O9" s="13">
        <v>-4.3552148928573743E-4</v>
      </c>
      <c r="P9" s="13">
        <v>-1.2793571373396297E-3</v>
      </c>
      <c r="Q9" s="13">
        <v>2.8460662547874992E-3</v>
      </c>
      <c r="R9" s="13">
        <v>1.0822195547577878E-3</v>
      </c>
      <c r="S9" s="14">
        <v>4.0342575045769036E-4</v>
      </c>
      <c r="T9" s="14"/>
    </row>
    <row r="10" spans="1:20" ht="16" x14ac:dyDescent="0.5">
      <c r="A10" s="7">
        <v>-0.35355326156926459</v>
      </c>
      <c r="B10" s="4">
        <v>2</v>
      </c>
      <c r="C10">
        <v>7.1923420448205891E-4</v>
      </c>
      <c r="D10">
        <v>1.6305394788855565E-5</v>
      </c>
      <c r="E10">
        <v>2.510479542146518E-4</v>
      </c>
      <c r="F10">
        <v>4.0519481594376849E-4</v>
      </c>
      <c r="G10">
        <v>1.2009739624911759E-3</v>
      </c>
      <c r="H10">
        <v>1.192612859336057E-3</v>
      </c>
      <c r="I10" s="6">
        <v>6.3089486520942798E-4</v>
      </c>
      <c r="K10" s="12">
        <v>2.5428177E-2</v>
      </c>
      <c r="L10" s="10">
        <v>1</v>
      </c>
      <c r="M10" s="13">
        <v>7.012296293630114E-4</v>
      </c>
      <c r="N10" s="13">
        <v>4.796013071897358E-4</v>
      </c>
      <c r="O10" s="13">
        <v>-2.1685238640236707E-4</v>
      </c>
      <c r="P10" s="13">
        <v>-3.9888987047916188E-4</v>
      </c>
      <c r="Q10" s="13">
        <v>1.1065861450877616E-3</v>
      </c>
      <c r="R10" s="13">
        <v>5.5995229755567764E-4</v>
      </c>
      <c r="S10" s="14">
        <v>3.7193785371910959E-4</v>
      </c>
      <c r="T10" s="14"/>
    </row>
    <row r="11" spans="1:20" ht="16" x14ac:dyDescent="0.5">
      <c r="A11" s="7">
        <v>-0.14262848400596753</v>
      </c>
      <c r="B11" s="4">
        <v>3</v>
      </c>
      <c r="C11">
        <v>-1.1050869515511277E-3</v>
      </c>
      <c r="D11">
        <v>-2.0666495229328118E-5</v>
      </c>
      <c r="E11">
        <v>5.3308023780292699E-4</v>
      </c>
      <c r="F11">
        <v>1.6795878517491397E-4</v>
      </c>
      <c r="G11">
        <v>4.8257541956843176E-4</v>
      </c>
      <c r="H11">
        <v>5.2814098947208258E-4</v>
      </c>
      <c r="I11" s="6">
        <v>9.7666997539649892E-5</v>
      </c>
      <c r="K11" s="12">
        <v>9.1183218999999996E-2</v>
      </c>
      <c r="L11" s="10">
        <v>2</v>
      </c>
      <c r="M11" s="13">
        <v>3.2112648940915009E-5</v>
      </c>
      <c r="N11" s="13">
        <v>-3.5028323821655538E-4</v>
      </c>
      <c r="O11" s="13">
        <v>-5.4544914245137149E-4</v>
      </c>
      <c r="P11" s="13">
        <v>-4.4831421606271319E-4</v>
      </c>
      <c r="Q11" s="13">
        <v>1.5210282498687778E-3</v>
      </c>
      <c r="R11" s="13">
        <v>1.5424496583054434E-3</v>
      </c>
      <c r="S11" s="14">
        <v>2.9192399339741601E-4</v>
      </c>
      <c r="T11" s="15"/>
    </row>
    <row r="12" spans="1:20" ht="16" x14ac:dyDescent="0.5">
      <c r="A12" s="7">
        <v>2.7440977809823873E-2</v>
      </c>
      <c r="B12" s="4">
        <v>4</v>
      </c>
      <c r="C12">
        <v>2.6862243235972055E-5</v>
      </c>
      <c r="D12">
        <v>1.6536827496879333E-4</v>
      </c>
      <c r="E12">
        <v>-2.1989861992521704E-4</v>
      </c>
      <c r="F12">
        <v>-8.0194762589236301E-4</v>
      </c>
      <c r="G12">
        <v>1.5093764423135882E-4</v>
      </c>
      <c r="H12">
        <v>2.5184803296267322E-6</v>
      </c>
      <c r="I12" s="6">
        <v>-1.1269326717530486E-4</v>
      </c>
      <c r="K12" s="12">
        <v>0.18139528199999999</v>
      </c>
      <c r="L12" s="10">
        <v>3</v>
      </c>
      <c r="M12" s="13">
        <v>1.5080796391628987E-3</v>
      </c>
      <c r="N12" s="13">
        <v>2.3829986429672114E-4</v>
      </c>
      <c r="O12" s="13">
        <v>2.661071581065988E-4</v>
      </c>
      <c r="P12" s="13">
        <v>-2.1834719470965671E-4</v>
      </c>
      <c r="Q12" s="13">
        <v>3.2206819199913567E-4</v>
      </c>
      <c r="R12" s="13">
        <v>6.440139388588943E-4</v>
      </c>
      <c r="S12" s="14">
        <v>4.6003693295243198E-4</v>
      </c>
      <c r="T12" s="15"/>
    </row>
    <row r="13" spans="1:20" ht="16" x14ac:dyDescent="0.5">
      <c r="A13" s="7">
        <v>0.20094435173284486</v>
      </c>
      <c r="B13" s="4">
        <v>5</v>
      </c>
      <c r="C13">
        <v>1.5221633732737383E-3</v>
      </c>
      <c r="D13">
        <v>3.441089053717476E-4</v>
      </c>
      <c r="E13">
        <v>-3.7613388748908918E-4</v>
      </c>
      <c r="F13">
        <v>1.8578408741209417E-4</v>
      </c>
      <c r="G13">
        <v>1.1694613205542389E-3</v>
      </c>
      <c r="H13">
        <v>1.357395585437332E-3</v>
      </c>
      <c r="I13" s="6">
        <v>7.0046323076001029E-4</v>
      </c>
      <c r="K13" s="16">
        <v>0.30423020200000001</v>
      </c>
      <c r="L13" s="10">
        <v>4</v>
      </c>
      <c r="M13" s="13">
        <v>7.3872659813910909E-4</v>
      </c>
      <c r="N13" s="13">
        <v>7.816733276562515E-4</v>
      </c>
      <c r="O13" s="13">
        <v>3.075759725519739E-5</v>
      </c>
      <c r="P13" s="13">
        <v>-2.6452617947033893E-4</v>
      </c>
      <c r="Q13" s="13">
        <v>1.6916641833856216E-3</v>
      </c>
      <c r="R13" s="13">
        <v>2.0128284038877647E-3</v>
      </c>
      <c r="S13" s="14">
        <v>8.3185398847560087E-4</v>
      </c>
      <c r="T13" s="15"/>
    </row>
    <row r="14" spans="1:20" ht="16" x14ac:dyDescent="0.5">
      <c r="A14" s="7">
        <v>0.40301632589938458</v>
      </c>
      <c r="B14" s="4">
        <v>6</v>
      </c>
      <c r="C14">
        <v>9.6658604913177695E-4</v>
      </c>
      <c r="D14">
        <v>3.953496859062801E-4</v>
      </c>
      <c r="E14">
        <v>3.8321346683202679E-4</v>
      </c>
      <c r="F14">
        <v>-5.8370354920464355E-4</v>
      </c>
      <c r="G14">
        <v>5.4052582371030768E-4</v>
      </c>
      <c r="H14">
        <v>7.5678060204331719E-4</v>
      </c>
      <c r="I14" s="6">
        <v>4.0979201306984417E-4</v>
      </c>
      <c r="K14" s="12">
        <v>0.42028590799999999</v>
      </c>
      <c r="L14" s="10">
        <v>5</v>
      </c>
      <c r="M14" s="13">
        <v>1.0599604089884438E-3</v>
      </c>
      <c r="N14" s="13">
        <v>5.4284505856515286E-4</v>
      </c>
      <c r="O14" s="13">
        <v>1.0997118077620376E-3</v>
      </c>
      <c r="P14" s="13">
        <v>1.7230186902059615E-4</v>
      </c>
      <c r="Q14" s="13">
        <v>2.3005667378824387E-3</v>
      </c>
      <c r="R14" s="13">
        <v>1.5994234817610364E-3</v>
      </c>
      <c r="S14" s="14">
        <v>1.1291348939966176E-3</v>
      </c>
      <c r="T14" s="15"/>
    </row>
    <row r="15" spans="1:20" ht="16" x14ac:dyDescent="0.5">
      <c r="A15" s="7">
        <v>0.66675111465513826</v>
      </c>
      <c r="B15" s="4">
        <v>7</v>
      </c>
      <c r="C15">
        <v>8.0739591679205853E-4</v>
      </c>
      <c r="D15">
        <v>6.157547219521498E-4</v>
      </c>
      <c r="E15">
        <v>1.2913270330317777E-3</v>
      </c>
      <c r="F15">
        <v>8.1888372307360247E-4</v>
      </c>
      <c r="G15">
        <v>4.1865967940708706E-3</v>
      </c>
      <c r="H15">
        <v>2.1434391728373781E-3</v>
      </c>
      <c r="I15" s="6">
        <v>1.6438995602929731E-3</v>
      </c>
      <c r="K15" s="12">
        <v>0.53435656799999998</v>
      </c>
      <c r="L15" s="10">
        <v>6</v>
      </c>
      <c r="M15" s="13">
        <v>2.2057750556244148E-4</v>
      </c>
      <c r="N15" s="13">
        <v>-1.717083516275253E-5</v>
      </c>
      <c r="O15" s="13">
        <v>8.3689819622549742E-4</v>
      </c>
      <c r="P15" s="13">
        <v>9.2336219728803774E-4</v>
      </c>
      <c r="Q15" s="13">
        <v>1.0191421011445253E-3</v>
      </c>
      <c r="R15" s="13">
        <v>2.296335915929446E-3</v>
      </c>
      <c r="S15" s="14">
        <v>8.7985751349786581E-4</v>
      </c>
      <c r="T15" s="14"/>
    </row>
    <row r="16" spans="1:20" ht="16" x14ac:dyDescent="0.5">
      <c r="A16" s="7">
        <v>1.0173164344412493</v>
      </c>
      <c r="B16" s="4">
        <v>8</v>
      </c>
      <c r="C16">
        <v>2.0314741463006583E-3</v>
      </c>
      <c r="D16">
        <v>5.7924185708244503E-4</v>
      </c>
      <c r="E16">
        <v>1.6541105794214777E-3</v>
      </c>
      <c r="F16">
        <v>1.184256480882609E-3</v>
      </c>
      <c r="G16">
        <v>3.3758899686888084E-3</v>
      </c>
      <c r="H16">
        <v>2.7369125737130755E-3</v>
      </c>
      <c r="I16" s="6">
        <v>1.9269809343481794E-3</v>
      </c>
      <c r="K16" s="12">
        <v>0.62593450100000003</v>
      </c>
      <c r="L16" s="10">
        <v>7</v>
      </c>
      <c r="M16" s="13">
        <v>7.6366323495864546E-4</v>
      </c>
      <c r="N16" s="13">
        <v>5.7644418713387736E-4</v>
      </c>
      <c r="O16" s="13">
        <v>1.2416530189477922E-3</v>
      </c>
      <c r="P16" s="13">
        <v>1.1009529827164272E-3</v>
      </c>
      <c r="Q16" s="13">
        <v>1.3842254891562704E-3</v>
      </c>
      <c r="R16" s="13">
        <v>1.5010666213852448E-3</v>
      </c>
      <c r="S16" s="14">
        <v>1.0946675890497095E-3</v>
      </c>
      <c r="T16" s="14"/>
    </row>
    <row r="17" spans="1:20" ht="16" x14ac:dyDescent="0.5">
      <c r="A17" s="7">
        <v>5.8017225419268508</v>
      </c>
      <c r="B17" s="4">
        <v>9</v>
      </c>
      <c r="C17">
        <v>2.9952500458165026E-3</v>
      </c>
      <c r="D17">
        <v>5.8960982107207562E-4</v>
      </c>
      <c r="E17">
        <v>1.9551158851115109E-3</v>
      </c>
      <c r="F17">
        <v>2.0287333249316706E-3</v>
      </c>
      <c r="G17">
        <v>3.7076711264408328E-4</v>
      </c>
      <c r="H17">
        <v>1.7190532026541833E-3</v>
      </c>
      <c r="I17" s="6">
        <v>1.6097548987050044E-3</v>
      </c>
      <c r="K17" s="12">
        <v>0.72797571000000005</v>
      </c>
      <c r="L17" s="10">
        <v>8</v>
      </c>
      <c r="M17" s="13">
        <v>3.015444336071075E-3</v>
      </c>
      <c r="N17" s="13">
        <v>7.5024229540624279E-4</v>
      </c>
      <c r="O17" s="13">
        <v>2.7839672424453941E-3</v>
      </c>
      <c r="P17" s="13">
        <v>2.7197918112115069E-3</v>
      </c>
      <c r="Q17" s="13">
        <v>-7.278621855799902E-4</v>
      </c>
      <c r="R17" s="13">
        <v>-2.0224244869290058E-5</v>
      </c>
      <c r="S17" s="14">
        <v>1.4202265424474896E-3</v>
      </c>
      <c r="T17" s="14"/>
    </row>
    <row r="18" spans="1:20" ht="16" x14ac:dyDescent="0.5">
      <c r="K18" s="12">
        <v>0.82329843199999997</v>
      </c>
      <c r="L18" s="10">
        <v>9</v>
      </c>
      <c r="M18" s="13">
        <v>4.3252665896671098E-3</v>
      </c>
      <c r="N18" s="13">
        <v>1.5457521318295241E-3</v>
      </c>
      <c r="O18" s="13">
        <v>3.70184782757351E-3</v>
      </c>
      <c r="P18" s="13">
        <v>4.080484081725992E-3</v>
      </c>
      <c r="Q18" s="13">
        <v>1.7241377632537329E-3</v>
      </c>
      <c r="R18" s="13">
        <v>1.193764211080678E-3</v>
      </c>
      <c r="S18" s="14">
        <v>2.7618754341884248E-3</v>
      </c>
      <c r="T18" s="14"/>
    </row>
    <row r="19" spans="1:20" x14ac:dyDescent="0.35">
      <c r="K19" s="12">
        <v>0.97174597299999999</v>
      </c>
      <c r="L19" s="17">
        <v>10</v>
      </c>
      <c r="M19" s="13"/>
      <c r="N19" s="9"/>
      <c r="O19" s="9"/>
      <c r="P19" s="9"/>
      <c r="Q19" s="9"/>
      <c r="R19" s="9"/>
      <c r="S19" s="9"/>
      <c r="T19" s="9"/>
    </row>
    <row r="21" spans="1:20" x14ac:dyDescent="0.35">
      <c r="A21" t="s">
        <v>61</v>
      </c>
      <c r="D21" t="s">
        <v>60</v>
      </c>
    </row>
    <row r="22" spans="1:20" x14ac:dyDescent="0.35">
      <c r="A22" t="s">
        <v>61</v>
      </c>
      <c r="D22" t="s">
        <v>62</v>
      </c>
    </row>
    <row r="24" spans="1:20" x14ac:dyDescent="0.35">
      <c r="A24" s="46" t="s">
        <v>81</v>
      </c>
      <c r="D24" t="s">
        <v>80</v>
      </c>
    </row>
    <row r="25" spans="1:20" x14ac:dyDescent="0.35">
      <c r="A25" s="46" t="s">
        <v>82</v>
      </c>
      <c r="D25" t="s">
        <v>79</v>
      </c>
    </row>
    <row r="26" spans="1:20" x14ac:dyDescent="0.35">
      <c r="A26" s="46" t="s">
        <v>83</v>
      </c>
      <c r="D26" s="46" t="s">
        <v>78</v>
      </c>
    </row>
    <row r="28" spans="1:20" x14ac:dyDescent="0.35">
      <c r="A28" t="s">
        <v>84</v>
      </c>
    </row>
  </sheetData>
  <conditionalFormatting sqref="C8:H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O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9:P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9:Q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:R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32"/>
  <sheetViews>
    <sheetView tabSelected="1" workbookViewId="0">
      <selection activeCell="E1" sqref="E1"/>
    </sheetView>
  </sheetViews>
  <sheetFormatPr defaultRowHeight="14.5" x14ac:dyDescent="0.35"/>
  <cols>
    <col min="1" max="1" width="10.08984375" bestFit="1" customWidth="1"/>
    <col min="11" max="11" width="3.453125" customWidth="1"/>
    <col min="21" max="21" width="14.453125" bestFit="1" customWidth="1"/>
    <col min="26" max="26" width="11.453125" bestFit="1" customWidth="1"/>
  </cols>
  <sheetData>
    <row r="1" spans="1:34" x14ac:dyDescent="0.35">
      <c r="B1" t="s">
        <v>17</v>
      </c>
      <c r="C1" t="s">
        <v>1</v>
      </c>
      <c r="E1" s="18" t="s">
        <v>18</v>
      </c>
      <c r="F1" s="18"/>
      <c r="G1" s="18"/>
      <c r="L1" t="s">
        <v>19</v>
      </c>
      <c r="S1" s="24" t="s">
        <v>47</v>
      </c>
      <c r="T1">
        <f>COUNTA(Basket_Sheet!I1:I3)</f>
        <v>1</v>
      </c>
    </row>
    <row r="2" spans="1:34" x14ac:dyDescent="0.35">
      <c r="A2" t="s">
        <v>20</v>
      </c>
      <c r="B2">
        <v>1</v>
      </c>
      <c r="C2">
        <v>2</v>
      </c>
      <c r="E2">
        <f t="shared" ref="E2:F4" si="0">COUNTIFS($AH$9:$AH$1731,1,$L$9:$L$1731,B2)</f>
        <v>434</v>
      </c>
      <c r="F2">
        <f t="shared" si="0"/>
        <v>172</v>
      </c>
      <c r="J2" t="s">
        <v>20</v>
      </c>
      <c r="K2">
        <v>-1</v>
      </c>
      <c r="L2">
        <f>COUNTIF(G$9:G$1732,K2)</f>
        <v>606</v>
      </c>
      <c r="M2">
        <f>SUM(L2:L4)</f>
        <v>1723</v>
      </c>
      <c r="AD2" s="6"/>
      <c r="AE2" s="6"/>
    </row>
    <row r="3" spans="1:34" x14ac:dyDescent="0.35">
      <c r="A3" t="s">
        <v>21</v>
      </c>
      <c r="B3">
        <v>3</v>
      </c>
      <c r="C3">
        <v>4</v>
      </c>
      <c r="E3">
        <f t="shared" si="0"/>
        <v>127</v>
      </c>
      <c r="F3">
        <f t="shared" si="0"/>
        <v>333</v>
      </c>
      <c r="J3" t="s">
        <v>21</v>
      </c>
      <c r="K3">
        <v>0</v>
      </c>
      <c r="L3">
        <f>COUNTIF(H$9:H$1732,K3)</f>
        <v>460</v>
      </c>
      <c r="AD3" s="6"/>
      <c r="AE3" s="6"/>
    </row>
    <row r="4" spans="1:34" x14ac:dyDescent="0.35">
      <c r="A4" t="s">
        <v>22</v>
      </c>
      <c r="B4">
        <v>5</v>
      </c>
      <c r="C4">
        <v>6</v>
      </c>
      <c r="E4">
        <f t="shared" si="0"/>
        <v>481</v>
      </c>
      <c r="F4">
        <f t="shared" si="0"/>
        <v>176</v>
      </c>
      <c r="J4" t="s">
        <v>22</v>
      </c>
      <c r="K4">
        <v>1</v>
      </c>
      <c r="L4">
        <f>COUNTIF(I$9:I$1732,K4)</f>
        <v>657</v>
      </c>
      <c r="AD4" s="6"/>
      <c r="AE4" s="6"/>
    </row>
    <row r="5" spans="1:34" x14ac:dyDescent="0.35">
      <c r="J5" t="s">
        <v>1</v>
      </c>
      <c r="K5">
        <v>-10</v>
      </c>
      <c r="L5">
        <f>COUNTIF($J$9:$J$1732,K5)</f>
        <v>681</v>
      </c>
      <c r="M5">
        <f>SUM(L5:L6)</f>
        <v>1723</v>
      </c>
    </row>
    <row r="6" spans="1:34" x14ac:dyDescent="0.35">
      <c r="J6" t="s">
        <v>17</v>
      </c>
      <c r="K6">
        <v>10</v>
      </c>
      <c r="L6">
        <f>COUNTIF($J$9:$J$1732,K6)</f>
        <v>1042</v>
      </c>
    </row>
    <row r="8" spans="1:34" x14ac:dyDescent="0.35">
      <c r="A8" t="s">
        <v>23</v>
      </c>
      <c r="B8" t="s">
        <v>24</v>
      </c>
      <c r="C8" t="s">
        <v>25</v>
      </c>
      <c r="D8" t="s">
        <v>67</v>
      </c>
      <c r="E8" t="s">
        <v>71</v>
      </c>
      <c r="F8" t="s">
        <v>72</v>
      </c>
      <c r="G8" t="s">
        <v>20</v>
      </c>
      <c r="H8" t="s">
        <v>21</v>
      </c>
      <c r="I8" t="s">
        <v>22</v>
      </c>
      <c r="J8" s="18" t="s">
        <v>26</v>
      </c>
      <c r="K8" t="s">
        <v>33</v>
      </c>
      <c r="L8" t="s">
        <v>27</v>
      </c>
      <c r="M8" t="s">
        <v>36</v>
      </c>
      <c r="N8" t="s">
        <v>65</v>
      </c>
      <c r="O8" t="s">
        <v>69</v>
      </c>
      <c r="P8" t="s">
        <v>63</v>
      </c>
      <c r="Q8" t="s">
        <v>64</v>
      </c>
      <c r="R8" t="s">
        <v>34</v>
      </c>
      <c r="S8" t="s">
        <v>35</v>
      </c>
      <c r="T8" t="s">
        <v>48</v>
      </c>
      <c r="U8" t="s">
        <v>49</v>
      </c>
      <c r="V8" t="s">
        <v>50</v>
      </c>
      <c r="W8" t="s">
        <v>51</v>
      </c>
      <c r="X8" t="s">
        <v>85</v>
      </c>
      <c r="Y8" t="s">
        <v>86</v>
      </c>
      <c r="Z8" t="s">
        <v>87</v>
      </c>
      <c r="AA8" t="s">
        <v>88</v>
      </c>
      <c r="AB8" t="s">
        <v>37</v>
      </c>
      <c r="AC8" t="s">
        <v>38</v>
      </c>
      <c r="AD8" t="s">
        <v>41</v>
      </c>
      <c r="AE8" t="s">
        <v>43</v>
      </c>
      <c r="AF8" t="s">
        <v>44</v>
      </c>
      <c r="AG8" t="s">
        <v>45</v>
      </c>
      <c r="AH8" t="s">
        <v>46</v>
      </c>
    </row>
    <row r="9" spans="1:34" x14ac:dyDescent="0.35">
      <c r="A9" s="19">
        <v>42522</v>
      </c>
      <c r="B9" s="7">
        <v>-0.71375585754800075</v>
      </c>
      <c r="C9">
        <v>0.87066991599999999</v>
      </c>
      <c r="D9">
        <v>0.17966790360230001</v>
      </c>
      <c r="E9">
        <v>6.5631718212630998</v>
      </c>
      <c r="F9">
        <v>3</v>
      </c>
      <c r="G9">
        <f t="shared" ref="G9:G72" si="1">IF(B9&gt;=MIN($B$9:$B$1732),IF(B9&lt;-0.25,-1,99999),99999)</f>
        <v>-1</v>
      </c>
      <c r="H9">
        <f t="shared" ref="H9:H72" si="2">IF(B9&gt;-0.25,IF(B9&lt;0.25,0,99999),99999)</f>
        <v>99999</v>
      </c>
      <c r="I9">
        <f t="shared" ref="I9:I72" si="3">IF(B9&gt;0.25,1,99999)</f>
        <v>99999</v>
      </c>
      <c r="J9">
        <f>IF(Basket_Sheet!$I$6=0,IF(C9&lt;Basket_Sheet!$I$7,-10,10),IF(Basket_Sheet!$I$6=1,IF(D9&lt;Basket_Sheet!$I$7,-10,10),IF(Basket_Sheet!$I$6=2,IF(E9&gt;Basket_Sheet!$I$7,-10,10),"")))</f>
        <v>10</v>
      </c>
      <c r="K9">
        <f t="shared" ref="K9:K72" si="4">MIN(G9:I9)</f>
        <v>-1</v>
      </c>
      <c r="L9">
        <f t="shared" ref="L9:L72" si="5">IF(AND(K9=-1,J9=10),1,IF(AND(K9=-1,J9=-10),2,IF(AND(K9=0,J9=10),3,IF(AND(K9=0,J9=-10),4,IF(AND(K9=1,J9=10),5,IF(AND(K9=1,J9=-10),6,""))))))</f>
        <v>1</v>
      </c>
      <c r="M9">
        <f t="shared" ref="M9:M72" si="6">L9</f>
        <v>1</v>
      </c>
      <c r="N9">
        <v>17453.699199999999</v>
      </c>
      <c r="P9">
        <v>10017999</v>
      </c>
      <c r="R9">
        <v>1500</v>
      </c>
      <c r="S9" s="22"/>
      <c r="T9" s="29">
        <v>500</v>
      </c>
      <c r="V9" t="s">
        <v>105</v>
      </c>
      <c r="X9">
        <v>2000</v>
      </c>
      <c r="AB9">
        <f t="shared" ref="AB9:AB72" si="7">YEAR(A9)</f>
        <v>2016</v>
      </c>
      <c r="AC9">
        <f t="shared" ref="AC9:AC72" si="8">MONTH(A9)</f>
        <v>6</v>
      </c>
      <c r="AD9" s="23">
        <f>ROUNDUP(AC9/3,0)</f>
        <v>2</v>
      </c>
      <c r="AE9">
        <f>IF(ISBLANK(Basket_Sheet!$I$1),0,IF(Basket_Sheet!$I$1=0,1,IF(Calculation_Sheet!AB9=Basket_Sheet!$I$1,1,0)))</f>
        <v>1</v>
      </c>
      <c r="AF9">
        <f>IF(ISBLANK(Basket_Sheet!$I$2),0,IF(Basket_Sheet!$I$2=0,1,IF(Calculation_Sheet!AC9=Basket_Sheet!$I$2,1,0)))</f>
        <v>0</v>
      </c>
      <c r="AG9">
        <f>IF(ISBLANK(Basket_Sheet!$I$3),0,IF(Basket_Sheet!$I$3=0,1,IF(Calculation_Sheet!AD9=Basket_Sheet!$I$3,1,0)))</f>
        <v>0</v>
      </c>
      <c r="AH9">
        <f>IF(SUM(AE9:AG9)&gt;=$T$1,1,0)</f>
        <v>1</v>
      </c>
    </row>
    <row r="10" spans="1:34" x14ac:dyDescent="0.35">
      <c r="A10" s="19">
        <v>42523</v>
      </c>
      <c r="B10" s="7">
        <v>0.9071301527517831</v>
      </c>
      <c r="C10">
        <v>0.58615693800000002</v>
      </c>
      <c r="D10">
        <v>0.178522921200545</v>
      </c>
      <c r="E10">
        <v>6.6121084182574403</v>
      </c>
      <c r="F10">
        <v>5</v>
      </c>
      <c r="G10">
        <f t="shared" si="1"/>
        <v>99999</v>
      </c>
      <c r="H10">
        <f t="shared" si="2"/>
        <v>99999</v>
      </c>
      <c r="I10">
        <f t="shared" si="3"/>
        <v>1</v>
      </c>
      <c r="J10">
        <f>IF(Basket_Sheet!$I$6=0,IF(C10&lt;Basket_Sheet!$I$7,-10,10),IF(Basket_Sheet!$I$6=1,IF(D10&lt;Basket_Sheet!$I$7,-10,10),IF(Basket_Sheet!$I$6=2,IF(E10&gt;Basket_Sheet!$I$7,-10,10),"")))</f>
        <v>10</v>
      </c>
      <c r="K10">
        <f t="shared" si="4"/>
        <v>1</v>
      </c>
      <c r="L10">
        <f t="shared" si="5"/>
        <v>5</v>
      </c>
      <c r="M10">
        <f t="shared" si="6"/>
        <v>5</v>
      </c>
      <c r="N10">
        <v>17564.949199999999</v>
      </c>
      <c r="O10" s="6">
        <f>N10/N9-1</f>
        <v>6.3740069497701946E-3</v>
      </c>
      <c r="P10">
        <v>10073467</v>
      </c>
      <c r="Q10" s="6">
        <f>P10/P9-1</f>
        <v>5.5368342520296654E-3</v>
      </c>
      <c r="R10">
        <v>1507.2769841343861</v>
      </c>
      <c r="S10" s="6">
        <f>R10/R9-1</f>
        <v>4.8513227562574368E-3</v>
      </c>
      <c r="T10" s="29">
        <v>500.82579000000004</v>
      </c>
      <c r="U10" s="6">
        <f>T10/T9-1</f>
        <v>1.6515800000000969E-3</v>
      </c>
      <c r="V10">
        <v>400</v>
      </c>
      <c r="W10" s="6"/>
      <c r="X10">
        <v>2008.1027741343862</v>
      </c>
      <c r="Y10" s="6">
        <f>X10/X9-1</f>
        <v>4.0513870671932128E-3</v>
      </c>
      <c r="Z10" s="29">
        <v>2408.102774134386</v>
      </c>
      <c r="AA10" s="6"/>
      <c r="AB10">
        <f t="shared" si="7"/>
        <v>2016</v>
      </c>
      <c r="AC10">
        <f t="shared" si="8"/>
        <v>6</v>
      </c>
      <c r="AD10" s="23">
        <f t="shared" ref="AD10:AD73" si="9">ROUNDUP(AC10/3,0)</f>
        <v>2</v>
      </c>
      <c r="AE10">
        <f>IF(ISBLANK(Basket_Sheet!$I$1),0,IF(Basket_Sheet!$I$1=0,1,IF(Calculation_Sheet!AB10=Basket_Sheet!$I$1,1,0)))</f>
        <v>1</v>
      </c>
      <c r="AF10">
        <f>IF(ISBLANK(Basket_Sheet!$I$2),0,IF(Basket_Sheet!$I$2=0,1,IF(Calculation_Sheet!AC10=Basket_Sheet!$I$2,1,0)))</f>
        <v>0</v>
      </c>
      <c r="AG10">
        <f>IF(ISBLANK(Basket_Sheet!$I$3),0,IF(Basket_Sheet!$I$3=0,1,IF(Calculation_Sheet!AD10=Basket_Sheet!$I$3,1,0)))</f>
        <v>0</v>
      </c>
      <c r="AH10">
        <f t="shared" ref="AH10:AH73" si="10">IF(SUM(AE10:AG10)&gt;=$T$1,1,0)</f>
        <v>1</v>
      </c>
    </row>
    <row r="11" spans="1:34" x14ac:dyDescent="0.35">
      <c r="A11" s="19">
        <v>42524</v>
      </c>
      <c r="B11" s="7">
        <v>-0.20356301550508893</v>
      </c>
      <c r="C11">
        <v>9.1677506000000006E-2</v>
      </c>
      <c r="D11">
        <v>6.2790170080899405E-2</v>
      </c>
      <c r="E11">
        <v>15.4718775510198</v>
      </c>
      <c r="F11">
        <v>0</v>
      </c>
      <c r="G11">
        <f t="shared" si="1"/>
        <v>99999</v>
      </c>
      <c r="H11">
        <f t="shared" si="2"/>
        <v>0</v>
      </c>
      <c r="I11">
        <f t="shared" si="3"/>
        <v>99999</v>
      </c>
      <c r="J11">
        <f>IF(Basket_Sheet!$I$6=0,IF(C11&lt;Basket_Sheet!$I$7,-10,10),IF(Basket_Sheet!$I$6=1,IF(D11&lt;Basket_Sheet!$I$7,-10,10),IF(Basket_Sheet!$I$6=2,IF(E11&gt;Basket_Sheet!$I$7,-10,10),"")))</f>
        <v>-10</v>
      </c>
      <c r="K11">
        <f t="shared" si="4"/>
        <v>0</v>
      </c>
      <c r="L11">
        <f t="shared" si="5"/>
        <v>4</v>
      </c>
      <c r="M11">
        <f t="shared" si="6"/>
        <v>4</v>
      </c>
      <c r="N11">
        <v>17662.400399999999</v>
      </c>
      <c r="O11" s="6">
        <f t="shared" ref="O11:O74" si="11">N11/N10-1</f>
        <v>5.5480490658066373E-3</v>
      </c>
      <c r="P11">
        <v>10052317</v>
      </c>
      <c r="Q11" s="6">
        <f t="shared" ref="Q11:Q74" si="12">P11/P10-1</f>
        <v>-2.0995750519656742E-3</v>
      </c>
      <c r="R11">
        <v>1508.7759811839378</v>
      </c>
      <c r="S11" s="6">
        <f t="shared" ref="S11:S74" si="13">R11/R10-1</f>
        <v>9.9450669341472064E-4</v>
      </c>
      <c r="T11" s="29">
        <v>500.63497999999998</v>
      </c>
      <c r="U11" s="6">
        <f t="shared" ref="U11:U74" si="14">T11/T10-1</f>
        <v>-3.8099076327524628E-4</v>
      </c>
      <c r="V11">
        <v>406.56024000000002</v>
      </c>
      <c r="W11" s="6">
        <f>V11/V10-1</f>
        <v>1.6400600000000098E-2</v>
      </c>
      <c r="X11">
        <v>2009.4109611839378</v>
      </c>
      <c r="Y11" s="6">
        <f t="shared" ref="Y11:Y74" si="15">X11/X10-1</f>
        <v>6.5145423152723758E-4</v>
      </c>
      <c r="Z11" s="29">
        <v>2415.9712011839379</v>
      </c>
      <c r="AA11" s="6">
        <f>Z11/Z10-1</f>
        <v>3.2674797496465846E-3</v>
      </c>
      <c r="AB11">
        <f t="shared" si="7"/>
        <v>2016</v>
      </c>
      <c r="AC11">
        <f t="shared" si="8"/>
        <v>6</v>
      </c>
      <c r="AD11" s="23">
        <f t="shared" si="9"/>
        <v>2</v>
      </c>
      <c r="AE11">
        <f>IF(ISBLANK(Basket_Sheet!$I$1),0,IF(Basket_Sheet!$I$1=0,1,IF(Calculation_Sheet!AB11=Basket_Sheet!$I$1,1,0)))</f>
        <v>1</v>
      </c>
      <c r="AF11">
        <f>IF(ISBLANK(Basket_Sheet!$I$2),0,IF(Basket_Sheet!$I$2=0,1,IF(Calculation_Sheet!AC11=Basket_Sheet!$I$2,1,0)))</f>
        <v>0</v>
      </c>
      <c r="AG11">
        <f>IF(ISBLANK(Basket_Sheet!$I$3),0,IF(Basket_Sheet!$I$3=0,1,IF(Calculation_Sheet!AD11=Basket_Sheet!$I$3,1,0)))</f>
        <v>0</v>
      </c>
      <c r="AH11">
        <f t="shared" si="10"/>
        <v>1</v>
      </c>
    </row>
    <row r="12" spans="1:34" x14ac:dyDescent="0.35">
      <c r="A12" s="19">
        <v>42527</v>
      </c>
      <c r="B12" s="7">
        <v>-0.18570543364531322</v>
      </c>
      <c r="C12">
        <v>0.113743439</v>
      </c>
      <c r="D12">
        <v>4.9307235099418999E-2</v>
      </c>
      <c r="E12">
        <v>11.966352238802299</v>
      </c>
      <c r="F12">
        <v>1</v>
      </c>
      <c r="G12">
        <f t="shared" si="1"/>
        <v>99999</v>
      </c>
      <c r="H12">
        <f t="shared" si="2"/>
        <v>0</v>
      </c>
      <c r="I12">
        <f t="shared" si="3"/>
        <v>99999</v>
      </c>
      <c r="J12">
        <f>IF(Basket_Sheet!$I$6=0,IF(C12&lt;Basket_Sheet!$I$7,-10,10),IF(Basket_Sheet!$I$6=1,IF(D12&lt;Basket_Sheet!$I$7,-10,10),IF(Basket_Sheet!$I$6=2,IF(E12&gt;Basket_Sheet!$I$7,-10,10),"")))</f>
        <v>-10</v>
      </c>
      <c r="K12">
        <f t="shared" si="4"/>
        <v>0</v>
      </c>
      <c r="L12">
        <f t="shared" si="5"/>
        <v>4</v>
      </c>
      <c r="M12">
        <f t="shared" si="6"/>
        <v>4</v>
      </c>
      <c r="N12">
        <v>17673.199199999999</v>
      </c>
      <c r="O12" s="6">
        <f t="shared" si="11"/>
        <v>6.1140047532837194E-4</v>
      </c>
      <c r="P12">
        <v>10082203</v>
      </c>
      <c r="Q12" s="6">
        <f t="shared" si="12"/>
        <v>2.9730459156829259E-3</v>
      </c>
      <c r="R12">
        <v>1511.048301307665</v>
      </c>
      <c r="S12" s="6">
        <f t="shared" si="13"/>
        <v>1.5060685960444076E-3</v>
      </c>
      <c r="T12" s="29">
        <v>499.81140000000005</v>
      </c>
      <c r="U12" s="6">
        <f t="shared" si="14"/>
        <v>-1.645070825853856E-3</v>
      </c>
      <c r="V12">
        <v>406.56024000000002</v>
      </c>
      <c r="W12" s="6">
        <f t="shared" ref="W12:W75" si="16">V12/V11-1</f>
        <v>0</v>
      </c>
      <c r="X12">
        <v>2010.8597013076651</v>
      </c>
      <c r="Y12" s="6">
        <f t="shared" si="15"/>
        <v>7.2097751615407546E-4</v>
      </c>
      <c r="Z12" s="29">
        <v>2417.4199413076649</v>
      </c>
      <c r="AA12" s="6">
        <f t="shared" ref="AA12:AA75" si="17">Z12/Z11-1</f>
        <v>5.9965123881311477E-4</v>
      </c>
      <c r="AB12">
        <f t="shared" si="7"/>
        <v>2016</v>
      </c>
      <c r="AC12">
        <f t="shared" si="8"/>
        <v>6</v>
      </c>
      <c r="AD12" s="23">
        <f t="shared" si="9"/>
        <v>2</v>
      </c>
      <c r="AE12">
        <f>IF(ISBLANK(Basket_Sheet!$I$1),0,IF(Basket_Sheet!$I$1=0,1,IF(Calculation_Sheet!AB12=Basket_Sheet!$I$1,1,0)))</f>
        <v>1</v>
      </c>
      <c r="AF12">
        <f>IF(ISBLANK(Basket_Sheet!$I$2),0,IF(Basket_Sheet!$I$2=0,1,IF(Calculation_Sheet!AC12=Basket_Sheet!$I$2,1,0)))</f>
        <v>0</v>
      </c>
      <c r="AG12">
        <f>IF(ISBLANK(Basket_Sheet!$I$3),0,IF(Basket_Sheet!$I$3=0,1,IF(Calculation_Sheet!AD12=Basket_Sheet!$I$3,1,0)))</f>
        <v>0</v>
      </c>
      <c r="AH12">
        <f t="shared" si="10"/>
        <v>1</v>
      </c>
    </row>
    <row r="13" spans="1:34" x14ac:dyDescent="0.35">
      <c r="A13" s="19">
        <v>42528</v>
      </c>
      <c r="B13" s="7">
        <v>0.81673041246491729</v>
      </c>
      <c r="C13">
        <v>0.81070517600000003</v>
      </c>
      <c r="D13">
        <v>0.196041657483641</v>
      </c>
      <c r="E13">
        <v>6.0323463593124096</v>
      </c>
      <c r="F13">
        <v>9</v>
      </c>
      <c r="G13">
        <f t="shared" si="1"/>
        <v>99999</v>
      </c>
      <c r="H13">
        <f t="shared" si="2"/>
        <v>99999</v>
      </c>
      <c r="I13">
        <f t="shared" si="3"/>
        <v>1</v>
      </c>
      <c r="J13">
        <f>IF(Basket_Sheet!$I$6=0,IF(C13&lt;Basket_Sheet!$I$7,-10,10),IF(Basket_Sheet!$I$6=1,IF(D13&lt;Basket_Sheet!$I$7,-10,10),IF(Basket_Sheet!$I$6=2,IF(E13&gt;Basket_Sheet!$I$7,-10,10),"")))</f>
        <v>10</v>
      </c>
      <c r="K13">
        <f t="shared" si="4"/>
        <v>1</v>
      </c>
      <c r="L13">
        <f t="shared" si="5"/>
        <v>5</v>
      </c>
      <c r="M13">
        <f t="shared" si="6"/>
        <v>5</v>
      </c>
      <c r="N13">
        <v>17945.650399999999</v>
      </c>
      <c r="O13" s="6">
        <f t="shared" si="11"/>
        <v>1.5416065700204484E-2</v>
      </c>
      <c r="P13">
        <v>10164858</v>
      </c>
      <c r="Q13" s="6">
        <f t="shared" si="12"/>
        <v>8.1981090838976201E-3</v>
      </c>
      <c r="R13">
        <v>1518.7931100909625</v>
      </c>
      <c r="S13" s="6">
        <f t="shared" si="13"/>
        <v>5.1254541476901672E-3</v>
      </c>
      <c r="T13" s="29">
        <v>502.02623999999997</v>
      </c>
      <c r="U13" s="6">
        <f t="shared" si="14"/>
        <v>4.4313515057878838E-3</v>
      </c>
      <c r="V13">
        <v>406.56024000000002</v>
      </c>
      <c r="W13" s="6">
        <f t="shared" si="16"/>
        <v>0</v>
      </c>
      <c r="X13">
        <v>2020.8193500909624</v>
      </c>
      <c r="Y13" s="6">
        <f t="shared" si="15"/>
        <v>4.9529307175535386E-3</v>
      </c>
      <c r="Z13" s="29">
        <v>2427.3795900909627</v>
      </c>
      <c r="AA13" s="6">
        <f t="shared" si="17"/>
        <v>4.1199497915576089E-3</v>
      </c>
      <c r="AB13">
        <f t="shared" si="7"/>
        <v>2016</v>
      </c>
      <c r="AC13">
        <f t="shared" si="8"/>
        <v>6</v>
      </c>
      <c r="AD13" s="23">
        <f t="shared" si="9"/>
        <v>2</v>
      </c>
      <c r="AE13">
        <f>IF(ISBLANK(Basket_Sheet!$I$1),0,IF(Basket_Sheet!$I$1=0,1,IF(Calculation_Sheet!AB13=Basket_Sheet!$I$1,1,0)))</f>
        <v>1</v>
      </c>
      <c r="AF13">
        <f>IF(ISBLANK(Basket_Sheet!$I$2),0,IF(Basket_Sheet!$I$2=0,1,IF(Calculation_Sheet!AC13=Basket_Sheet!$I$2,1,0)))</f>
        <v>0</v>
      </c>
      <c r="AG13">
        <f>IF(ISBLANK(Basket_Sheet!$I$3),0,IF(Basket_Sheet!$I$3=0,1,IF(Calculation_Sheet!AD13=Basket_Sheet!$I$3,1,0)))</f>
        <v>0</v>
      </c>
      <c r="AH13">
        <f t="shared" si="10"/>
        <v>1</v>
      </c>
    </row>
    <row r="14" spans="1:34" x14ac:dyDescent="0.35">
      <c r="A14" s="19">
        <v>42529</v>
      </c>
      <c r="B14" s="7">
        <v>8.4128592584088072E-2</v>
      </c>
      <c r="C14">
        <v>0.424986429</v>
      </c>
      <c r="D14">
        <v>0.100306782075162</v>
      </c>
      <c r="E14">
        <v>9.9497246119534601</v>
      </c>
      <c r="F14">
        <v>4</v>
      </c>
      <c r="G14">
        <f t="shared" si="1"/>
        <v>99999</v>
      </c>
      <c r="H14">
        <f t="shared" si="2"/>
        <v>0</v>
      </c>
      <c r="I14">
        <f t="shared" si="3"/>
        <v>99999</v>
      </c>
      <c r="J14">
        <f>IF(Basket_Sheet!$I$6=0,IF(C14&lt;Basket_Sheet!$I$7,-10,10),IF(Basket_Sheet!$I$6=1,IF(D14&lt;Basket_Sheet!$I$7,-10,10),IF(Basket_Sheet!$I$6=2,IF(E14&gt;Basket_Sheet!$I$7,-10,10),"")))</f>
        <v>10</v>
      </c>
      <c r="K14">
        <f t="shared" si="4"/>
        <v>0</v>
      </c>
      <c r="L14">
        <f t="shared" si="5"/>
        <v>3</v>
      </c>
      <c r="M14">
        <f t="shared" si="6"/>
        <v>3</v>
      </c>
      <c r="N14">
        <v>17935.75</v>
      </c>
      <c r="O14" s="6">
        <f t="shared" si="11"/>
        <v>-5.5168800123284178E-4</v>
      </c>
      <c r="P14">
        <v>10186195</v>
      </c>
      <c r="Q14" s="6">
        <f t="shared" si="12"/>
        <v>2.099094743871488E-3</v>
      </c>
      <c r="R14">
        <v>1519.2501046256248</v>
      </c>
      <c r="S14" s="6">
        <f t="shared" si="13"/>
        <v>3.0089321029036498E-4</v>
      </c>
      <c r="T14" s="29">
        <v>502.55850999999996</v>
      </c>
      <c r="U14" s="6">
        <f t="shared" si="14"/>
        <v>1.060243384887638E-3</v>
      </c>
      <c r="V14">
        <v>405.81474000000003</v>
      </c>
      <c r="W14" s="6">
        <f t="shared" si="16"/>
        <v>-1.8336766034966479E-3</v>
      </c>
      <c r="X14">
        <v>2021.8086146256246</v>
      </c>
      <c r="Y14" s="6">
        <f t="shared" si="15"/>
        <v>4.8953635297377396E-4</v>
      </c>
      <c r="Z14" s="29">
        <v>2427.6233546256244</v>
      </c>
      <c r="AA14" s="6">
        <f t="shared" si="17"/>
        <v>1.0042291517020629E-4</v>
      </c>
      <c r="AB14">
        <f t="shared" si="7"/>
        <v>2016</v>
      </c>
      <c r="AC14">
        <f t="shared" si="8"/>
        <v>6</v>
      </c>
      <c r="AD14" s="23">
        <f t="shared" si="9"/>
        <v>2</v>
      </c>
      <c r="AE14">
        <f>IF(ISBLANK(Basket_Sheet!$I$1),0,IF(Basket_Sheet!$I$1=0,1,IF(Calculation_Sheet!AB14=Basket_Sheet!$I$1,1,0)))</f>
        <v>1</v>
      </c>
      <c r="AF14">
        <f>IF(ISBLANK(Basket_Sheet!$I$2),0,IF(Basket_Sheet!$I$2=0,1,IF(Calculation_Sheet!AC14=Basket_Sheet!$I$2,1,0)))</f>
        <v>0</v>
      </c>
      <c r="AG14">
        <f>IF(ISBLANK(Basket_Sheet!$I$3),0,IF(Basket_Sheet!$I$3=0,1,IF(Calculation_Sheet!AD14=Basket_Sheet!$I$3,1,0)))</f>
        <v>0</v>
      </c>
      <c r="AH14">
        <f t="shared" si="10"/>
        <v>1</v>
      </c>
    </row>
    <row r="15" spans="1:34" x14ac:dyDescent="0.35">
      <c r="A15" s="19">
        <v>42530</v>
      </c>
      <c r="B15" s="7">
        <v>-0.35355326156926459</v>
      </c>
      <c r="C15">
        <v>0.291384751</v>
      </c>
      <c r="D15">
        <v>7.0258364172408799E-2</v>
      </c>
      <c r="E15">
        <v>8.3348371285745309</v>
      </c>
      <c r="F15">
        <v>3</v>
      </c>
      <c r="G15">
        <f t="shared" si="1"/>
        <v>-1</v>
      </c>
      <c r="H15">
        <f t="shared" si="2"/>
        <v>99999</v>
      </c>
      <c r="I15">
        <f t="shared" si="3"/>
        <v>99999</v>
      </c>
      <c r="J15">
        <f>IF(Basket_Sheet!$I$6=0,IF(C15&lt;Basket_Sheet!$I$7,-10,10),IF(Basket_Sheet!$I$6=1,IF(D15&lt;Basket_Sheet!$I$7,-10,10),IF(Basket_Sheet!$I$6=2,IF(E15&gt;Basket_Sheet!$I$7,-10,10),"")))</f>
        <v>-10</v>
      </c>
      <c r="K15">
        <f t="shared" si="4"/>
        <v>-1</v>
      </c>
      <c r="L15">
        <f t="shared" si="5"/>
        <v>2</v>
      </c>
      <c r="M15">
        <f t="shared" si="6"/>
        <v>2</v>
      </c>
      <c r="N15">
        <v>17868.349600000001</v>
      </c>
      <c r="O15" s="6">
        <f t="shared" si="11"/>
        <v>-3.7578802113097387E-3</v>
      </c>
      <c r="P15">
        <v>10238101</v>
      </c>
      <c r="Q15" s="6">
        <f t="shared" si="12"/>
        <v>5.0957202370462973E-3</v>
      </c>
      <c r="R15">
        <v>1520.7644597214457</v>
      </c>
      <c r="S15" s="6">
        <f t="shared" si="13"/>
        <v>9.9677800989472765E-4</v>
      </c>
      <c r="T15" s="29">
        <v>501.95971000000003</v>
      </c>
      <c r="U15" s="6">
        <f t="shared" si="14"/>
        <v>-1.1915030550371242E-3</v>
      </c>
      <c r="V15">
        <v>404.44021999999995</v>
      </c>
      <c r="W15" s="6">
        <f t="shared" si="16"/>
        <v>-3.3870627764779337E-3</v>
      </c>
      <c r="X15">
        <v>2022.7241697214458</v>
      </c>
      <c r="Y15" s="6">
        <f t="shared" si="15"/>
        <v>4.528396452552208E-4</v>
      </c>
      <c r="Z15" s="29">
        <v>2427.1643897214458</v>
      </c>
      <c r="AA15" s="6">
        <f t="shared" si="17"/>
        <v>-1.8905935441104749E-4</v>
      </c>
      <c r="AB15">
        <f t="shared" si="7"/>
        <v>2016</v>
      </c>
      <c r="AC15">
        <f t="shared" si="8"/>
        <v>6</v>
      </c>
      <c r="AD15" s="23">
        <f t="shared" si="9"/>
        <v>2</v>
      </c>
      <c r="AE15">
        <f>IF(ISBLANK(Basket_Sheet!$I$1),0,IF(Basket_Sheet!$I$1=0,1,IF(Calculation_Sheet!AB15=Basket_Sheet!$I$1,1,0)))</f>
        <v>1</v>
      </c>
      <c r="AF15">
        <f>IF(ISBLANK(Basket_Sheet!$I$2),0,IF(Basket_Sheet!$I$2=0,1,IF(Calculation_Sheet!AC15=Basket_Sheet!$I$2,1,0)))</f>
        <v>0</v>
      </c>
      <c r="AG15">
        <f>IF(ISBLANK(Basket_Sheet!$I$3),0,IF(Basket_Sheet!$I$3=0,1,IF(Calculation_Sheet!AD15=Basket_Sheet!$I$3,1,0)))</f>
        <v>0</v>
      </c>
      <c r="AH15">
        <f t="shared" si="10"/>
        <v>1</v>
      </c>
    </row>
    <row r="16" spans="1:34" x14ac:dyDescent="0.35">
      <c r="A16" s="19">
        <v>42531</v>
      </c>
      <c r="B16" s="7">
        <v>-0.15321218708641551</v>
      </c>
      <c r="C16">
        <v>0.14174608</v>
      </c>
      <c r="D16">
        <v>1.64804767497168E-2</v>
      </c>
      <c r="E16">
        <v>7.7661037037060296</v>
      </c>
      <c r="F16">
        <v>7</v>
      </c>
      <c r="G16">
        <f t="shared" si="1"/>
        <v>99999</v>
      </c>
      <c r="H16">
        <f t="shared" si="2"/>
        <v>0</v>
      </c>
      <c r="I16">
        <f t="shared" si="3"/>
        <v>99999</v>
      </c>
      <c r="J16">
        <f>IF(Basket_Sheet!$I$6=0,IF(C16&lt;Basket_Sheet!$I$7,-10,10),IF(Basket_Sheet!$I$6=1,IF(D16&lt;Basket_Sheet!$I$7,-10,10),IF(Basket_Sheet!$I$6=2,IF(E16&gt;Basket_Sheet!$I$7,-10,10),"")))</f>
        <v>-10</v>
      </c>
      <c r="K16">
        <f t="shared" si="4"/>
        <v>0</v>
      </c>
      <c r="L16">
        <f t="shared" si="5"/>
        <v>4</v>
      </c>
      <c r="M16">
        <f t="shared" si="6"/>
        <v>4</v>
      </c>
      <c r="N16">
        <v>17826.550800000001</v>
      </c>
      <c r="O16" s="6">
        <f t="shared" si="11"/>
        <v>-2.3392647298551283E-3</v>
      </c>
      <c r="P16">
        <v>10222720</v>
      </c>
      <c r="Q16" s="6">
        <f t="shared" si="12"/>
        <v>-1.5023293870611854E-3</v>
      </c>
      <c r="R16">
        <v>1519.121556857177</v>
      </c>
      <c r="S16" s="6">
        <f t="shared" si="13"/>
        <v>-1.080313820964518E-3</v>
      </c>
      <c r="T16" s="29">
        <v>501.30641999999995</v>
      </c>
      <c r="U16" s="6">
        <f t="shared" si="14"/>
        <v>-1.3014789573451147E-3</v>
      </c>
      <c r="V16">
        <v>401.24767999999995</v>
      </c>
      <c r="W16" s="6">
        <f t="shared" si="16"/>
        <v>-7.8937253075374025E-3</v>
      </c>
      <c r="X16">
        <v>2020.4279768571769</v>
      </c>
      <c r="Y16" s="6">
        <f t="shared" si="15"/>
        <v>-1.1351982136966754E-3</v>
      </c>
      <c r="Z16" s="29">
        <v>2421.6756568571768</v>
      </c>
      <c r="AA16" s="6">
        <f t="shared" si="17"/>
        <v>-2.2613766449082195E-3</v>
      </c>
      <c r="AB16">
        <f t="shared" si="7"/>
        <v>2016</v>
      </c>
      <c r="AC16">
        <f t="shared" si="8"/>
        <v>6</v>
      </c>
      <c r="AD16" s="23">
        <f t="shared" si="9"/>
        <v>2</v>
      </c>
      <c r="AE16">
        <f>IF(ISBLANK(Basket_Sheet!$I$1),0,IF(Basket_Sheet!$I$1=0,1,IF(Calculation_Sheet!AB16=Basket_Sheet!$I$1,1,0)))</f>
        <v>1</v>
      </c>
      <c r="AF16">
        <f>IF(ISBLANK(Basket_Sheet!$I$2),0,IF(Basket_Sheet!$I$2=0,1,IF(Calculation_Sheet!AC16=Basket_Sheet!$I$2,1,0)))</f>
        <v>0</v>
      </c>
      <c r="AG16">
        <f>IF(ISBLANK(Basket_Sheet!$I$3),0,IF(Basket_Sheet!$I$3=0,1,IF(Calculation_Sheet!AD16=Basket_Sheet!$I$3,1,0)))</f>
        <v>0</v>
      </c>
      <c r="AH16">
        <f t="shared" si="10"/>
        <v>1</v>
      </c>
    </row>
    <row r="17" spans="1:34" x14ac:dyDescent="0.35">
      <c r="A17" s="19">
        <v>42534</v>
      </c>
      <c r="B17" s="7">
        <v>-0.21509525917646136</v>
      </c>
      <c r="C17">
        <v>1.0156167000000001E-2</v>
      </c>
      <c r="D17">
        <v>2.8023055638647099E-2</v>
      </c>
      <c r="E17">
        <v>13.6070325581421</v>
      </c>
      <c r="F17">
        <v>0</v>
      </c>
      <c r="G17">
        <f t="shared" si="1"/>
        <v>99999</v>
      </c>
      <c r="H17">
        <f t="shared" si="2"/>
        <v>0</v>
      </c>
      <c r="I17">
        <f t="shared" si="3"/>
        <v>99999</v>
      </c>
      <c r="J17">
        <f>IF(Basket_Sheet!$I$6=0,IF(C17&lt;Basket_Sheet!$I$7,-10,10),IF(Basket_Sheet!$I$6=1,IF(D17&lt;Basket_Sheet!$I$7,-10,10),IF(Basket_Sheet!$I$6=2,IF(E17&gt;Basket_Sheet!$I$7,-10,10),"")))</f>
        <v>-10</v>
      </c>
      <c r="K17">
        <f t="shared" si="4"/>
        <v>0</v>
      </c>
      <c r="L17">
        <f t="shared" si="5"/>
        <v>4</v>
      </c>
      <c r="M17">
        <f t="shared" si="6"/>
        <v>4</v>
      </c>
      <c r="N17">
        <v>17608.75</v>
      </c>
      <c r="O17" s="6">
        <f t="shared" si="11"/>
        <v>-1.2217775746051873E-2</v>
      </c>
      <c r="P17">
        <v>10221500</v>
      </c>
      <c r="Q17" s="6">
        <f t="shared" si="12"/>
        <v>-1.1934201464969263E-4</v>
      </c>
      <c r="R17">
        <v>1520.4929822617048</v>
      </c>
      <c r="S17" s="6">
        <f t="shared" si="13"/>
        <v>9.0277529032301018E-4</v>
      </c>
      <c r="T17" s="29">
        <v>503.41734999999994</v>
      </c>
      <c r="U17" s="6">
        <f t="shared" si="14"/>
        <v>4.2108577025603555E-3</v>
      </c>
      <c r="V17">
        <v>399.68021999999996</v>
      </c>
      <c r="W17" s="6">
        <f t="shared" si="16"/>
        <v>-3.9064649545138552E-3</v>
      </c>
      <c r="X17">
        <v>2023.9103322617048</v>
      </c>
      <c r="Y17" s="6">
        <f t="shared" si="15"/>
        <v>1.7235731460938375E-3</v>
      </c>
      <c r="Z17" s="29">
        <v>2423.5905522617049</v>
      </c>
      <c r="AA17" s="6">
        <f t="shared" si="17"/>
        <v>7.9073157427411722E-4</v>
      </c>
      <c r="AB17">
        <f t="shared" si="7"/>
        <v>2016</v>
      </c>
      <c r="AC17">
        <f t="shared" si="8"/>
        <v>6</v>
      </c>
      <c r="AD17" s="23">
        <f t="shared" si="9"/>
        <v>2</v>
      </c>
      <c r="AE17">
        <f>IF(ISBLANK(Basket_Sheet!$I$1),0,IF(Basket_Sheet!$I$1=0,1,IF(Calculation_Sheet!AB17=Basket_Sheet!$I$1,1,0)))</f>
        <v>1</v>
      </c>
      <c r="AF17">
        <f>IF(ISBLANK(Basket_Sheet!$I$2),0,IF(Basket_Sheet!$I$2=0,1,IF(Calculation_Sheet!AC17=Basket_Sheet!$I$2,1,0)))</f>
        <v>0</v>
      </c>
      <c r="AG17">
        <f>IF(ISBLANK(Basket_Sheet!$I$3),0,IF(Basket_Sheet!$I$3=0,1,IF(Calculation_Sheet!AD17=Basket_Sheet!$I$3,1,0)))</f>
        <v>0</v>
      </c>
      <c r="AH17">
        <f t="shared" si="10"/>
        <v>1</v>
      </c>
    </row>
    <row r="18" spans="1:34" x14ac:dyDescent="0.35">
      <c r="A18" s="19">
        <v>42535</v>
      </c>
      <c r="B18" s="7">
        <v>0.14368107252296783</v>
      </c>
      <c r="C18">
        <v>0.14255391100000001</v>
      </c>
      <c r="D18">
        <v>0.106524039052484</v>
      </c>
      <c r="E18">
        <v>10.312702396934499</v>
      </c>
      <c r="F18">
        <v>3</v>
      </c>
      <c r="G18">
        <f t="shared" si="1"/>
        <v>99999</v>
      </c>
      <c r="H18">
        <f t="shared" si="2"/>
        <v>0</v>
      </c>
      <c r="I18">
        <f t="shared" si="3"/>
        <v>99999</v>
      </c>
      <c r="J18">
        <f>IF(Basket_Sheet!$I$6=0,IF(C18&lt;Basket_Sheet!$I$7,-10,10),IF(Basket_Sheet!$I$6=1,IF(D18&lt;Basket_Sheet!$I$7,-10,10),IF(Basket_Sheet!$I$6=2,IF(E18&gt;Basket_Sheet!$I$7,-10,10),"")))</f>
        <v>10</v>
      </c>
      <c r="K18">
        <f t="shared" si="4"/>
        <v>0</v>
      </c>
      <c r="L18">
        <f t="shared" si="5"/>
        <v>3</v>
      </c>
      <c r="M18">
        <f t="shared" si="6"/>
        <v>3</v>
      </c>
      <c r="N18">
        <v>17676.150399999999</v>
      </c>
      <c r="O18" s="6">
        <f t="shared" si="11"/>
        <v>3.8276652232553943E-3</v>
      </c>
      <c r="P18">
        <v>10232517</v>
      </c>
      <c r="Q18" s="6">
        <f t="shared" si="12"/>
        <v>1.0778261507606857E-3</v>
      </c>
      <c r="R18">
        <v>1520.5403523712785</v>
      </c>
      <c r="S18" s="6">
        <f t="shared" si="13"/>
        <v>3.1154441438641101E-5</v>
      </c>
      <c r="T18" s="29">
        <v>503.71807000000001</v>
      </c>
      <c r="U18" s="6">
        <f t="shared" si="14"/>
        <v>5.9735724245513211E-4</v>
      </c>
      <c r="V18">
        <v>397.69290999999993</v>
      </c>
      <c r="W18" s="6">
        <f t="shared" si="16"/>
        <v>-4.972250065314765E-3</v>
      </c>
      <c r="X18">
        <v>2024.2584223712784</v>
      </c>
      <c r="Y18" s="6">
        <f t="shared" si="15"/>
        <v>1.7198889892755531E-4</v>
      </c>
      <c r="Z18" s="29">
        <v>2421.9513323712781</v>
      </c>
      <c r="AA18" s="6">
        <f t="shared" si="17"/>
        <v>-6.7636007612636995E-4</v>
      </c>
      <c r="AB18">
        <f t="shared" si="7"/>
        <v>2016</v>
      </c>
      <c r="AC18">
        <f t="shared" si="8"/>
        <v>6</v>
      </c>
      <c r="AD18" s="23">
        <f t="shared" si="9"/>
        <v>2</v>
      </c>
      <c r="AE18">
        <f>IF(ISBLANK(Basket_Sheet!$I$1),0,IF(Basket_Sheet!$I$1=0,1,IF(Calculation_Sheet!AB18=Basket_Sheet!$I$1,1,0)))</f>
        <v>1</v>
      </c>
      <c r="AF18">
        <f>IF(ISBLANK(Basket_Sheet!$I$2),0,IF(Basket_Sheet!$I$2=0,1,IF(Calculation_Sheet!AC18=Basket_Sheet!$I$2,1,0)))</f>
        <v>0</v>
      </c>
      <c r="AG18">
        <f>IF(ISBLANK(Basket_Sheet!$I$3),0,IF(Basket_Sheet!$I$3=0,1,IF(Calculation_Sheet!AD18=Basket_Sheet!$I$3,1,0)))</f>
        <v>0</v>
      </c>
      <c r="AH18">
        <f t="shared" si="10"/>
        <v>1</v>
      </c>
    </row>
    <row r="19" spans="1:34" x14ac:dyDescent="0.35">
      <c r="A19" s="19">
        <v>42536</v>
      </c>
      <c r="B19" s="7">
        <v>0.7433516429585747</v>
      </c>
      <c r="C19">
        <v>0.52782467499999997</v>
      </c>
      <c r="D19">
        <v>0.31779427144748901</v>
      </c>
      <c r="E19">
        <v>4.86305125702801</v>
      </c>
      <c r="F19">
        <v>0</v>
      </c>
      <c r="G19">
        <f t="shared" si="1"/>
        <v>99999</v>
      </c>
      <c r="H19">
        <f t="shared" si="2"/>
        <v>99999</v>
      </c>
      <c r="I19">
        <f t="shared" si="3"/>
        <v>1</v>
      </c>
      <c r="J19">
        <f>IF(Basket_Sheet!$I$6=0,IF(C19&lt;Basket_Sheet!$I$7,-10,10),IF(Basket_Sheet!$I$6=1,IF(D19&lt;Basket_Sheet!$I$7,-10,10),IF(Basket_Sheet!$I$6=2,IF(E19&gt;Basket_Sheet!$I$7,-10,10),"")))</f>
        <v>10</v>
      </c>
      <c r="K19">
        <f t="shared" si="4"/>
        <v>1</v>
      </c>
      <c r="L19">
        <f t="shared" si="5"/>
        <v>5</v>
      </c>
      <c r="M19">
        <f t="shared" si="6"/>
        <v>5</v>
      </c>
      <c r="N19">
        <v>17885.400399999999</v>
      </c>
      <c r="O19" s="6">
        <f t="shared" si="11"/>
        <v>1.1837984813706903E-2</v>
      </c>
      <c r="P19">
        <v>10245328</v>
      </c>
      <c r="Q19" s="6">
        <f t="shared" si="12"/>
        <v>1.2519891244744397E-3</v>
      </c>
      <c r="R19">
        <v>1526.0139322788366</v>
      </c>
      <c r="S19" s="6">
        <f t="shared" si="13"/>
        <v>3.5997597163548445E-3</v>
      </c>
      <c r="T19" s="29">
        <v>505.86430999999999</v>
      </c>
      <c r="U19" s="6">
        <f t="shared" si="14"/>
        <v>4.2607961235141545E-3</v>
      </c>
      <c r="V19">
        <v>397.11749999999995</v>
      </c>
      <c r="W19" s="6">
        <f t="shared" si="16"/>
        <v>-1.4468701491308078E-3</v>
      </c>
      <c r="X19">
        <v>2031.8782422788365</v>
      </c>
      <c r="Y19" s="6">
        <f t="shared" si="15"/>
        <v>3.764252539768087E-3</v>
      </c>
      <c r="Z19" s="29">
        <v>2428.9957422788366</v>
      </c>
      <c r="AA19" s="6">
        <f t="shared" si="17"/>
        <v>2.9085679028328926E-3</v>
      </c>
      <c r="AB19">
        <f t="shared" si="7"/>
        <v>2016</v>
      </c>
      <c r="AC19">
        <f t="shared" si="8"/>
        <v>6</v>
      </c>
      <c r="AD19" s="23">
        <f t="shared" si="9"/>
        <v>2</v>
      </c>
      <c r="AE19">
        <f>IF(ISBLANK(Basket_Sheet!$I$1),0,IF(Basket_Sheet!$I$1=0,1,IF(Calculation_Sheet!AB19=Basket_Sheet!$I$1,1,0)))</f>
        <v>1</v>
      </c>
      <c r="AF19">
        <f>IF(ISBLANK(Basket_Sheet!$I$2),0,IF(Basket_Sheet!$I$2=0,1,IF(Calculation_Sheet!AC19=Basket_Sheet!$I$2,1,0)))</f>
        <v>0</v>
      </c>
      <c r="AG19">
        <f>IF(ISBLANK(Basket_Sheet!$I$3),0,IF(Basket_Sheet!$I$3=0,1,IF(Calculation_Sheet!AD19=Basket_Sheet!$I$3,1,0)))</f>
        <v>0</v>
      </c>
      <c r="AH19">
        <f t="shared" si="10"/>
        <v>1</v>
      </c>
    </row>
    <row r="20" spans="1:34" x14ac:dyDescent="0.35">
      <c r="A20" s="19">
        <v>42537</v>
      </c>
      <c r="B20" s="7">
        <v>-0.50254698204699166</v>
      </c>
      <c r="C20">
        <v>0.15831980100000001</v>
      </c>
      <c r="D20">
        <v>3.2128783875594903E-2</v>
      </c>
      <c r="E20">
        <v>7.5981199178258096</v>
      </c>
      <c r="F20">
        <v>6</v>
      </c>
      <c r="G20">
        <f t="shared" si="1"/>
        <v>-1</v>
      </c>
      <c r="H20">
        <f t="shared" si="2"/>
        <v>99999</v>
      </c>
      <c r="I20">
        <f t="shared" si="3"/>
        <v>99999</v>
      </c>
      <c r="J20">
        <f>IF(Basket_Sheet!$I$6=0,IF(C20&lt;Basket_Sheet!$I$7,-10,10),IF(Basket_Sheet!$I$6=1,IF(D20&lt;Basket_Sheet!$I$7,-10,10),IF(Basket_Sheet!$I$6=2,IF(E20&gt;Basket_Sheet!$I$7,-10,10),"")))</f>
        <v>-10</v>
      </c>
      <c r="K20">
        <f t="shared" si="4"/>
        <v>-1</v>
      </c>
      <c r="L20">
        <f t="shared" si="5"/>
        <v>2</v>
      </c>
      <c r="M20">
        <f t="shared" si="6"/>
        <v>2</v>
      </c>
      <c r="N20">
        <v>17645.800800000001</v>
      </c>
      <c r="O20" s="6">
        <f t="shared" si="11"/>
        <v>-1.3396378869997116E-2</v>
      </c>
      <c r="P20">
        <v>10137752</v>
      </c>
      <c r="Q20" s="6">
        <f t="shared" si="12"/>
        <v>-1.0500005465906015E-2</v>
      </c>
      <c r="R20">
        <v>1529.5704151910995</v>
      </c>
      <c r="S20" s="6">
        <f t="shared" si="13"/>
        <v>2.3305704076710398E-3</v>
      </c>
      <c r="T20" s="29">
        <v>506.44874999999996</v>
      </c>
      <c r="U20" s="6">
        <f t="shared" si="14"/>
        <v>1.1553295784001438E-3</v>
      </c>
      <c r="V20">
        <v>400.13750999999991</v>
      </c>
      <c r="W20" s="6">
        <f t="shared" si="16"/>
        <v>7.6048272866342526E-3</v>
      </c>
      <c r="X20">
        <v>2036.0191651910995</v>
      </c>
      <c r="Y20" s="6">
        <f t="shared" si="15"/>
        <v>2.0379778798256254E-3</v>
      </c>
      <c r="Z20" s="29">
        <v>2436.1566751910996</v>
      </c>
      <c r="AA20" s="6">
        <f t="shared" si="17"/>
        <v>2.9481043493080339E-3</v>
      </c>
      <c r="AB20">
        <f t="shared" si="7"/>
        <v>2016</v>
      </c>
      <c r="AC20">
        <f t="shared" si="8"/>
        <v>6</v>
      </c>
      <c r="AD20" s="23">
        <f t="shared" si="9"/>
        <v>2</v>
      </c>
      <c r="AE20">
        <f>IF(ISBLANK(Basket_Sheet!$I$1),0,IF(Basket_Sheet!$I$1=0,1,IF(Calculation_Sheet!AB20=Basket_Sheet!$I$1,1,0)))</f>
        <v>1</v>
      </c>
      <c r="AF20">
        <f>IF(ISBLANK(Basket_Sheet!$I$2),0,IF(Basket_Sheet!$I$2=0,1,IF(Calculation_Sheet!AC20=Basket_Sheet!$I$2,1,0)))</f>
        <v>0</v>
      </c>
      <c r="AG20">
        <f>IF(ISBLANK(Basket_Sheet!$I$3),0,IF(Basket_Sheet!$I$3=0,1,IF(Calculation_Sheet!AD20=Basket_Sheet!$I$3,1,0)))</f>
        <v>0</v>
      </c>
      <c r="AH20">
        <f t="shared" si="10"/>
        <v>1</v>
      </c>
    </row>
    <row r="21" spans="1:34" x14ac:dyDescent="0.35">
      <c r="A21" s="19">
        <v>42538</v>
      </c>
      <c r="B21" s="7">
        <v>-0.53644536024231382</v>
      </c>
      <c r="C21">
        <v>0.79088537400000003</v>
      </c>
      <c r="D21">
        <v>0.12695128496243899</v>
      </c>
      <c r="E21">
        <v>6.2781479750321498</v>
      </c>
      <c r="F21">
        <v>1</v>
      </c>
      <c r="G21">
        <f t="shared" si="1"/>
        <v>-1</v>
      </c>
      <c r="H21">
        <f t="shared" si="2"/>
        <v>99999</v>
      </c>
      <c r="I21">
        <f t="shared" si="3"/>
        <v>99999</v>
      </c>
      <c r="J21">
        <f>IF(Basket_Sheet!$I$6=0,IF(C21&lt;Basket_Sheet!$I$7,-10,10),IF(Basket_Sheet!$I$6=1,IF(D21&lt;Basket_Sheet!$I$7,-10,10),IF(Basket_Sheet!$I$6=2,IF(E21&gt;Basket_Sheet!$I$7,-10,10),"")))</f>
        <v>10</v>
      </c>
      <c r="K21">
        <f t="shared" si="4"/>
        <v>-1</v>
      </c>
      <c r="L21">
        <f t="shared" si="5"/>
        <v>1</v>
      </c>
      <c r="M21">
        <f t="shared" si="6"/>
        <v>1</v>
      </c>
      <c r="N21">
        <v>17685.5</v>
      </c>
      <c r="O21" s="6">
        <f t="shared" si="11"/>
        <v>2.249781715772281E-3</v>
      </c>
      <c r="P21">
        <v>10153380</v>
      </c>
      <c r="Q21" s="6">
        <f t="shared" si="12"/>
        <v>1.5415646387877402E-3</v>
      </c>
      <c r="R21">
        <v>1531.9195118691785</v>
      </c>
      <c r="S21" s="6">
        <f t="shared" si="13"/>
        <v>1.5357885160098839E-3</v>
      </c>
      <c r="T21" s="29">
        <v>506.46859000000001</v>
      </c>
      <c r="U21" s="6">
        <f t="shared" si="14"/>
        <v>3.9174743742709239E-5</v>
      </c>
      <c r="V21">
        <v>388.89158999999989</v>
      </c>
      <c r="W21" s="6">
        <f t="shared" si="16"/>
        <v>-2.810513815613036E-2</v>
      </c>
      <c r="X21">
        <v>2038.3881018691784</v>
      </c>
      <c r="Y21" s="6">
        <f t="shared" si="15"/>
        <v>1.163513938660099E-3</v>
      </c>
      <c r="Z21" s="29">
        <v>2427.2796918691784</v>
      </c>
      <c r="AA21" s="6">
        <f t="shared" si="17"/>
        <v>-3.6438474636385498E-3</v>
      </c>
      <c r="AB21">
        <f t="shared" si="7"/>
        <v>2016</v>
      </c>
      <c r="AC21">
        <f t="shared" si="8"/>
        <v>6</v>
      </c>
      <c r="AD21" s="23">
        <f t="shared" si="9"/>
        <v>2</v>
      </c>
      <c r="AE21">
        <f>IF(ISBLANK(Basket_Sheet!$I$1),0,IF(Basket_Sheet!$I$1=0,1,IF(Calculation_Sheet!AB21=Basket_Sheet!$I$1,1,0)))</f>
        <v>1</v>
      </c>
      <c r="AF21">
        <f>IF(ISBLANK(Basket_Sheet!$I$2),0,IF(Basket_Sheet!$I$2=0,1,IF(Calculation_Sheet!AC21=Basket_Sheet!$I$2,1,0)))</f>
        <v>0</v>
      </c>
      <c r="AG21">
        <f>IF(ISBLANK(Basket_Sheet!$I$3),0,IF(Basket_Sheet!$I$3=0,1,IF(Calculation_Sheet!AD21=Basket_Sheet!$I$3,1,0)))</f>
        <v>0</v>
      </c>
      <c r="AH21">
        <f t="shared" si="10"/>
        <v>1</v>
      </c>
    </row>
    <row r="22" spans="1:34" x14ac:dyDescent="0.35">
      <c r="A22" s="19">
        <v>42541</v>
      </c>
      <c r="B22" s="7">
        <v>0.53770009343909198</v>
      </c>
      <c r="C22">
        <v>0.72495622800000004</v>
      </c>
      <c r="D22">
        <v>9.5785397233838304E-2</v>
      </c>
      <c r="E22">
        <v>8.1015643113624893</v>
      </c>
      <c r="F22">
        <v>5</v>
      </c>
      <c r="G22">
        <f t="shared" si="1"/>
        <v>99999</v>
      </c>
      <c r="H22">
        <f t="shared" si="2"/>
        <v>99999</v>
      </c>
      <c r="I22">
        <f t="shared" si="3"/>
        <v>1</v>
      </c>
      <c r="J22">
        <f>IF(Basket_Sheet!$I$6=0,IF(C22&lt;Basket_Sheet!$I$7,-10,10),IF(Basket_Sheet!$I$6=1,IF(D22&lt;Basket_Sheet!$I$7,-10,10),IF(Basket_Sheet!$I$6=2,IF(E22&gt;Basket_Sheet!$I$7,-10,10),"")))</f>
        <v>10</v>
      </c>
      <c r="K22">
        <f t="shared" si="4"/>
        <v>1</v>
      </c>
      <c r="L22">
        <f t="shared" si="5"/>
        <v>5</v>
      </c>
      <c r="M22">
        <f t="shared" si="6"/>
        <v>5</v>
      </c>
      <c r="N22">
        <v>17708.900399999999</v>
      </c>
      <c r="O22" s="6">
        <f t="shared" si="11"/>
        <v>1.3231404257725288E-3</v>
      </c>
      <c r="P22">
        <v>10187740</v>
      </c>
      <c r="Q22" s="6">
        <f t="shared" si="12"/>
        <v>3.3840947546530664E-3</v>
      </c>
      <c r="R22">
        <v>1534.2631919741846</v>
      </c>
      <c r="S22" s="6">
        <f t="shared" si="13"/>
        <v>1.5298976785969032E-3</v>
      </c>
      <c r="T22" s="29">
        <v>506.80500999999998</v>
      </c>
      <c r="U22" s="6">
        <f t="shared" si="14"/>
        <v>6.6424652316543487E-4</v>
      </c>
      <c r="V22">
        <v>388.3501399999999</v>
      </c>
      <c r="W22" s="6">
        <f t="shared" si="16"/>
        <v>-1.3922903295491285E-3</v>
      </c>
      <c r="X22">
        <v>2041.0682019741846</v>
      </c>
      <c r="Y22" s="6">
        <f t="shared" si="15"/>
        <v>1.314813456058106E-3</v>
      </c>
      <c r="Z22" s="29">
        <v>2429.4183419741844</v>
      </c>
      <c r="AA22" s="6">
        <f t="shared" si="17"/>
        <v>8.8108927544272575E-4</v>
      </c>
      <c r="AB22">
        <f t="shared" si="7"/>
        <v>2016</v>
      </c>
      <c r="AC22">
        <f t="shared" si="8"/>
        <v>6</v>
      </c>
      <c r="AD22" s="23">
        <f t="shared" si="9"/>
        <v>2</v>
      </c>
      <c r="AE22">
        <f>IF(ISBLANK(Basket_Sheet!$I$1),0,IF(Basket_Sheet!$I$1=0,1,IF(Calculation_Sheet!AB22=Basket_Sheet!$I$1,1,0)))</f>
        <v>1</v>
      </c>
      <c r="AF22">
        <f>IF(ISBLANK(Basket_Sheet!$I$2),0,IF(Basket_Sheet!$I$2=0,1,IF(Calculation_Sheet!AC22=Basket_Sheet!$I$2,1,0)))</f>
        <v>0</v>
      </c>
      <c r="AG22">
        <f>IF(ISBLANK(Basket_Sheet!$I$3),0,IF(Basket_Sheet!$I$3=0,1,IF(Calculation_Sheet!AD22=Basket_Sheet!$I$3,1,0)))</f>
        <v>0</v>
      </c>
      <c r="AH22">
        <f t="shared" si="10"/>
        <v>1</v>
      </c>
    </row>
    <row r="23" spans="1:34" x14ac:dyDescent="0.35">
      <c r="A23" s="19">
        <v>42542</v>
      </c>
      <c r="B23" s="7">
        <v>-0.37143290344572627</v>
      </c>
      <c r="C23">
        <v>3.2996969999999999E-3</v>
      </c>
      <c r="D23">
        <v>1.02773329198198E-2</v>
      </c>
      <c r="E23">
        <v>12.3905068086091</v>
      </c>
      <c r="F23">
        <v>1</v>
      </c>
      <c r="G23">
        <f t="shared" si="1"/>
        <v>-1</v>
      </c>
      <c r="H23">
        <f t="shared" si="2"/>
        <v>99999</v>
      </c>
      <c r="I23">
        <f t="shared" si="3"/>
        <v>99999</v>
      </c>
      <c r="J23">
        <f>IF(Basket_Sheet!$I$6=0,IF(C23&lt;Basket_Sheet!$I$7,-10,10),IF(Basket_Sheet!$I$6=1,IF(D23&lt;Basket_Sheet!$I$7,-10,10),IF(Basket_Sheet!$I$6=2,IF(E23&gt;Basket_Sheet!$I$7,-10,10),"")))</f>
        <v>-10</v>
      </c>
      <c r="K23">
        <f t="shared" si="4"/>
        <v>-1</v>
      </c>
      <c r="L23">
        <f t="shared" si="5"/>
        <v>2</v>
      </c>
      <c r="M23">
        <f t="shared" si="6"/>
        <v>2</v>
      </c>
      <c r="N23">
        <v>17585.650399999999</v>
      </c>
      <c r="O23" s="6">
        <f t="shared" si="11"/>
        <v>-6.9597771299227951E-3</v>
      </c>
      <c r="P23">
        <v>10185205</v>
      </c>
      <c r="Q23" s="6">
        <f t="shared" si="12"/>
        <v>-2.4882849385632344E-4</v>
      </c>
      <c r="R23">
        <v>1537.6306311072397</v>
      </c>
      <c r="S23" s="6">
        <f t="shared" si="13"/>
        <v>2.1948249496372974E-3</v>
      </c>
      <c r="T23" s="29">
        <v>506.07112999999998</v>
      </c>
      <c r="U23" s="6">
        <f t="shared" si="14"/>
        <v>-1.4480519835429195E-3</v>
      </c>
      <c r="V23">
        <v>390.21245999999996</v>
      </c>
      <c r="W23" s="6">
        <f t="shared" si="16"/>
        <v>4.7954662769016387E-3</v>
      </c>
      <c r="X23">
        <v>2043.7017611072397</v>
      </c>
      <c r="Y23" s="6">
        <f t="shared" si="15"/>
        <v>1.2902847295881426E-3</v>
      </c>
      <c r="Z23" s="29">
        <v>2433.9142211072394</v>
      </c>
      <c r="AA23" s="6">
        <f t="shared" si="17"/>
        <v>1.8505989912802612E-3</v>
      </c>
      <c r="AB23">
        <f t="shared" si="7"/>
        <v>2016</v>
      </c>
      <c r="AC23">
        <f t="shared" si="8"/>
        <v>6</v>
      </c>
      <c r="AD23" s="23">
        <f t="shared" si="9"/>
        <v>2</v>
      </c>
      <c r="AE23">
        <f>IF(ISBLANK(Basket_Sheet!$I$1),0,IF(Basket_Sheet!$I$1=0,1,IF(Calculation_Sheet!AB23=Basket_Sheet!$I$1,1,0)))</f>
        <v>1</v>
      </c>
      <c r="AF23">
        <f>IF(ISBLANK(Basket_Sheet!$I$2),0,IF(Basket_Sheet!$I$2=0,1,IF(Calculation_Sheet!AC23=Basket_Sheet!$I$2,1,0)))</f>
        <v>0</v>
      </c>
      <c r="AG23">
        <f>IF(ISBLANK(Basket_Sheet!$I$3),0,IF(Basket_Sheet!$I$3=0,1,IF(Calculation_Sheet!AD23=Basket_Sheet!$I$3,1,0)))</f>
        <v>0</v>
      </c>
      <c r="AH23">
        <f t="shared" si="10"/>
        <v>1</v>
      </c>
    </row>
    <row r="24" spans="1:34" x14ac:dyDescent="0.35">
      <c r="A24" s="19">
        <v>42543</v>
      </c>
      <c r="B24" s="7">
        <v>-0.15329738756096781</v>
      </c>
      <c r="C24">
        <v>0.69098484100000002</v>
      </c>
      <c r="D24">
        <v>7.1581346094558795E-2</v>
      </c>
      <c r="E24">
        <v>5.9787228658343201</v>
      </c>
      <c r="F24">
        <v>1</v>
      </c>
      <c r="G24">
        <f t="shared" si="1"/>
        <v>99999</v>
      </c>
      <c r="H24">
        <f t="shared" si="2"/>
        <v>0</v>
      </c>
      <c r="I24">
        <f t="shared" si="3"/>
        <v>99999</v>
      </c>
      <c r="J24">
        <f>IF(Basket_Sheet!$I$6=0,IF(C24&lt;Basket_Sheet!$I$7,-10,10),IF(Basket_Sheet!$I$6=1,IF(D24&lt;Basket_Sheet!$I$7,-10,10),IF(Basket_Sheet!$I$6=2,IF(E24&gt;Basket_Sheet!$I$7,-10,10),"")))</f>
        <v>-10</v>
      </c>
      <c r="K24">
        <f t="shared" si="4"/>
        <v>0</v>
      </c>
      <c r="L24">
        <f t="shared" si="5"/>
        <v>4</v>
      </c>
      <c r="M24">
        <f t="shared" si="6"/>
        <v>4</v>
      </c>
      <c r="N24">
        <v>17610.800800000001</v>
      </c>
      <c r="O24" s="6">
        <f t="shared" si="11"/>
        <v>1.4301660403759353E-3</v>
      </c>
      <c r="P24">
        <v>10098835</v>
      </c>
      <c r="Q24" s="6">
        <f t="shared" si="12"/>
        <v>-8.4799471390119008E-3</v>
      </c>
      <c r="R24">
        <v>1540.1650722750555</v>
      </c>
      <c r="S24" s="6">
        <f t="shared" si="13"/>
        <v>1.6482769766303917E-3</v>
      </c>
      <c r="T24" s="29">
        <v>505.84015999999997</v>
      </c>
      <c r="U24" s="6">
        <f t="shared" si="14"/>
        <v>-4.5639829325971881E-4</v>
      </c>
      <c r="V24">
        <v>388.81932999999992</v>
      </c>
      <c r="W24" s="6">
        <f t="shared" si="16"/>
        <v>-3.5701832791296129E-3</v>
      </c>
      <c r="X24">
        <v>2046.0052322750555</v>
      </c>
      <c r="Y24" s="6">
        <f t="shared" si="15"/>
        <v>1.1271072969902818E-3</v>
      </c>
      <c r="Z24" s="29">
        <v>2434.8245622750555</v>
      </c>
      <c r="AA24" s="6">
        <f t="shared" si="17"/>
        <v>3.7402352142135165E-4</v>
      </c>
      <c r="AB24">
        <f t="shared" si="7"/>
        <v>2016</v>
      </c>
      <c r="AC24">
        <f t="shared" si="8"/>
        <v>6</v>
      </c>
      <c r="AD24" s="23">
        <f t="shared" si="9"/>
        <v>2</v>
      </c>
      <c r="AE24">
        <f>IF(ISBLANK(Basket_Sheet!$I$1),0,IF(Basket_Sheet!$I$1=0,1,IF(Calculation_Sheet!AB24=Basket_Sheet!$I$1,1,0)))</f>
        <v>1</v>
      </c>
      <c r="AF24">
        <f>IF(ISBLANK(Basket_Sheet!$I$2),0,IF(Basket_Sheet!$I$2=0,1,IF(Calculation_Sheet!AC24=Basket_Sheet!$I$2,1,0)))</f>
        <v>0</v>
      </c>
      <c r="AG24">
        <f>IF(ISBLANK(Basket_Sheet!$I$3),0,IF(Basket_Sheet!$I$3=0,1,IF(Calculation_Sheet!AD24=Basket_Sheet!$I$3,1,0)))</f>
        <v>0</v>
      </c>
      <c r="AH24">
        <f t="shared" si="10"/>
        <v>1</v>
      </c>
    </row>
    <row r="25" spans="1:34" x14ac:dyDescent="0.35">
      <c r="A25" s="19">
        <v>42544</v>
      </c>
      <c r="B25" s="7">
        <v>0.77079209456164977</v>
      </c>
      <c r="C25">
        <v>0.86347014099999997</v>
      </c>
      <c r="D25">
        <v>0.37370440128756699</v>
      </c>
      <c r="E25">
        <v>4.1264890387872599</v>
      </c>
      <c r="F25">
        <v>0</v>
      </c>
      <c r="G25">
        <f t="shared" si="1"/>
        <v>99999</v>
      </c>
      <c r="H25">
        <f t="shared" si="2"/>
        <v>99999</v>
      </c>
      <c r="I25">
        <f t="shared" si="3"/>
        <v>1</v>
      </c>
      <c r="J25">
        <f>IF(Basket_Sheet!$I$6=0,IF(C25&lt;Basket_Sheet!$I$7,-10,10),IF(Basket_Sheet!$I$6=1,IF(D25&lt;Basket_Sheet!$I$7,-10,10),IF(Basket_Sheet!$I$6=2,IF(E25&gt;Basket_Sheet!$I$7,-10,10),"")))</f>
        <v>10</v>
      </c>
      <c r="K25">
        <f t="shared" si="4"/>
        <v>1</v>
      </c>
      <c r="L25">
        <f t="shared" si="5"/>
        <v>5</v>
      </c>
      <c r="M25">
        <f t="shared" si="6"/>
        <v>5</v>
      </c>
      <c r="N25">
        <v>17897.599600000001</v>
      </c>
      <c r="O25" s="6">
        <f t="shared" si="11"/>
        <v>1.6285392314471014E-2</v>
      </c>
      <c r="P25">
        <v>10114152</v>
      </c>
      <c r="Q25" s="6">
        <f t="shared" si="12"/>
        <v>1.5167096006618586E-3</v>
      </c>
      <c r="R25">
        <v>1545.0936082386727</v>
      </c>
      <c r="S25" s="6">
        <f t="shared" si="13"/>
        <v>3.2000050204599173E-3</v>
      </c>
      <c r="T25" s="29">
        <v>507.15640999999999</v>
      </c>
      <c r="U25" s="6">
        <f t="shared" si="14"/>
        <v>2.6021065626740114E-3</v>
      </c>
      <c r="V25">
        <v>386.63061999999991</v>
      </c>
      <c r="W25" s="6">
        <f t="shared" si="16"/>
        <v>-5.6291182848342558E-3</v>
      </c>
      <c r="X25">
        <v>2052.2500182386725</v>
      </c>
      <c r="Y25" s="6">
        <f t="shared" si="15"/>
        <v>3.0521847476767672E-3</v>
      </c>
      <c r="Z25" s="29">
        <v>2438.8806382386724</v>
      </c>
      <c r="AA25" s="6">
        <f t="shared" si="17"/>
        <v>1.6658596378815727E-3</v>
      </c>
      <c r="AB25">
        <f t="shared" si="7"/>
        <v>2016</v>
      </c>
      <c r="AC25">
        <f t="shared" si="8"/>
        <v>6</v>
      </c>
      <c r="AD25" s="23">
        <f t="shared" si="9"/>
        <v>2</v>
      </c>
      <c r="AE25">
        <f>IF(ISBLANK(Basket_Sheet!$I$1),0,IF(Basket_Sheet!$I$1=0,1,IF(Calculation_Sheet!AB25=Basket_Sheet!$I$1,1,0)))</f>
        <v>1</v>
      </c>
      <c r="AF25">
        <f>IF(ISBLANK(Basket_Sheet!$I$2),0,IF(Basket_Sheet!$I$2=0,1,IF(Calculation_Sheet!AC25=Basket_Sheet!$I$2,1,0)))</f>
        <v>0</v>
      </c>
      <c r="AG25">
        <f>IF(ISBLANK(Basket_Sheet!$I$3),0,IF(Basket_Sheet!$I$3=0,1,IF(Calculation_Sheet!AD25=Basket_Sheet!$I$3,1,0)))</f>
        <v>0</v>
      </c>
      <c r="AH25">
        <f t="shared" si="10"/>
        <v>1</v>
      </c>
    </row>
    <row r="26" spans="1:34" x14ac:dyDescent="0.35">
      <c r="A26" s="19">
        <v>42545</v>
      </c>
      <c r="B26" s="7">
        <v>0.75875426893850828</v>
      </c>
      <c r="C26">
        <v>0.59945240300000002</v>
      </c>
      <c r="D26">
        <v>9.1983719077146503E-2</v>
      </c>
      <c r="E26">
        <v>6.3098538050922999</v>
      </c>
      <c r="F26">
        <v>14</v>
      </c>
      <c r="G26">
        <f t="shared" si="1"/>
        <v>99999</v>
      </c>
      <c r="H26">
        <f t="shared" si="2"/>
        <v>99999</v>
      </c>
      <c r="I26">
        <f t="shared" si="3"/>
        <v>1</v>
      </c>
      <c r="J26">
        <f>IF(Basket_Sheet!$I$6=0,IF(C26&lt;Basket_Sheet!$I$7,-10,10),IF(Basket_Sheet!$I$6=1,IF(D26&lt;Basket_Sheet!$I$7,-10,10),IF(Basket_Sheet!$I$6=2,IF(E26&gt;Basket_Sheet!$I$7,-10,10),"")))</f>
        <v>10</v>
      </c>
      <c r="K26">
        <f t="shared" si="4"/>
        <v>1</v>
      </c>
      <c r="L26">
        <f t="shared" si="5"/>
        <v>5</v>
      </c>
      <c r="M26">
        <f t="shared" si="6"/>
        <v>5</v>
      </c>
      <c r="N26">
        <v>17413.75</v>
      </c>
      <c r="O26" s="6">
        <f t="shared" si="11"/>
        <v>-2.7034329229267184E-2</v>
      </c>
      <c r="P26">
        <v>10058139</v>
      </c>
      <c r="Q26" s="6">
        <f t="shared" si="12"/>
        <v>-5.5380816898935592E-3</v>
      </c>
      <c r="R26">
        <v>1545.3784959581853</v>
      </c>
      <c r="S26" s="6">
        <f t="shared" si="13"/>
        <v>1.8438217464211704E-4</v>
      </c>
      <c r="T26" s="29">
        <v>507.65155999999996</v>
      </c>
      <c r="U26" s="6">
        <f t="shared" si="14"/>
        <v>9.763260213944136E-4</v>
      </c>
      <c r="V26">
        <v>401.4016499999999</v>
      </c>
      <c r="W26" s="6">
        <f t="shared" si="16"/>
        <v>3.8204501236865251E-2</v>
      </c>
      <c r="X26">
        <v>2053.0300559581851</v>
      </c>
      <c r="Y26" s="6">
        <f t="shared" si="15"/>
        <v>3.8008903037178854E-4</v>
      </c>
      <c r="Z26" s="29">
        <v>2454.4317059581849</v>
      </c>
      <c r="AA26" s="6">
        <f t="shared" si="17"/>
        <v>6.3763135742236354E-3</v>
      </c>
      <c r="AB26">
        <f t="shared" si="7"/>
        <v>2016</v>
      </c>
      <c r="AC26">
        <f t="shared" si="8"/>
        <v>6</v>
      </c>
      <c r="AD26" s="23">
        <f t="shared" si="9"/>
        <v>2</v>
      </c>
      <c r="AE26">
        <f>IF(ISBLANK(Basket_Sheet!$I$1),0,IF(Basket_Sheet!$I$1=0,1,IF(Calculation_Sheet!AB26=Basket_Sheet!$I$1,1,0)))</f>
        <v>1</v>
      </c>
      <c r="AF26">
        <f>IF(ISBLANK(Basket_Sheet!$I$2),0,IF(Basket_Sheet!$I$2=0,1,IF(Calculation_Sheet!AC26=Basket_Sheet!$I$2,1,0)))</f>
        <v>0</v>
      </c>
      <c r="AG26">
        <f>IF(ISBLANK(Basket_Sheet!$I$3),0,IF(Basket_Sheet!$I$3=0,1,IF(Calculation_Sheet!AD26=Basket_Sheet!$I$3,1,0)))</f>
        <v>0</v>
      </c>
      <c r="AH26">
        <f t="shared" si="10"/>
        <v>1</v>
      </c>
    </row>
    <row r="27" spans="1:34" x14ac:dyDescent="0.35">
      <c r="A27" s="19">
        <v>42548</v>
      </c>
      <c r="B27" s="7">
        <v>7.964247497125522E-2</v>
      </c>
      <c r="C27">
        <v>0.14550516699999999</v>
      </c>
      <c r="D27">
        <v>1.5935610846082901E-2</v>
      </c>
      <c r="E27">
        <v>9.38922724000426</v>
      </c>
      <c r="F27">
        <v>4</v>
      </c>
      <c r="G27">
        <f t="shared" si="1"/>
        <v>99999</v>
      </c>
      <c r="H27">
        <f t="shared" si="2"/>
        <v>0</v>
      </c>
      <c r="I27">
        <f t="shared" si="3"/>
        <v>99999</v>
      </c>
      <c r="J27">
        <f>IF(Basket_Sheet!$I$6=0,IF(C27&lt;Basket_Sheet!$I$7,-10,10),IF(Basket_Sheet!$I$6=1,IF(D27&lt;Basket_Sheet!$I$7,-10,10),IF(Basket_Sheet!$I$6=2,IF(E27&gt;Basket_Sheet!$I$7,-10,10),"")))</f>
        <v>-10</v>
      </c>
      <c r="K27">
        <f t="shared" si="4"/>
        <v>0</v>
      </c>
      <c r="L27">
        <f t="shared" si="5"/>
        <v>4</v>
      </c>
      <c r="M27">
        <f t="shared" si="6"/>
        <v>4</v>
      </c>
      <c r="N27">
        <v>17503.599600000001</v>
      </c>
      <c r="O27" s="6">
        <f t="shared" si="11"/>
        <v>5.1596927715167329E-3</v>
      </c>
      <c r="P27">
        <v>10063189</v>
      </c>
      <c r="Q27" s="6">
        <f t="shared" si="12"/>
        <v>5.0208095155568344E-4</v>
      </c>
      <c r="R27">
        <v>1546.1530505377896</v>
      </c>
      <c r="S27" s="6">
        <f t="shared" si="13"/>
        <v>5.0120703868339334E-4</v>
      </c>
      <c r="T27" s="29">
        <v>509.04363000000001</v>
      </c>
      <c r="U27" s="6">
        <f t="shared" si="14"/>
        <v>2.7421761493258145E-3</v>
      </c>
      <c r="V27">
        <v>398.34654999999992</v>
      </c>
      <c r="W27" s="6">
        <f t="shared" si="16"/>
        <v>-7.6110798249084954E-3</v>
      </c>
      <c r="X27">
        <v>2055.1966805377897</v>
      </c>
      <c r="Y27" s="6">
        <f t="shared" si="15"/>
        <v>1.0553301805380499E-3</v>
      </c>
      <c r="Z27" s="29">
        <v>2453.5432305377894</v>
      </c>
      <c r="AA27" s="6">
        <f t="shared" si="17"/>
        <v>-3.619882428338439E-4</v>
      </c>
      <c r="AB27">
        <f t="shared" si="7"/>
        <v>2016</v>
      </c>
      <c r="AC27">
        <f t="shared" si="8"/>
        <v>6</v>
      </c>
      <c r="AD27" s="23">
        <f t="shared" si="9"/>
        <v>2</v>
      </c>
      <c r="AE27">
        <f>IF(ISBLANK(Basket_Sheet!$I$1),0,IF(Basket_Sheet!$I$1=0,1,IF(Calculation_Sheet!AB27=Basket_Sheet!$I$1,1,0)))</f>
        <v>1</v>
      </c>
      <c r="AF27">
        <f>IF(ISBLANK(Basket_Sheet!$I$2),0,IF(Basket_Sheet!$I$2=0,1,IF(Calculation_Sheet!AC27=Basket_Sheet!$I$2,1,0)))</f>
        <v>0</v>
      </c>
      <c r="AG27">
        <f>IF(ISBLANK(Basket_Sheet!$I$3),0,IF(Basket_Sheet!$I$3=0,1,IF(Calculation_Sheet!AD27=Basket_Sheet!$I$3,1,0)))</f>
        <v>0</v>
      </c>
      <c r="AH27">
        <f t="shared" si="10"/>
        <v>1</v>
      </c>
    </row>
    <row r="28" spans="1:34" x14ac:dyDescent="0.35">
      <c r="A28" s="19">
        <v>42549</v>
      </c>
      <c r="B28" s="7">
        <v>5.2503219649466859E-2</v>
      </c>
      <c r="C28">
        <v>0.33286005000000002</v>
      </c>
      <c r="D28">
        <v>1.0063379998243799E-2</v>
      </c>
      <c r="E28">
        <v>11.212385185187401</v>
      </c>
      <c r="F28">
        <v>0</v>
      </c>
      <c r="G28">
        <f t="shared" si="1"/>
        <v>99999</v>
      </c>
      <c r="H28">
        <f t="shared" si="2"/>
        <v>0</v>
      </c>
      <c r="I28">
        <f t="shared" si="3"/>
        <v>99999</v>
      </c>
      <c r="J28">
        <f>IF(Basket_Sheet!$I$6=0,IF(C28&lt;Basket_Sheet!$I$7,-10,10),IF(Basket_Sheet!$I$6=1,IF(D28&lt;Basket_Sheet!$I$7,-10,10),IF(Basket_Sheet!$I$6=2,IF(E28&gt;Basket_Sheet!$I$7,-10,10),"")))</f>
        <v>-10</v>
      </c>
      <c r="K28">
        <f t="shared" si="4"/>
        <v>0</v>
      </c>
      <c r="L28">
        <f t="shared" si="5"/>
        <v>4</v>
      </c>
      <c r="M28">
        <f t="shared" si="6"/>
        <v>4</v>
      </c>
      <c r="N28">
        <v>17558.300800000001</v>
      </c>
      <c r="O28" s="6">
        <f t="shared" si="11"/>
        <v>3.1251400426228759E-3</v>
      </c>
      <c r="P28">
        <v>10082709</v>
      </c>
      <c r="Q28" s="6">
        <f t="shared" si="12"/>
        <v>1.9397429582213022E-3</v>
      </c>
      <c r="R28">
        <v>1547.0909087035864</v>
      </c>
      <c r="S28" s="6">
        <f t="shared" si="13"/>
        <v>6.0657524523244355E-4</v>
      </c>
      <c r="T28" s="29">
        <v>509.68102999999996</v>
      </c>
      <c r="U28" s="6">
        <f t="shared" si="14"/>
        <v>1.2521520011947729E-3</v>
      </c>
      <c r="V28">
        <v>397.17977999999994</v>
      </c>
      <c r="W28" s="6">
        <f t="shared" si="16"/>
        <v>-2.9290325220590052E-3</v>
      </c>
      <c r="X28">
        <v>2056.7719387035863</v>
      </c>
      <c r="Y28" s="6">
        <f t="shared" si="15"/>
        <v>7.6647562771681166E-4</v>
      </c>
      <c r="Z28" s="29">
        <v>2453.9517187035863</v>
      </c>
      <c r="AA28" s="6">
        <f t="shared" si="17"/>
        <v>1.6648908432204124E-4</v>
      </c>
      <c r="AB28">
        <f t="shared" si="7"/>
        <v>2016</v>
      </c>
      <c r="AC28">
        <f t="shared" si="8"/>
        <v>6</v>
      </c>
      <c r="AD28" s="23">
        <f t="shared" si="9"/>
        <v>2</v>
      </c>
      <c r="AE28">
        <f>IF(ISBLANK(Basket_Sheet!$I$1),0,IF(Basket_Sheet!$I$1=0,1,IF(Calculation_Sheet!AB28=Basket_Sheet!$I$1,1,0)))</f>
        <v>1</v>
      </c>
      <c r="AF28">
        <f>IF(ISBLANK(Basket_Sheet!$I$2),0,IF(Basket_Sheet!$I$2=0,1,IF(Calculation_Sheet!AC28=Basket_Sheet!$I$2,1,0)))</f>
        <v>0</v>
      </c>
      <c r="AG28">
        <f>IF(ISBLANK(Basket_Sheet!$I$3),0,IF(Basket_Sheet!$I$3=0,1,IF(Calculation_Sheet!AD28=Basket_Sheet!$I$3,1,0)))</f>
        <v>0</v>
      </c>
      <c r="AH28">
        <f t="shared" si="10"/>
        <v>1</v>
      </c>
    </row>
    <row r="29" spans="1:34" x14ac:dyDescent="0.35">
      <c r="A29" s="19">
        <v>42550</v>
      </c>
      <c r="B29" s="7">
        <v>0.32200142187324376</v>
      </c>
      <c r="C29">
        <v>0.75375307999999996</v>
      </c>
      <c r="D29">
        <v>0.16716273018337099</v>
      </c>
      <c r="E29">
        <v>7.2728340738798698</v>
      </c>
      <c r="F29">
        <v>1</v>
      </c>
      <c r="G29">
        <f t="shared" si="1"/>
        <v>99999</v>
      </c>
      <c r="H29">
        <f t="shared" si="2"/>
        <v>99999</v>
      </c>
      <c r="I29">
        <f t="shared" si="3"/>
        <v>1</v>
      </c>
      <c r="J29">
        <f>IF(Basket_Sheet!$I$6=0,IF(C29&lt;Basket_Sheet!$I$7,-10,10),IF(Basket_Sheet!$I$6=1,IF(D29&lt;Basket_Sheet!$I$7,-10,10),IF(Basket_Sheet!$I$6=2,IF(E29&gt;Basket_Sheet!$I$7,-10,10),"")))</f>
        <v>10</v>
      </c>
      <c r="K29">
        <f t="shared" si="4"/>
        <v>1</v>
      </c>
      <c r="L29">
        <f t="shared" si="5"/>
        <v>5</v>
      </c>
      <c r="M29">
        <f t="shared" si="6"/>
        <v>5</v>
      </c>
      <c r="N29">
        <v>17685.349600000001</v>
      </c>
      <c r="O29" s="6">
        <f t="shared" si="11"/>
        <v>7.2358254621085472E-3</v>
      </c>
      <c r="P29">
        <v>10114244</v>
      </c>
      <c r="Q29" s="6">
        <f t="shared" si="12"/>
        <v>3.1276316712105512E-3</v>
      </c>
      <c r="R29">
        <v>1553.843685819827</v>
      </c>
      <c r="S29" s="6">
        <f t="shared" si="13"/>
        <v>4.3648224407828451E-3</v>
      </c>
      <c r="T29" s="29">
        <v>511.09264999999999</v>
      </c>
      <c r="U29" s="6">
        <f t="shared" si="14"/>
        <v>2.7696145567748243E-3</v>
      </c>
      <c r="V29">
        <v>397.28648999999996</v>
      </c>
      <c r="W29" s="6">
        <f t="shared" si="16"/>
        <v>2.6866926609403485E-4</v>
      </c>
      <c r="X29">
        <v>2064.936335819827</v>
      </c>
      <c r="Y29" s="6">
        <f t="shared" si="15"/>
        <v>3.9695198882316873E-3</v>
      </c>
      <c r="Z29" s="29">
        <v>2462.222825819827</v>
      </c>
      <c r="AA29" s="6">
        <f t="shared" si="17"/>
        <v>3.3705256110785342E-3</v>
      </c>
      <c r="AB29">
        <f t="shared" si="7"/>
        <v>2016</v>
      </c>
      <c r="AC29">
        <f t="shared" si="8"/>
        <v>6</v>
      </c>
      <c r="AD29" s="23">
        <f t="shared" si="9"/>
        <v>2</v>
      </c>
      <c r="AE29">
        <f>IF(ISBLANK(Basket_Sheet!$I$1),0,IF(Basket_Sheet!$I$1=0,1,IF(Calculation_Sheet!AB29=Basket_Sheet!$I$1,1,0)))</f>
        <v>1</v>
      </c>
      <c r="AF29">
        <f>IF(ISBLANK(Basket_Sheet!$I$2),0,IF(Basket_Sheet!$I$2=0,1,IF(Calculation_Sheet!AC29=Basket_Sheet!$I$2,1,0)))</f>
        <v>0</v>
      </c>
      <c r="AG29">
        <f>IF(ISBLANK(Basket_Sheet!$I$3),0,IF(Basket_Sheet!$I$3=0,1,IF(Calculation_Sheet!AD29=Basket_Sheet!$I$3,1,0)))</f>
        <v>0</v>
      </c>
      <c r="AH29">
        <f t="shared" si="10"/>
        <v>1</v>
      </c>
    </row>
    <row r="30" spans="1:34" x14ac:dyDescent="0.35">
      <c r="A30" s="19">
        <v>42551</v>
      </c>
      <c r="B30" s="7">
        <v>0.47335297575441304</v>
      </c>
      <c r="C30">
        <v>0.579780454</v>
      </c>
      <c r="D30">
        <v>0.18872248677658601</v>
      </c>
      <c r="E30">
        <v>7.8640112300413803</v>
      </c>
      <c r="F30">
        <v>3</v>
      </c>
      <c r="G30">
        <f t="shared" si="1"/>
        <v>99999</v>
      </c>
      <c r="H30">
        <f t="shared" si="2"/>
        <v>99999</v>
      </c>
      <c r="I30">
        <f t="shared" si="3"/>
        <v>1</v>
      </c>
      <c r="J30">
        <f>IF(Basket_Sheet!$I$6=0,IF(C30&lt;Basket_Sheet!$I$7,-10,10),IF(Basket_Sheet!$I$6=1,IF(D30&lt;Basket_Sheet!$I$7,-10,10),IF(Basket_Sheet!$I$6=2,IF(E30&gt;Basket_Sheet!$I$7,-10,10),"")))</f>
        <v>10</v>
      </c>
      <c r="K30">
        <f t="shared" si="4"/>
        <v>1</v>
      </c>
      <c r="L30">
        <f t="shared" si="5"/>
        <v>5</v>
      </c>
      <c r="M30">
        <f t="shared" si="6"/>
        <v>5</v>
      </c>
      <c r="N30">
        <v>17914</v>
      </c>
      <c r="O30" s="6">
        <f t="shared" si="11"/>
        <v>1.2928802945461726E-2</v>
      </c>
      <c r="P30">
        <v>10121951</v>
      </c>
      <c r="Q30" s="6">
        <f t="shared" si="12"/>
        <v>7.6199466811366356E-4</v>
      </c>
      <c r="R30">
        <v>1561.4012298628497</v>
      </c>
      <c r="S30" s="6">
        <f t="shared" si="13"/>
        <v>4.863773693577933E-3</v>
      </c>
      <c r="T30" s="29">
        <v>511.88163999999995</v>
      </c>
      <c r="U30" s="6">
        <f t="shared" si="14"/>
        <v>1.5437318458795257E-3</v>
      </c>
      <c r="V30">
        <v>396.71877999999998</v>
      </c>
      <c r="W30" s="6">
        <f t="shared" si="16"/>
        <v>-1.4289688028403802E-3</v>
      </c>
      <c r="X30">
        <v>2073.2828698628496</v>
      </c>
      <c r="Y30" s="6">
        <f t="shared" si="15"/>
        <v>4.0420297218066725E-3</v>
      </c>
      <c r="Z30" s="29">
        <v>2470.0016498628497</v>
      </c>
      <c r="AA30" s="6">
        <f t="shared" si="17"/>
        <v>3.1592689180892641E-3</v>
      </c>
      <c r="AB30">
        <f t="shared" si="7"/>
        <v>2016</v>
      </c>
      <c r="AC30">
        <f t="shared" si="8"/>
        <v>6</v>
      </c>
      <c r="AD30" s="23">
        <f t="shared" si="9"/>
        <v>2</v>
      </c>
      <c r="AE30">
        <f>IF(ISBLANK(Basket_Sheet!$I$1),0,IF(Basket_Sheet!$I$1=0,1,IF(Calculation_Sheet!AB30=Basket_Sheet!$I$1,1,0)))</f>
        <v>1</v>
      </c>
      <c r="AF30">
        <f>IF(ISBLANK(Basket_Sheet!$I$2),0,IF(Basket_Sheet!$I$2=0,1,IF(Calculation_Sheet!AC30=Basket_Sheet!$I$2,1,0)))</f>
        <v>0</v>
      </c>
      <c r="AG30">
        <f>IF(ISBLANK(Basket_Sheet!$I$3),0,IF(Basket_Sheet!$I$3=0,1,IF(Calculation_Sheet!AD30=Basket_Sheet!$I$3,1,0)))</f>
        <v>0</v>
      </c>
      <c r="AH30">
        <f t="shared" si="10"/>
        <v>1</v>
      </c>
    </row>
    <row r="31" spans="1:34" x14ac:dyDescent="0.35">
      <c r="A31" s="19">
        <v>42552</v>
      </c>
      <c r="B31" s="7">
        <v>-0.21136538113250716</v>
      </c>
      <c r="C31">
        <v>5.3076088E-2</v>
      </c>
      <c r="D31">
        <v>0.14574879902990001</v>
      </c>
      <c r="E31">
        <v>12.229052849743599</v>
      </c>
      <c r="F31">
        <v>4</v>
      </c>
      <c r="G31">
        <f t="shared" si="1"/>
        <v>99999</v>
      </c>
      <c r="H31">
        <f t="shared" si="2"/>
        <v>0</v>
      </c>
      <c r="I31">
        <f t="shared" si="3"/>
        <v>99999</v>
      </c>
      <c r="J31">
        <f>IF(Basket_Sheet!$I$6=0,IF(C31&lt;Basket_Sheet!$I$7,-10,10),IF(Basket_Sheet!$I$6=1,IF(D31&lt;Basket_Sheet!$I$7,-10,10),IF(Basket_Sheet!$I$6=2,IF(E31&gt;Basket_Sheet!$I$7,-10,10),"")))</f>
        <v>10</v>
      </c>
      <c r="K31">
        <f t="shared" si="4"/>
        <v>0</v>
      </c>
      <c r="L31">
        <f t="shared" si="5"/>
        <v>3</v>
      </c>
      <c r="M31">
        <f t="shared" si="6"/>
        <v>3</v>
      </c>
      <c r="N31">
        <v>17955.800800000001</v>
      </c>
      <c r="O31" s="6">
        <f t="shared" si="11"/>
        <v>2.3334152059841795E-3</v>
      </c>
      <c r="P31">
        <v>10119141</v>
      </c>
      <c r="Q31" s="6">
        <f t="shared" si="12"/>
        <v>-2.7761446385188293E-4</v>
      </c>
      <c r="R31">
        <v>1566.1849329649183</v>
      </c>
      <c r="S31" s="6">
        <f t="shared" si="13"/>
        <v>3.063724435831805E-3</v>
      </c>
      <c r="T31" s="29">
        <v>512.89759000000004</v>
      </c>
      <c r="U31" s="6">
        <f t="shared" si="14"/>
        <v>1.9847361589293566E-3</v>
      </c>
      <c r="V31">
        <v>395.79847999999993</v>
      </c>
      <c r="W31" s="6">
        <f t="shared" si="16"/>
        <v>-2.3197792653023575E-3</v>
      </c>
      <c r="X31">
        <v>2079.0825229649181</v>
      </c>
      <c r="Y31" s="6">
        <f t="shared" si="15"/>
        <v>2.7973284236184615E-3</v>
      </c>
      <c r="Z31" s="29">
        <v>2474.881002964918</v>
      </c>
      <c r="AA31" s="6">
        <f t="shared" si="17"/>
        <v>1.9754452805078593E-3</v>
      </c>
      <c r="AB31">
        <f t="shared" si="7"/>
        <v>2016</v>
      </c>
      <c r="AC31">
        <f t="shared" si="8"/>
        <v>7</v>
      </c>
      <c r="AD31" s="23">
        <f t="shared" si="9"/>
        <v>3</v>
      </c>
      <c r="AE31">
        <f>IF(ISBLANK(Basket_Sheet!$I$1),0,IF(Basket_Sheet!$I$1=0,1,IF(Calculation_Sheet!AB31=Basket_Sheet!$I$1,1,0)))</f>
        <v>1</v>
      </c>
      <c r="AF31">
        <f>IF(ISBLANK(Basket_Sheet!$I$2),0,IF(Basket_Sheet!$I$2=0,1,IF(Calculation_Sheet!AC31=Basket_Sheet!$I$2,1,0)))</f>
        <v>0</v>
      </c>
      <c r="AG31">
        <f>IF(ISBLANK(Basket_Sheet!$I$3),0,IF(Basket_Sheet!$I$3=0,1,IF(Calculation_Sheet!AD31=Basket_Sheet!$I$3,1,0)))</f>
        <v>0</v>
      </c>
      <c r="AH31">
        <f t="shared" si="10"/>
        <v>1</v>
      </c>
    </row>
    <row r="32" spans="1:34" x14ac:dyDescent="0.35">
      <c r="A32" s="19">
        <v>42555</v>
      </c>
      <c r="B32" s="7">
        <v>4.7730176477919925E-2</v>
      </c>
      <c r="C32">
        <v>0.15033289799999999</v>
      </c>
      <c r="D32">
        <v>1.31598782836911E-2</v>
      </c>
      <c r="E32">
        <v>11.9870975916681</v>
      </c>
      <c r="F32">
        <v>2</v>
      </c>
      <c r="G32">
        <f t="shared" si="1"/>
        <v>99999</v>
      </c>
      <c r="H32">
        <f t="shared" si="2"/>
        <v>0</v>
      </c>
      <c r="I32">
        <f t="shared" si="3"/>
        <v>99999</v>
      </c>
      <c r="J32">
        <f>IF(Basket_Sheet!$I$6=0,IF(C32&lt;Basket_Sheet!$I$7,-10,10),IF(Basket_Sheet!$I$6=1,IF(D32&lt;Basket_Sheet!$I$7,-10,10),IF(Basket_Sheet!$I$6=2,IF(E32&gt;Basket_Sheet!$I$7,-10,10),"")))</f>
        <v>-10</v>
      </c>
      <c r="K32">
        <f t="shared" si="4"/>
        <v>0</v>
      </c>
      <c r="L32">
        <f t="shared" si="5"/>
        <v>4</v>
      </c>
      <c r="M32">
        <f t="shared" si="6"/>
        <v>4</v>
      </c>
      <c r="N32">
        <v>18104.699199999999</v>
      </c>
      <c r="O32" s="6">
        <f t="shared" si="11"/>
        <v>8.2924956485370682E-3</v>
      </c>
      <c r="P32">
        <v>10158497</v>
      </c>
      <c r="Q32" s="6">
        <f t="shared" si="12"/>
        <v>3.8892629324960293E-3</v>
      </c>
      <c r="R32">
        <v>1566.7614994368755</v>
      </c>
      <c r="S32" s="6">
        <f t="shared" si="13"/>
        <v>3.6813434979587889E-4</v>
      </c>
      <c r="T32" s="29">
        <v>512.37213999999994</v>
      </c>
      <c r="U32" s="6">
        <f t="shared" si="14"/>
        <v>-1.0244735211176748E-3</v>
      </c>
      <c r="V32">
        <v>395.47707000000003</v>
      </c>
      <c r="W32" s="6">
        <f t="shared" si="16"/>
        <v>-8.1205465973466229E-4</v>
      </c>
      <c r="X32">
        <v>2079.1336394368755</v>
      </c>
      <c r="Y32" s="6">
        <f t="shared" si="15"/>
        <v>2.4586071689203237E-5</v>
      </c>
      <c r="Z32" s="29">
        <v>2474.6107094368754</v>
      </c>
      <c r="AA32" s="6">
        <f t="shared" si="17"/>
        <v>-1.0921475728276064E-4</v>
      </c>
      <c r="AB32">
        <f t="shared" si="7"/>
        <v>2016</v>
      </c>
      <c r="AC32">
        <f t="shared" si="8"/>
        <v>7</v>
      </c>
      <c r="AD32" s="23">
        <f t="shared" si="9"/>
        <v>3</v>
      </c>
      <c r="AE32">
        <f>IF(ISBLANK(Basket_Sheet!$I$1),0,IF(Basket_Sheet!$I$1=0,1,IF(Calculation_Sheet!AB32=Basket_Sheet!$I$1,1,0)))</f>
        <v>1</v>
      </c>
      <c r="AF32">
        <f>IF(ISBLANK(Basket_Sheet!$I$2),0,IF(Basket_Sheet!$I$2=0,1,IF(Calculation_Sheet!AC32=Basket_Sheet!$I$2,1,0)))</f>
        <v>0</v>
      </c>
      <c r="AG32">
        <f>IF(ISBLANK(Basket_Sheet!$I$3),0,IF(Basket_Sheet!$I$3=0,1,IF(Calculation_Sheet!AD32=Basket_Sheet!$I$3,1,0)))</f>
        <v>0</v>
      </c>
      <c r="AH32">
        <f t="shared" si="10"/>
        <v>1</v>
      </c>
    </row>
    <row r="33" spans="1:34" x14ac:dyDescent="0.35">
      <c r="A33" s="19">
        <v>42556</v>
      </c>
      <c r="B33" s="7">
        <v>-0.29939977106964288</v>
      </c>
      <c r="C33">
        <v>0.70681082900000003</v>
      </c>
      <c r="D33">
        <v>0.119250811316557</v>
      </c>
      <c r="E33">
        <v>10.2393954734691</v>
      </c>
      <c r="F33">
        <v>2</v>
      </c>
      <c r="G33">
        <f t="shared" si="1"/>
        <v>-1</v>
      </c>
      <c r="H33">
        <f t="shared" si="2"/>
        <v>99999</v>
      </c>
      <c r="I33">
        <f t="shared" si="3"/>
        <v>99999</v>
      </c>
      <c r="J33">
        <f>IF(Basket_Sheet!$I$6=0,IF(C33&lt;Basket_Sheet!$I$7,-10,10),IF(Basket_Sheet!$I$6=1,IF(D33&lt;Basket_Sheet!$I$7,-10,10),IF(Basket_Sheet!$I$6=2,IF(E33&gt;Basket_Sheet!$I$7,-10,10),"")))</f>
        <v>10</v>
      </c>
      <c r="K33">
        <f t="shared" si="4"/>
        <v>-1</v>
      </c>
      <c r="L33">
        <f t="shared" si="5"/>
        <v>1</v>
      </c>
      <c r="M33">
        <f t="shared" si="6"/>
        <v>1</v>
      </c>
      <c r="N33">
        <v>18006.699199999999</v>
      </c>
      <c r="O33" s="6">
        <f t="shared" si="11"/>
        <v>-5.4129593050625813E-3</v>
      </c>
      <c r="P33">
        <v>10220544</v>
      </c>
      <c r="Q33" s="6">
        <f t="shared" si="12"/>
        <v>6.1078917481591777E-3</v>
      </c>
      <c r="R33">
        <v>1569.9658406067774</v>
      </c>
      <c r="S33" s="6">
        <f t="shared" si="13"/>
        <v>2.0452003518427464E-3</v>
      </c>
      <c r="T33" s="29">
        <v>513.10271</v>
      </c>
      <c r="U33" s="6">
        <f t="shared" si="14"/>
        <v>1.425858166293148E-3</v>
      </c>
      <c r="V33">
        <v>395.68781999999999</v>
      </c>
      <c r="W33" s="6">
        <f t="shared" si="16"/>
        <v>5.3290068119493661E-4</v>
      </c>
      <c r="X33">
        <v>2083.0685506067775</v>
      </c>
      <c r="Y33" s="6">
        <f t="shared" si="15"/>
        <v>1.8925725096574642E-3</v>
      </c>
      <c r="Z33" s="29">
        <v>2478.7563706067776</v>
      </c>
      <c r="AA33" s="6">
        <f t="shared" si="17"/>
        <v>1.675278117116763E-3</v>
      </c>
      <c r="AB33">
        <f t="shared" si="7"/>
        <v>2016</v>
      </c>
      <c r="AC33">
        <f t="shared" si="8"/>
        <v>7</v>
      </c>
      <c r="AD33" s="23">
        <f t="shared" si="9"/>
        <v>3</v>
      </c>
      <c r="AE33">
        <f>IF(ISBLANK(Basket_Sheet!$I$1),0,IF(Basket_Sheet!$I$1=0,1,IF(Calculation_Sheet!AB33=Basket_Sheet!$I$1,1,0)))</f>
        <v>1</v>
      </c>
      <c r="AF33">
        <f>IF(ISBLANK(Basket_Sheet!$I$2),0,IF(Basket_Sheet!$I$2=0,1,IF(Calculation_Sheet!AC33=Basket_Sheet!$I$2,1,0)))</f>
        <v>0</v>
      </c>
      <c r="AG33">
        <f>IF(ISBLANK(Basket_Sheet!$I$3),0,IF(Basket_Sheet!$I$3=0,1,IF(Calculation_Sheet!AD33=Basket_Sheet!$I$3,1,0)))</f>
        <v>0</v>
      </c>
      <c r="AH33">
        <f t="shared" si="10"/>
        <v>1</v>
      </c>
    </row>
    <row r="34" spans="1:34" x14ac:dyDescent="0.35">
      <c r="A34" s="20">
        <v>42558</v>
      </c>
      <c r="B34" s="7">
        <v>0.29226560437161253</v>
      </c>
      <c r="C34">
        <v>0.48507869100000001</v>
      </c>
      <c r="D34">
        <v>4.5417322112669897E-2</v>
      </c>
      <c r="E34">
        <v>8.8676220739514697</v>
      </c>
      <c r="F34">
        <v>1</v>
      </c>
      <c r="G34">
        <f t="shared" si="1"/>
        <v>99999</v>
      </c>
      <c r="H34">
        <f t="shared" si="2"/>
        <v>99999</v>
      </c>
      <c r="I34">
        <f t="shared" si="3"/>
        <v>1</v>
      </c>
      <c r="J34">
        <f>IF(Basket_Sheet!$I$6=0,IF(C34&lt;Basket_Sheet!$I$7,-10,10),IF(Basket_Sheet!$I$6=1,IF(D34&lt;Basket_Sheet!$I$7,-10,10),IF(Basket_Sheet!$I$6=2,IF(E34&gt;Basket_Sheet!$I$7,-10,10),"")))</f>
        <v>-10</v>
      </c>
      <c r="K34">
        <f t="shared" si="4"/>
        <v>1</v>
      </c>
      <c r="L34">
        <f t="shared" si="5"/>
        <v>6</v>
      </c>
      <c r="M34">
        <f t="shared" si="6"/>
        <v>6</v>
      </c>
      <c r="N34">
        <v>18073.650399999999</v>
      </c>
      <c r="O34" s="6">
        <f t="shared" si="11"/>
        <v>3.7181273067525833E-3</v>
      </c>
      <c r="P34">
        <v>10264924</v>
      </c>
      <c r="Q34" s="6">
        <f t="shared" si="12"/>
        <v>4.3422346207795393E-3</v>
      </c>
      <c r="R34">
        <v>1579.1541444894829</v>
      </c>
      <c r="S34" s="6">
        <f t="shared" si="13"/>
        <v>5.8525501925279499E-3</v>
      </c>
      <c r="T34" s="29">
        <v>513.11734000000013</v>
      </c>
      <c r="U34" s="6">
        <f t="shared" si="14"/>
        <v>2.8512809842951015E-5</v>
      </c>
      <c r="V34">
        <v>395.68781999999999</v>
      </c>
      <c r="W34" s="6">
        <f t="shared" si="16"/>
        <v>0</v>
      </c>
      <c r="X34">
        <v>2092.2714844894831</v>
      </c>
      <c r="Y34" s="6">
        <f t="shared" si="15"/>
        <v>4.4179697686976827E-3</v>
      </c>
      <c r="Z34" s="29">
        <v>2487.9593044894832</v>
      </c>
      <c r="AA34" s="6">
        <f t="shared" si="17"/>
        <v>3.7127222311295061E-3</v>
      </c>
      <c r="AB34">
        <f t="shared" si="7"/>
        <v>2016</v>
      </c>
      <c r="AC34">
        <f t="shared" si="8"/>
        <v>7</v>
      </c>
      <c r="AD34" s="23">
        <f t="shared" si="9"/>
        <v>3</v>
      </c>
      <c r="AE34">
        <f>IF(ISBLANK(Basket_Sheet!$I$1),0,IF(Basket_Sheet!$I$1=0,1,IF(Calculation_Sheet!AB34=Basket_Sheet!$I$1,1,0)))</f>
        <v>1</v>
      </c>
      <c r="AF34">
        <f>IF(ISBLANK(Basket_Sheet!$I$2),0,IF(Basket_Sheet!$I$2=0,1,IF(Calculation_Sheet!AC34=Basket_Sheet!$I$2,1,0)))</f>
        <v>0</v>
      </c>
      <c r="AG34">
        <f>IF(ISBLANK(Basket_Sheet!$I$3),0,IF(Basket_Sheet!$I$3=0,1,IF(Calculation_Sheet!AD34=Basket_Sheet!$I$3,1,0)))</f>
        <v>0</v>
      </c>
      <c r="AH34">
        <f t="shared" si="10"/>
        <v>1</v>
      </c>
    </row>
    <row r="35" spans="1:34" x14ac:dyDescent="0.35">
      <c r="A35" s="19">
        <v>42559</v>
      </c>
      <c r="B35" s="7">
        <v>-0.10653829972349664</v>
      </c>
      <c r="C35">
        <v>0.73630142200000004</v>
      </c>
      <c r="D35">
        <v>0.15394243149685799</v>
      </c>
      <c r="E35">
        <v>9.8274179385548894</v>
      </c>
      <c r="F35">
        <v>2</v>
      </c>
      <c r="G35">
        <f t="shared" si="1"/>
        <v>99999</v>
      </c>
      <c r="H35">
        <f t="shared" si="2"/>
        <v>0</v>
      </c>
      <c r="I35">
        <f t="shared" si="3"/>
        <v>99999</v>
      </c>
      <c r="J35">
        <f>IF(Basket_Sheet!$I$6=0,IF(C35&lt;Basket_Sheet!$I$7,-10,10),IF(Basket_Sheet!$I$6=1,IF(D35&lt;Basket_Sheet!$I$7,-10,10),IF(Basket_Sheet!$I$6=2,IF(E35&gt;Basket_Sheet!$I$7,-10,10),"")))</f>
        <v>10</v>
      </c>
      <c r="K35">
        <f t="shared" si="4"/>
        <v>0</v>
      </c>
      <c r="L35">
        <f t="shared" si="5"/>
        <v>3</v>
      </c>
      <c r="M35">
        <f t="shared" si="6"/>
        <v>3</v>
      </c>
      <c r="N35">
        <v>18008.650399999999</v>
      </c>
      <c r="O35" s="6">
        <f t="shared" si="11"/>
        <v>-3.5963957784642675E-3</v>
      </c>
      <c r="P35">
        <v>10198613</v>
      </c>
      <c r="Q35" s="6">
        <f t="shared" si="12"/>
        <v>-6.4599601516777128E-3</v>
      </c>
      <c r="R35">
        <v>1578.8280169531517</v>
      </c>
      <c r="S35" s="6">
        <f t="shared" si="13"/>
        <v>-2.0652039414215118E-4</v>
      </c>
      <c r="T35" s="29">
        <v>513.07986000000005</v>
      </c>
      <c r="U35" s="6">
        <f t="shared" si="14"/>
        <v>-7.304372134464554E-5</v>
      </c>
      <c r="V35">
        <v>393.15773999999999</v>
      </c>
      <c r="W35" s="6">
        <f t="shared" si="16"/>
        <v>-6.3941316161816308E-3</v>
      </c>
      <c r="X35">
        <v>2091.9078769531516</v>
      </c>
      <c r="Y35" s="6">
        <f t="shared" si="15"/>
        <v>-1.7378602109097141E-4</v>
      </c>
      <c r="Z35" s="29">
        <v>2485.0656169531517</v>
      </c>
      <c r="AA35" s="6">
        <f t="shared" si="17"/>
        <v>-1.1630767155675903E-3</v>
      </c>
      <c r="AB35">
        <f t="shared" si="7"/>
        <v>2016</v>
      </c>
      <c r="AC35">
        <f t="shared" si="8"/>
        <v>7</v>
      </c>
      <c r="AD35" s="23">
        <f t="shared" si="9"/>
        <v>3</v>
      </c>
      <c r="AE35">
        <f>IF(ISBLANK(Basket_Sheet!$I$1),0,IF(Basket_Sheet!$I$1=0,1,IF(Calculation_Sheet!AB35=Basket_Sheet!$I$1,1,0)))</f>
        <v>1</v>
      </c>
      <c r="AF35">
        <f>IF(ISBLANK(Basket_Sheet!$I$2),0,IF(Basket_Sheet!$I$2=0,1,IF(Calculation_Sheet!AC35=Basket_Sheet!$I$2,1,0)))</f>
        <v>0</v>
      </c>
      <c r="AG35">
        <f>IF(ISBLANK(Basket_Sheet!$I$3),0,IF(Basket_Sheet!$I$3=0,1,IF(Calculation_Sheet!AD35=Basket_Sheet!$I$3,1,0)))</f>
        <v>0</v>
      </c>
      <c r="AH35">
        <f t="shared" si="10"/>
        <v>1</v>
      </c>
    </row>
    <row r="36" spans="1:34" x14ac:dyDescent="0.35">
      <c r="A36" s="19">
        <v>42562</v>
      </c>
      <c r="B36" s="7">
        <v>0.49179947405930902</v>
      </c>
      <c r="C36">
        <v>0.50716006400000002</v>
      </c>
      <c r="D36">
        <v>0.159419583833073</v>
      </c>
      <c r="E36">
        <v>10.4206253363312</v>
      </c>
      <c r="F36">
        <v>2</v>
      </c>
      <c r="G36">
        <f t="shared" si="1"/>
        <v>99999</v>
      </c>
      <c r="H36">
        <f t="shared" si="2"/>
        <v>99999</v>
      </c>
      <c r="I36">
        <f t="shared" si="3"/>
        <v>1</v>
      </c>
      <c r="J36">
        <f>IF(Basket_Sheet!$I$6=0,IF(C36&lt;Basket_Sheet!$I$7,-10,10),IF(Basket_Sheet!$I$6=1,IF(D36&lt;Basket_Sheet!$I$7,-10,10),IF(Basket_Sheet!$I$6=2,IF(E36&gt;Basket_Sheet!$I$7,-10,10),"")))</f>
        <v>10</v>
      </c>
      <c r="K36">
        <f t="shared" si="4"/>
        <v>1</v>
      </c>
      <c r="L36">
        <f t="shared" si="5"/>
        <v>5</v>
      </c>
      <c r="M36">
        <f t="shared" si="6"/>
        <v>5</v>
      </c>
      <c r="N36">
        <v>18398.900399999999</v>
      </c>
      <c r="O36" s="6">
        <f t="shared" si="11"/>
        <v>2.1670141367173157E-2</v>
      </c>
      <c r="P36">
        <v>10198651</v>
      </c>
      <c r="Q36" s="6">
        <f t="shared" si="12"/>
        <v>3.7259968586056402E-6</v>
      </c>
      <c r="R36">
        <v>1577.5849956611655</v>
      </c>
      <c r="S36" s="6">
        <f t="shared" si="13"/>
        <v>-7.8730633016321772E-4</v>
      </c>
      <c r="T36" s="29">
        <v>513.79028000000005</v>
      </c>
      <c r="U36" s="6">
        <f t="shared" si="14"/>
        <v>1.3846187609078964E-3</v>
      </c>
      <c r="V36">
        <v>391.66138999999998</v>
      </c>
      <c r="W36" s="6">
        <f t="shared" si="16"/>
        <v>-3.8059787402379142E-3</v>
      </c>
      <c r="X36">
        <v>2091.3752756611657</v>
      </c>
      <c r="Y36" s="6">
        <f t="shared" si="15"/>
        <v>-2.5460073928385007E-4</v>
      </c>
      <c r="Z36" s="29">
        <v>2483.0366656611659</v>
      </c>
      <c r="AA36" s="6">
        <f t="shared" si="17"/>
        <v>-8.1645783441053332E-4</v>
      </c>
      <c r="AB36">
        <f t="shared" si="7"/>
        <v>2016</v>
      </c>
      <c r="AC36">
        <f t="shared" si="8"/>
        <v>7</v>
      </c>
      <c r="AD36" s="23">
        <f t="shared" si="9"/>
        <v>3</v>
      </c>
      <c r="AE36">
        <f>IF(ISBLANK(Basket_Sheet!$I$1),0,IF(Basket_Sheet!$I$1=0,1,IF(Calculation_Sheet!AB36=Basket_Sheet!$I$1,1,0)))</f>
        <v>1</v>
      </c>
      <c r="AF36">
        <f>IF(ISBLANK(Basket_Sheet!$I$2),0,IF(Basket_Sheet!$I$2=0,1,IF(Calculation_Sheet!AC36=Basket_Sheet!$I$2,1,0)))</f>
        <v>0</v>
      </c>
      <c r="AG36">
        <f>IF(ISBLANK(Basket_Sheet!$I$3),0,IF(Basket_Sheet!$I$3=0,1,IF(Calculation_Sheet!AD36=Basket_Sheet!$I$3,1,0)))</f>
        <v>0</v>
      </c>
      <c r="AH36">
        <f t="shared" si="10"/>
        <v>1</v>
      </c>
    </row>
    <row r="37" spans="1:34" x14ac:dyDescent="0.35">
      <c r="A37" s="19">
        <v>42563</v>
      </c>
      <c r="B37" s="7">
        <v>1.0089828528201525</v>
      </c>
      <c r="C37">
        <v>0.72462552000000002</v>
      </c>
      <c r="D37">
        <v>0.28979209926838201</v>
      </c>
      <c r="E37">
        <v>5.7875599479823503</v>
      </c>
      <c r="F37">
        <v>2</v>
      </c>
      <c r="G37">
        <f t="shared" si="1"/>
        <v>99999</v>
      </c>
      <c r="H37">
        <f t="shared" si="2"/>
        <v>99999</v>
      </c>
      <c r="I37">
        <f t="shared" si="3"/>
        <v>1</v>
      </c>
      <c r="J37">
        <f>IF(Basket_Sheet!$I$6=0,IF(C37&lt;Basket_Sheet!$I$7,-10,10),IF(Basket_Sheet!$I$6=1,IF(D37&lt;Basket_Sheet!$I$7,-10,10),IF(Basket_Sheet!$I$6=2,IF(E37&gt;Basket_Sheet!$I$7,-10,10),"")))</f>
        <v>10</v>
      </c>
      <c r="K37">
        <f t="shared" si="4"/>
        <v>1</v>
      </c>
      <c r="L37">
        <f t="shared" si="5"/>
        <v>5</v>
      </c>
      <c r="M37">
        <f t="shared" si="6"/>
        <v>5</v>
      </c>
      <c r="N37">
        <v>18661.400399999999</v>
      </c>
      <c r="O37" s="6">
        <f t="shared" si="11"/>
        <v>1.4267156965532601E-2</v>
      </c>
      <c r="P37">
        <v>10211039</v>
      </c>
      <c r="Q37" s="6">
        <f t="shared" si="12"/>
        <v>1.2146704500428651E-3</v>
      </c>
      <c r="R37">
        <v>1577.6589064114407</v>
      </c>
      <c r="S37" s="6">
        <f t="shared" si="13"/>
        <v>4.6850566199907462E-5</v>
      </c>
      <c r="T37" s="29">
        <v>514.13162000000011</v>
      </c>
      <c r="U37" s="6">
        <f t="shared" si="14"/>
        <v>6.6435667097497486E-4</v>
      </c>
      <c r="V37">
        <v>389.87058000000002</v>
      </c>
      <c r="W37" s="6">
        <f t="shared" si="16"/>
        <v>-4.5723424512177369E-3</v>
      </c>
      <c r="X37">
        <v>2091.7905264114406</v>
      </c>
      <c r="Y37" s="6">
        <f t="shared" si="15"/>
        <v>1.9855391574497006E-4</v>
      </c>
      <c r="Z37" s="29">
        <v>2481.6611064114404</v>
      </c>
      <c r="AA37" s="6">
        <f t="shared" si="17"/>
        <v>-5.5398265710238093E-4</v>
      </c>
      <c r="AB37">
        <f t="shared" si="7"/>
        <v>2016</v>
      </c>
      <c r="AC37">
        <f t="shared" si="8"/>
        <v>7</v>
      </c>
      <c r="AD37" s="23">
        <f t="shared" si="9"/>
        <v>3</v>
      </c>
      <c r="AE37">
        <f>IF(ISBLANK(Basket_Sheet!$I$1),0,IF(Basket_Sheet!$I$1=0,1,IF(Calculation_Sheet!AB37=Basket_Sheet!$I$1,1,0)))</f>
        <v>1</v>
      </c>
      <c r="AF37">
        <f>IF(ISBLANK(Basket_Sheet!$I$2),0,IF(Basket_Sheet!$I$2=0,1,IF(Calculation_Sheet!AC37=Basket_Sheet!$I$2,1,0)))</f>
        <v>0</v>
      </c>
      <c r="AG37">
        <f>IF(ISBLANK(Basket_Sheet!$I$3),0,IF(Basket_Sheet!$I$3=0,1,IF(Calculation_Sheet!AD37=Basket_Sheet!$I$3,1,0)))</f>
        <v>0</v>
      </c>
      <c r="AH37">
        <f t="shared" si="10"/>
        <v>1</v>
      </c>
    </row>
    <row r="38" spans="1:34" x14ac:dyDescent="0.35">
      <c r="A38" s="19">
        <v>42564</v>
      </c>
      <c r="B38" s="7">
        <v>-0.33377404880811434</v>
      </c>
      <c r="C38">
        <v>2.2762547000000001E-2</v>
      </c>
      <c r="D38">
        <v>6.0998039185883597E-2</v>
      </c>
      <c r="E38">
        <v>10.6750852344246</v>
      </c>
      <c r="F38">
        <v>5</v>
      </c>
      <c r="G38">
        <f t="shared" si="1"/>
        <v>-1</v>
      </c>
      <c r="H38">
        <f t="shared" si="2"/>
        <v>99999</v>
      </c>
      <c r="I38">
        <f t="shared" si="3"/>
        <v>99999</v>
      </c>
      <c r="J38">
        <f>IF(Basket_Sheet!$I$6=0,IF(C38&lt;Basket_Sheet!$I$7,-10,10),IF(Basket_Sheet!$I$6=1,IF(D38&lt;Basket_Sheet!$I$7,-10,10),IF(Basket_Sheet!$I$6=2,IF(E38&gt;Basket_Sheet!$I$7,-10,10),"")))</f>
        <v>-10</v>
      </c>
      <c r="K38">
        <f t="shared" si="4"/>
        <v>-1</v>
      </c>
      <c r="L38">
        <f t="shared" si="5"/>
        <v>2</v>
      </c>
      <c r="M38">
        <f t="shared" si="6"/>
        <v>2</v>
      </c>
      <c r="N38">
        <v>18611</v>
      </c>
      <c r="O38" s="6">
        <f t="shared" si="11"/>
        <v>-2.7007833774360668E-3</v>
      </c>
      <c r="P38">
        <v>10226383</v>
      </c>
      <c r="Q38" s="6">
        <f t="shared" si="12"/>
        <v>1.5026874346479868E-3</v>
      </c>
      <c r="R38">
        <v>1579.2126055441342</v>
      </c>
      <c r="S38" s="6">
        <f t="shared" si="13"/>
        <v>9.8481308372777576E-4</v>
      </c>
      <c r="T38" s="29">
        <v>513.73033000000009</v>
      </c>
      <c r="U38" s="6">
        <f t="shared" si="14"/>
        <v>-7.8051997657724304E-4</v>
      </c>
      <c r="V38">
        <v>393.35607999999996</v>
      </c>
      <c r="W38" s="6">
        <f t="shared" si="16"/>
        <v>8.9401462403240206E-3</v>
      </c>
      <c r="X38">
        <v>2092.9429355441343</v>
      </c>
      <c r="Y38" s="6">
        <f t="shared" si="15"/>
        <v>5.5091995022604756E-4</v>
      </c>
      <c r="Z38" s="29">
        <v>2486.2990155441344</v>
      </c>
      <c r="AA38" s="6">
        <f t="shared" si="17"/>
        <v>1.8688728774092223E-3</v>
      </c>
      <c r="AB38">
        <f t="shared" si="7"/>
        <v>2016</v>
      </c>
      <c r="AC38">
        <f t="shared" si="8"/>
        <v>7</v>
      </c>
      <c r="AD38" s="23">
        <f t="shared" si="9"/>
        <v>3</v>
      </c>
      <c r="AE38">
        <f>IF(ISBLANK(Basket_Sheet!$I$1),0,IF(Basket_Sheet!$I$1=0,1,IF(Calculation_Sheet!AB38=Basket_Sheet!$I$1,1,0)))</f>
        <v>1</v>
      </c>
      <c r="AF38">
        <f>IF(ISBLANK(Basket_Sheet!$I$2),0,IF(Basket_Sheet!$I$2=0,1,IF(Calculation_Sheet!AC38=Basket_Sheet!$I$2,1,0)))</f>
        <v>0</v>
      </c>
      <c r="AG38">
        <f>IF(ISBLANK(Basket_Sheet!$I$3),0,IF(Basket_Sheet!$I$3=0,1,IF(Calculation_Sheet!AD38=Basket_Sheet!$I$3,1,0)))</f>
        <v>0</v>
      </c>
      <c r="AH38">
        <f t="shared" si="10"/>
        <v>1</v>
      </c>
    </row>
    <row r="39" spans="1:34" x14ac:dyDescent="0.35">
      <c r="A39" s="19">
        <v>42565</v>
      </c>
      <c r="B39" s="7">
        <v>1.0307281108679265</v>
      </c>
      <c r="C39">
        <v>0.93211226599999997</v>
      </c>
      <c r="D39">
        <v>0.31998645142030102</v>
      </c>
      <c r="E39">
        <v>5.0846210553630202</v>
      </c>
      <c r="F39">
        <v>0</v>
      </c>
      <c r="G39">
        <f t="shared" si="1"/>
        <v>99999</v>
      </c>
      <c r="H39">
        <f t="shared" si="2"/>
        <v>99999</v>
      </c>
      <c r="I39">
        <f t="shared" si="3"/>
        <v>1</v>
      </c>
      <c r="J39">
        <f>IF(Basket_Sheet!$I$6=0,IF(C39&lt;Basket_Sheet!$I$7,-10,10),IF(Basket_Sheet!$I$6=1,IF(D39&lt;Basket_Sheet!$I$7,-10,10),IF(Basket_Sheet!$I$6=2,IF(E39&gt;Basket_Sheet!$I$7,-10,10),"")))</f>
        <v>10</v>
      </c>
      <c r="K39">
        <f t="shared" si="4"/>
        <v>1</v>
      </c>
      <c r="L39">
        <f t="shared" si="5"/>
        <v>5</v>
      </c>
      <c r="M39">
        <f t="shared" si="6"/>
        <v>5</v>
      </c>
      <c r="N39">
        <v>18835.900399999999</v>
      </c>
      <c r="O39" s="6">
        <f t="shared" si="11"/>
        <v>1.2084272741926805E-2</v>
      </c>
      <c r="P39">
        <v>10274993</v>
      </c>
      <c r="Q39" s="6">
        <f t="shared" si="12"/>
        <v>4.7533913016948315E-3</v>
      </c>
      <c r="R39">
        <v>1583.6093765276255</v>
      </c>
      <c r="S39" s="6">
        <f t="shared" si="13"/>
        <v>2.7841539309245711E-3</v>
      </c>
      <c r="T39" s="29">
        <v>514.8957200000001</v>
      </c>
      <c r="U39" s="6">
        <f t="shared" si="14"/>
        <v>2.2684858805201991E-3</v>
      </c>
      <c r="V39">
        <v>391.18512999999996</v>
      </c>
      <c r="W39" s="6">
        <f t="shared" si="16"/>
        <v>-5.5190452375872834E-3</v>
      </c>
      <c r="X39">
        <v>2098.5050965276255</v>
      </c>
      <c r="Y39" s="6">
        <f t="shared" si="15"/>
        <v>2.6575788995628624E-3</v>
      </c>
      <c r="Z39" s="29">
        <v>2489.6902265276253</v>
      </c>
      <c r="AA39" s="6">
        <f t="shared" si="17"/>
        <v>1.3639594281658063E-3</v>
      </c>
      <c r="AB39">
        <f t="shared" si="7"/>
        <v>2016</v>
      </c>
      <c r="AC39">
        <f t="shared" si="8"/>
        <v>7</v>
      </c>
      <c r="AD39" s="23">
        <f t="shared" si="9"/>
        <v>3</v>
      </c>
      <c r="AE39">
        <f>IF(ISBLANK(Basket_Sheet!$I$1),0,IF(Basket_Sheet!$I$1=0,1,IF(Calculation_Sheet!AB39=Basket_Sheet!$I$1,1,0)))</f>
        <v>1</v>
      </c>
      <c r="AF39">
        <f>IF(ISBLANK(Basket_Sheet!$I$2),0,IF(Basket_Sheet!$I$2=0,1,IF(Calculation_Sheet!AC39=Basket_Sheet!$I$2,1,0)))</f>
        <v>0</v>
      </c>
      <c r="AG39">
        <f>IF(ISBLANK(Basket_Sheet!$I$3),0,IF(Basket_Sheet!$I$3=0,1,IF(Calculation_Sheet!AD39=Basket_Sheet!$I$3,1,0)))</f>
        <v>0</v>
      </c>
      <c r="AH39">
        <f t="shared" si="10"/>
        <v>1</v>
      </c>
    </row>
    <row r="40" spans="1:34" x14ac:dyDescent="0.35">
      <c r="A40" s="19">
        <v>42566</v>
      </c>
      <c r="B40" s="7">
        <v>0.46550761503860044</v>
      </c>
      <c r="C40">
        <v>0.609045218</v>
      </c>
      <c r="D40">
        <v>6.4995538571995901E-2</v>
      </c>
      <c r="E40">
        <v>7.3656780370540798</v>
      </c>
      <c r="F40">
        <v>10</v>
      </c>
      <c r="G40">
        <f t="shared" si="1"/>
        <v>99999</v>
      </c>
      <c r="H40">
        <f t="shared" si="2"/>
        <v>99999</v>
      </c>
      <c r="I40">
        <f t="shared" si="3"/>
        <v>1</v>
      </c>
      <c r="J40">
        <f>IF(Basket_Sheet!$I$6=0,IF(C40&lt;Basket_Sheet!$I$7,-10,10),IF(Basket_Sheet!$I$6=1,IF(D40&lt;Basket_Sheet!$I$7,-10,10),IF(Basket_Sheet!$I$6=2,IF(E40&gt;Basket_Sheet!$I$7,-10,10),"")))</f>
        <v>-10</v>
      </c>
      <c r="K40">
        <f t="shared" si="4"/>
        <v>1</v>
      </c>
      <c r="L40">
        <f t="shared" si="5"/>
        <v>6</v>
      </c>
      <c r="M40">
        <f t="shared" si="6"/>
        <v>6</v>
      </c>
      <c r="N40">
        <v>18954.699199999999</v>
      </c>
      <c r="O40" s="6">
        <f t="shared" si="11"/>
        <v>6.3070412073320536E-3</v>
      </c>
      <c r="P40">
        <v>10214433</v>
      </c>
      <c r="Q40" s="6">
        <f t="shared" si="12"/>
        <v>-5.8939212902626714E-3</v>
      </c>
      <c r="R40">
        <v>1583.4874235618995</v>
      </c>
      <c r="S40" s="6">
        <f t="shared" si="13"/>
        <v>-7.7009499649061119E-5</v>
      </c>
      <c r="T40" s="29">
        <v>514.3566400000002</v>
      </c>
      <c r="U40" s="6">
        <f t="shared" si="14"/>
        <v>-1.0469692775847417E-3</v>
      </c>
      <c r="V40">
        <v>401.19685000000004</v>
      </c>
      <c r="W40" s="6">
        <f t="shared" si="16"/>
        <v>2.5593304121759752E-2</v>
      </c>
      <c r="X40">
        <v>2097.8440635618999</v>
      </c>
      <c r="Y40" s="6">
        <f t="shared" si="15"/>
        <v>-3.1500183955679439E-4</v>
      </c>
      <c r="Z40" s="29">
        <v>2499.0409135619002</v>
      </c>
      <c r="AA40" s="6">
        <f t="shared" si="17"/>
        <v>3.7557632410021302E-3</v>
      </c>
      <c r="AB40">
        <f t="shared" si="7"/>
        <v>2016</v>
      </c>
      <c r="AC40">
        <f t="shared" si="8"/>
        <v>7</v>
      </c>
      <c r="AD40" s="23">
        <f t="shared" si="9"/>
        <v>3</v>
      </c>
      <c r="AE40">
        <f>IF(ISBLANK(Basket_Sheet!$I$1),0,IF(Basket_Sheet!$I$1=0,1,IF(Calculation_Sheet!AB40=Basket_Sheet!$I$1,1,0)))</f>
        <v>1</v>
      </c>
      <c r="AF40">
        <f>IF(ISBLANK(Basket_Sheet!$I$2),0,IF(Basket_Sheet!$I$2=0,1,IF(Calculation_Sheet!AC40=Basket_Sheet!$I$2,1,0)))</f>
        <v>0</v>
      </c>
      <c r="AG40">
        <f>IF(ISBLANK(Basket_Sheet!$I$3),0,IF(Basket_Sheet!$I$3=0,1,IF(Calculation_Sheet!AD40=Basket_Sheet!$I$3,1,0)))</f>
        <v>0</v>
      </c>
      <c r="AH40">
        <f t="shared" si="10"/>
        <v>1</v>
      </c>
    </row>
    <row r="41" spans="1:34" x14ac:dyDescent="0.35">
      <c r="A41" s="19">
        <v>42569</v>
      </c>
      <c r="B41" s="7">
        <v>-0.68634676853301568</v>
      </c>
      <c r="C41">
        <v>0.24181714000000001</v>
      </c>
      <c r="D41">
        <v>0.16833667806814001</v>
      </c>
      <c r="E41">
        <v>7.1965062759027196</v>
      </c>
      <c r="F41">
        <v>3</v>
      </c>
      <c r="G41">
        <f t="shared" si="1"/>
        <v>-1</v>
      </c>
      <c r="H41">
        <f t="shared" si="2"/>
        <v>99999</v>
      </c>
      <c r="I41">
        <f t="shared" si="3"/>
        <v>99999</v>
      </c>
      <c r="J41">
        <f>IF(Basket_Sheet!$I$6=0,IF(C41&lt;Basket_Sheet!$I$7,-10,10),IF(Basket_Sheet!$I$6=1,IF(D41&lt;Basket_Sheet!$I$7,-10,10),IF(Basket_Sheet!$I$6=2,IF(E41&gt;Basket_Sheet!$I$7,-10,10),"")))</f>
        <v>10</v>
      </c>
      <c r="K41">
        <f t="shared" si="4"/>
        <v>-1</v>
      </c>
      <c r="L41">
        <f t="shared" si="5"/>
        <v>1</v>
      </c>
      <c r="M41">
        <f t="shared" si="6"/>
        <v>1</v>
      </c>
      <c r="N41">
        <v>18890.900399999999</v>
      </c>
      <c r="O41" s="6">
        <f t="shared" si="11"/>
        <v>-3.365856631478481E-3</v>
      </c>
      <c r="P41">
        <v>10160204</v>
      </c>
      <c r="Q41" s="6">
        <f t="shared" si="12"/>
        <v>-5.3090563127684565E-3</v>
      </c>
      <c r="R41">
        <v>1583.4748324723746</v>
      </c>
      <c r="S41" s="6">
        <f t="shared" si="13"/>
        <v>-7.95149322785349E-6</v>
      </c>
      <c r="T41" s="29">
        <v>516.91859000000011</v>
      </c>
      <c r="U41" s="6">
        <f t="shared" si="14"/>
        <v>4.9808825254009648E-3</v>
      </c>
      <c r="V41">
        <v>400.52807999999999</v>
      </c>
      <c r="W41" s="6">
        <f t="shared" si="16"/>
        <v>-1.6669373151859679E-3</v>
      </c>
      <c r="X41">
        <v>2100.3934224723748</v>
      </c>
      <c r="Y41" s="6">
        <f t="shared" si="15"/>
        <v>1.2152280308892482E-3</v>
      </c>
      <c r="Z41" s="29">
        <v>2500.9215024723749</v>
      </c>
      <c r="AA41" s="6">
        <f t="shared" si="17"/>
        <v>7.5252425851424221E-4</v>
      </c>
      <c r="AB41">
        <f t="shared" si="7"/>
        <v>2016</v>
      </c>
      <c r="AC41">
        <f t="shared" si="8"/>
        <v>7</v>
      </c>
      <c r="AD41" s="23">
        <f t="shared" si="9"/>
        <v>3</v>
      </c>
      <c r="AE41">
        <f>IF(ISBLANK(Basket_Sheet!$I$1),0,IF(Basket_Sheet!$I$1=0,1,IF(Calculation_Sheet!AB41=Basket_Sheet!$I$1,1,0)))</f>
        <v>1</v>
      </c>
      <c r="AF41">
        <f>IF(ISBLANK(Basket_Sheet!$I$2),0,IF(Basket_Sheet!$I$2=0,1,IF(Calculation_Sheet!AC41=Basket_Sheet!$I$2,1,0)))</f>
        <v>0</v>
      </c>
      <c r="AG41">
        <f>IF(ISBLANK(Basket_Sheet!$I$3),0,IF(Basket_Sheet!$I$3=0,1,IF(Calculation_Sheet!AD41=Basket_Sheet!$I$3,1,0)))</f>
        <v>0</v>
      </c>
      <c r="AH41">
        <f t="shared" si="10"/>
        <v>1</v>
      </c>
    </row>
    <row r="42" spans="1:34" x14ac:dyDescent="0.35">
      <c r="A42" s="19">
        <v>42570</v>
      </c>
      <c r="B42" s="7">
        <v>-1.7860355711530336E-2</v>
      </c>
      <c r="C42">
        <v>5.2968379999999999E-3</v>
      </c>
      <c r="D42">
        <v>4.3477532924588801E-2</v>
      </c>
      <c r="E42">
        <v>9.6838624554063095</v>
      </c>
      <c r="F42">
        <v>8</v>
      </c>
      <c r="G42">
        <f t="shared" si="1"/>
        <v>99999</v>
      </c>
      <c r="H42">
        <f t="shared" si="2"/>
        <v>0</v>
      </c>
      <c r="I42">
        <f t="shared" si="3"/>
        <v>99999</v>
      </c>
      <c r="J42">
        <f>IF(Basket_Sheet!$I$6=0,IF(C42&lt;Basket_Sheet!$I$7,-10,10),IF(Basket_Sheet!$I$6=1,IF(D42&lt;Basket_Sheet!$I$7,-10,10),IF(Basket_Sheet!$I$6=2,IF(E42&gt;Basket_Sheet!$I$7,-10,10),"")))</f>
        <v>-10</v>
      </c>
      <c r="K42">
        <f t="shared" si="4"/>
        <v>0</v>
      </c>
      <c r="L42">
        <f t="shared" si="5"/>
        <v>4</v>
      </c>
      <c r="M42">
        <f t="shared" si="6"/>
        <v>4</v>
      </c>
      <c r="N42">
        <v>18925.849600000001</v>
      </c>
      <c r="O42" s="6">
        <f t="shared" si="11"/>
        <v>1.8500547491109298E-3</v>
      </c>
      <c r="P42">
        <v>10157279</v>
      </c>
      <c r="Q42" s="6">
        <f t="shared" si="12"/>
        <v>-2.8788792036060773E-4</v>
      </c>
      <c r="R42">
        <v>1575.8903848738034</v>
      </c>
      <c r="S42" s="6">
        <f t="shared" si="13"/>
        <v>-4.7897493809415659E-3</v>
      </c>
      <c r="T42" s="29">
        <v>515.14838000000009</v>
      </c>
      <c r="U42" s="6">
        <f t="shared" si="14"/>
        <v>-3.4245431180952579E-3</v>
      </c>
      <c r="V42">
        <v>397.92345</v>
      </c>
      <c r="W42" s="6">
        <f t="shared" si="16"/>
        <v>-6.5029897529281788E-3</v>
      </c>
      <c r="X42">
        <v>2091.0387648738033</v>
      </c>
      <c r="Y42" s="6">
        <f t="shared" si="15"/>
        <v>-4.453764470258248E-3</v>
      </c>
      <c r="Z42" s="29">
        <v>2488.9622148738035</v>
      </c>
      <c r="AA42" s="6">
        <f t="shared" si="17"/>
        <v>-4.781952407042156E-3</v>
      </c>
      <c r="AB42">
        <f t="shared" si="7"/>
        <v>2016</v>
      </c>
      <c r="AC42">
        <f t="shared" si="8"/>
        <v>7</v>
      </c>
      <c r="AD42" s="23">
        <f t="shared" si="9"/>
        <v>3</v>
      </c>
      <c r="AE42">
        <f>IF(ISBLANK(Basket_Sheet!$I$1),0,IF(Basket_Sheet!$I$1=0,1,IF(Calculation_Sheet!AB42=Basket_Sheet!$I$1,1,0)))</f>
        <v>1</v>
      </c>
      <c r="AF42">
        <f>IF(ISBLANK(Basket_Sheet!$I$2),0,IF(Basket_Sheet!$I$2=0,1,IF(Calculation_Sheet!AC42=Basket_Sheet!$I$2,1,0)))</f>
        <v>0</v>
      </c>
      <c r="AG42">
        <f>IF(ISBLANK(Basket_Sheet!$I$3),0,IF(Basket_Sheet!$I$3=0,1,IF(Calculation_Sheet!AD42=Basket_Sheet!$I$3,1,0)))</f>
        <v>0</v>
      </c>
      <c r="AH42">
        <f t="shared" si="10"/>
        <v>1</v>
      </c>
    </row>
    <row r="43" spans="1:34" x14ac:dyDescent="0.35">
      <c r="A43" s="19">
        <v>42571</v>
      </c>
      <c r="B43" s="7">
        <v>3.4274025563343878E-2</v>
      </c>
      <c r="C43">
        <v>8.3448853000000003E-2</v>
      </c>
      <c r="D43">
        <v>4.9613051831679397E-2</v>
      </c>
      <c r="E43">
        <v>15.5639143503528</v>
      </c>
      <c r="F43">
        <v>3</v>
      </c>
      <c r="G43">
        <f t="shared" si="1"/>
        <v>99999</v>
      </c>
      <c r="H43">
        <f t="shared" si="2"/>
        <v>0</v>
      </c>
      <c r="I43">
        <f t="shared" si="3"/>
        <v>99999</v>
      </c>
      <c r="J43">
        <f>IF(Basket_Sheet!$I$6=0,IF(C43&lt;Basket_Sheet!$I$7,-10,10),IF(Basket_Sheet!$I$6=1,IF(D43&lt;Basket_Sheet!$I$7,-10,10),IF(Basket_Sheet!$I$6=2,IF(E43&gt;Basket_Sheet!$I$7,-10,10),"")))</f>
        <v>-10</v>
      </c>
      <c r="K43">
        <f t="shared" si="4"/>
        <v>0</v>
      </c>
      <c r="L43">
        <f t="shared" si="5"/>
        <v>4</v>
      </c>
      <c r="M43">
        <f t="shared" si="6"/>
        <v>4</v>
      </c>
      <c r="N43">
        <v>18960.5</v>
      </c>
      <c r="O43" s="6">
        <f t="shared" si="11"/>
        <v>1.830850436431497E-3</v>
      </c>
      <c r="P43">
        <v>10228954</v>
      </c>
      <c r="Q43" s="6">
        <f t="shared" si="12"/>
        <v>7.0565158247597459E-3</v>
      </c>
      <c r="R43">
        <v>1581.6834071108683</v>
      </c>
      <c r="S43" s="6">
        <f t="shared" si="13"/>
        <v>3.6760312091939085E-3</v>
      </c>
      <c r="T43" s="29">
        <v>515.25466000000006</v>
      </c>
      <c r="U43" s="6">
        <f t="shared" si="14"/>
        <v>2.0630949086930528E-4</v>
      </c>
      <c r="V43">
        <v>396.86045999999999</v>
      </c>
      <c r="W43" s="6">
        <f t="shared" si="16"/>
        <v>-2.671342942970556E-3</v>
      </c>
      <c r="X43">
        <v>2096.9380671108684</v>
      </c>
      <c r="Y43" s="6">
        <f t="shared" si="15"/>
        <v>2.8212304507042596E-3</v>
      </c>
      <c r="Z43" s="29">
        <v>2493.7985271108682</v>
      </c>
      <c r="AA43" s="6">
        <f t="shared" si="17"/>
        <v>1.9431039202457701E-3</v>
      </c>
      <c r="AB43">
        <f t="shared" si="7"/>
        <v>2016</v>
      </c>
      <c r="AC43">
        <f t="shared" si="8"/>
        <v>7</v>
      </c>
      <c r="AD43" s="23">
        <f t="shared" si="9"/>
        <v>3</v>
      </c>
      <c r="AE43">
        <f>IF(ISBLANK(Basket_Sheet!$I$1),0,IF(Basket_Sheet!$I$1=0,1,IF(Calculation_Sheet!AB43=Basket_Sheet!$I$1,1,0)))</f>
        <v>1</v>
      </c>
      <c r="AF43">
        <f>IF(ISBLANK(Basket_Sheet!$I$2),0,IF(Basket_Sheet!$I$2=0,1,IF(Calculation_Sheet!AC43=Basket_Sheet!$I$2,1,0)))</f>
        <v>0</v>
      </c>
      <c r="AG43">
        <f>IF(ISBLANK(Basket_Sheet!$I$3),0,IF(Basket_Sheet!$I$3=0,1,IF(Calculation_Sheet!AD43=Basket_Sheet!$I$3,1,0)))</f>
        <v>0</v>
      </c>
      <c r="AH43">
        <f t="shared" si="10"/>
        <v>1</v>
      </c>
    </row>
    <row r="44" spans="1:34" x14ac:dyDescent="0.35">
      <c r="A44" s="19">
        <v>42572</v>
      </c>
      <c r="B44" s="7">
        <v>-1.3921100850406258</v>
      </c>
      <c r="C44">
        <v>0.88493487900000001</v>
      </c>
      <c r="D44">
        <v>0.319855465106412</v>
      </c>
      <c r="E44">
        <v>5.3825371218522804</v>
      </c>
      <c r="F44">
        <v>4</v>
      </c>
      <c r="G44">
        <f t="shared" si="1"/>
        <v>-1</v>
      </c>
      <c r="H44">
        <f t="shared" si="2"/>
        <v>99999</v>
      </c>
      <c r="I44">
        <f t="shared" si="3"/>
        <v>99999</v>
      </c>
      <c r="J44">
        <f>IF(Basket_Sheet!$I$6=0,IF(C44&lt;Basket_Sheet!$I$7,-10,10),IF(Basket_Sheet!$I$6=1,IF(D44&lt;Basket_Sheet!$I$7,-10,10),IF(Basket_Sheet!$I$6=2,IF(E44&gt;Basket_Sheet!$I$7,-10,10),"")))</f>
        <v>10</v>
      </c>
      <c r="K44">
        <f t="shared" si="4"/>
        <v>-1</v>
      </c>
      <c r="L44">
        <f t="shared" si="5"/>
        <v>1</v>
      </c>
      <c r="M44">
        <f t="shared" si="6"/>
        <v>1</v>
      </c>
      <c r="N44">
        <v>18665.050800000001</v>
      </c>
      <c r="O44" s="6">
        <f t="shared" si="11"/>
        <v>-1.5582352786055131E-2</v>
      </c>
      <c r="P44">
        <v>10289883</v>
      </c>
      <c r="Q44" s="6">
        <f t="shared" si="12"/>
        <v>5.9565230227840438E-3</v>
      </c>
      <c r="R44">
        <v>1588.506051808753</v>
      </c>
      <c r="S44" s="6">
        <f t="shared" si="13"/>
        <v>4.3135337117476968E-3</v>
      </c>
      <c r="T44" s="29">
        <v>517.52355000000011</v>
      </c>
      <c r="U44" s="6">
        <f t="shared" si="14"/>
        <v>4.4034342163932205E-3</v>
      </c>
      <c r="V44">
        <v>396.75618999999995</v>
      </c>
      <c r="W44" s="6">
        <f t="shared" si="16"/>
        <v>-2.6273718475267049E-4</v>
      </c>
      <c r="X44">
        <v>2106.0296018087529</v>
      </c>
      <c r="Y44" s="6">
        <f t="shared" si="15"/>
        <v>4.3356238510232625E-3</v>
      </c>
      <c r="Z44" s="29">
        <v>2502.7857918087529</v>
      </c>
      <c r="AA44" s="6">
        <f t="shared" si="17"/>
        <v>3.6038455393172519E-3</v>
      </c>
      <c r="AB44">
        <f t="shared" si="7"/>
        <v>2016</v>
      </c>
      <c r="AC44">
        <f t="shared" si="8"/>
        <v>7</v>
      </c>
      <c r="AD44" s="23">
        <f t="shared" si="9"/>
        <v>3</v>
      </c>
      <c r="AE44">
        <f>IF(ISBLANK(Basket_Sheet!$I$1),0,IF(Basket_Sheet!$I$1=0,1,IF(Calculation_Sheet!AB44=Basket_Sheet!$I$1,1,0)))</f>
        <v>1</v>
      </c>
      <c r="AF44">
        <f>IF(ISBLANK(Basket_Sheet!$I$2),0,IF(Basket_Sheet!$I$2=0,1,IF(Calculation_Sheet!AC44=Basket_Sheet!$I$2,1,0)))</f>
        <v>0</v>
      </c>
      <c r="AG44">
        <f>IF(ISBLANK(Basket_Sheet!$I$3),0,IF(Basket_Sheet!$I$3=0,1,IF(Calculation_Sheet!AD44=Basket_Sheet!$I$3,1,0)))</f>
        <v>0</v>
      </c>
      <c r="AH44">
        <f t="shared" si="10"/>
        <v>1</v>
      </c>
    </row>
    <row r="45" spans="1:34" x14ac:dyDescent="0.35">
      <c r="A45" s="19">
        <v>42573</v>
      </c>
      <c r="B45" s="7">
        <v>0.277123499215644</v>
      </c>
      <c r="C45">
        <v>0.55323288999999998</v>
      </c>
      <c r="D45">
        <v>0.119639442257502</v>
      </c>
      <c r="E45">
        <v>9.5380174644568108</v>
      </c>
      <c r="F45">
        <v>5</v>
      </c>
      <c r="G45">
        <f t="shared" si="1"/>
        <v>99999</v>
      </c>
      <c r="H45">
        <f t="shared" si="2"/>
        <v>99999</v>
      </c>
      <c r="I45">
        <f t="shared" si="3"/>
        <v>1</v>
      </c>
      <c r="J45">
        <f>IF(Basket_Sheet!$I$6=0,IF(C45&lt;Basket_Sheet!$I$7,-10,10),IF(Basket_Sheet!$I$6=1,IF(D45&lt;Basket_Sheet!$I$7,-10,10),IF(Basket_Sheet!$I$6=2,IF(E45&gt;Basket_Sheet!$I$7,-10,10),"")))</f>
        <v>10</v>
      </c>
      <c r="K45">
        <f t="shared" si="4"/>
        <v>1</v>
      </c>
      <c r="L45">
        <f t="shared" si="5"/>
        <v>5</v>
      </c>
      <c r="M45">
        <f t="shared" si="6"/>
        <v>5</v>
      </c>
      <c r="N45">
        <v>18706.349600000001</v>
      </c>
      <c r="O45" s="6">
        <f t="shared" si="11"/>
        <v>2.2126272487830168E-3</v>
      </c>
      <c r="P45">
        <v>10227299</v>
      </c>
      <c r="Q45" s="6">
        <f t="shared" si="12"/>
        <v>-6.0820905349457943E-3</v>
      </c>
      <c r="R45">
        <v>1588.0363378276975</v>
      </c>
      <c r="S45" s="6">
        <f t="shared" si="13"/>
        <v>-2.9569543063479031E-4</v>
      </c>
      <c r="T45" s="29">
        <v>515.47379000000012</v>
      </c>
      <c r="U45" s="6">
        <f t="shared" si="14"/>
        <v>-3.9607086479446219E-3</v>
      </c>
      <c r="V45">
        <v>423.97643999999997</v>
      </c>
      <c r="W45" s="6">
        <f t="shared" si="16"/>
        <v>6.8606995142281191E-2</v>
      </c>
      <c r="X45">
        <v>2103.5101278276975</v>
      </c>
      <c r="Y45" s="6">
        <f t="shared" si="15"/>
        <v>-1.1963146096767296E-3</v>
      </c>
      <c r="Z45" s="29">
        <v>2527.4865678276974</v>
      </c>
      <c r="AA45" s="6">
        <f t="shared" si="17"/>
        <v>9.8693128672004971E-3</v>
      </c>
      <c r="AB45">
        <f t="shared" si="7"/>
        <v>2016</v>
      </c>
      <c r="AC45">
        <f t="shared" si="8"/>
        <v>7</v>
      </c>
      <c r="AD45" s="23">
        <f t="shared" si="9"/>
        <v>3</v>
      </c>
      <c r="AE45">
        <f>IF(ISBLANK(Basket_Sheet!$I$1),0,IF(Basket_Sheet!$I$1=0,1,IF(Calculation_Sheet!AB45=Basket_Sheet!$I$1,1,0)))</f>
        <v>1</v>
      </c>
      <c r="AF45">
        <f>IF(ISBLANK(Basket_Sheet!$I$2),0,IF(Basket_Sheet!$I$2=0,1,IF(Calculation_Sheet!AC45=Basket_Sheet!$I$2,1,0)))</f>
        <v>0</v>
      </c>
      <c r="AG45">
        <f>IF(ISBLANK(Basket_Sheet!$I$3),0,IF(Basket_Sheet!$I$3=0,1,IF(Calculation_Sheet!AD45=Basket_Sheet!$I$3,1,0)))</f>
        <v>0</v>
      </c>
      <c r="AH45">
        <f t="shared" si="10"/>
        <v>1</v>
      </c>
    </row>
    <row r="46" spans="1:34" x14ac:dyDescent="0.35">
      <c r="A46" s="19">
        <v>42576</v>
      </c>
      <c r="B46" s="7">
        <v>1.3460009988672812</v>
      </c>
      <c r="C46">
        <v>0.94922889600000004</v>
      </c>
      <c r="D46">
        <v>0.476526217495854</v>
      </c>
      <c r="E46">
        <v>3.9283535020587799</v>
      </c>
      <c r="F46">
        <v>1</v>
      </c>
      <c r="G46">
        <f t="shared" si="1"/>
        <v>99999</v>
      </c>
      <c r="H46">
        <f t="shared" si="2"/>
        <v>99999</v>
      </c>
      <c r="I46">
        <f t="shared" si="3"/>
        <v>1</v>
      </c>
      <c r="J46">
        <f>IF(Basket_Sheet!$I$6=0,IF(C46&lt;Basket_Sheet!$I$7,-10,10),IF(Basket_Sheet!$I$6=1,IF(D46&lt;Basket_Sheet!$I$7,-10,10),IF(Basket_Sheet!$I$6=2,IF(E46&gt;Basket_Sheet!$I$7,-10,10),"")))</f>
        <v>10</v>
      </c>
      <c r="K46">
        <f t="shared" si="4"/>
        <v>1</v>
      </c>
      <c r="L46">
        <f t="shared" si="5"/>
        <v>5</v>
      </c>
      <c r="M46">
        <f t="shared" si="6"/>
        <v>5</v>
      </c>
      <c r="N46">
        <v>18972.949199999999</v>
      </c>
      <c r="O46" s="6">
        <f t="shared" si="11"/>
        <v>1.425182388337265E-2</v>
      </c>
      <c r="P46">
        <v>10271561</v>
      </c>
      <c r="Q46" s="6">
        <f t="shared" si="12"/>
        <v>4.3278288822885536E-3</v>
      </c>
      <c r="R46">
        <v>1593.6422559069938</v>
      </c>
      <c r="S46" s="6">
        <f t="shared" si="13"/>
        <v>3.5300943345948355E-3</v>
      </c>
      <c r="T46" s="29">
        <v>517.18697000000009</v>
      </c>
      <c r="U46" s="6">
        <f t="shared" si="14"/>
        <v>3.323505546227512E-3</v>
      </c>
      <c r="V46">
        <v>423.97643999999997</v>
      </c>
      <c r="W46" s="6">
        <f t="shared" si="16"/>
        <v>0</v>
      </c>
      <c r="X46">
        <v>2110.829225906994</v>
      </c>
      <c r="Y46" s="6">
        <f t="shared" si="15"/>
        <v>3.4794689041288684E-3</v>
      </c>
      <c r="Z46" s="29">
        <v>2534.8056659069939</v>
      </c>
      <c r="AA46" s="6">
        <f t="shared" si="17"/>
        <v>2.8958009797008799E-3</v>
      </c>
      <c r="AB46">
        <f t="shared" si="7"/>
        <v>2016</v>
      </c>
      <c r="AC46">
        <f t="shared" si="8"/>
        <v>7</v>
      </c>
      <c r="AD46" s="23">
        <f t="shared" si="9"/>
        <v>3</v>
      </c>
      <c r="AE46">
        <f>IF(ISBLANK(Basket_Sheet!$I$1),0,IF(Basket_Sheet!$I$1=0,1,IF(Calculation_Sheet!AB46=Basket_Sheet!$I$1,1,0)))</f>
        <v>1</v>
      </c>
      <c r="AF46">
        <f>IF(ISBLANK(Basket_Sheet!$I$2),0,IF(Basket_Sheet!$I$2=0,1,IF(Calculation_Sheet!AC46=Basket_Sheet!$I$2,1,0)))</f>
        <v>0</v>
      </c>
      <c r="AG46">
        <f>IF(ISBLANK(Basket_Sheet!$I$3),0,IF(Basket_Sheet!$I$3=0,1,IF(Calculation_Sheet!AD46=Basket_Sheet!$I$3,1,0)))</f>
        <v>0</v>
      </c>
      <c r="AH46">
        <f t="shared" si="10"/>
        <v>1</v>
      </c>
    </row>
    <row r="47" spans="1:34" x14ac:dyDescent="0.35">
      <c r="A47" s="19">
        <v>42577</v>
      </c>
      <c r="B47" s="7">
        <v>-0.39095802221241938</v>
      </c>
      <c r="C47">
        <v>0.178157344</v>
      </c>
      <c r="D47">
        <v>0.20545007737684201</v>
      </c>
      <c r="E47">
        <v>7.1549023628249699</v>
      </c>
      <c r="F47">
        <v>0</v>
      </c>
      <c r="G47">
        <f t="shared" si="1"/>
        <v>-1</v>
      </c>
      <c r="H47">
        <f t="shared" si="2"/>
        <v>99999</v>
      </c>
      <c r="I47">
        <f t="shared" si="3"/>
        <v>99999</v>
      </c>
      <c r="J47">
        <f>IF(Basket_Sheet!$I$6=0,IF(C47&lt;Basket_Sheet!$I$7,-10,10),IF(Basket_Sheet!$I$6=1,IF(D47&lt;Basket_Sheet!$I$7,-10,10),IF(Basket_Sheet!$I$6=2,IF(E47&gt;Basket_Sheet!$I$7,-10,10),"")))</f>
        <v>10</v>
      </c>
      <c r="K47">
        <f t="shared" si="4"/>
        <v>-1</v>
      </c>
      <c r="L47">
        <f t="shared" si="5"/>
        <v>1</v>
      </c>
      <c r="M47">
        <f t="shared" si="6"/>
        <v>1</v>
      </c>
      <c r="N47">
        <v>18857.849600000001</v>
      </c>
      <c r="O47" s="6">
        <f t="shared" si="11"/>
        <v>-6.0665107351891567E-3</v>
      </c>
      <c r="P47">
        <v>10308069</v>
      </c>
      <c r="Q47" s="6">
        <f t="shared" si="12"/>
        <v>3.5542796270207067E-3</v>
      </c>
      <c r="R47">
        <v>1596.8891625423742</v>
      </c>
      <c r="S47" s="6">
        <f t="shared" si="13"/>
        <v>2.0374124891238132E-3</v>
      </c>
      <c r="T47" s="29">
        <v>517.72799000000009</v>
      </c>
      <c r="U47" s="6">
        <f t="shared" si="14"/>
        <v>1.0460820387643288E-3</v>
      </c>
      <c r="V47">
        <v>427.16579999999999</v>
      </c>
      <c r="W47" s="6">
        <f t="shared" si="16"/>
        <v>7.5224934668540744E-3</v>
      </c>
      <c r="X47">
        <v>2114.6171525423742</v>
      </c>
      <c r="Y47" s="6">
        <f t="shared" si="15"/>
        <v>1.7945206504106359E-3</v>
      </c>
      <c r="Z47" s="29">
        <v>2541.782952542374</v>
      </c>
      <c r="AA47" s="6">
        <f t="shared" si="17"/>
        <v>2.7525923305380395E-3</v>
      </c>
      <c r="AB47">
        <f t="shared" si="7"/>
        <v>2016</v>
      </c>
      <c r="AC47">
        <f t="shared" si="8"/>
        <v>7</v>
      </c>
      <c r="AD47" s="23">
        <f t="shared" si="9"/>
        <v>3</v>
      </c>
      <c r="AE47">
        <f>IF(ISBLANK(Basket_Sheet!$I$1),0,IF(Basket_Sheet!$I$1=0,1,IF(Calculation_Sheet!AB47=Basket_Sheet!$I$1,1,0)))</f>
        <v>1</v>
      </c>
      <c r="AF47">
        <f>IF(ISBLANK(Basket_Sheet!$I$2),0,IF(Basket_Sheet!$I$2=0,1,IF(Calculation_Sheet!AC47=Basket_Sheet!$I$2,1,0)))</f>
        <v>0</v>
      </c>
      <c r="AG47">
        <f>IF(ISBLANK(Basket_Sheet!$I$3),0,IF(Basket_Sheet!$I$3=0,1,IF(Calculation_Sheet!AD47=Basket_Sheet!$I$3,1,0)))</f>
        <v>0</v>
      </c>
      <c r="AH47">
        <f t="shared" si="10"/>
        <v>1</v>
      </c>
    </row>
    <row r="48" spans="1:34" x14ac:dyDescent="0.35">
      <c r="A48" s="20">
        <v>42578</v>
      </c>
      <c r="B48" s="7">
        <v>3.9640170157992302E-2</v>
      </c>
      <c r="C48">
        <v>0.209546907</v>
      </c>
      <c r="D48">
        <v>3.4759311695182599E-3</v>
      </c>
      <c r="E48">
        <v>8.8392412848164401</v>
      </c>
      <c r="F48">
        <v>8</v>
      </c>
      <c r="G48">
        <f t="shared" si="1"/>
        <v>99999</v>
      </c>
      <c r="H48">
        <f t="shared" si="2"/>
        <v>0</v>
      </c>
      <c r="I48">
        <f t="shared" si="3"/>
        <v>99999</v>
      </c>
      <c r="J48">
        <f>IF(Basket_Sheet!$I$6=0,IF(C48&lt;Basket_Sheet!$I$7,-10,10),IF(Basket_Sheet!$I$6=1,IF(D48&lt;Basket_Sheet!$I$7,-10,10),IF(Basket_Sheet!$I$6=2,IF(E48&gt;Basket_Sheet!$I$7,-10,10),"")))</f>
        <v>-10</v>
      </c>
      <c r="K48">
        <f t="shared" si="4"/>
        <v>0</v>
      </c>
      <c r="L48">
        <f t="shared" si="5"/>
        <v>4</v>
      </c>
      <c r="M48">
        <f t="shared" si="6"/>
        <v>4</v>
      </c>
      <c r="N48">
        <v>19002.75</v>
      </c>
      <c r="O48" s="6">
        <f t="shared" si="11"/>
        <v>7.6838241407970465E-3</v>
      </c>
      <c r="P48">
        <v>10220657</v>
      </c>
      <c r="Q48" s="6">
        <f t="shared" si="12"/>
        <v>-8.4799587585220326E-3</v>
      </c>
      <c r="R48">
        <v>1592.9630143789741</v>
      </c>
      <c r="S48" s="6">
        <f t="shared" si="13"/>
        <v>-2.4586228371350494E-3</v>
      </c>
      <c r="T48" s="29">
        <v>514.24246000000016</v>
      </c>
      <c r="U48" s="6">
        <f t="shared" si="14"/>
        <v>-6.7323576614042313E-3</v>
      </c>
      <c r="V48">
        <v>426.34397999999999</v>
      </c>
      <c r="W48" s="6">
        <f t="shared" si="16"/>
        <v>-1.9238899743377891E-3</v>
      </c>
      <c r="X48">
        <v>2107.205474378974</v>
      </c>
      <c r="Y48" s="6">
        <f t="shared" si="15"/>
        <v>-3.5049740112479411E-3</v>
      </c>
      <c r="Z48" s="29">
        <v>2533.5494543789741</v>
      </c>
      <c r="AA48" s="6">
        <f t="shared" si="17"/>
        <v>-3.2392609113868209E-3</v>
      </c>
      <c r="AB48">
        <f t="shared" si="7"/>
        <v>2016</v>
      </c>
      <c r="AC48">
        <f t="shared" si="8"/>
        <v>7</v>
      </c>
      <c r="AD48" s="23">
        <f t="shared" si="9"/>
        <v>3</v>
      </c>
      <c r="AE48">
        <f>IF(ISBLANK(Basket_Sheet!$I$1),0,IF(Basket_Sheet!$I$1=0,1,IF(Calculation_Sheet!AB48=Basket_Sheet!$I$1,1,0)))</f>
        <v>1</v>
      </c>
      <c r="AF48">
        <f>IF(ISBLANK(Basket_Sheet!$I$2),0,IF(Basket_Sheet!$I$2=0,1,IF(Calculation_Sheet!AC48=Basket_Sheet!$I$2,1,0)))</f>
        <v>0</v>
      </c>
      <c r="AG48">
        <f>IF(ISBLANK(Basket_Sheet!$I$3),0,IF(Basket_Sheet!$I$3=0,1,IF(Calculation_Sheet!AD48=Basket_Sheet!$I$3,1,0)))</f>
        <v>0</v>
      </c>
      <c r="AH48">
        <f t="shared" si="10"/>
        <v>1</v>
      </c>
    </row>
    <row r="49" spans="1:34" x14ac:dyDescent="0.35">
      <c r="A49" s="19">
        <v>42579</v>
      </c>
      <c r="B49" s="7">
        <v>1.7370973714276965E-2</v>
      </c>
      <c r="C49">
        <v>4.6536277000000001E-2</v>
      </c>
      <c r="D49">
        <v>4.1864265853112398E-2</v>
      </c>
      <c r="E49">
        <v>12.9305005424069</v>
      </c>
      <c r="F49">
        <v>7</v>
      </c>
      <c r="G49">
        <f t="shared" si="1"/>
        <v>99999</v>
      </c>
      <c r="H49">
        <f t="shared" si="2"/>
        <v>0</v>
      </c>
      <c r="I49">
        <f t="shared" si="3"/>
        <v>99999</v>
      </c>
      <c r="J49">
        <f>IF(Basket_Sheet!$I$6=0,IF(C49&lt;Basket_Sheet!$I$7,-10,10),IF(Basket_Sheet!$I$6=1,IF(D49&lt;Basket_Sheet!$I$7,-10,10),IF(Basket_Sheet!$I$6=2,IF(E49&gt;Basket_Sheet!$I$7,-10,10),"")))</f>
        <v>-10</v>
      </c>
      <c r="K49">
        <f t="shared" si="4"/>
        <v>0</v>
      </c>
      <c r="L49">
        <f t="shared" si="5"/>
        <v>4</v>
      </c>
      <c r="M49">
        <f t="shared" si="6"/>
        <v>4</v>
      </c>
      <c r="N49">
        <v>19083.150399999999</v>
      </c>
      <c r="O49" s="6">
        <f t="shared" si="11"/>
        <v>4.2309876202129004E-3</v>
      </c>
      <c r="P49">
        <v>10272044</v>
      </c>
      <c r="Q49" s="6">
        <f t="shared" si="12"/>
        <v>5.0277589787035559E-3</v>
      </c>
      <c r="R49">
        <v>1605.874559151282</v>
      </c>
      <c r="S49" s="6">
        <f t="shared" si="13"/>
        <v>8.1053638130710315E-3</v>
      </c>
      <c r="T49" s="29">
        <v>515.39886000000024</v>
      </c>
      <c r="U49" s="6">
        <f t="shared" si="14"/>
        <v>2.2487446874770445E-3</v>
      </c>
      <c r="V49">
        <v>421.53727999999995</v>
      </c>
      <c r="W49" s="6">
        <f t="shared" si="16"/>
        <v>-1.1274229789758117E-2</v>
      </c>
      <c r="X49">
        <v>2121.2734191512823</v>
      </c>
      <c r="Y49" s="6">
        <f t="shared" si="15"/>
        <v>6.6761143815148305E-3</v>
      </c>
      <c r="Z49" s="29">
        <v>2542.8106991512823</v>
      </c>
      <c r="AA49" s="6">
        <f t="shared" si="17"/>
        <v>3.6554426661381534E-3</v>
      </c>
      <c r="AB49">
        <f t="shared" si="7"/>
        <v>2016</v>
      </c>
      <c r="AC49">
        <f t="shared" si="8"/>
        <v>7</v>
      </c>
      <c r="AD49" s="23">
        <f t="shared" si="9"/>
        <v>3</v>
      </c>
      <c r="AE49">
        <f>IF(ISBLANK(Basket_Sheet!$I$1),0,IF(Basket_Sheet!$I$1=0,1,IF(Calculation_Sheet!AB49=Basket_Sheet!$I$1,1,0)))</f>
        <v>1</v>
      </c>
      <c r="AF49">
        <f>IF(ISBLANK(Basket_Sheet!$I$2),0,IF(Basket_Sheet!$I$2=0,1,IF(Calculation_Sheet!AC49=Basket_Sheet!$I$2,1,0)))</f>
        <v>0</v>
      </c>
      <c r="AG49">
        <f>IF(ISBLANK(Basket_Sheet!$I$3),0,IF(Basket_Sheet!$I$3=0,1,IF(Calculation_Sheet!AD49=Basket_Sheet!$I$3,1,0)))</f>
        <v>0</v>
      </c>
      <c r="AH49">
        <f t="shared" si="10"/>
        <v>1</v>
      </c>
    </row>
    <row r="50" spans="1:34" x14ac:dyDescent="0.35">
      <c r="A50" s="19">
        <v>42580</v>
      </c>
      <c r="B50" s="7">
        <v>-0.17498101135261532</v>
      </c>
      <c r="C50">
        <v>0.46851597</v>
      </c>
      <c r="D50">
        <v>4.8649577611652998E-2</v>
      </c>
      <c r="E50">
        <v>13.818011058607899</v>
      </c>
      <c r="F50">
        <v>3</v>
      </c>
      <c r="G50">
        <f t="shared" si="1"/>
        <v>99999</v>
      </c>
      <c r="H50">
        <f t="shared" si="2"/>
        <v>0</v>
      </c>
      <c r="I50">
        <f t="shared" si="3"/>
        <v>99999</v>
      </c>
      <c r="J50">
        <f>IF(Basket_Sheet!$I$6=0,IF(C50&lt;Basket_Sheet!$I$7,-10,10),IF(Basket_Sheet!$I$6=1,IF(D50&lt;Basket_Sheet!$I$7,-10,10),IF(Basket_Sheet!$I$6=2,IF(E50&gt;Basket_Sheet!$I$7,-10,10),"")))</f>
        <v>-10</v>
      </c>
      <c r="K50">
        <f t="shared" si="4"/>
        <v>0</v>
      </c>
      <c r="L50">
        <f t="shared" si="5"/>
        <v>4</v>
      </c>
      <c r="M50">
        <f t="shared" si="6"/>
        <v>4</v>
      </c>
      <c r="N50">
        <v>18950.349600000001</v>
      </c>
      <c r="O50" s="6">
        <f t="shared" si="11"/>
        <v>-6.9590605961999952E-3</v>
      </c>
      <c r="P50">
        <v>10326611</v>
      </c>
      <c r="Q50" s="6">
        <f t="shared" si="12"/>
        <v>5.3121851892379279E-3</v>
      </c>
      <c r="R50">
        <v>1609.730933214126</v>
      </c>
      <c r="S50" s="6">
        <f t="shared" si="13"/>
        <v>2.4014167488164428E-3</v>
      </c>
      <c r="T50" s="29">
        <v>515.52803000000017</v>
      </c>
      <c r="U50" s="6">
        <f t="shared" si="14"/>
        <v>2.5062143133181003E-4</v>
      </c>
      <c r="V50">
        <v>419.78700999999995</v>
      </c>
      <c r="W50" s="6">
        <f t="shared" si="16"/>
        <v>-4.1521120030000302E-3</v>
      </c>
      <c r="X50">
        <v>2125.2589632141262</v>
      </c>
      <c r="Y50" s="6">
        <f t="shared" si="15"/>
        <v>1.8788450497997378E-3</v>
      </c>
      <c r="Z50" s="29">
        <v>2545.0459732141262</v>
      </c>
      <c r="AA50" s="6">
        <f t="shared" si="17"/>
        <v>8.7905641721186534E-4</v>
      </c>
      <c r="AB50">
        <f t="shared" si="7"/>
        <v>2016</v>
      </c>
      <c r="AC50">
        <f t="shared" si="8"/>
        <v>7</v>
      </c>
      <c r="AD50" s="23">
        <f t="shared" si="9"/>
        <v>3</v>
      </c>
      <c r="AE50">
        <f>IF(ISBLANK(Basket_Sheet!$I$1),0,IF(Basket_Sheet!$I$1=0,1,IF(Calculation_Sheet!AB50=Basket_Sheet!$I$1,1,0)))</f>
        <v>1</v>
      </c>
      <c r="AF50">
        <f>IF(ISBLANK(Basket_Sheet!$I$2),0,IF(Basket_Sheet!$I$2=0,1,IF(Calculation_Sheet!AC50=Basket_Sheet!$I$2,1,0)))</f>
        <v>0</v>
      </c>
      <c r="AG50">
        <f>IF(ISBLANK(Basket_Sheet!$I$3),0,IF(Basket_Sheet!$I$3=0,1,IF(Calculation_Sheet!AD50=Basket_Sheet!$I$3,1,0)))</f>
        <v>0</v>
      </c>
      <c r="AH50">
        <f t="shared" si="10"/>
        <v>1</v>
      </c>
    </row>
    <row r="51" spans="1:34" x14ac:dyDescent="0.35">
      <c r="A51" s="19">
        <v>42583</v>
      </c>
      <c r="B51" s="7">
        <v>-1.1028729538762838</v>
      </c>
      <c r="C51">
        <v>0.78400199299999995</v>
      </c>
      <c r="D51">
        <v>0.28142943478523702</v>
      </c>
      <c r="E51">
        <v>4.7349831850292503</v>
      </c>
      <c r="F51">
        <v>5</v>
      </c>
      <c r="G51">
        <f t="shared" si="1"/>
        <v>-1</v>
      </c>
      <c r="H51">
        <f t="shared" si="2"/>
        <v>99999</v>
      </c>
      <c r="I51">
        <f t="shared" si="3"/>
        <v>99999</v>
      </c>
      <c r="J51">
        <f>IF(Basket_Sheet!$I$6=0,IF(C51&lt;Basket_Sheet!$I$7,-10,10),IF(Basket_Sheet!$I$6=1,IF(D51&lt;Basket_Sheet!$I$7,-10,10),IF(Basket_Sheet!$I$6=2,IF(E51&gt;Basket_Sheet!$I$7,-10,10),"")))</f>
        <v>10</v>
      </c>
      <c r="K51">
        <f t="shared" si="4"/>
        <v>-1</v>
      </c>
      <c r="L51">
        <f t="shared" si="5"/>
        <v>1</v>
      </c>
      <c r="M51">
        <f t="shared" si="6"/>
        <v>1</v>
      </c>
      <c r="N51">
        <v>18771.800800000001</v>
      </c>
      <c r="O51" s="6">
        <f t="shared" si="11"/>
        <v>-9.4219264429823424E-3</v>
      </c>
      <c r="P51">
        <v>10370699</v>
      </c>
      <c r="Q51" s="6">
        <f t="shared" si="12"/>
        <v>4.2693580691670618E-3</v>
      </c>
      <c r="R51">
        <v>1614.4834412729301</v>
      </c>
      <c r="S51" s="6">
        <f t="shared" si="13"/>
        <v>2.9523617647795319E-3</v>
      </c>
      <c r="T51" s="29">
        <v>516.07504000000017</v>
      </c>
      <c r="U51" s="6">
        <f t="shared" si="14"/>
        <v>1.0610674263433761E-3</v>
      </c>
      <c r="V51">
        <v>419.77478999999994</v>
      </c>
      <c r="W51" s="6">
        <f t="shared" si="16"/>
        <v>-2.9110000330900832E-5</v>
      </c>
      <c r="X51">
        <v>2130.5584812729303</v>
      </c>
      <c r="Y51" s="6">
        <f t="shared" si="15"/>
        <v>2.4935869701212532E-3</v>
      </c>
      <c r="Z51" s="29">
        <v>2550.3332712729302</v>
      </c>
      <c r="AA51" s="6">
        <f t="shared" si="17"/>
        <v>2.0774862672232608E-3</v>
      </c>
      <c r="AB51">
        <f t="shared" si="7"/>
        <v>2016</v>
      </c>
      <c r="AC51">
        <f t="shared" si="8"/>
        <v>8</v>
      </c>
      <c r="AD51" s="23">
        <f t="shared" si="9"/>
        <v>3</v>
      </c>
      <c r="AE51">
        <f>IF(ISBLANK(Basket_Sheet!$I$1),0,IF(Basket_Sheet!$I$1=0,1,IF(Calculation_Sheet!AB51=Basket_Sheet!$I$1,1,0)))</f>
        <v>1</v>
      </c>
      <c r="AF51">
        <f>IF(ISBLANK(Basket_Sheet!$I$2),0,IF(Basket_Sheet!$I$2=0,1,IF(Calculation_Sheet!AC51=Basket_Sheet!$I$2,1,0)))</f>
        <v>0</v>
      </c>
      <c r="AG51">
        <f>IF(ISBLANK(Basket_Sheet!$I$3),0,IF(Basket_Sheet!$I$3=0,1,IF(Calculation_Sheet!AD51=Basket_Sheet!$I$3,1,0)))</f>
        <v>0</v>
      </c>
      <c r="AH51">
        <f t="shared" si="10"/>
        <v>1</v>
      </c>
    </row>
    <row r="52" spans="1:34" x14ac:dyDescent="0.35">
      <c r="A52" s="19">
        <v>42584</v>
      </c>
      <c r="B52" s="7">
        <v>-0.48874451418841874</v>
      </c>
      <c r="C52">
        <v>0.50215871400000001</v>
      </c>
      <c r="D52">
        <v>9.9216745527579295E-2</v>
      </c>
      <c r="E52">
        <v>11.9986736396322</v>
      </c>
      <c r="F52">
        <v>6</v>
      </c>
      <c r="G52">
        <f t="shared" si="1"/>
        <v>-1</v>
      </c>
      <c r="H52">
        <f t="shared" si="2"/>
        <v>99999</v>
      </c>
      <c r="I52">
        <f t="shared" si="3"/>
        <v>99999</v>
      </c>
      <c r="J52">
        <f>IF(Basket_Sheet!$I$6=0,IF(C52&lt;Basket_Sheet!$I$7,-10,10),IF(Basket_Sheet!$I$6=1,IF(D52&lt;Basket_Sheet!$I$7,-10,10),IF(Basket_Sheet!$I$6=2,IF(E52&gt;Basket_Sheet!$I$7,-10,10),"")))</f>
        <v>10</v>
      </c>
      <c r="K52">
        <f t="shared" si="4"/>
        <v>-1</v>
      </c>
      <c r="L52">
        <f t="shared" si="5"/>
        <v>1</v>
      </c>
      <c r="M52">
        <f t="shared" si="6"/>
        <v>1</v>
      </c>
      <c r="N52">
        <v>18726.199199999999</v>
      </c>
      <c r="O52" s="6">
        <f t="shared" si="11"/>
        <v>-2.4292608091175394E-3</v>
      </c>
      <c r="P52">
        <v>10363469</v>
      </c>
      <c r="Q52" s="6">
        <f t="shared" si="12"/>
        <v>-6.9715647903767497E-4</v>
      </c>
      <c r="R52">
        <v>1615.2472475027939</v>
      </c>
      <c r="S52" s="6">
        <f t="shared" si="13"/>
        <v>4.7309635412640105E-4</v>
      </c>
      <c r="T52" s="29">
        <v>515.57828000000018</v>
      </c>
      <c r="U52" s="6">
        <f t="shared" si="14"/>
        <v>-9.6257319478187942E-4</v>
      </c>
      <c r="V52">
        <v>419.52821999999998</v>
      </c>
      <c r="W52" s="6">
        <f t="shared" si="16"/>
        <v>-5.8738639354682931E-4</v>
      </c>
      <c r="X52">
        <v>2130.8255275027941</v>
      </c>
      <c r="Y52" s="6">
        <f t="shared" si="15"/>
        <v>1.2534095271776735E-4</v>
      </c>
      <c r="Z52" s="29">
        <v>2550.3537475027942</v>
      </c>
      <c r="AA52" s="6">
        <f t="shared" si="17"/>
        <v>8.028844737495433E-6</v>
      </c>
      <c r="AB52">
        <f t="shared" si="7"/>
        <v>2016</v>
      </c>
      <c r="AC52">
        <f t="shared" si="8"/>
        <v>8</v>
      </c>
      <c r="AD52" s="23">
        <f t="shared" si="9"/>
        <v>3</v>
      </c>
      <c r="AE52">
        <f>IF(ISBLANK(Basket_Sheet!$I$1),0,IF(Basket_Sheet!$I$1=0,1,IF(Calculation_Sheet!AB52=Basket_Sheet!$I$1,1,0)))</f>
        <v>1</v>
      </c>
      <c r="AF52">
        <f>IF(ISBLANK(Basket_Sheet!$I$2),0,IF(Basket_Sheet!$I$2=0,1,IF(Calculation_Sheet!AC52=Basket_Sheet!$I$2,1,0)))</f>
        <v>0</v>
      </c>
      <c r="AG52">
        <f>IF(ISBLANK(Basket_Sheet!$I$3),0,IF(Basket_Sheet!$I$3=0,1,IF(Calculation_Sheet!AD52=Basket_Sheet!$I$3,1,0)))</f>
        <v>0</v>
      </c>
      <c r="AH52">
        <f t="shared" si="10"/>
        <v>1</v>
      </c>
    </row>
    <row r="53" spans="1:34" x14ac:dyDescent="0.35">
      <c r="A53" s="19">
        <v>42585</v>
      </c>
      <c r="B53" s="7">
        <v>-0.31464498170842731</v>
      </c>
      <c r="C53">
        <v>0.14812497499999999</v>
      </c>
      <c r="D53">
        <v>0.105418644683678</v>
      </c>
      <c r="E53">
        <v>8.1896488328235595</v>
      </c>
      <c r="F53">
        <v>7</v>
      </c>
      <c r="G53">
        <f t="shared" si="1"/>
        <v>-1</v>
      </c>
      <c r="H53">
        <f t="shared" si="2"/>
        <v>99999</v>
      </c>
      <c r="I53">
        <f t="shared" si="3"/>
        <v>99999</v>
      </c>
      <c r="J53">
        <f>IF(Basket_Sheet!$I$6=0,IF(C53&lt;Basket_Sheet!$I$7,-10,10),IF(Basket_Sheet!$I$6=1,IF(D53&lt;Basket_Sheet!$I$7,-10,10),IF(Basket_Sheet!$I$6=2,IF(E53&gt;Basket_Sheet!$I$7,-10,10),"")))</f>
        <v>10</v>
      </c>
      <c r="K53">
        <f t="shared" si="4"/>
        <v>-1</v>
      </c>
      <c r="L53">
        <f t="shared" si="5"/>
        <v>1</v>
      </c>
      <c r="M53">
        <f t="shared" si="6"/>
        <v>1</v>
      </c>
      <c r="N53">
        <v>18585.5</v>
      </c>
      <c r="O53" s="6">
        <f t="shared" si="11"/>
        <v>-7.5134947832873333E-3</v>
      </c>
      <c r="P53">
        <v>10278911</v>
      </c>
      <c r="Q53" s="6">
        <f t="shared" si="12"/>
        <v>-8.159237027678623E-3</v>
      </c>
      <c r="R53">
        <v>1617.5652884239319</v>
      </c>
      <c r="S53" s="6">
        <f t="shared" si="13"/>
        <v>1.4350997500363061E-3</v>
      </c>
      <c r="T53" s="29">
        <v>514.65820000000008</v>
      </c>
      <c r="U53" s="6">
        <f t="shared" si="14"/>
        <v>-1.7845592719695214E-3</v>
      </c>
      <c r="V53">
        <v>417.75441000000001</v>
      </c>
      <c r="W53" s="6">
        <f t="shared" si="16"/>
        <v>-4.2281065145033381E-3</v>
      </c>
      <c r="X53">
        <v>2132.2234884239319</v>
      </c>
      <c r="Y53" s="6">
        <f t="shared" si="15"/>
        <v>6.5606540896667731E-4</v>
      </c>
      <c r="Z53" s="29">
        <v>2549.9778984239319</v>
      </c>
      <c r="AA53" s="6">
        <f t="shared" si="17"/>
        <v>-1.4737135161357884E-4</v>
      </c>
      <c r="AB53">
        <f t="shared" si="7"/>
        <v>2016</v>
      </c>
      <c r="AC53">
        <f t="shared" si="8"/>
        <v>8</v>
      </c>
      <c r="AD53" s="23">
        <f t="shared" si="9"/>
        <v>3</v>
      </c>
      <c r="AE53">
        <f>IF(ISBLANK(Basket_Sheet!$I$1),0,IF(Basket_Sheet!$I$1=0,1,IF(Calculation_Sheet!AB53=Basket_Sheet!$I$1,1,0)))</f>
        <v>1</v>
      </c>
      <c r="AF53">
        <f>IF(ISBLANK(Basket_Sheet!$I$2),0,IF(Basket_Sheet!$I$2=0,1,IF(Calculation_Sheet!AC53=Basket_Sheet!$I$2,1,0)))</f>
        <v>0</v>
      </c>
      <c r="AG53">
        <f>IF(ISBLANK(Basket_Sheet!$I$3),0,IF(Basket_Sheet!$I$3=0,1,IF(Calculation_Sheet!AD53=Basket_Sheet!$I$3,1,0)))</f>
        <v>0</v>
      </c>
      <c r="AH53">
        <f t="shared" si="10"/>
        <v>1</v>
      </c>
    </row>
    <row r="54" spans="1:34" x14ac:dyDescent="0.35">
      <c r="A54" s="19">
        <v>42586</v>
      </c>
      <c r="B54" s="7">
        <v>-1.3132906292789655E-2</v>
      </c>
      <c r="C54">
        <v>0.32318545799999998</v>
      </c>
      <c r="D54">
        <v>0.13656244314782501</v>
      </c>
      <c r="E54">
        <v>9.9431172797644596</v>
      </c>
      <c r="F54">
        <v>4</v>
      </c>
      <c r="G54">
        <f t="shared" si="1"/>
        <v>99999</v>
      </c>
      <c r="H54">
        <f t="shared" si="2"/>
        <v>0</v>
      </c>
      <c r="I54">
        <f t="shared" si="3"/>
        <v>99999</v>
      </c>
      <c r="J54">
        <f>IF(Basket_Sheet!$I$6=0,IF(C54&lt;Basket_Sheet!$I$7,-10,10),IF(Basket_Sheet!$I$6=1,IF(D54&lt;Basket_Sheet!$I$7,-10,10),IF(Basket_Sheet!$I$6=2,IF(E54&gt;Basket_Sheet!$I$7,-10,10),"")))</f>
        <v>10</v>
      </c>
      <c r="K54">
        <f t="shared" si="4"/>
        <v>0</v>
      </c>
      <c r="L54">
        <f t="shared" si="5"/>
        <v>3</v>
      </c>
      <c r="M54">
        <f t="shared" si="6"/>
        <v>3</v>
      </c>
      <c r="N54">
        <v>18627.699199999999</v>
      </c>
      <c r="O54" s="6">
        <f t="shared" si="11"/>
        <v>2.2705442414785448E-3</v>
      </c>
      <c r="P54">
        <v>10297385</v>
      </c>
      <c r="Q54" s="6">
        <f t="shared" si="12"/>
        <v>1.7972721040195871E-3</v>
      </c>
      <c r="R54">
        <v>1623.3657836803909</v>
      </c>
      <c r="S54" s="6">
        <f t="shared" si="13"/>
        <v>3.5859419696813166E-3</v>
      </c>
      <c r="T54" s="29">
        <v>513.68236000000013</v>
      </c>
      <c r="U54" s="6">
        <f t="shared" si="14"/>
        <v>-1.8960933683752623E-3</v>
      </c>
      <c r="V54">
        <v>418.06342000000001</v>
      </c>
      <c r="W54" s="6">
        <f t="shared" si="16"/>
        <v>7.3969296936926554E-4</v>
      </c>
      <c r="X54">
        <v>2137.0481436803911</v>
      </c>
      <c r="Y54" s="6">
        <f t="shared" si="15"/>
        <v>2.2627343159160596E-3</v>
      </c>
      <c r="Z54" s="29">
        <v>2555.1115636803911</v>
      </c>
      <c r="AA54" s="6">
        <f t="shared" si="17"/>
        <v>2.0132195105031503E-3</v>
      </c>
      <c r="AB54">
        <f t="shared" si="7"/>
        <v>2016</v>
      </c>
      <c r="AC54">
        <f t="shared" si="8"/>
        <v>8</v>
      </c>
      <c r="AD54" s="23">
        <f t="shared" si="9"/>
        <v>3</v>
      </c>
      <c r="AE54">
        <f>IF(ISBLANK(Basket_Sheet!$I$1),0,IF(Basket_Sheet!$I$1=0,1,IF(Calculation_Sheet!AB54=Basket_Sheet!$I$1,1,0)))</f>
        <v>1</v>
      </c>
      <c r="AF54">
        <f>IF(ISBLANK(Basket_Sheet!$I$2),0,IF(Basket_Sheet!$I$2=0,1,IF(Calculation_Sheet!AC54=Basket_Sheet!$I$2,1,0)))</f>
        <v>0</v>
      </c>
      <c r="AG54">
        <f>IF(ISBLANK(Basket_Sheet!$I$3),0,IF(Basket_Sheet!$I$3=0,1,IF(Calculation_Sheet!AD54=Basket_Sheet!$I$3,1,0)))</f>
        <v>0</v>
      </c>
      <c r="AH54">
        <f t="shared" si="10"/>
        <v>1</v>
      </c>
    </row>
    <row r="55" spans="1:34" x14ac:dyDescent="0.35">
      <c r="A55" s="19">
        <v>42587</v>
      </c>
      <c r="B55" s="7">
        <v>0.63461266435531682</v>
      </c>
      <c r="C55">
        <v>0.52107339399999997</v>
      </c>
      <c r="D55">
        <v>0.14081531245833601</v>
      </c>
      <c r="E55">
        <v>9.4455025623394295</v>
      </c>
      <c r="F55">
        <v>2</v>
      </c>
      <c r="G55">
        <f t="shared" si="1"/>
        <v>99999</v>
      </c>
      <c r="H55">
        <f t="shared" si="2"/>
        <v>99999</v>
      </c>
      <c r="I55">
        <f t="shared" si="3"/>
        <v>1</v>
      </c>
      <c r="J55">
        <f>IF(Basket_Sheet!$I$6=0,IF(C55&lt;Basket_Sheet!$I$7,-10,10),IF(Basket_Sheet!$I$6=1,IF(D55&lt;Basket_Sheet!$I$7,-10,10),IF(Basket_Sheet!$I$6=2,IF(E55&gt;Basket_Sheet!$I$7,-10,10),"")))</f>
        <v>10</v>
      </c>
      <c r="K55">
        <f t="shared" si="4"/>
        <v>1</v>
      </c>
      <c r="L55">
        <f t="shared" si="5"/>
        <v>5</v>
      </c>
      <c r="M55">
        <f t="shared" si="6"/>
        <v>5</v>
      </c>
      <c r="N55">
        <v>18903.099600000001</v>
      </c>
      <c r="O55" s="6">
        <f t="shared" si="11"/>
        <v>1.4784456042751692E-2</v>
      </c>
      <c r="P55">
        <v>10317835</v>
      </c>
      <c r="Q55" s="6">
        <f t="shared" si="12"/>
        <v>1.9859410908691366E-3</v>
      </c>
      <c r="R55">
        <v>1626.7675730418125</v>
      </c>
      <c r="S55" s="6">
        <f t="shared" si="13"/>
        <v>2.0955162389275639E-3</v>
      </c>
      <c r="T55" s="29">
        <v>515.13531000000023</v>
      </c>
      <c r="U55" s="6">
        <f t="shared" si="14"/>
        <v>2.8284989190598964E-3</v>
      </c>
      <c r="V55">
        <v>413.66215000000011</v>
      </c>
      <c r="W55" s="6">
        <f t="shared" si="16"/>
        <v>-1.0527756769534879E-2</v>
      </c>
      <c r="X55">
        <v>2141.9028830418129</v>
      </c>
      <c r="Y55" s="6">
        <f t="shared" si="15"/>
        <v>2.271703319262075E-3</v>
      </c>
      <c r="Z55" s="29">
        <v>2555.565033041813</v>
      </c>
      <c r="AA55" s="6">
        <f t="shared" si="17"/>
        <v>1.774753665819695E-4</v>
      </c>
      <c r="AB55">
        <f t="shared" si="7"/>
        <v>2016</v>
      </c>
      <c r="AC55">
        <f t="shared" si="8"/>
        <v>8</v>
      </c>
      <c r="AD55" s="23">
        <f t="shared" si="9"/>
        <v>3</v>
      </c>
      <c r="AE55">
        <f>IF(ISBLANK(Basket_Sheet!$I$1),0,IF(Basket_Sheet!$I$1=0,1,IF(Calculation_Sheet!AB55=Basket_Sheet!$I$1,1,0)))</f>
        <v>1</v>
      </c>
      <c r="AF55">
        <f>IF(ISBLANK(Basket_Sheet!$I$2),0,IF(Basket_Sheet!$I$2=0,1,IF(Calculation_Sheet!AC55=Basket_Sheet!$I$2,1,0)))</f>
        <v>0</v>
      </c>
      <c r="AG55">
        <f>IF(ISBLANK(Basket_Sheet!$I$3),0,IF(Basket_Sheet!$I$3=0,1,IF(Calculation_Sheet!AD55=Basket_Sheet!$I$3,1,0)))</f>
        <v>0</v>
      </c>
      <c r="AH55">
        <f t="shared" si="10"/>
        <v>1</v>
      </c>
    </row>
    <row r="56" spans="1:34" x14ac:dyDescent="0.35">
      <c r="A56" s="19">
        <v>42590</v>
      </c>
      <c r="B56" s="7">
        <v>-0.30573452628042724</v>
      </c>
      <c r="C56">
        <v>7.6258774000000001E-2</v>
      </c>
      <c r="D56">
        <v>2.3105531279343099E-2</v>
      </c>
      <c r="E56">
        <v>16.2391503075578</v>
      </c>
      <c r="F56">
        <v>0</v>
      </c>
      <c r="G56">
        <f t="shared" si="1"/>
        <v>-1</v>
      </c>
      <c r="H56">
        <f t="shared" si="2"/>
        <v>99999</v>
      </c>
      <c r="I56">
        <f t="shared" si="3"/>
        <v>99999</v>
      </c>
      <c r="J56">
        <f>IF(Basket_Sheet!$I$6=0,IF(C56&lt;Basket_Sheet!$I$7,-10,10),IF(Basket_Sheet!$I$6=1,IF(D56&lt;Basket_Sheet!$I$7,-10,10),IF(Basket_Sheet!$I$6=2,IF(E56&gt;Basket_Sheet!$I$7,-10,10),"")))</f>
        <v>-10</v>
      </c>
      <c r="K56">
        <f t="shared" si="4"/>
        <v>-1</v>
      </c>
      <c r="L56">
        <f t="shared" si="5"/>
        <v>2</v>
      </c>
      <c r="M56">
        <f t="shared" si="6"/>
        <v>2</v>
      </c>
      <c r="N56">
        <v>18912.650399999999</v>
      </c>
      <c r="O56" s="6">
        <f t="shared" si="11"/>
        <v>5.0525047225580266E-4</v>
      </c>
      <c r="P56">
        <v>10302909</v>
      </c>
      <c r="Q56" s="6">
        <f t="shared" si="12"/>
        <v>-1.4466213115444937E-3</v>
      </c>
      <c r="R56">
        <v>1630.1494155019607</v>
      </c>
      <c r="S56" s="6">
        <f t="shared" si="13"/>
        <v>2.078872554500677E-3</v>
      </c>
      <c r="T56" s="29">
        <v>515.4899700000002</v>
      </c>
      <c r="U56" s="6">
        <f t="shared" si="14"/>
        <v>6.8847930459270401E-4</v>
      </c>
      <c r="V56">
        <v>413.62051000000008</v>
      </c>
      <c r="W56" s="6">
        <f t="shared" si="16"/>
        <v>-1.0066185654167281E-4</v>
      </c>
      <c r="X56">
        <v>2145.639385501961</v>
      </c>
      <c r="Y56" s="6">
        <f t="shared" si="15"/>
        <v>1.7444780011881544E-3</v>
      </c>
      <c r="Z56" s="29">
        <v>2559.2598955019612</v>
      </c>
      <c r="AA56" s="6">
        <f t="shared" si="17"/>
        <v>1.4458103833696612E-3</v>
      </c>
      <c r="AB56">
        <f t="shared" si="7"/>
        <v>2016</v>
      </c>
      <c r="AC56">
        <f t="shared" si="8"/>
        <v>8</v>
      </c>
      <c r="AD56" s="23">
        <f t="shared" si="9"/>
        <v>3</v>
      </c>
      <c r="AE56">
        <f>IF(ISBLANK(Basket_Sheet!$I$1),0,IF(Basket_Sheet!$I$1=0,1,IF(Calculation_Sheet!AB56=Basket_Sheet!$I$1,1,0)))</f>
        <v>1</v>
      </c>
      <c r="AF56">
        <f>IF(ISBLANK(Basket_Sheet!$I$2),0,IF(Basket_Sheet!$I$2=0,1,IF(Calculation_Sheet!AC56=Basket_Sheet!$I$2,1,0)))</f>
        <v>0</v>
      </c>
      <c r="AG56">
        <f>IF(ISBLANK(Basket_Sheet!$I$3),0,IF(Basket_Sheet!$I$3=0,1,IF(Calculation_Sheet!AD56=Basket_Sheet!$I$3,1,0)))</f>
        <v>0</v>
      </c>
      <c r="AH56">
        <f t="shared" si="10"/>
        <v>1</v>
      </c>
    </row>
    <row r="57" spans="1:34" x14ac:dyDescent="0.35">
      <c r="A57" s="19">
        <v>42591</v>
      </c>
      <c r="B57" s="7">
        <v>-0.12828832479640251</v>
      </c>
      <c r="C57">
        <v>6.8110320000000002E-2</v>
      </c>
      <c r="D57">
        <v>1.12961729603465E-2</v>
      </c>
      <c r="E57">
        <v>10.5712836506851</v>
      </c>
      <c r="F57">
        <v>5</v>
      </c>
      <c r="G57">
        <f t="shared" si="1"/>
        <v>99999</v>
      </c>
      <c r="H57">
        <f t="shared" si="2"/>
        <v>0</v>
      </c>
      <c r="I57">
        <f t="shared" si="3"/>
        <v>99999</v>
      </c>
      <c r="J57">
        <f>IF(Basket_Sheet!$I$6=0,IF(C57&lt;Basket_Sheet!$I$7,-10,10),IF(Basket_Sheet!$I$6=1,IF(D57&lt;Basket_Sheet!$I$7,-10,10),IF(Basket_Sheet!$I$6=2,IF(E57&gt;Basket_Sheet!$I$7,-10,10),"")))</f>
        <v>-10</v>
      </c>
      <c r="K57">
        <f t="shared" si="4"/>
        <v>0</v>
      </c>
      <c r="L57">
        <f t="shared" si="5"/>
        <v>4</v>
      </c>
      <c r="M57">
        <f t="shared" si="6"/>
        <v>4</v>
      </c>
      <c r="N57">
        <v>18927.550800000001</v>
      </c>
      <c r="O57" s="6">
        <f t="shared" si="11"/>
        <v>7.8785361569422285E-4</v>
      </c>
      <c r="P57">
        <v>10419072</v>
      </c>
      <c r="Q57" s="6">
        <f t="shared" si="12"/>
        <v>1.1274776861563973E-2</v>
      </c>
      <c r="R57">
        <v>1638.5869431700025</v>
      </c>
      <c r="S57" s="6">
        <f t="shared" si="13"/>
        <v>5.1759228864574069E-3</v>
      </c>
      <c r="T57" s="29">
        <v>514.63346000000013</v>
      </c>
      <c r="U57" s="6">
        <f t="shared" si="14"/>
        <v>-1.6615454225037407E-3</v>
      </c>
      <c r="V57">
        <v>413.98699000000011</v>
      </c>
      <c r="W57" s="6">
        <f t="shared" si="16"/>
        <v>8.8602956366945484E-4</v>
      </c>
      <c r="X57">
        <v>2153.2204031700026</v>
      </c>
      <c r="Y57" s="6">
        <f t="shared" si="15"/>
        <v>3.5332207822369455E-3</v>
      </c>
      <c r="Z57" s="29">
        <v>2567.2073931700024</v>
      </c>
      <c r="AA57" s="6">
        <f t="shared" si="17"/>
        <v>3.105389054862906E-3</v>
      </c>
      <c r="AB57">
        <f t="shared" si="7"/>
        <v>2016</v>
      </c>
      <c r="AC57">
        <f t="shared" si="8"/>
        <v>8</v>
      </c>
      <c r="AD57" s="23">
        <f t="shared" si="9"/>
        <v>3</v>
      </c>
      <c r="AE57">
        <f>IF(ISBLANK(Basket_Sheet!$I$1),0,IF(Basket_Sheet!$I$1=0,1,IF(Calculation_Sheet!AB57=Basket_Sheet!$I$1,1,0)))</f>
        <v>1</v>
      </c>
      <c r="AF57">
        <f>IF(ISBLANK(Basket_Sheet!$I$2),0,IF(Basket_Sheet!$I$2=0,1,IF(Calculation_Sheet!AC57=Basket_Sheet!$I$2,1,0)))</f>
        <v>0</v>
      </c>
      <c r="AG57">
        <f>IF(ISBLANK(Basket_Sheet!$I$3),0,IF(Basket_Sheet!$I$3=0,1,IF(Calculation_Sheet!AD57=Basket_Sheet!$I$3,1,0)))</f>
        <v>0</v>
      </c>
      <c r="AH57">
        <f t="shared" si="10"/>
        <v>1</v>
      </c>
    </row>
    <row r="58" spans="1:34" x14ac:dyDescent="0.35">
      <c r="A58" s="19">
        <v>42592</v>
      </c>
      <c r="B58" s="7">
        <v>-1.5142465549393511</v>
      </c>
      <c r="C58">
        <v>0.45388089399999998</v>
      </c>
      <c r="D58">
        <v>0.316168000842112</v>
      </c>
      <c r="E58">
        <v>6.0021929387625104</v>
      </c>
      <c r="F58">
        <v>8</v>
      </c>
      <c r="G58">
        <f t="shared" si="1"/>
        <v>-1</v>
      </c>
      <c r="H58">
        <f t="shared" si="2"/>
        <v>99999</v>
      </c>
      <c r="I58">
        <f t="shared" si="3"/>
        <v>99999</v>
      </c>
      <c r="J58">
        <f>IF(Basket_Sheet!$I$6=0,IF(C58&lt;Basket_Sheet!$I$7,-10,10),IF(Basket_Sheet!$I$6=1,IF(D58&lt;Basket_Sheet!$I$7,-10,10),IF(Basket_Sheet!$I$6=2,IF(E58&gt;Basket_Sheet!$I$7,-10,10),"")))</f>
        <v>10</v>
      </c>
      <c r="K58">
        <f t="shared" si="4"/>
        <v>-1</v>
      </c>
      <c r="L58">
        <f t="shared" si="5"/>
        <v>1</v>
      </c>
      <c r="M58">
        <f t="shared" si="6"/>
        <v>1</v>
      </c>
      <c r="N58">
        <v>18624.75</v>
      </c>
      <c r="O58" s="6">
        <f t="shared" si="11"/>
        <v>-1.5997886002239725E-2</v>
      </c>
      <c r="P58">
        <v>10471403</v>
      </c>
      <c r="Q58" s="6">
        <f t="shared" si="12"/>
        <v>5.0226162176438827E-3</v>
      </c>
      <c r="R58">
        <v>1647.598026147946</v>
      </c>
      <c r="S58" s="6">
        <f t="shared" si="13"/>
        <v>5.4993010993427127E-3</v>
      </c>
      <c r="T58" s="29">
        <v>515.94572000000016</v>
      </c>
      <c r="U58" s="6">
        <f t="shared" si="14"/>
        <v>2.5498925001885553E-3</v>
      </c>
      <c r="V58">
        <v>413.98699000000011</v>
      </c>
      <c r="W58" s="6">
        <f t="shared" si="16"/>
        <v>0</v>
      </c>
      <c r="X58">
        <v>2163.543746147946</v>
      </c>
      <c r="Y58" s="6">
        <f t="shared" si="15"/>
        <v>4.794373563776988E-3</v>
      </c>
      <c r="Z58" s="29">
        <v>2577.5307361479463</v>
      </c>
      <c r="AA58" s="6">
        <f t="shared" si="17"/>
        <v>4.0212345155319351E-3</v>
      </c>
      <c r="AB58">
        <f t="shared" si="7"/>
        <v>2016</v>
      </c>
      <c r="AC58">
        <f t="shared" si="8"/>
        <v>8</v>
      </c>
      <c r="AD58" s="23">
        <f t="shared" si="9"/>
        <v>3</v>
      </c>
      <c r="AE58">
        <f>IF(ISBLANK(Basket_Sheet!$I$1),0,IF(Basket_Sheet!$I$1=0,1,IF(Calculation_Sheet!AB58=Basket_Sheet!$I$1,1,0)))</f>
        <v>1</v>
      </c>
      <c r="AF58">
        <f>IF(ISBLANK(Basket_Sheet!$I$2),0,IF(Basket_Sheet!$I$2=0,1,IF(Calculation_Sheet!AC58=Basket_Sheet!$I$2,1,0)))</f>
        <v>0</v>
      </c>
      <c r="AG58">
        <f>IF(ISBLANK(Basket_Sheet!$I$3),0,IF(Basket_Sheet!$I$3=0,1,IF(Calculation_Sheet!AD58=Basket_Sheet!$I$3,1,0)))</f>
        <v>0</v>
      </c>
      <c r="AH58">
        <f t="shared" si="10"/>
        <v>1</v>
      </c>
    </row>
    <row r="59" spans="1:34" x14ac:dyDescent="0.35">
      <c r="A59" s="19">
        <v>42593</v>
      </c>
      <c r="B59" s="7">
        <v>0.44593508920241198</v>
      </c>
      <c r="C59">
        <v>3.8122999999999998E-3</v>
      </c>
      <c r="D59">
        <v>0.110221607092577</v>
      </c>
      <c r="E59">
        <v>10.2840958460019</v>
      </c>
      <c r="F59">
        <v>4</v>
      </c>
      <c r="G59">
        <f t="shared" si="1"/>
        <v>99999</v>
      </c>
      <c r="H59">
        <f t="shared" si="2"/>
        <v>99999</v>
      </c>
      <c r="I59">
        <f t="shared" si="3"/>
        <v>1</v>
      </c>
      <c r="J59">
        <f>IF(Basket_Sheet!$I$6=0,IF(C59&lt;Basket_Sheet!$I$7,-10,10),IF(Basket_Sheet!$I$6=1,IF(D59&lt;Basket_Sheet!$I$7,-10,10),IF(Basket_Sheet!$I$6=2,IF(E59&gt;Basket_Sheet!$I$7,-10,10),"")))</f>
        <v>10</v>
      </c>
      <c r="K59">
        <f t="shared" si="4"/>
        <v>1</v>
      </c>
      <c r="L59">
        <f t="shared" si="5"/>
        <v>5</v>
      </c>
      <c r="M59">
        <f t="shared" si="6"/>
        <v>5</v>
      </c>
      <c r="N59">
        <v>18657.699199999999</v>
      </c>
      <c r="O59" s="6">
        <f t="shared" si="11"/>
        <v>1.7691083101785132E-3</v>
      </c>
      <c r="P59">
        <v>10505010</v>
      </c>
      <c r="Q59" s="6">
        <f t="shared" si="12"/>
        <v>3.209407564583211E-3</v>
      </c>
      <c r="R59">
        <v>1651.5120667852148</v>
      </c>
      <c r="S59" s="6">
        <f t="shared" si="13"/>
        <v>2.3756041067977129E-3</v>
      </c>
      <c r="T59" s="29">
        <v>515.25628000000017</v>
      </c>
      <c r="U59" s="6">
        <f t="shared" si="14"/>
        <v>-1.3362645977564869E-3</v>
      </c>
      <c r="V59">
        <v>415.55932000000001</v>
      </c>
      <c r="W59" s="6">
        <f t="shared" si="16"/>
        <v>3.7980179038956674E-3</v>
      </c>
      <c r="X59">
        <v>2166.7683467852148</v>
      </c>
      <c r="Y59" s="6">
        <f t="shared" si="15"/>
        <v>1.4904254388246052E-3</v>
      </c>
      <c r="Z59" s="29">
        <v>2582.3276667852147</v>
      </c>
      <c r="AA59" s="6">
        <f t="shared" si="17"/>
        <v>1.861056619032686E-3</v>
      </c>
      <c r="AB59">
        <f t="shared" si="7"/>
        <v>2016</v>
      </c>
      <c r="AC59">
        <f t="shared" si="8"/>
        <v>8</v>
      </c>
      <c r="AD59" s="23">
        <f t="shared" si="9"/>
        <v>3</v>
      </c>
      <c r="AE59">
        <f>IF(ISBLANK(Basket_Sheet!$I$1),0,IF(Basket_Sheet!$I$1=0,1,IF(Calculation_Sheet!AB59=Basket_Sheet!$I$1,1,0)))</f>
        <v>1</v>
      </c>
      <c r="AF59">
        <f>IF(ISBLANK(Basket_Sheet!$I$2),0,IF(Basket_Sheet!$I$2=0,1,IF(Calculation_Sheet!AC59=Basket_Sheet!$I$2,1,0)))</f>
        <v>0</v>
      </c>
      <c r="AG59">
        <f>IF(ISBLANK(Basket_Sheet!$I$3),0,IF(Basket_Sheet!$I$3=0,1,IF(Calculation_Sheet!AD59=Basket_Sheet!$I$3,1,0)))</f>
        <v>0</v>
      </c>
      <c r="AH59">
        <f t="shared" si="10"/>
        <v>1</v>
      </c>
    </row>
    <row r="60" spans="1:34" x14ac:dyDescent="0.35">
      <c r="A60" s="19">
        <v>42594</v>
      </c>
      <c r="B60" s="7">
        <v>0.96117094060031605</v>
      </c>
      <c r="C60">
        <v>0.76644120000000004</v>
      </c>
      <c r="D60">
        <v>0.24947824036378599</v>
      </c>
      <c r="E60">
        <v>6.4371197764628496</v>
      </c>
      <c r="F60">
        <v>14</v>
      </c>
      <c r="G60">
        <f t="shared" si="1"/>
        <v>99999</v>
      </c>
      <c r="H60">
        <f t="shared" si="2"/>
        <v>99999</v>
      </c>
      <c r="I60">
        <f t="shared" si="3"/>
        <v>1</v>
      </c>
      <c r="J60">
        <f>IF(Basket_Sheet!$I$6=0,IF(C60&lt;Basket_Sheet!$I$7,-10,10),IF(Basket_Sheet!$I$6=1,IF(D60&lt;Basket_Sheet!$I$7,-10,10),IF(Basket_Sheet!$I$6=2,IF(E60&gt;Basket_Sheet!$I$7,-10,10),"")))</f>
        <v>10</v>
      </c>
      <c r="K60">
        <f t="shared" si="4"/>
        <v>1</v>
      </c>
      <c r="L60">
        <f t="shared" si="5"/>
        <v>5</v>
      </c>
      <c r="M60">
        <f t="shared" si="6"/>
        <v>5</v>
      </c>
      <c r="N60">
        <v>18931.650399999999</v>
      </c>
      <c r="O60" s="6">
        <f t="shared" si="11"/>
        <v>1.468301086127477E-2</v>
      </c>
      <c r="P60">
        <v>10556572</v>
      </c>
      <c r="Q60" s="6">
        <f t="shared" si="12"/>
        <v>4.9083246945980097E-3</v>
      </c>
      <c r="R60">
        <v>1653.8538571989034</v>
      </c>
      <c r="S60" s="6">
        <f t="shared" si="13"/>
        <v>1.4179674861516389E-3</v>
      </c>
      <c r="T60" s="29">
        <v>517.76250000000016</v>
      </c>
      <c r="U60" s="6">
        <f t="shared" si="14"/>
        <v>4.8640261114332173E-3</v>
      </c>
      <c r="V60">
        <v>414.95039000000008</v>
      </c>
      <c r="W60" s="6">
        <f t="shared" si="16"/>
        <v>-1.4653262980599546E-3</v>
      </c>
      <c r="X60">
        <v>2171.6163571989036</v>
      </c>
      <c r="Y60" s="6">
        <f t="shared" si="15"/>
        <v>2.2374382664771542E-3</v>
      </c>
      <c r="Z60" s="29">
        <v>2586.5667471989036</v>
      </c>
      <c r="AA60" s="6">
        <f t="shared" si="17"/>
        <v>1.6415734022499073E-3</v>
      </c>
      <c r="AB60">
        <f t="shared" si="7"/>
        <v>2016</v>
      </c>
      <c r="AC60">
        <f t="shared" si="8"/>
        <v>8</v>
      </c>
      <c r="AD60" s="23">
        <f t="shared" si="9"/>
        <v>3</v>
      </c>
      <c r="AE60">
        <f>IF(ISBLANK(Basket_Sheet!$I$1),0,IF(Basket_Sheet!$I$1=0,1,IF(Calculation_Sheet!AB60=Basket_Sheet!$I$1,1,0)))</f>
        <v>1</v>
      </c>
      <c r="AF60">
        <f>IF(ISBLANK(Basket_Sheet!$I$2),0,IF(Basket_Sheet!$I$2=0,1,IF(Calculation_Sheet!AC60=Basket_Sheet!$I$2,1,0)))</f>
        <v>0</v>
      </c>
      <c r="AG60">
        <f>IF(ISBLANK(Basket_Sheet!$I$3),0,IF(Basket_Sheet!$I$3=0,1,IF(Calculation_Sheet!AD60=Basket_Sheet!$I$3,1,0)))</f>
        <v>0</v>
      </c>
      <c r="AH60">
        <f t="shared" si="10"/>
        <v>1</v>
      </c>
    </row>
    <row r="61" spans="1:34" x14ac:dyDescent="0.35">
      <c r="A61" s="19">
        <v>42598</v>
      </c>
      <c r="B61" s="7">
        <v>1.5286753037227589E-2</v>
      </c>
      <c r="C61">
        <v>9.2434414000000006E-2</v>
      </c>
      <c r="D61">
        <v>1.4166433535436999E-2</v>
      </c>
      <c r="E61">
        <v>8.2585902617078002</v>
      </c>
      <c r="F61">
        <v>10</v>
      </c>
      <c r="G61">
        <f t="shared" si="1"/>
        <v>99999</v>
      </c>
      <c r="H61">
        <f t="shared" si="2"/>
        <v>0</v>
      </c>
      <c r="I61">
        <f t="shared" si="3"/>
        <v>99999</v>
      </c>
      <c r="J61">
        <f>IF(Basket_Sheet!$I$6=0,IF(C61&lt;Basket_Sheet!$I$7,-10,10),IF(Basket_Sheet!$I$6=1,IF(D61&lt;Basket_Sheet!$I$7,-10,10),IF(Basket_Sheet!$I$6=2,IF(E61&gt;Basket_Sheet!$I$7,-10,10),"")))</f>
        <v>-10</v>
      </c>
      <c r="K61">
        <f t="shared" si="4"/>
        <v>0</v>
      </c>
      <c r="L61">
        <f t="shared" si="5"/>
        <v>4</v>
      </c>
      <c r="M61">
        <f t="shared" si="6"/>
        <v>4</v>
      </c>
      <c r="N61">
        <v>18976.650399999999</v>
      </c>
      <c r="O61" s="6">
        <f t="shared" si="11"/>
        <v>2.3769718460466827E-3</v>
      </c>
      <c r="P61">
        <v>10544468</v>
      </c>
      <c r="Q61" s="6">
        <f t="shared" si="12"/>
        <v>-1.1465843268060327E-3</v>
      </c>
      <c r="R61">
        <v>1649.5211266575161</v>
      </c>
      <c r="S61" s="6">
        <f t="shared" si="13"/>
        <v>-2.6197783573970179E-3</v>
      </c>
      <c r="T61" s="29">
        <v>518.13056000000017</v>
      </c>
      <c r="U61" s="6">
        <f t="shared" si="14"/>
        <v>7.1086646869944481E-4</v>
      </c>
      <c r="V61">
        <v>414.82228000000003</v>
      </c>
      <c r="W61" s="6">
        <f t="shared" si="16"/>
        <v>-3.0873570211620294E-4</v>
      </c>
      <c r="X61">
        <v>2167.6516866575162</v>
      </c>
      <c r="Y61" s="6">
        <f t="shared" si="15"/>
        <v>-1.8256772326495918E-3</v>
      </c>
      <c r="Z61" s="29">
        <v>2582.473966657516</v>
      </c>
      <c r="AA61" s="6">
        <f t="shared" si="17"/>
        <v>-1.5823216415427055E-3</v>
      </c>
      <c r="AB61">
        <f t="shared" si="7"/>
        <v>2016</v>
      </c>
      <c r="AC61">
        <f t="shared" si="8"/>
        <v>8</v>
      </c>
      <c r="AD61" s="23">
        <f t="shared" si="9"/>
        <v>3</v>
      </c>
      <c r="AE61">
        <f>IF(ISBLANK(Basket_Sheet!$I$1),0,IF(Basket_Sheet!$I$1=0,1,IF(Calculation_Sheet!AB61=Basket_Sheet!$I$1,1,0)))</f>
        <v>1</v>
      </c>
      <c r="AF61">
        <f>IF(ISBLANK(Basket_Sheet!$I$2),0,IF(Basket_Sheet!$I$2=0,1,IF(Calculation_Sheet!AC61=Basket_Sheet!$I$2,1,0)))</f>
        <v>0</v>
      </c>
      <c r="AG61">
        <f>IF(ISBLANK(Basket_Sheet!$I$3),0,IF(Basket_Sheet!$I$3=0,1,IF(Calculation_Sheet!AD61=Basket_Sheet!$I$3,1,0)))</f>
        <v>0</v>
      </c>
      <c r="AH61">
        <f t="shared" si="10"/>
        <v>1</v>
      </c>
    </row>
    <row r="62" spans="1:34" x14ac:dyDescent="0.35">
      <c r="A62" s="19">
        <v>42599</v>
      </c>
      <c r="B62" s="7">
        <v>1.1580945258449032E-2</v>
      </c>
      <c r="C62">
        <v>6.5683999000000007E-2</v>
      </c>
      <c r="D62">
        <v>2.6093258391386199E-2</v>
      </c>
      <c r="E62">
        <v>8.8271162790668605</v>
      </c>
      <c r="F62">
        <v>3</v>
      </c>
      <c r="G62">
        <f t="shared" si="1"/>
        <v>99999</v>
      </c>
      <c r="H62">
        <f t="shared" si="2"/>
        <v>0</v>
      </c>
      <c r="I62">
        <f t="shared" si="3"/>
        <v>99999</v>
      </c>
      <c r="J62">
        <f>IF(Basket_Sheet!$I$6=0,IF(C62&lt;Basket_Sheet!$I$7,-10,10),IF(Basket_Sheet!$I$6=1,IF(D62&lt;Basket_Sheet!$I$7,-10,10),IF(Basket_Sheet!$I$6=2,IF(E62&gt;Basket_Sheet!$I$7,-10,10),"")))</f>
        <v>-10</v>
      </c>
      <c r="K62">
        <f t="shared" si="4"/>
        <v>0</v>
      </c>
      <c r="L62">
        <f t="shared" si="5"/>
        <v>4</v>
      </c>
      <c r="M62">
        <f t="shared" si="6"/>
        <v>4</v>
      </c>
      <c r="N62">
        <v>19031.050800000001</v>
      </c>
      <c r="O62" s="6">
        <f t="shared" si="11"/>
        <v>2.866701912788594E-3</v>
      </c>
      <c r="P62">
        <v>10560220</v>
      </c>
      <c r="Q62" s="6">
        <f t="shared" si="12"/>
        <v>1.4938638914736568E-3</v>
      </c>
      <c r="R62">
        <v>1650.4328317168402</v>
      </c>
      <c r="S62" s="6">
        <f t="shared" si="13"/>
        <v>5.5270893145298317E-4</v>
      </c>
      <c r="T62" s="29">
        <v>518.13151000000016</v>
      </c>
      <c r="U62" s="6">
        <f t="shared" si="14"/>
        <v>1.833514703397654E-6</v>
      </c>
      <c r="V62">
        <v>413.18126000000007</v>
      </c>
      <c r="W62" s="6">
        <f t="shared" si="16"/>
        <v>-3.9559591640062619E-3</v>
      </c>
      <c r="X62">
        <v>2168.5643417168403</v>
      </c>
      <c r="Y62" s="6">
        <f t="shared" si="15"/>
        <v>4.2103399957738041E-4</v>
      </c>
      <c r="Z62" s="29">
        <v>2581.7456017168406</v>
      </c>
      <c r="AA62" s="6">
        <f t="shared" si="17"/>
        <v>-2.8204154236577406E-4</v>
      </c>
      <c r="AB62">
        <f t="shared" si="7"/>
        <v>2016</v>
      </c>
      <c r="AC62">
        <f t="shared" si="8"/>
        <v>8</v>
      </c>
      <c r="AD62" s="23">
        <f t="shared" si="9"/>
        <v>3</v>
      </c>
      <c r="AE62">
        <f>IF(ISBLANK(Basket_Sheet!$I$1),0,IF(Basket_Sheet!$I$1=0,1,IF(Calculation_Sheet!AB62=Basket_Sheet!$I$1,1,0)))</f>
        <v>1</v>
      </c>
      <c r="AF62">
        <f>IF(ISBLANK(Basket_Sheet!$I$2),0,IF(Basket_Sheet!$I$2=0,1,IF(Calculation_Sheet!AC62=Basket_Sheet!$I$2,1,0)))</f>
        <v>0</v>
      </c>
      <c r="AG62">
        <f>IF(ISBLANK(Basket_Sheet!$I$3),0,IF(Basket_Sheet!$I$3=0,1,IF(Calculation_Sheet!AD62=Basket_Sheet!$I$3,1,0)))</f>
        <v>0</v>
      </c>
      <c r="AH62">
        <f t="shared" si="10"/>
        <v>1</v>
      </c>
    </row>
    <row r="63" spans="1:34" x14ac:dyDescent="0.35">
      <c r="A63" s="19">
        <v>42600</v>
      </c>
      <c r="B63" s="7">
        <v>0.9843752906665133</v>
      </c>
      <c r="C63">
        <v>0.83776170800000005</v>
      </c>
      <c r="D63">
        <v>0.25604364794263601</v>
      </c>
      <c r="E63">
        <v>6.2864483621027896</v>
      </c>
      <c r="F63">
        <v>4</v>
      </c>
      <c r="G63">
        <f t="shared" si="1"/>
        <v>99999</v>
      </c>
      <c r="H63">
        <f t="shared" si="2"/>
        <v>99999</v>
      </c>
      <c r="I63">
        <f t="shared" si="3"/>
        <v>1</v>
      </c>
      <c r="J63">
        <f>IF(Basket_Sheet!$I$6=0,IF(C63&lt;Basket_Sheet!$I$7,-10,10),IF(Basket_Sheet!$I$6=1,IF(D63&lt;Basket_Sheet!$I$7,-10,10),IF(Basket_Sheet!$I$6=2,IF(E63&gt;Basket_Sheet!$I$7,-10,10),"")))</f>
        <v>10</v>
      </c>
      <c r="K63">
        <f t="shared" si="4"/>
        <v>1</v>
      </c>
      <c r="L63">
        <f t="shared" si="5"/>
        <v>5</v>
      </c>
      <c r="M63">
        <f t="shared" si="6"/>
        <v>5</v>
      </c>
      <c r="N63">
        <v>19335.300800000001</v>
      </c>
      <c r="O63" s="6">
        <f t="shared" si="11"/>
        <v>1.5987031047176803E-2</v>
      </c>
      <c r="P63">
        <v>10590474</v>
      </c>
      <c r="Q63" s="6">
        <f t="shared" si="12"/>
        <v>2.8649024357447761E-3</v>
      </c>
      <c r="R63">
        <v>1656.5346793539352</v>
      </c>
      <c r="S63" s="6">
        <f t="shared" si="13"/>
        <v>3.6971196402750817E-3</v>
      </c>
      <c r="T63" s="29">
        <v>518.97010000000012</v>
      </c>
      <c r="U63" s="6">
        <f t="shared" si="14"/>
        <v>1.6184887114856217E-3</v>
      </c>
      <c r="V63">
        <v>411.99078000000009</v>
      </c>
      <c r="W63" s="6">
        <f t="shared" si="16"/>
        <v>-2.8812536173590253E-3</v>
      </c>
      <c r="X63">
        <v>2175.5047793539352</v>
      </c>
      <c r="Y63" s="6">
        <f t="shared" si="15"/>
        <v>3.2004757726489252E-3</v>
      </c>
      <c r="Z63" s="29">
        <v>2587.4955593539353</v>
      </c>
      <c r="AA63" s="6">
        <f t="shared" si="17"/>
        <v>2.227158877803781E-3</v>
      </c>
      <c r="AB63">
        <f t="shared" si="7"/>
        <v>2016</v>
      </c>
      <c r="AC63">
        <f t="shared" si="8"/>
        <v>8</v>
      </c>
      <c r="AD63" s="23">
        <f t="shared" si="9"/>
        <v>3</v>
      </c>
      <c r="AE63">
        <f>IF(ISBLANK(Basket_Sheet!$I$1),0,IF(Basket_Sheet!$I$1=0,1,IF(Calculation_Sheet!AB63=Basket_Sheet!$I$1,1,0)))</f>
        <v>1</v>
      </c>
      <c r="AF63">
        <f>IF(ISBLANK(Basket_Sheet!$I$2),0,IF(Basket_Sheet!$I$2=0,1,IF(Calculation_Sheet!AC63=Basket_Sheet!$I$2,1,0)))</f>
        <v>0</v>
      </c>
      <c r="AG63">
        <f>IF(ISBLANK(Basket_Sheet!$I$3),0,IF(Basket_Sheet!$I$3=0,1,IF(Calculation_Sheet!AD63=Basket_Sheet!$I$3,1,0)))</f>
        <v>0</v>
      </c>
      <c r="AH63">
        <f t="shared" si="10"/>
        <v>1</v>
      </c>
    </row>
    <row r="64" spans="1:34" x14ac:dyDescent="0.35">
      <c r="A64" s="19">
        <v>42601</v>
      </c>
      <c r="B64" s="7">
        <v>0.16844505626428544</v>
      </c>
      <c r="C64">
        <v>1.477498E-3</v>
      </c>
      <c r="D64">
        <v>5.97240594611659E-2</v>
      </c>
      <c r="E64">
        <v>11.9625330089322</v>
      </c>
      <c r="F64">
        <v>4</v>
      </c>
      <c r="G64">
        <f t="shared" si="1"/>
        <v>99999</v>
      </c>
      <c r="H64">
        <f t="shared" si="2"/>
        <v>0</v>
      </c>
      <c r="I64">
        <f t="shared" si="3"/>
        <v>99999</v>
      </c>
      <c r="J64">
        <f>IF(Basket_Sheet!$I$6=0,IF(C64&lt;Basket_Sheet!$I$7,-10,10),IF(Basket_Sheet!$I$6=1,IF(D64&lt;Basket_Sheet!$I$7,-10,10),IF(Basket_Sheet!$I$6=2,IF(E64&gt;Basket_Sheet!$I$7,-10,10),"")))</f>
        <v>-10</v>
      </c>
      <c r="K64">
        <f t="shared" si="4"/>
        <v>0</v>
      </c>
      <c r="L64">
        <f t="shared" si="5"/>
        <v>4</v>
      </c>
      <c r="M64">
        <f t="shared" si="6"/>
        <v>4</v>
      </c>
      <c r="N64">
        <v>19424</v>
      </c>
      <c r="O64" s="6">
        <f t="shared" si="11"/>
        <v>4.5874228137168238E-3</v>
      </c>
      <c r="P64">
        <v>10597591</v>
      </c>
      <c r="Q64" s="6">
        <f t="shared" si="12"/>
        <v>6.7201902388891455E-4</v>
      </c>
      <c r="R64">
        <v>1658.9914232618169</v>
      </c>
      <c r="S64" s="6">
        <f t="shared" si="13"/>
        <v>1.4830621649526421E-3</v>
      </c>
      <c r="T64" s="29">
        <v>519.43410000000006</v>
      </c>
      <c r="U64" s="6">
        <f t="shared" si="14"/>
        <v>8.9407848351941155E-4</v>
      </c>
      <c r="V64">
        <v>415.85909000000004</v>
      </c>
      <c r="W64" s="6">
        <f t="shared" si="16"/>
        <v>9.3893120617891679E-3</v>
      </c>
      <c r="X64">
        <v>2178.425523261817</v>
      </c>
      <c r="Y64" s="6">
        <f t="shared" si="15"/>
        <v>1.342559177805791E-3</v>
      </c>
      <c r="Z64" s="29">
        <v>2594.284613261817</v>
      </c>
      <c r="AA64" s="6">
        <f t="shared" si="17"/>
        <v>2.6237934528385853E-3</v>
      </c>
      <c r="AB64">
        <f t="shared" si="7"/>
        <v>2016</v>
      </c>
      <c r="AC64">
        <f t="shared" si="8"/>
        <v>8</v>
      </c>
      <c r="AD64" s="23">
        <f t="shared" si="9"/>
        <v>3</v>
      </c>
      <c r="AE64">
        <f>IF(ISBLANK(Basket_Sheet!$I$1),0,IF(Basket_Sheet!$I$1=0,1,IF(Calculation_Sheet!AB64=Basket_Sheet!$I$1,1,0)))</f>
        <v>1</v>
      </c>
      <c r="AF64">
        <f>IF(ISBLANK(Basket_Sheet!$I$2),0,IF(Basket_Sheet!$I$2=0,1,IF(Calculation_Sheet!AC64=Basket_Sheet!$I$2,1,0)))</f>
        <v>0</v>
      </c>
      <c r="AG64">
        <f>IF(ISBLANK(Basket_Sheet!$I$3),0,IF(Basket_Sheet!$I$3=0,1,IF(Calculation_Sheet!AD64=Basket_Sheet!$I$3,1,0)))</f>
        <v>0</v>
      </c>
      <c r="AH64">
        <f t="shared" si="10"/>
        <v>1</v>
      </c>
    </row>
    <row r="65" spans="1:34" x14ac:dyDescent="0.35">
      <c r="A65" s="19">
        <v>42604</v>
      </c>
      <c r="B65" s="7">
        <v>-0.48470739359122561</v>
      </c>
      <c r="C65">
        <v>5.2147514999999998E-2</v>
      </c>
      <c r="D65">
        <v>0.167423488493778</v>
      </c>
      <c r="E65">
        <v>7.6510508301374003</v>
      </c>
      <c r="F65">
        <v>4</v>
      </c>
      <c r="G65">
        <f t="shared" si="1"/>
        <v>-1</v>
      </c>
      <c r="H65">
        <f t="shared" si="2"/>
        <v>99999</v>
      </c>
      <c r="I65">
        <f t="shared" si="3"/>
        <v>99999</v>
      </c>
      <c r="J65">
        <f>IF(Basket_Sheet!$I$6=0,IF(C65&lt;Basket_Sheet!$I$7,-10,10),IF(Basket_Sheet!$I$6=1,IF(D65&lt;Basket_Sheet!$I$7,-10,10),IF(Basket_Sheet!$I$6=2,IF(E65&gt;Basket_Sheet!$I$7,-10,10),"")))</f>
        <v>10</v>
      </c>
      <c r="K65">
        <f t="shared" si="4"/>
        <v>-1</v>
      </c>
      <c r="L65">
        <f t="shared" si="5"/>
        <v>1</v>
      </c>
      <c r="M65">
        <f t="shared" si="6"/>
        <v>1</v>
      </c>
      <c r="N65">
        <v>19337.050800000001</v>
      </c>
      <c r="O65" s="6">
        <f t="shared" si="11"/>
        <v>-4.4763797364085756E-3</v>
      </c>
      <c r="P65">
        <v>10620916</v>
      </c>
      <c r="Q65" s="6">
        <f t="shared" si="12"/>
        <v>2.2009719001232497E-3</v>
      </c>
      <c r="R65">
        <v>1658.725620115431</v>
      </c>
      <c r="S65" s="6">
        <f t="shared" si="13"/>
        <v>-1.6021972305513277E-4</v>
      </c>
      <c r="T65" s="29">
        <v>517.37131000000022</v>
      </c>
      <c r="U65" s="6">
        <f t="shared" si="14"/>
        <v>-3.9712256087920395E-3</v>
      </c>
      <c r="V65">
        <v>415.85909000000004</v>
      </c>
      <c r="W65" s="6">
        <f t="shared" si="16"/>
        <v>0</v>
      </c>
      <c r="X65">
        <v>2176.096930115431</v>
      </c>
      <c r="Y65" s="6">
        <f t="shared" si="15"/>
        <v>-1.0689340174914186E-3</v>
      </c>
      <c r="Z65" s="29">
        <v>2591.9560201154309</v>
      </c>
      <c r="AA65" s="6">
        <f t="shared" si="17"/>
        <v>-8.9758584485388759E-4</v>
      </c>
      <c r="AB65">
        <f t="shared" si="7"/>
        <v>2016</v>
      </c>
      <c r="AC65">
        <f t="shared" si="8"/>
        <v>8</v>
      </c>
      <c r="AD65" s="23">
        <f t="shared" si="9"/>
        <v>3</v>
      </c>
      <c r="AE65">
        <f>IF(ISBLANK(Basket_Sheet!$I$1),0,IF(Basket_Sheet!$I$1=0,1,IF(Calculation_Sheet!AB65=Basket_Sheet!$I$1,1,0)))</f>
        <v>1</v>
      </c>
      <c r="AF65">
        <f>IF(ISBLANK(Basket_Sheet!$I$2),0,IF(Basket_Sheet!$I$2=0,1,IF(Calculation_Sheet!AC65=Basket_Sheet!$I$2,1,0)))</f>
        <v>0</v>
      </c>
      <c r="AG65">
        <f>IF(ISBLANK(Basket_Sheet!$I$3),0,IF(Basket_Sheet!$I$3=0,1,IF(Calculation_Sheet!AD65=Basket_Sheet!$I$3,1,0)))</f>
        <v>0</v>
      </c>
      <c r="AH65">
        <f t="shared" si="10"/>
        <v>1</v>
      </c>
    </row>
    <row r="66" spans="1:34" x14ac:dyDescent="0.35">
      <c r="A66" s="19">
        <v>42605</v>
      </c>
      <c r="B66" s="7">
        <v>0.18630521452996748</v>
      </c>
      <c r="C66">
        <v>0.12606446700000001</v>
      </c>
      <c r="D66">
        <v>0.100476597001549</v>
      </c>
      <c r="E66">
        <v>11.0842571007187</v>
      </c>
      <c r="F66">
        <v>0</v>
      </c>
      <c r="G66">
        <f t="shared" si="1"/>
        <v>99999</v>
      </c>
      <c r="H66">
        <f t="shared" si="2"/>
        <v>0</v>
      </c>
      <c r="I66">
        <f t="shared" si="3"/>
        <v>99999</v>
      </c>
      <c r="J66">
        <f>IF(Basket_Sheet!$I$6=0,IF(C66&lt;Basket_Sheet!$I$7,-10,10),IF(Basket_Sheet!$I$6=1,IF(D66&lt;Basket_Sheet!$I$7,-10,10),IF(Basket_Sheet!$I$6=2,IF(E66&gt;Basket_Sheet!$I$7,-10,10),"")))</f>
        <v>10</v>
      </c>
      <c r="K66">
        <f t="shared" si="4"/>
        <v>0</v>
      </c>
      <c r="L66">
        <f t="shared" si="5"/>
        <v>3</v>
      </c>
      <c r="M66">
        <f t="shared" si="6"/>
        <v>3</v>
      </c>
      <c r="N66">
        <v>19366.849600000001</v>
      </c>
      <c r="O66" s="6">
        <f t="shared" si="11"/>
        <v>1.5410209296238264E-3</v>
      </c>
      <c r="P66">
        <v>10698329</v>
      </c>
      <c r="Q66" s="6">
        <f t="shared" si="12"/>
        <v>7.2887310284726059E-3</v>
      </c>
      <c r="R66">
        <v>1665.7377035295667</v>
      </c>
      <c r="S66" s="6">
        <f t="shared" si="13"/>
        <v>4.2273919984716635E-3</v>
      </c>
      <c r="T66" s="29">
        <v>516.7695100000002</v>
      </c>
      <c r="U66" s="6">
        <f t="shared" si="14"/>
        <v>-1.1631878079981783E-3</v>
      </c>
      <c r="V66">
        <v>414.86446999999998</v>
      </c>
      <c r="W66" s="6">
        <f t="shared" si="16"/>
        <v>-2.3917236004148412E-3</v>
      </c>
      <c r="X66">
        <v>2182.5072135295668</v>
      </c>
      <c r="Y66" s="6">
        <f t="shared" si="15"/>
        <v>2.9457710846527707E-3</v>
      </c>
      <c r="Z66" s="29">
        <v>2597.3716835295668</v>
      </c>
      <c r="AA66" s="6">
        <f t="shared" si="17"/>
        <v>2.0894117693766034E-3</v>
      </c>
      <c r="AB66">
        <f t="shared" si="7"/>
        <v>2016</v>
      </c>
      <c r="AC66">
        <f t="shared" si="8"/>
        <v>8</v>
      </c>
      <c r="AD66" s="23">
        <f t="shared" si="9"/>
        <v>3</v>
      </c>
      <c r="AE66">
        <f>IF(ISBLANK(Basket_Sheet!$I$1),0,IF(Basket_Sheet!$I$1=0,1,IF(Calculation_Sheet!AB66=Basket_Sheet!$I$1,1,0)))</f>
        <v>1</v>
      </c>
      <c r="AF66">
        <f>IF(ISBLANK(Basket_Sheet!$I$2),0,IF(Basket_Sheet!$I$2=0,1,IF(Calculation_Sheet!AC66=Basket_Sheet!$I$2,1,0)))</f>
        <v>0</v>
      </c>
      <c r="AG66">
        <f>IF(ISBLANK(Basket_Sheet!$I$3),0,IF(Basket_Sheet!$I$3=0,1,IF(Calculation_Sheet!AD66=Basket_Sheet!$I$3,1,0)))</f>
        <v>0</v>
      </c>
      <c r="AH66">
        <f t="shared" si="10"/>
        <v>1</v>
      </c>
    </row>
    <row r="67" spans="1:34" x14ac:dyDescent="0.35">
      <c r="A67" s="19">
        <v>42606</v>
      </c>
      <c r="B67" s="7">
        <v>2.9432410519844653E-2</v>
      </c>
      <c r="C67">
        <v>7.2511992999999997E-2</v>
      </c>
      <c r="D67">
        <v>7.1844385251859502E-2</v>
      </c>
      <c r="E67">
        <v>11.0167715040195</v>
      </c>
      <c r="F67">
        <v>0</v>
      </c>
      <c r="G67">
        <f t="shared" si="1"/>
        <v>99999</v>
      </c>
      <c r="H67">
        <f t="shared" si="2"/>
        <v>0</v>
      </c>
      <c r="I67">
        <f t="shared" si="3"/>
        <v>99999</v>
      </c>
      <c r="J67">
        <f>IF(Basket_Sheet!$I$6=0,IF(C67&lt;Basket_Sheet!$I$7,-10,10),IF(Basket_Sheet!$I$6=1,IF(D67&lt;Basket_Sheet!$I$7,-10,10),IF(Basket_Sheet!$I$6=2,IF(E67&gt;Basket_Sheet!$I$7,-10,10),"")))</f>
        <v>-10</v>
      </c>
      <c r="K67">
        <f t="shared" si="4"/>
        <v>0</v>
      </c>
      <c r="L67">
        <f t="shared" si="5"/>
        <v>4</v>
      </c>
      <c r="M67">
        <f t="shared" si="6"/>
        <v>4</v>
      </c>
      <c r="N67">
        <v>19346.800800000001</v>
      </c>
      <c r="O67" s="6">
        <f t="shared" si="11"/>
        <v>-1.0352122525906227E-3</v>
      </c>
      <c r="P67">
        <v>10763486</v>
      </c>
      <c r="Q67" s="6">
        <f t="shared" si="12"/>
        <v>6.090390377787136E-3</v>
      </c>
      <c r="R67">
        <v>1674.0054356582884</v>
      </c>
      <c r="S67" s="6">
        <f t="shared" si="13"/>
        <v>4.9634057698297873E-3</v>
      </c>
      <c r="T67" s="29">
        <v>515.8289900000002</v>
      </c>
      <c r="U67" s="6">
        <f t="shared" si="14"/>
        <v>-1.8199990165828073E-3</v>
      </c>
      <c r="V67">
        <v>415.17404000000005</v>
      </c>
      <c r="W67" s="6">
        <f t="shared" si="16"/>
        <v>7.4619549849641587E-4</v>
      </c>
      <c r="X67">
        <v>2189.8344256582886</v>
      </c>
      <c r="Y67" s="6">
        <f t="shared" si="15"/>
        <v>3.3572453201069496E-3</v>
      </c>
      <c r="Z67" s="29">
        <v>2605.0084656582885</v>
      </c>
      <c r="AA67" s="6">
        <f t="shared" si="17"/>
        <v>2.9401961133048715E-3</v>
      </c>
      <c r="AB67">
        <f t="shared" si="7"/>
        <v>2016</v>
      </c>
      <c r="AC67">
        <f t="shared" si="8"/>
        <v>8</v>
      </c>
      <c r="AD67" s="23">
        <f t="shared" si="9"/>
        <v>3</v>
      </c>
      <c r="AE67">
        <f>IF(ISBLANK(Basket_Sheet!$I$1),0,IF(Basket_Sheet!$I$1=0,1,IF(Calculation_Sheet!AB67=Basket_Sheet!$I$1,1,0)))</f>
        <v>1</v>
      </c>
      <c r="AF67">
        <f>IF(ISBLANK(Basket_Sheet!$I$2),0,IF(Basket_Sheet!$I$2=0,1,IF(Calculation_Sheet!AC67=Basket_Sheet!$I$2,1,0)))</f>
        <v>0</v>
      </c>
      <c r="AG67">
        <f>IF(ISBLANK(Basket_Sheet!$I$3),0,IF(Basket_Sheet!$I$3=0,1,IF(Calculation_Sheet!AD67=Basket_Sheet!$I$3,1,0)))</f>
        <v>0</v>
      </c>
      <c r="AH67">
        <f t="shared" si="10"/>
        <v>1</v>
      </c>
    </row>
    <row r="68" spans="1:34" x14ac:dyDescent="0.35">
      <c r="A68" s="19">
        <v>42607</v>
      </c>
      <c r="B68" s="7">
        <v>-0.59380557356242047</v>
      </c>
      <c r="C68">
        <v>0.67049934300000003</v>
      </c>
      <c r="D68">
        <v>0.178639660862944</v>
      </c>
      <c r="E68">
        <v>7.49363384398983</v>
      </c>
      <c r="F68">
        <v>4</v>
      </c>
      <c r="G68">
        <f t="shared" si="1"/>
        <v>-1</v>
      </c>
      <c r="H68">
        <f t="shared" si="2"/>
        <v>99999</v>
      </c>
      <c r="I68">
        <f t="shared" si="3"/>
        <v>99999</v>
      </c>
      <c r="J68">
        <f>IF(Basket_Sheet!$I$6=0,IF(C68&lt;Basket_Sheet!$I$7,-10,10),IF(Basket_Sheet!$I$6=1,IF(D68&lt;Basket_Sheet!$I$7,-10,10),IF(Basket_Sheet!$I$6=2,IF(E68&gt;Basket_Sheet!$I$7,-10,10),"")))</f>
        <v>10</v>
      </c>
      <c r="K68">
        <f t="shared" si="4"/>
        <v>-1</v>
      </c>
      <c r="L68">
        <f t="shared" si="5"/>
        <v>1</v>
      </c>
      <c r="M68">
        <f t="shared" si="6"/>
        <v>1</v>
      </c>
      <c r="N68">
        <v>19294</v>
      </c>
      <c r="O68" s="6">
        <f t="shared" si="11"/>
        <v>-2.7291747377685693E-3</v>
      </c>
      <c r="P68">
        <v>10813316</v>
      </c>
      <c r="Q68" s="6">
        <f t="shared" si="12"/>
        <v>4.6295410241625756E-3</v>
      </c>
      <c r="R68">
        <v>1678.8925941581779</v>
      </c>
      <c r="S68" s="6">
        <f t="shared" si="13"/>
        <v>2.9194400423004918E-3</v>
      </c>
      <c r="T68" s="29">
        <v>516.96067000000016</v>
      </c>
      <c r="U68" s="6">
        <f t="shared" si="14"/>
        <v>2.1939053871322667E-3</v>
      </c>
      <c r="V68">
        <v>415.17404000000005</v>
      </c>
      <c r="W68" s="6">
        <f t="shared" si="16"/>
        <v>0</v>
      </c>
      <c r="X68">
        <v>2195.8532641581778</v>
      </c>
      <c r="Y68" s="6">
        <f t="shared" si="15"/>
        <v>2.7485358844332453E-3</v>
      </c>
      <c r="Z68" s="29">
        <v>2611.0273041581777</v>
      </c>
      <c r="AA68" s="6">
        <f t="shared" si="17"/>
        <v>2.3104871171188979E-3</v>
      </c>
      <c r="AB68">
        <f t="shared" si="7"/>
        <v>2016</v>
      </c>
      <c r="AC68">
        <f t="shared" si="8"/>
        <v>8</v>
      </c>
      <c r="AD68" s="23">
        <f t="shared" si="9"/>
        <v>3</v>
      </c>
      <c r="AE68">
        <f>IF(ISBLANK(Basket_Sheet!$I$1),0,IF(Basket_Sheet!$I$1=0,1,IF(Calculation_Sheet!AB68=Basket_Sheet!$I$1,1,0)))</f>
        <v>1</v>
      </c>
      <c r="AF68">
        <f>IF(ISBLANK(Basket_Sheet!$I$2),0,IF(Basket_Sheet!$I$2=0,1,IF(Calculation_Sheet!AC68=Basket_Sheet!$I$2,1,0)))</f>
        <v>0</v>
      </c>
      <c r="AG68">
        <f>IF(ISBLANK(Basket_Sheet!$I$3),0,IF(Basket_Sheet!$I$3=0,1,IF(Calculation_Sheet!AD68=Basket_Sheet!$I$3,1,0)))</f>
        <v>0</v>
      </c>
      <c r="AH68">
        <f t="shared" si="10"/>
        <v>1</v>
      </c>
    </row>
    <row r="69" spans="1:34" x14ac:dyDescent="0.35">
      <c r="A69" s="19">
        <v>42608</v>
      </c>
      <c r="B69" s="7">
        <v>-0.41261055932043239</v>
      </c>
      <c r="C69">
        <v>0.37540233299999998</v>
      </c>
      <c r="D69">
        <v>0.10885931927950999</v>
      </c>
      <c r="E69">
        <v>6.7567956390816803</v>
      </c>
      <c r="F69">
        <v>6</v>
      </c>
      <c r="G69">
        <f t="shared" si="1"/>
        <v>-1</v>
      </c>
      <c r="H69">
        <f t="shared" si="2"/>
        <v>99999</v>
      </c>
      <c r="I69">
        <f t="shared" si="3"/>
        <v>99999</v>
      </c>
      <c r="J69">
        <f>IF(Basket_Sheet!$I$6=0,IF(C69&lt;Basket_Sheet!$I$7,-10,10),IF(Basket_Sheet!$I$6=1,IF(D69&lt;Basket_Sheet!$I$7,-10,10),IF(Basket_Sheet!$I$6=2,IF(E69&gt;Basket_Sheet!$I$7,-10,10),"")))</f>
        <v>10</v>
      </c>
      <c r="K69">
        <f t="shared" si="4"/>
        <v>-1</v>
      </c>
      <c r="L69">
        <f t="shared" si="5"/>
        <v>1</v>
      </c>
      <c r="M69">
        <f t="shared" si="6"/>
        <v>1</v>
      </c>
      <c r="N69">
        <v>19188.050800000001</v>
      </c>
      <c r="O69" s="6">
        <f t="shared" si="11"/>
        <v>-5.4913029957499582E-3</v>
      </c>
      <c r="P69">
        <v>10751889</v>
      </c>
      <c r="Q69" s="6">
        <f t="shared" si="12"/>
        <v>-5.6806811157650294E-3</v>
      </c>
      <c r="R69">
        <v>1677.1418323016826</v>
      </c>
      <c r="S69" s="6">
        <f t="shared" si="13"/>
        <v>-1.0428075402721948E-3</v>
      </c>
      <c r="T69" s="29">
        <v>517.45707000000016</v>
      </c>
      <c r="U69" s="6">
        <f t="shared" si="14"/>
        <v>9.6022778676752019E-4</v>
      </c>
      <c r="V69">
        <v>415.17404000000005</v>
      </c>
      <c r="W69" s="6">
        <f t="shared" si="16"/>
        <v>0</v>
      </c>
      <c r="X69">
        <v>2194.5989023016828</v>
      </c>
      <c r="Y69" s="6">
        <f t="shared" si="15"/>
        <v>-5.712412012994772E-4</v>
      </c>
      <c r="Z69" s="29">
        <v>2609.7729423016826</v>
      </c>
      <c r="AA69" s="6">
        <f t="shared" si="17"/>
        <v>-4.8040932183945895E-4</v>
      </c>
      <c r="AB69">
        <f t="shared" si="7"/>
        <v>2016</v>
      </c>
      <c r="AC69">
        <f t="shared" si="8"/>
        <v>8</v>
      </c>
      <c r="AD69" s="23">
        <f t="shared" si="9"/>
        <v>3</v>
      </c>
      <c r="AE69">
        <f>IF(ISBLANK(Basket_Sheet!$I$1),0,IF(Basket_Sheet!$I$1=0,1,IF(Calculation_Sheet!AB69=Basket_Sheet!$I$1,1,0)))</f>
        <v>1</v>
      </c>
      <c r="AF69">
        <f>IF(ISBLANK(Basket_Sheet!$I$2),0,IF(Basket_Sheet!$I$2=0,1,IF(Calculation_Sheet!AC69=Basket_Sheet!$I$2,1,0)))</f>
        <v>0</v>
      </c>
      <c r="AG69">
        <f>IF(ISBLANK(Basket_Sheet!$I$3),0,IF(Basket_Sheet!$I$3=0,1,IF(Calculation_Sheet!AD69=Basket_Sheet!$I$3,1,0)))</f>
        <v>0</v>
      </c>
      <c r="AH69">
        <f t="shared" si="10"/>
        <v>1</v>
      </c>
    </row>
    <row r="70" spans="1:34" x14ac:dyDescent="0.35">
      <c r="A70" s="19">
        <v>42611</v>
      </c>
      <c r="B70" s="7">
        <v>0.22854537643824149</v>
      </c>
      <c r="C70">
        <v>1.0597858999999999E-2</v>
      </c>
      <c r="D70">
        <v>4.2112198273379003E-2</v>
      </c>
      <c r="E70">
        <v>8.6678460659070495</v>
      </c>
      <c r="F70">
        <v>2</v>
      </c>
      <c r="G70">
        <f t="shared" si="1"/>
        <v>99999</v>
      </c>
      <c r="H70">
        <f t="shared" si="2"/>
        <v>0</v>
      </c>
      <c r="I70">
        <f t="shared" si="3"/>
        <v>99999</v>
      </c>
      <c r="J70">
        <f>IF(Basket_Sheet!$I$6=0,IF(C70&lt;Basket_Sheet!$I$7,-10,10),IF(Basket_Sheet!$I$6=1,IF(D70&lt;Basket_Sheet!$I$7,-10,10),IF(Basket_Sheet!$I$6=2,IF(E70&gt;Basket_Sheet!$I$7,-10,10),"")))</f>
        <v>-10</v>
      </c>
      <c r="K70">
        <f t="shared" si="4"/>
        <v>0</v>
      </c>
      <c r="L70">
        <f t="shared" si="5"/>
        <v>4</v>
      </c>
      <c r="M70">
        <f t="shared" si="6"/>
        <v>4</v>
      </c>
      <c r="N70">
        <v>19225.25</v>
      </c>
      <c r="O70" s="6">
        <f t="shared" si="11"/>
        <v>1.9386648694925679E-3</v>
      </c>
      <c r="P70">
        <v>10825476</v>
      </c>
      <c r="Q70" s="6">
        <f t="shared" si="12"/>
        <v>6.8440996740199989E-3</v>
      </c>
      <c r="R70">
        <v>1683.0020082197736</v>
      </c>
      <c r="S70" s="6">
        <f t="shared" si="13"/>
        <v>3.4941445053866538E-3</v>
      </c>
      <c r="T70" s="29">
        <v>518.79299000000026</v>
      </c>
      <c r="U70" s="6">
        <f t="shared" si="14"/>
        <v>2.5817020917311417E-3</v>
      </c>
      <c r="V70">
        <v>413.87349</v>
      </c>
      <c r="W70" s="6">
        <f t="shared" si="16"/>
        <v>-3.1325417167220593E-3</v>
      </c>
      <c r="X70">
        <v>2201.7949982197738</v>
      </c>
      <c r="Y70" s="6">
        <f t="shared" si="15"/>
        <v>3.2790027874998184E-3</v>
      </c>
      <c r="Z70" s="29">
        <v>2615.6684882197737</v>
      </c>
      <c r="AA70" s="6">
        <f t="shared" si="17"/>
        <v>2.2590263783222042E-3</v>
      </c>
      <c r="AB70">
        <f t="shared" si="7"/>
        <v>2016</v>
      </c>
      <c r="AC70">
        <f t="shared" si="8"/>
        <v>8</v>
      </c>
      <c r="AD70" s="23">
        <f t="shared" si="9"/>
        <v>3</v>
      </c>
      <c r="AE70">
        <f>IF(ISBLANK(Basket_Sheet!$I$1),0,IF(Basket_Sheet!$I$1=0,1,IF(Calculation_Sheet!AB70=Basket_Sheet!$I$1,1,0)))</f>
        <v>1</v>
      </c>
      <c r="AF70">
        <f>IF(ISBLANK(Basket_Sheet!$I$2),0,IF(Basket_Sheet!$I$2=0,1,IF(Calculation_Sheet!AC70=Basket_Sheet!$I$2,1,0)))</f>
        <v>0</v>
      </c>
      <c r="AG70">
        <f>IF(ISBLANK(Basket_Sheet!$I$3),0,IF(Basket_Sheet!$I$3=0,1,IF(Calculation_Sheet!AD70=Basket_Sheet!$I$3,1,0)))</f>
        <v>0</v>
      </c>
      <c r="AH70">
        <f t="shared" si="10"/>
        <v>1</v>
      </c>
    </row>
    <row r="71" spans="1:34" x14ac:dyDescent="0.35">
      <c r="A71" s="19">
        <v>42612</v>
      </c>
      <c r="B71" s="7">
        <v>1.0541903814798153</v>
      </c>
      <c r="C71">
        <v>0.48520936100000001</v>
      </c>
      <c r="D71">
        <v>0.27462126067504899</v>
      </c>
      <c r="E71">
        <v>5.7986734992101896</v>
      </c>
      <c r="F71">
        <v>2</v>
      </c>
      <c r="G71">
        <f t="shared" si="1"/>
        <v>99999</v>
      </c>
      <c r="H71">
        <f t="shared" si="2"/>
        <v>99999</v>
      </c>
      <c r="I71">
        <f t="shared" si="3"/>
        <v>1</v>
      </c>
      <c r="J71">
        <f>IF(Basket_Sheet!$I$6=0,IF(C71&lt;Basket_Sheet!$I$7,-10,10),IF(Basket_Sheet!$I$6=1,IF(D71&lt;Basket_Sheet!$I$7,-10,10),IF(Basket_Sheet!$I$6=2,IF(E71&gt;Basket_Sheet!$I$7,-10,10),"")))</f>
        <v>10</v>
      </c>
      <c r="K71">
        <f t="shared" si="4"/>
        <v>1</v>
      </c>
      <c r="L71">
        <f t="shared" si="5"/>
        <v>5</v>
      </c>
      <c r="M71">
        <f t="shared" si="6"/>
        <v>5</v>
      </c>
      <c r="N71">
        <v>19531.25</v>
      </c>
      <c r="O71" s="6">
        <f t="shared" si="11"/>
        <v>1.5916568055031721E-2</v>
      </c>
      <c r="P71">
        <v>10864429</v>
      </c>
      <c r="Q71" s="6">
        <f t="shared" si="12"/>
        <v>3.5982713369833164E-3</v>
      </c>
      <c r="R71">
        <v>1688.6374684022799</v>
      </c>
      <c r="S71" s="6">
        <f t="shared" si="13"/>
        <v>3.3484571943365182E-3</v>
      </c>
      <c r="T71" s="29">
        <v>520.18750000000023</v>
      </c>
      <c r="U71" s="6">
        <f t="shared" si="14"/>
        <v>2.6879892883671097E-3</v>
      </c>
      <c r="V71">
        <v>414.41957000000002</v>
      </c>
      <c r="W71" s="6">
        <f t="shared" si="16"/>
        <v>1.3194370096041297E-3</v>
      </c>
      <c r="X71">
        <v>2208.8249684022803</v>
      </c>
      <c r="Y71" s="6">
        <f t="shared" si="15"/>
        <v>3.1928359307702436E-3</v>
      </c>
      <c r="Z71" s="29">
        <v>2623.2445384022803</v>
      </c>
      <c r="AA71" s="6">
        <f t="shared" si="17"/>
        <v>2.8964106944848744E-3</v>
      </c>
      <c r="AB71">
        <f t="shared" si="7"/>
        <v>2016</v>
      </c>
      <c r="AC71">
        <f t="shared" si="8"/>
        <v>8</v>
      </c>
      <c r="AD71" s="23">
        <f t="shared" si="9"/>
        <v>3</v>
      </c>
      <c r="AE71">
        <f>IF(ISBLANK(Basket_Sheet!$I$1),0,IF(Basket_Sheet!$I$1=0,1,IF(Calculation_Sheet!AB71=Basket_Sheet!$I$1,1,0)))</f>
        <v>1</v>
      </c>
      <c r="AF71">
        <f>IF(ISBLANK(Basket_Sheet!$I$2),0,IF(Basket_Sheet!$I$2=0,1,IF(Calculation_Sheet!AC71=Basket_Sheet!$I$2,1,0)))</f>
        <v>0</v>
      </c>
      <c r="AG71">
        <f>IF(ISBLANK(Basket_Sheet!$I$3),0,IF(Basket_Sheet!$I$3=0,1,IF(Calculation_Sheet!AD71=Basket_Sheet!$I$3,1,0)))</f>
        <v>0</v>
      </c>
      <c r="AH71">
        <f t="shared" si="10"/>
        <v>1</v>
      </c>
    </row>
    <row r="72" spans="1:34" x14ac:dyDescent="0.35">
      <c r="A72" s="19">
        <v>42613</v>
      </c>
      <c r="B72" s="7">
        <v>0.96181449447534406</v>
      </c>
      <c r="C72">
        <v>0.63613978699999996</v>
      </c>
      <c r="D72">
        <v>0.12663563212675899</v>
      </c>
      <c r="E72">
        <v>7.1078281534969703</v>
      </c>
      <c r="F72">
        <v>4</v>
      </c>
      <c r="G72">
        <f t="shared" si="1"/>
        <v>99999</v>
      </c>
      <c r="H72">
        <f t="shared" si="2"/>
        <v>99999</v>
      </c>
      <c r="I72">
        <f t="shared" si="3"/>
        <v>1</v>
      </c>
      <c r="J72">
        <f>IF(Basket_Sheet!$I$6=0,IF(C72&lt;Basket_Sheet!$I$7,-10,10),IF(Basket_Sheet!$I$6=1,IF(D72&lt;Basket_Sheet!$I$7,-10,10),IF(Basket_Sheet!$I$6=2,IF(E72&gt;Basket_Sheet!$I$7,-10,10),"")))</f>
        <v>10</v>
      </c>
      <c r="K72">
        <f t="shared" si="4"/>
        <v>1</v>
      </c>
      <c r="L72">
        <f t="shared" si="5"/>
        <v>5</v>
      </c>
      <c r="M72">
        <f t="shared" si="6"/>
        <v>5</v>
      </c>
      <c r="N72">
        <v>19788.199199999999</v>
      </c>
      <c r="O72" s="6">
        <f t="shared" si="11"/>
        <v>1.3155799039999971E-2</v>
      </c>
      <c r="P72">
        <v>10921470</v>
      </c>
      <c r="Q72" s="6">
        <f t="shared" si="12"/>
        <v>5.2502529125093567E-3</v>
      </c>
      <c r="R72">
        <v>1694.6895678615726</v>
      </c>
      <c r="S72" s="6">
        <f t="shared" si="13"/>
        <v>3.5840134857478834E-3</v>
      </c>
      <c r="T72" s="29">
        <v>520.28816000000029</v>
      </c>
      <c r="U72" s="6">
        <f t="shared" si="14"/>
        <v>1.9350714886479103E-4</v>
      </c>
      <c r="V72">
        <v>417.87719000000004</v>
      </c>
      <c r="W72" s="6">
        <f t="shared" si="16"/>
        <v>8.3432835954151408E-3</v>
      </c>
      <c r="X72">
        <v>2214.9777278615729</v>
      </c>
      <c r="Y72" s="6">
        <f t="shared" si="15"/>
        <v>2.7855350909689047E-3</v>
      </c>
      <c r="Z72" s="29">
        <v>2632.8549178615731</v>
      </c>
      <c r="AA72" s="6">
        <f t="shared" si="17"/>
        <v>3.6635469238968099E-3</v>
      </c>
      <c r="AB72">
        <f t="shared" si="7"/>
        <v>2016</v>
      </c>
      <c r="AC72">
        <f t="shared" si="8"/>
        <v>8</v>
      </c>
      <c r="AD72" s="23">
        <f t="shared" si="9"/>
        <v>3</v>
      </c>
      <c r="AE72">
        <f>IF(ISBLANK(Basket_Sheet!$I$1),0,IF(Basket_Sheet!$I$1=0,1,IF(Calculation_Sheet!AB72=Basket_Sheet!$I$1,1,0)))</f>
        <v>1</v>
      </c>
      <c r="AF72">
        <f>IF(ISBLANK(Basket_Sheet!$I$2),0,IF(Basket_Sheet!$I$2=0,1,IF(Calculation_Sheet!AC72=Basket_Sheet!$I$2,1,0)))</f>
        <v>0</v>
      </c>
      <c r="AG72">
        <f>IF(ISBLANK(Basket_Sheet!$I$3),0,IF(Basket_Sheet!$I$3=0,1,IF(Calculation_Sheet!AD72=Basket_Sheet!$I$3,1,0)))</f>
        <v>0</v>
      </c>
      <c r="AH72">
        <f t="shared" si="10"/>
        <v>1</v>
      </c>
    </row>
    <row r="73" spans="1:34" x14ac:dyDescent="0.35">
      <c r="A73" s="19">
        <v>42614</v>
      </c>
      <c r="B73" s="7">
        <v>0.19017504202561489</v>
      </c>
      <c r="C73">
        <v>0.21962857799999999</v>
      </c>
      <c r="D73">
        <v>5.8787625686627203E-3</v>
      </c>
      <c r="E73">
        <v>9.2928024170339807</v>
      </c>
      <c r="F73">
        <v>8</v>
      </c>
      <c r="G73">
        <f t="shared" ref="G73:G136" si="18">IF(B73&gt;=MIN($B$9:$B$1732),IF(B73&lt;-0.25,-1,99999),99999)</f>
        <v>99999</v>
      </c>
      <c r="H73">
        <f t="shared" ref="H73:H136" si="19">IF(B73&gt;-0.25,IF(B73&lt;0.25,0,99999),99999)</f>
        <v>0</v>
      </c>
      <c r="I73">
        <f t="shared" ref="I73:I136" si="20">IF(B73&gt;0.25,1,99999)</f>
        <v>99999</v>
      </c>
      <c r="J73">
        <f>IF(Basket_Sheet!$I$6=0,IF(C73&lt;Basket_Sheet!$I$7,-10,10),IF(Basket_Sheet!$I$6=1,IF(D73&lt;Basket_Sheet!$I$7,-10,10),IF(Basket_Sheet!$I$6=2,IF(E73&gt;Basket_Sheet!$I$7,-10,10),"")))</f>
        <v>-10</v>
      </c>
      <c r="K73">
        <f t="shared" ref="K73:K136" si="21">MIN(G73:I73)</f>
        <v>0</v>
      </c>
      <c r="L73">
        <f t="shared" ref="L73:L136" si="22">IF(AND(K73=-1,J73=10),1,IF(AND(K73=-1,J73=-10),2,IF(AND(K73=0,J73=10),3,IF(AND(K73=0,J73=-10),4,IF(AND(K73=1,J73=10),5,IF(AND(K73=1,J73=-10),6,""))))))</f>
        <v>4</v>
      </c>
      <c r="M73">
        <f t="shared" ref="M73:M136" si="23">L73</f>
        <v>4</v>
      </c>
      <c r="N73">
        <v>19818</v>
      </c>
      <c r="O73" s="6">
        <f t="shared" si="11"/>
        <v>1.5059884782240296E-3</v>
      </c>
      <c r="P73">
        <v>10924461</v>
      </c>
      <c r="Q73" s="6">
        <f t="shared" si="12"/>
        <v>2.7386423256214876E-4</v>
      </c>
      <c r="R73">
        <v>1692.8410496544486</v>
      </c>
      <c r="S73" s="6">
        <f t="shared" si="13"/>
        <v>-1.0907709837717494E-3</v>
      </c>
      <c r="T73" s="29">
        <v>520.21671000000026</v>
      </c>
      <c r="U73" s="6">
        <f t="shared" si="14"/>
        <v>-1.3732774545560655E-4</v>
      </c>
      <c r="V73">
        <v>425.02776000000011</v>
      </c>
      <c r="W73" s="6">
        <f t="shared" si="16"/>
        <v>1.7111654263780363E-2</v>
      </c>
      <c r="X73">
        <v>2213.057759654449</v>
      </c>
      <c r="Y73" s="6">
        <f t="shared" si="15"/>
        <v>-8.6681151822576297E-4</v>
      </c>
      <c r="Z73" s="29">
        <v>2638.0855196544489</v>
      </c>
      <c r="AA73" s="6">
        <f t="shared" si="17"/>
        <v>1.9866654092448588E-3</v>
      </c>
      <c r="AB73">
        <f t="shared" ref="AB73:AB136" si="24">YEAR(A73)</f>
        <v>2016</v>
      </c>
      <c r="AC73">
        <f t="shared" ref="AC73:AC136" si="25">MONTH(A73)</f>
        <v>9</v>
      </c>
      <c r="AD73" s="23">
        <f t="shared" si="9"/>
        <v>3</v>
      </c>
      <c r="AE73">
        <f>IF(ISBLANK(Basket_Sheet!$I$1),0,IF(Basket_Sheet!$I$1=0,1,IF(Calculation_Sheet!AB73=Basket_Sheet!$I$1,1,0)))</f>
        <v>1</v>
      </c>
      <c r="AF73">
        <f>IF(ISBLANK(Basket_Sheet!$I$2),0,IF(Basket_Sheet!$I$2=0,1,IF(Calculation_Sheet!AC73=Basket_Sheet!$I$2,1,0)))</f>
        <v>0</v>
      </c>
      <c r="AG73">
        <f>IF(ISBLANK(Basket_Sheet!$I$3),0,IF(Basket_Sheet!$I$3=0,1,IF(Calculation_Sheet!AD73=Basket_Sheet!$I$3,1,0)))</f>
        <v>0</v>
      </c>
      <c r="AH73">
        <f t="shared" si="10"/>
        <v>1</v>
      </c>
    </row>
    <row r="74" spans="1:34" x14ac:dyDescent="0.35">
      <c r="A74" s="19">
        <v>42615</v>
      </c>
      <c r="B74" s="7">
        <v>0.12824909287830094</v>
      </c>
      <c r="C74">
        <v>6.3122704000000002E-2</v>
      </c>
      <c r="D74">
        <v>3.1638595029333701E-2</v>
      </c>
      <c r="E74">
        <v>11.5108521739122</v>
      </c>
      <c r="F74">
        <v>2</v>
      </c>
      <c r="G74">
        <f t="shared" si="18"/>
        <v>99999</v>
      </c>
      <c r="H74">
        <f t="shared" si="19"/>
        <v>0</v>
      </c>
      <c r="I74">
        <f t="shared" si="20"/>
        <v>99999</v>
      </c>
      <c r="J74">
        <f>IF(Basket_Sheet!$I$6=0,IF(C74&lt;Basket_Sheet!$I$7,-10,10),IF(Basket_Sheet!$I$6=1,IF(D74&lt;Basket_Sheet!$I$7,-10,10),IF(Basket_Sheet!$I$6=2,IF(E74&gt;Basket_Sheet!$I$7,-10,10),"")))</f>
        <v>-10</v>
      </c>
      <c r="K74">
        <f t="shared" si="21"/>
        <v>0</v>
      </c>
      <c r="L74">
        <f t="shared" si="22"/>
        <v>4</v>
      </c>
      <c r="M74">
        <f t="shared" si="23"/>
        <v>4</v>
      </c>
      <c r="N74">
        <v>19891.849600000001</v>
      </c>
      <c r="O74" s="6">
        <f t="shared" si="11"/>
        <v>3.7263901503683527E-3</v>
      </c>
      <c r="P74">
        <v>10960168</v>
      </c>
      <c r="Q74" s="6">
        <f t="shared" si="12"/>
        <v>3.268536543816758E-3</v>
      </c>
      <c r="R74">
        <v>1693.8970954645329</v>
      </c>
      <c r="S74" s="6">
        <f t="shared" si="13"/>
        <v>6.2383045962866035E-4</v>
      </c>
      <c r="T74" s="29">
        <v>520.40246000000036</v>
      </c>
      <c r="U74" s="6">
        <f t="shared" si="14"/>
        <v>3.5706273256796983E-4</v>
      </c>
      <c r="V74">
        <v>419.56580000000008</v>
      </c>
      <c r="W74" s="6">
        <f t="shared" si="16"/>
        <v>-1.2850831202178448E-2</v>
      </c>
      <c r="X74">
        <v>2214.2995554645331</v>
      </c>
      <c r="Y74" s="6">
        <f t="shared" si="15"/>
        <v>5.6112218701342975E-4</v>
      </c>
      <c r="Z74" s="29">
        <v>2633.8653554645334</v>
      </c>
      <c r="AA74" s="6">
        <f t="shared" si="17"/>
        <v>-1.5997071203621704E-3</v>
      </c>
      <c r="AB74">
        <f t="shared" si="24"/>
        <v>2016</v>
      </c>
      <c r="AC74">
        <f t="shared" si="25"/>
        <v>9</v>
      </c>
      <c r="AD74" s="23">
        <f t="shared" ref="AD74:AD137" si="26">ROUNDUP(AC74/3,0)</f>
        <v>3</v>
      </c>
      <c r="AE74">
        <f>IF(ISBLANK(Basket_Sheet!$I$1),0,IF(Basket_Sheet!$I$1=0,1,IF(Calculation_Sheet!AB74=Basket_Sheet!$I$1,1,0)))</f>
        <v>1</v>
      </c>
      <c r="AF74">
        <f>IF(ISBLANK(Basket_Sheet!$I$2),0,IF(Basket_Sheet!$I$2=0,1,IF(Calculation_Sheet!AC74=Basket_Sheet!$I$2,1,0)))</f>
        <v>0</v>
      </c>
      <c r="AG74">
        <f>IF(ISBLANK(Basket_Sheet!$I$3),0,IF(Basket_Sheet!$I$3=0,1,IF(Calculation_Sheet!AD74=Basket_Sheet!$I$3,1,0)))</f>
        <v>0</v>
      </c>
      <c r="AH74">
        <f t="shared" ref="AH74:AH137" si="27">IF(SUM(AE74:AG74)&gt;=$T$1,1,0)</f>
        <v>1</v>
      </c>
    </row>
    <row r="75" spans="1:34" x14ac:dyDescent="0.35">
      <c r="A75" s="19">
        <v>42619</v>
      </c>
      <c r="B75" s="7">
        <v>1.8413463626900357</v>
      </c>
      <c r="C75">
        <v>0.75989130500000002</v>
      </c>
      <c r="D75">
        <v>0.46501785156310199</v>
      </c>
      <c r="E75">
        <v>4.1172961658265796</v>
      </c>
      <c r="F75">
        <v>2</v>
      </c>
      <c r="G75">
        <f t="shared" si="18"/>
        <v>99999</v>
      </c>
      <c r="H75">
        <f t="shared" si="19"/>
        <v>99999</v>
      </c>
      <c r="I75">
        <f t="shared" si="20"/>
        <v>1</v>
      </c>
      <c r="J75">
        <f>IF(Basket_Sheet!$I$6=0,IF(C75&lt;Basket_Sheet!$I$7,-10,10),IF(Basket_Sheet!$I$6=1,IF(D75&lt;Basket_Sheet!$I$7,-10,10),IF(Basket_Sheet!$I$6=2,IF(E75&gt;Basket_Sheet!$I$7,-10,10),"")))</f>
        <v>10</v>
      </c>
      <c r="K75">
        <f t="shared" si="21"/>
        <v>1</v>
      </c>
      <c r="L75">
        <f t="shared" si="22"/>
        <v>5</v>
      </c>
      <c r="M75">
        <f t="shared" si="23"/>
        <v>5</v>
      </c>
      <c r="N75">
        <v>20444.949199999999</v>
      </c>
      <c r="O75" s="6">
        <f t="shared" ref="O75:O138" si="28">N75/N74-1</f>
        <v>2.7805337920913997E-2</v>
      </c>
      <c r="P75">
        <v>11006981</v>
      </c>
      <c r="Q75" s="6">
        <f t="shared" ref="Q75:Q138" si="29">P75/P74-1</f>
        <v>4.2711936532360273E-3</v>
      </c>
      <c r="R75">
        <v>1695.9983379725313</v>
      </c>
      <c r="S75" s="6">
        <f t="shared" ref="S75:S138" si="30">R75/R74-1</f>
        <v>1.2404782519697122E-3</v>
      </c>
      <c r="T75" s="29">
        <v>523.44072000000028</v>
      </c>
      <c r="U75" s="6">
        <f t="shared" ref="U75:U138" si="31">T75/T74-1</f>
        <v>5.8382890811083943E-3</v>
      </c>
      <c r="V75">
        <v>419.6137500000001</v>
      </c>
      <c r="W75" s="6">
        <f t="shared" si="16"/>
        <v>1.1428481539721425E-4</v>
      </c>
      <c r="X75">
        <v>2219.4390579725314</v>
      </c>
      <c r="Y75" s="6">
        <f t="shared" ref="Y75:Y138" si="32">X75/X74-1</f>
        <v>2.3210511402194101E-3</v>
      </c>
      <c r="Z75" s="29">
        <v>2639.0528079725314</v>
      </c>
      <c r="AA75" s="6">
        <f t="shared" si="17"/>
        <v>1.9695207643153356E-3</v>
      </c>
      <c r="AB75">
        <f t="shared" si="24"/>
        <v>2016</v>
      </c>
      <c r="AC75">
        <f t="shared" si="25"/>
        <v>9</v>
      </c>
      <c r="AD75" s="23">
        <f t="shared" si="26"/>
        <v>3</v>
      </c>
      <c r="AE75">
        <f>IF(ISBLANK(Basket_Sheet!$I$1),0,IF(Basket_Sheet!$I$1=0,1,IF(Calculation_Sheet!AB75=Basket_Sheet!$I$1,1,0)))</f>
        <v>1</v>
      </c>
      <c r="AF75">
        <f>IF(ISBLANK(Basket_Sheet!$I$2),0,IF(Basket_Sheet!$I$2=0,1,IF(Calculation_Sheet!AC75=Basket_Sheet!$I$2,1,0)))</f>
        <v>0</v>
      </c>
      <c r="AG75">
        <f>IF(ISBLANK(Basket_Sheet!$I$3),0,IF(Basket_Sheet!$I$3=0,1,IF(Calculation_Sheet!AD75=Basket_Sheet!$I$3,1,0)))</f>
        <v>0</v>
      </c>
      <c r="AH75">
        <f t="shared" si="27"/>
        <v>1</v>
      </c>
    </row>
    <row r="76" spans="1:34" x14ac:dyDescent="0.35">
      <c r="A76" s="19">
        <v>42620</v>
      </c>
      <c r="B76" s="7">
        <v>-0.61713970216982705</v>
      </c>
      <c r="C76">
        <v>2.9036883999999999E-2</v>
      </c>
      <c r="D76">
        <v>5.1104551882435997E-2</v>
      </c>
      <c r="E76">
        <v>10.2526571760874</v>
      </c>
      <c r="F76">
        <v>6</v>
      </c>
      <c r="G76">
        <f t="shared" si="18"/>
        <v>-1</v>
      </c>
      <c r="H76">
        <f t="shared" si="19"/>
        <v>99999</v>
      </c>
      <c r="I76">
        <f t="shared" si="20"/>
        <v>99999</v>
      </c>
      <c r="J76">
        <f>IF(Basket_Sheet!$I$6=0,IF(C76&lt;Basket_Sheet!$I$7,-10,10),IF(Basket_Sheet!$I$6=1,IF(D76&lt;Basket_Sheet!$I$7,-10,10),IF(Basket_Sheet!$I$6=2,IF(E76&gt;Basket_Sheet!$I$7,-10,10),"")))</f>
        <v>-10</v>
      </c>
      <c r="K76">
        <f t="shared" si="21"/>
        <v>-1</v>
      </c>
      <c r="L76">
        <f t="shared" si="22"/>
        <v>2</v>
      </c>
      <c r="M76">
        <f t="shared" si="23"/>
        <v>2</v>
      </c>
      <c r="N76">
        <v>20442.699199999999</v>
      </c>
      <c r="O76" s="6">
        <f t="shared" si="28"/>
        <v>-1.1005163074706559E-4</v>
      </c>
      <c r="P76">
        <v>10913642</v>
      </c>
      <c r="Q76" s="6">
        <f t="shared" si="29"/>
        <v>-8.4799819314669289E-3</v>
      </c>
      <c r="R76">
        <v>1695.2540828828878</v>
      </c>
      <c r="S76" s="6">
        <f t="shared" si="30"/>
        <v>-4.3883008195233497E-4</v>
      </c>
      <c r="T76" s="29">
        <v>523.16351000000031</v>
      </c>
      <c r="U76" s="6">
        <f t="shared" si="31"/>
        <v>-5.2959196602042624E-4</v>
      </c>
      <c r="V76">
        <v>426.73783000000009</v>
      </c>
      <c r="W76" s="6">
        <f t="shared" ref="W76:W139" si="33">V76/V75-1</f>
        <v>1.6977708666601199E-2</v>
      </c>
      <c r="X76">
        <v>2218.4175928828881</v>
      </c>
      <c r="Y76" s="6">
        <f t="shared" si="32"/>
        <v>-4.6023570053610463E-4</v>
      </c>
      <c r="Z76" s="29">
        <v>2645.1554228828882</v>
      </c>
      <c r="AA76" s="6">
        <f t="shared" ref="AA76:AA139" si="34">Z76/Z75-1</f>
        <v>2.3124262204685664E-3</v>
      </c>
      <c r="AB76">
        <f t="shared" si="24"/>
        <v>2016</v>
      </c>
      <c r="AC76">
        <f t="shared" si="25"/>
        <v>9</v>
      </c>
      <c r="AD76" s="23">
        <f t="shared" si="26"/>
        <v>3</v>
      </c>
      <c r="AE76">
        <f>IF(ISBLANK(Basket_Sheet!$I$1),0,IF(Basket_Sheet!$I$1=0,1,IF(Calculation_Sheet!AB76=Basket_Sheet!$I$1,1,0)))</f>
        <v>1</v>
      </c>
      <c r="AF76">
        <f>IF(ISBLANK(Basket_Sheet!$I$2),0,IF(Basket_Sheet!$I$2=0,1,IF(Calculation_Sheet!AC76=Basket_Sheet!$I$2,1,0)))</f>
        <v>0</v>
      </c>
      <c r="AG76">
        <f>IF(ISBLANK(Basket_Sheet!$I$3),0,IF(Basket_Sheet!$I$3=0,1,IF(Calculation_Sheet!AD76=Basket_Sheet!$I$3,1,0)))</f>
        <v>0</v>
      </c>
      <c r="AH76">
        <f t="shared" si="27"/>
        <v>1</v>
      </c>
    </row>
    <row r="77" spans="1:34" x14ac:dyDescent="0.35">
      <c r="A77" s="19">
        <v>42621</v>
      </c>
      <c r="B77" s="7">
        <v>-8.6419461058638916E-2</v>
      </c>
      <c r="C77">
        <v>0.22641655399999999</v>
      </c>
      <c r="D77">
        <v>1.9370443983805E-2</v>
      </c>
      <c r="E77">
        <v>11.8055403189258</v>
      </c>
      <c r="F77">
        <v>8</v>
      </c>
      <c r="G77">
        <f t="shared" si="18"/>
        <v>99999</v>
      </c>
      <c r="H77">
        <f t="shared" si="19"/>
        <v>0</v>
      </c>
      <c r="I77">
        <f t="shared" si="20"/>
        <v>99999</v>
      </c>
      <c r="J77">
        <f>IF(Basket_Sheet!$I$6=0,IF(C77&lt;Basket_Sheet!$I$7,-10,10),IF(Basket_Sheet!$I$6=1,IF(D77&lt;Basket_Sheet!$I$7,-10,10),IF(Basket_Sheet!$I$6=2,IF(E77&gt;Basket_Sheet!$I$7,-10,10),"")))</f>
        <v>-10</v>
      </c>
      <c r="K77">
        <f t="shared" si="21"/>
        <v>0</v>
      </c>
      <c r="L77">
        <f t="shared" si="22"/>
        <v>4</v>
      </c>
      <c r="M77">
        <f t="shared" si="23"/>
        <v>4</v>
      </c>
      <c r="N77">
        <v>20407.150399999999</v>
      </c>
      <c r="O77" s="6">
        <f t="shared" si="28"/>
        <v>-1.7389484457120963E-3</v>
      </c>
      <c r="P77">
        <v>10804424</v>
      </c>
      <c r="Q77" s="6">
        <f t="shared" si="29"/>
        <v>-1.0007475048201098E-2</v>
      </c>
      <c r="R77">
        <v>1696.581104467185</v>
      </c>
      <c r="S77" s="6">
        <f t="shared" si="30"/>
        <v>7.8278624879679626E-4</v>
      </c>
      <c r="T77" s="29">
        <v>523.94683000000032</v>
      </c>
      <c r="U77" s="6">
        <f t="shared" si="31"/>
        <v>1.4972756796436393E-3</v>
      </c>
      <c r="V77">
        <v>428.9734400000001</v>
      </c>
      <c r="W77" s="6">
        <f t="shared" si="33"/>
        <v>5.2388371567619885E-3</v>
      </c>
      <c r="X77">
        <v>2220.5279344671853</v>
      </c>
      <c r="Y77" s="6">
        <f t="shared" si="32"/>
        <v>9.512823875303944E-4</v>
      </c>
      <c r="Z77" s="29">
        <v>2649.5013744671855</v>
      </c>
      <c r="AA77" s="6">
        <f t="shared" si="34"/>
        <v>1.6429853409372086E-3</v>
      </c>
      <c r="AB77">
        <f t="shared" si="24"/>
        <v>2016</v>
      </c>
      <c r="AC77">
        <f t="shared" si="25"/>
        <v>9</v>
      </c>
      <c r="AD77" s="23">
        <f t="shared" si="26"/>
        <v>3</v>
      </c>
      <c r="AE77">
        <f>IF(ISBLANK(Basket_Sheet!$I$1),0,IF(Basket_Sheet!$I$1=0,1,IF(Calculation_Sheet!AB77=Basket_Sheet!$I$1,1,0)))</f>
        <v>1</v>
      </c>
      <c r="AF77">
        <f>IF(ISBLANK(Basket_Sheet!$I$2),0,IF(Basket_Sheet!$I$2=0,1,IF(Calculation_Sheet!AC77=Basket_Sheet!$I$2,1,0)))</f>
        <v>0</v>
      </c>
      <c r="AG77">
        <f>IF(ISBLANK(Basket_Sheet!$I$3),0,IF(Basket_Sheet!$I$3=0,1,IF(Calculation_Sheet!AD77=Basket_Sheet!$I$3,1,0)))</f>
        <v>0</v>
      </c>
      <c r="AH77">
        <f t="shared" si="27"/>
        <v>1</v>
      </c>
    </row>
    <row r="78" spans="1:34" x14ac:dyDescent="0.35">
      <c r="A78" s="19">
        <v>42622</v>
      </c>
      <c r="B78" s="7">
        <v>-0.11181225262365649</v>
      </c>
      <c r="C78">
        <v>0.27914825100000001</v>
      </c>
      <c r="D78">
        <v>8.6566328703101495E-3</v>
      </c>
      <c r="E78">
        <v>9.6785011360781397</v>
      </c>
      <c r="F78">
        <v>8</v>
      </c>
      <c r="G78">
        <f t="shared" si="18"/>
        <v>99999</v>
      </c>
      <c r="H78">
        <f t="shared" si="19"/>
        <v>0</v>
      </c>
      <c r="I78">
        <f t="shared" si="20"/>
        <v>99999</v>
      </c>
      <c r="J78">
        <f>IF(Basket_Sheet!$I$6=0,IF(C78&lt;Basket_Sheet!$I$7,-10,10),IF(Basket_Sheet!$I$6=1,IF(D78&lt;Basket_Sheet!$I$7,-10,10),IF(Basket_Sheet!$I$6=2,IF(E78&gt;Basket_Sheet!$I$7,-10,10),"")))</f>
        <v>-10</v>
      </c>
      <c r="K78">
        <f t="shared" si="21"/>
        <v>0</v>
      </c>
      <c r="L78">
        <f t="shared" si="22"/>
        <v>4</v>
      </c>
      <c r="M78">
        <f t="shared" si="23"/>
        <v>4</v>
      </c>
      <c r="N78">
        <v>20247.449199999999</v>
      </c>
      <c r="O78" s="6">
        <f t="shared" si="28"/>
        <v>-7.8257471949635393E-3</v>
      </c>
      <c r="P78">
        <v>10739510</v>
      </c>
      <c r="Q78" s="6">
        <f t="shared" si="29"/>
        <v>-6.0080944620463095E-3</v>
      </c>
      <c r="R78">
        <v>1694.2774477651039</v>
      </c>
      <c r="S78" s="6">
        <f t="shared" si="30"/>
        <v>-1.3578229157541477E-3</v>
      </c>
      <c r="T78" s="29">
        <v>523.96350000000029</v>
      </c>
      <c r="U78" s="6">
        <f t="shared" si="31"/>
        <v>3.1816205472656733E-5</v>
      </c>
      <c r="V78">
        <v>426.75470000000007</v>
      </c>
      <c r="W78" s="6">
        <f t="shared" si="33"/>
        <v>-5.1722083306603439E-3</v>
      </c>
      <c r="X78">
        <v>2218.2409477651045</v>
      </c>
      <c r="Y78" s="6">
        <f t="shared" si="32"/>
        <v>-1.0299292643799474E-3</v>
      </c>
      <c r="Z78" s="29">
        <v>2644.9956477651044</v>
      </c>
      <c r="AA78" s="6">
        <f t="shared" si="34"/>
        <v>-1.70059421199098E-3</v>
      </c>
      <c r="AB78">
        <f t="shared" si="24"/>
        <v>2016</v>
      </c>
      <c r="AC78">
        <f t="shared" si="25"/>
        <v>9</v>
      </c>
      <c r="AD78" s="23">
        <f t="shared" si="26"/>
        <v>3</v>
      </c>
      <c r="AE78">
        <f>IF(ISBLANK(Basket_Sheet!$I$1),0,IF(Basket_Sheet!$I$1=0,1,IF(Calculation_Sheet!AB78=Basket_Sheet!$I$1,1,0)))</f>
        <v>1</v>
      </c>
      <c r="AF78">
        <f>IF(ISBLANK(Basket_Sheet!$I$2),0,IF(Basket_Sheet!$I$2=0,1,IF(Calculation_Sheet!AC78=Basket_Sheet!$I$2,1,0)))</f>
        <v>0</v>
      </c>
      <c r="AG78">
        <f>IF(ISBLANK(Basket_Sheet!$I$3),0,IF(Basket_Sheet!$I$3=0,1,IF(Calculation_Sheet!AD78=Basket_Sheet!$I$3,1,0)))</f>
        <v>0</v>
      </c>
      <c r="AH78">
        <f t="shared" si="27"/>
        <v>1</v>
      </c>
    </row>
    <row r="79" spans="1:34" x14ac:dyDescent="0.35">
      <c r="A79" s="19">
        <v>42625</v>
      </c>
      <c r="B79" s="7">
        <v>7.6577497644359074E-2</v>
      </c>
      <c r="C79">
        <v>0.31385358899999999</v>
      </c>
      <c r="D79">
        <v>1.6600026344067601E-2</v>
      </c>
      <c r="E79">
        <v>13.8115558537475</v>
      </c>
      <c r="F79">
        <v>8</v>
      </c>
      <c r="G79">
        <f t="shared" si="18"/>
        <v>99999</v>
      </c>
      <c r="H79">
        <f t="shared" si="19"/>
        <v>0</v>
      </c>
      <c r="I79">
        <f t="shared" si="20"/>
        <v>99999</v>
      </c>
      <c r="J79">
        <f>IF(Basket_Sheet!$I$6=0,IF(C79&lt;Basket_Sheet!$I$7,-10,10),IF(Basket_Sheet!$I$6=1,IF(D79&lt;Basket_Sheet!$I$7,-10,10),IF(Basket_Sheet!$I$6=2,IF(E79&gt;Basket_Sheet!$I$7,-10,10),"")))</f>
        <v>-10</v>
      </c>
      <c r="K79">
        <f t="shared" si="21"/>
        <v>0</v>
      </c>
      <c r="L79">
        <f t="shared" si="22"/>
        <v>4</v>
      </c>
      <c r="M79">
        <f t="shared" si="23"/>
        <v>4</v>
      </c>
      <c r="N79">
        <v>19798.900399999999</v>
      </c>
      <c r="O79" s="6">
        <f t="shared" si="28"/>
        <v>-2.2153348580817855E-2</v>
      </c>
      <c r="P79">
        <v>10796064</v>
      </c>
      <c r="Q79" s="6">
        <f t="shared" si="29"/>
        <v>5.265975821988178E-3</v>
      </c>
      <c r="R79">
        <v>1699.7994915511365</v>
      </c>
      <c r="S79" s="6">
        <f t="shared" si="30"/>
        <v>3.2592323018385549E-3</v>
      </c>
      <c r="T79" s="29">
        <v>522.66351000000031</v>
      </c>
      <c r="U79" s="6">
        <f t="shared" si="31"/>
        <v>-2.4810697691728389E-3</v>
      </c>
      <c r="V79">
        <v>425.82104000000004</v>
      </c>
      <c r="W79" s="6">
        <f t="shared" si="33"/>
        <v>-2.187814217394779E-3</v>
      </c>
      <c r="X79">
        <v>2222.4630015511366</v>
      </c>
      <c r="Y79" s="6">
        <f t="shared" si="32"/>
        <v>1.903334166780235E-3</v>
      </c>
      <c r="Z79" s="29">
        <v>2648.2840415511364</v>
      </c>
      <c r="AA79" s="6">
        <f t="shared" si="34"/>
        <v>1.2432511141597935E-3</v>
      </c>
      <c r="AB79">
        <f t="shared" si="24"/>
        <v>2016</v>
      </c>
      <c r="AC79">
        <f t="shared" si="25"/>
        <v>9</v>
      </c>
      <c r="AD79" s="23">
        <f t="shared" si="26"/>
        <v>3</v>
      </c>
      <c r="AE79">
        <f>IF(ISBLANK(Basket_Sheet!$I$1),0,IF(Basket_Sheet!$I$1=0,1,IF(Calculation_Sheet!AB79=Basket_Sheet!$I$1,1,0)))</f>
        <v>1</v>
      </c>
      <c r="AF79">
        <f>IF(ISBLANK(Basket_Sheet!$I$2),0,IF(Basket_Sheet!$I$2=0,1,IF(Calculation_Sheet!AC79=Basket_Sheet!$I$2,1,0)))</f>
        <v>0</v>
      </c>
      <c r="AG79">
        <f>IF(ISBLANK(Basket_Sheet!$I$3),0,IF(Basket_Sheet!$I$3=0,1,IF(Calculation_Sheet!AD79=Basket_Sheet!$I$3,1,0)))</f>
        <v>0</v>
      </c>
      <c r="AH79">
        <f t="shared" si="27"/>
        <v>1</v>
      </c>
    </row>
    <row r="80" spans="1:34" x14ac:dyDescent="0.35">
      <c r="A80" s="19">
        <v>42627</v>
      </c>
      <c r="B80" s="7">
        <v>0.44510125905527331</v>
      </c>
      <c r="C80">
        <v>0.31178598099999999</v>
      </c>
      <c r="D80">
        <v>5.97227205845174E-2</v>
      </c>
      <c r="E80">
        <v>11.105816540950199</v>
      </c>
      <c r="F80">
        <v>5</v>
      </c>
      <c r="G80">
        <f t="shared" si="18"/>
        <v>99999</v>
      </c>
      <c r="H80">
        <f t="shared" si="19"/>
        <v>99999</v>
      </c>
      <c r="I80">
        <f t="shared" si="20"/>
        <v>1</v>
      </c>
      <c r="J80">
        <f>IF(Basket_Sheet!$I$6=0,IF(C80&lt;Basket_Sheet!$I$7,-10,10),IF(Basket_Sheet!$I$6=1,IF(D80&lt;Basket_Sheet!$I$7,-10,10),IF(Basket_Sheet!$I$6=2,IF(E80&gt;Basket_Sheet!$I$7,-10,10),"")))</f>
        <v>-10</v>
      </c>
      <c r="K80">
        <f t="shared" si="21"/>
        <v>1</v>
      </c>
      <c r="L80">
        <f t="shared" si="22"/>
        <v>6</v>
      </c>
      <c r="M80">
        <f t="shared" si="23"/>
        <v>6</v>
      </c>
      <c r="N80">
        <v>19939.400399999999</v>
      </c>
      <c r="O80" s="6">
        <f t="shared" si="28"/>
        <v>7.0963536944708139E-3</v>
      </c>
      <c r="P80">
        <v>10831659</v>
      </c>
      <c r="Q80" s="6">
        <f t="shared" si="29"/>
        <v>3.2970349193928161E-3</v>
      </c>
      <c r="R80">
        <v>1702.5071674711967</v>
      </c>
      <c r="S80" s="6">
        <f t="shared" si="30"/>
        <v>1.5929384221602394E-3</v>
      </c>
      <c r="T80" s="29">
        <v>523.51772000000028</v>
      </c>
      <c r="U80" s="6">
        <f t="shared" si="31"/>
        <v>1.634340227807396E-3</v>
      </c>
      <c r="V80">
        <v>430.14005000000003</v>
      </c>
      <c r="W80" s="6">
        <f t="shared" si="33"/>
        <v>1.0142782047594334E-2</v>
      </c>
      <c r="X80">
        <v>2226.024887471197</v>
      </c>
      <c r="Y80" s="6">
        <f t="shared" si="32"/>
        <v>1.6026750130708756E-3</v>
      </c>
      <c r="Z80" s="29">
        <v>2656.1649374711969</v>
      </c>
      <c r="AA80" s="6">
        <f t="shared" si="34"/>
        <v>2.9758499452514631E-3</v>
      </c>
      <c r="AB80">
        <f t="shared" si="24"/>
        <v>2016</v>
      </c>
      <c r="AC80">
        <f t="shared" si="25"/>
        <v>9</v>
      </c>
      <c r="AD80" s="23">
        <f t="shared" si="26"/>
        <v>3</v>
      </c>
      <c r="AE80">
        <f>IF(ISBLANK(Basket_Sheet!$I$1),0,IF(Basket_Sheet!$I$1=0,1,IF(Calculation_Sheet!AB80=Basket_Sheet!$I$1,1,0)))</f>
        <v>1</v>
      </c>
      <c r="AF80">
        <f>IF(ISBLANK(Basket_Sheet!$I$2),0,IF(Basket_Sheet!$I$2=0,1,IF(Calculation_Sheet!AC80=Basket_Sheet!$I$2,1,0)))</f>
        <v>0</v>
      </c>
      <c r="AG80">
        <f>IF(ISBLANK(Basket_Sheet!$I$3),0,IF(Basket_Sheet!$I$3=0,1,IF(Calculation_Sheet!AD80=Basket_Sheet!$I$3,1,0)))</f>
        <v>0</v>
      </c>
      <c r="AH80">
        <f t="shared" si="27"/>
        <v>1</v>
      </c>
    </row>
    <row r="81" spans="1:34" x14ac:dyDescent="0.35">
      <c r="A81" s="19">
        <v>42628</v>
      </c>
      <c r="B81" s="7">
        <v>-0.24945169149602139</v>
      </c>
      <c r="C81">
        <v>0.10954396499999999</v>
      </c>
      <c r="D81">
        <v>7.3101675248657599E-2</v>
      </c>
      <c r="E81">
        <v>8.9894485075082606</v>
      </c>
      <c r="F81">
        <v>3</v>
      </c>
      <c r="G81">
        <f t="shared" si="18"/>
        <v>99999</v>
      </c>
      <c r="H81">
        <f t="shared" si="19"/>
        <v>0</v>
      </c>
      <c r="I81">
        <f t="shared" si="20"/>
        <v>99999</v>
      </c>
      <c r="J81">
        <f>IF(Basket_Sheet!$I$6=0,IF(C81&lt;Basket_Sheet!$I$7,-10,10),IF(Basket_Sheet!$I$6=1,IF(D81&lt;Basket_Sheet!$I$7,-10,10),IF(Basket_Sheet!$I$6=2,IF(E81&gt;Basket_Sheet!$I$7,-10,10),"")))</f>
        <v>-10</v>
      </c>
      <c r="K81">
        <f t="shared" si="21"/>
        <v>0</v>
      </c>
      <c r="L81">
        <f t="shared" si="22"/>
        <v>4</v>
      </c>
      <c r="M81">
        <f t="shared" si="23"/>
        <v>4</v>
      </c>
      <c r="N81">
        <v>19866.699199999999</v>
      </c>
      <c r="O81" s="6">
        <f t="shared" si="28"/>
        <v>-3.6461076332063858E-3</v>
      </c>
      <c r="P81">
        <v>10837657</v>
      </c>
      <c r="Q81" s="6">
        <f t="shared" si="29"/>
        <v>5.5374712220901401E-4</v>
      </c>
      <c r="R81">
        <v>1705.853813370717</v>
      </c>
      <c r="S81" s="6">
        <f t="shared" si="30"/>
        <v>1.9657161881387886E-3</v>
      </c>
      <c r="T81" s="29">
        <v>523.38770000000022</v>
      </c>
      <c r="U81" s="6">
        <f t="shared" si="31"/>
        <v>-2.4835835547276641E-4</v>
      </c>
      <c r="V81">
        <v>429.76882000000006</v>
      </c>
      <c r="W81" s="6">
        <f t="shared" si="33"/>
        <v>-8.6304448981200377E-4</v>
      </c>
      <c r="X81">
        <v>2229.2415133707173</v>
      </c>
      <c r="Y81" s="6">
        <f t="shared" si="32"/>
        <v>1.4450089563797786E-3</v>
      </c>
      <c r="Z81" s="29">
        <v>2659.0103333707175</v>
      </c>
      <c r="AA81" s="6">
        <f t="shared" si="34"/>
        <v>1.0712421730216803E-3</v>
      </c>
      <c r="AB81">
        <f t="shared" si="24"/>
        <v>2016</v>
      </c>
      <c r="AC81">
        <f t="shared" si="25"/>
        <v>9</v>
      </c>
      <c r="AD81" s="23">
        <f t="shared" si="26"/>
        <v>3</v>
      </c>
      <c r="AE81">
        <f>IF(ISBLANK(Basket_Sheet!$I$1),0,IF(Basket_Sheet!$I$1=0,1,IF(Calculation_Sheet!AB81=Basket_Sheet!$I$1,1,0)))</f>
        <v>1</v>
      </c>
      <c r="AF81">
        <f>IF(ISBLANK(Basket_Sheet!$I$2),0,IF(Basket_Sheet!$I$2=0,1,IF(Calculation_Sheet!AC81=Basket_Sheet!$I$2,1,0)))</f>
        <v>0</v>
      </c>
      <c r="AG81">
        <f>IF(ISBLANK(Basket_Sheet!$I$3),0,IF(Basket_Sheet!$I$3=0,1,IF(Calculation_Sheet!AD81=Basket_Sheet!$I$3,1,0)))</f>
        <v>0</v>
      </c>
      <c r="AH81">
        <f t="shared" si="27"/>
        <v>1</v>
      </c>
    </row>
    <row r="82" spans="1:34" x14ac:dyDescent="0.35">
      <c r="A82" s="19">
        <v>42629</v>
      </c>
      <c r="B82" s="7">
        <v>-0.99827944136424185</v>
      </c>
      <c r="C82">
        <v>0.74499753099999999</v>
      </c>
      <c r="D82">
        <v>0.31622350803027799</v>
      </c>
      <c r="E82">
        <v>4.8022045105542501</v>
      </c>
      <c r="F82">
        <v>10</v>
      </c>
      <c r="G82">
        <f t="shared" si="18"/>
        <v>-1</v>
      </c>
      <c r="H82">
        <f t="shared" si="19"/>
        <v>99999</v>
      </c>
      <c r="I82">
        <f t="shared" si="20"/>
        <v>99999</v>
      </c>
      <c r="J82">
        <f>IF(Basket_Sheet!$I$6=0,IF(C82&lt;Basket_Sheet!$I$7,-10,10),IF(Basket_Sheet!$I$6=1,IF(D82&lt;Basket_Sheet!$I$7,-10,10),IF(Basket_Sheet!$I$6=2,IF(E82&gt;Basket_Sheet!$I$7,-10,10),"")))</f>
        <v>10</v>
      </c>
      <c r="K82">
        <f t="shared" si="21"/>
        <v>-1</v>
      </c>
      <c r="L82">
        <f t="shared" si="22"/>
        <v>1</v>
      </c>
      <c r="M82">
        <f t="shared" si="23"/>
        <v>1</v>
      </c>
      <c r="N82">
        <v>19868.699199999999</v>
      </c>
      <c r="O82" s="6">
        <f t="shared" si="28"/>
        <v>1.00670976082462E-4</v>
      </c>
      <c r="P82">
        <v>10770097</v>
      </c>
      <c r="Q82" s="6">
        <f t="shared" si="29"/>
        <v>-6.2338197269021789E-3</v>
      </c>
      <c r="R82">
        <v>1708.4574887618887</v>
      </c>
      <c r="S82" s="6">
        <f t="shared" si="30"/>
        <v>1.5263180061291237E-3</v>
      </c>
      <c r="T82" s="29">
        <v>522.18925000000036</v>
      </c>
      <c r="U82" s="6">
        <f t="shared" si="31"/>
        <v>-2.2897939710846416E-3</v>
      </c>
      <c r="V82">
        <v>423.91672000000011</v>
      </c>
      <c r="W82" s="6">
        <f t="shared" si="33"/>
        <v>-1.3616855685342544E-2</v>
      </c>
      <c r="X82">
        <v>2230.6467387618891</v>
      </c>
      <c r="Y82" s="6">
        <f t="shared" si="32"/>
        <v>6.3036031885443933E-4</v>
      </c>
      <c r="Z82" s="29">
        <v>2654.5634587618893</v>
      </c>
      <c r="AA82" s="6">
        <f t="shared" si="34"/>
        <v>-1.6723795891350202E-3</v>
      </c>
      <c r="AB82">
        <f t="shared" si="24"/>
        <v>2016</v>
      </c>
      <c r="AC82">
        <f t="shared" si="25"/>
        <v>9</v>
      </c>
      <c r="AD82" s="23">
        <f t="shared" si="26"/>
        <v>3</v>
      </c>
      <c r="AE82">
        <f>IF(ISBLANK(Basket_Sheet!$I$1),0,IF(Basket_Sheet!$I$1=0,1,IF(Calculation_Sheet!AB82=Basket_Sheet!$I$1,1,0)))</f>
        <v>1</v>
      </c>
      <c r="AF82">
        <f>IF(ISBLANK(Basket_Sheet!$I$2),0,IF(Basket_Sheet!$I$2=0,1,IF(Calculation_Sheet!AC82=Basket_Sheet!$I$2,1,0)))</f>
        <v>0</v>
      </c>
      <c r="AG82">
        <f>IF(ISBLANK(Basket_Sheet!$I$3),0,IF(Basket_Sheet!$I$3=0,1,IF(Calculation_Sheet!AD82=Basket_Sheet!$I$3,1,0)))</f>
        <v>0</v>
      </c>
      <c r="AH82">
        <f t="shared" si="27"/>
        <v>1</v>
      </c>
    </row>
    <row r="83" spans="1:34" x14ac:dyDescent="0.35">
      <c r="A83" s="19">
        <v>42632</v>
      </c>
      <c r="B83" s="7">
        <v>-0.22538334458698517</v>
      </c>
      <c r="C83">
        <v>1.5033080000000001E-3</v>
      </c>
      <c r="D83">
        <v>9.3009611139670004E-2</v>
      </c>
      <c r="E83">
        <v>12.2880818041016</v>
      </c>
      <c r="F83">
        <v>2</v>
      </c>
      <c r="G83">
        <f t="shared" si="18"/>
        <v>99999</v>
      </c>
      <c r="H83">
        <f t="shared" si="19"/>
        <v>0</v>
      </c>
      <c r="I83">
        <f t="shared" si="20"/>
        <v>99999</v>
      </c>
      <c r="J83">
        <f>IF(Basket_Sheet!$I$6=0,IF(C83&lt;Basket_Sheet!$I$7,-10,10),IF(Basket_Sheet!$I$6=1,IF(D83&lt;Basket_Sheet!$I$7,-10,10),IF(Basket_Sheet!$I$6=2,IF(E83&gt;Basket_Sheet!$I$7,-10,10),"")))</f>
        <v>10</v>
      </c>
      <c r="K83">
        <f t="shared" si="21"/>
        <v>0</v>
      </c>
      <c r="L83">
        <f t="shared" si="22"/>
        <v>3</v>
      </c>
      <c r="M83">
        <f t="shared" si="23"/>
        <v>3</v>
      </c>
      <c r="N83">
        <v>19904.349600000001</v>
      </c>
      <c r="O83" s="6">
        <f t="shared" si="28"/>
        <v>1.7942996489674901E-3</v>
      </c>
      <c r="P83">
        <v>10800608</v>
      </c>
      <c r="Q83" s="6">
        <f t="shared" si="29"/>
        <v>2.8329364164501047E-3</v>
      </c>
      <c r="R83">
        <v>1711.7131666298726</v>
      </c>
      <c r="S83" s="6">
        <f t="shared" si="30"/>
        <v>1.9056241606241198E-3</v>
      </c>
      <c r="T83" s="29">
        <v>521.85928000000035</v>
      </c>
      <c r="U83" s="6">
        <f t="shared" si="31"/>
        <v>-6.3189734373125805E-4</v>
      </c>
      <c r="V83">
        <v>421.03016000000008</v>
      </c>
      <c r="W83" s="6">
        <f t="shared" si="33"/>
        <v>-6.8092619701342061E-3</v>
      </c>
      <c r="X83">
        <v>2233.572446629873</v>
      </c>
      <c r="Y83" s="6">
        <f t="shared" si="32"/>
        <v>1.3115962367074019E-3</v>
      </c>
      <c r="Z83" s="29">
        <v>2654.6026066298732</v>
      </c>
      <c r="AA83" s="6">
        <f t="shared" si="34"/>
        <v>1.4747384491586857E-5</v>
      </c>
      <c r="AB83">
        <f t="shared" si="24"/>
        <v>2016</v>
      </c>
      <c r="AC83">
        <f t="shared" si="25"/>
        <v>9</v>
      </c>
      <c r="AD83" s="23">
        <f t="shared" si="26"/>
        <v>3</v>
      </c>
      <c r="AE83">
        <f>IF(ISBLANK(Basket_Sheet!$I$1),0,IF(Basket_Sheet!$I$1=0,1,IF(Calculation_Sheet!AB83=Basket_Sheet!$I$1,1,0)))</f>
        <v>1</v>
      </c>
      <c r="AF83">
        <f>IF(ISBLANK(Basket_Sheet!$I$2),0,IF(Basket_Sheet!$I$2=0,1,IF(Calculation_Sheet!AC83=Basket_Sheet!$I$2,1,0)))</f>
        <v>0</v>
      </c>
      <c r="AG83">
        <f>IF(ISBLANK(Basket_Sheet!$I$3),0,IF(Basket_Sheet!$I$3=0,1,IF(Calculation_Sheet!AD83=Basket_Sheet!$I$3,1,0)))</f>
        <v>0</v>
      </c>
      <c r="AH83">
        <f t="shared" si="27"/>
        <v>1</v>
      </c>
    </row>
    <row r="84" spans="1:34" x14ac:dyDescent="0.35">
      <c r="A84" s="19">
        <v>42633</v>
      </c>
      <c r="B84" s="7">
        <v>-0.13561636595131762</v>
      </c>
      <c r="C84">
        <v>0.25953691099999998</v>
      </c>
      <c r="D84">
        <v>6.5759897462384698E-2</v>
      </c>
      <c r="E84">
        <v>15.4422637488977</v>
      </c>
      <c r="F84">
        <v>0</v>
      </c>
      <c r="G84">
        <f t="shared" si="18"/>
        <v>99999</v>
      </c>
      <c r="H84">
        <f t="shared" si="19"/>
        <v>0</v>
      </c>
      <c r="I84">
        <f t="shared" si="20"/>
        <v>99999</v>
      </c>
      <c r="J84">
        <f>IF(Basket_Sheet!$I$6=0,IF(C84&lt;Basket_Sheet!$I$7,-10,10),IF(Basket_Sheet!$I$6=1,IF(D84&lt;Basket_Sheet!$I$7,-10,10),IF(Basket_Sheet!$I$6=2,IF(E84&gt;Basket_Sheet!$I$7,-10,10),"")))</f>
        <v>-10</v>
      </c>
      <c r="K84">
        <f t="shared" si="21"/>
        <v>0</v>
      </c>
      <c r="L84">
        <f t="shared" si="22"/>
        <v>4</v>
      </c>
      <c r="M84">
        <f t="shared" si="23"/>
        <v>4</v>
      </c>
      <c r="N84">
        <v>19863.75</v>
      </c>
      <c r="O84" s="6">
        <f t="shared" si="28"/>
        <v>-2.0397350737851871E-3</v>
      </c>
      <c r="P84">
        <v>10823465</v>
      </c>
      <c r="Q84" s="6">
        <f t="shared" si="29"/>
        <v>2.1162697507399741E-3</v>
      </c>
      <c r="R84">
        <v>1714.3302071545806</v>
      </c>
      <c r="S84" s="6">
        <f t="shared" si="30"/>
        <v>1.5289013227961501E-3</v>
      </c>
      <c r="T84" s="29">
        <v>521.48534000000029</v>
      </c>
      <c r="U84" s="6">
        <f t="shared" si="31"/>
        <v>-7.1655332065778676E-4</v>
      </c>
      <c r="V84">
        <v>420.99125000000004</v>
      </c>
      <c r="W84" s="6">
        <f t="shared" si="33"/>
        <v>-9.2416182251753298E-5</v>
      </c>
      <c r="X84">
        <v>2235.8155471545811</v>
      </c>
      <c r="Y84" s="6">
        <f t="shared" si="32"/>
        <v>1.0042658468913945E-3</v>
      </c>
      <c r="Z84" s="29">
        <v>2656.8067971545811</v>
      </c>
      <c r="AA84" s="6">
        <f t="shared" si="34"/>
        <v>8.303278687373794E-4</v>
      </c>
      <c r="AB84">
        <f t="shared" si="24"/>
        <v>2016</v>
      </c>
      <c r="AC84">
        <f t="shared" si="25"/>
        <v>9</v>
      </c>
      <c r="AD84" s="23">
        <f t="shared" si="26"/>
        <v>3</v>
      </c>
      <c r="AE84">
        <f>IF(ISBLANK(Basket_Sheet!$I$1),0,IF(Basket_Sheet!$I$1=0,1,IF(Calculation_Sheet!AB84=Basket_Sheet!$I$1,1,0)))</f>
        <v>1</v>
      </c>
      <c r="AF84">
        <f>IF(ISBLANK(Basket_Sheet!$I$2),0,IF(Basket_Sheet!$I$2=0,1,IF(Calculation_Sheet!AC84=Basket_Sheet!$I$2,1,0)))</f>
        <v>0</v>
      </c>
      <c r="AG84">
        <f>IF(ISBLANK(Basket_Sheet!$I$3),0,IF(Basket_Sheet!$I$3=0,1,IF(Calculation_Sheet!AD84=Basket_Sheet!$I$3,1,0)))</f>
        <v>0</v>
      </c>
      <c r="AH84">
        <f t="shared" si="27"/>
        <v>1</v>
      </c>
    </row>
    <row r="85" spans="1:34" x14ac:dyDescent="0.35">
      <c r="A85" s="19">
        <v>42634</v>
      </c>
      <c r="B85" s="7">
        <v>-0.10473503968537042</v>
      </c>
      <c r="C85">
        <v>0.58291657699999999</v>
      </c>
      <c r="D85">
        <v>5.1458807629800603E-2</v>
      </c>
      <c r="E85">
        <v>7.4983193223633</v>
      </c>
      <c r="F85">
        <v>2</v>
      </c>
      <c r="G85">
        <f t="shared" si="18"/>
        <v>99999</v>
      </c>
      <c r="H85">
        <f t="shared" si="19"/>
        <v>0</v>
      </c>
      <c r="I85">
        <f t="shared" si="20"/>
        <v>99999</v>
      </c>
      <c r="J85">
        <f>IF(Basket_Sheet!$I$6=0,IF(C85&lt;Basket_Sheet!$I$7,-10,10),IF(Basket_Sheet!$I$6=1,IF(D85&lt;Basket_Sheet!$I$7,-10,10),IF(Basket_Sheet!$I$6=2,IF(E85&gt;Basket_Sheet!$I$7,-10,10),"")))</f>
        <v>-10</v>
      </c>
      <c r="K85">
        <f t="shared" si="21"/>
        <v>0</v>
      </c>
      <c r="L85">
        <f t="shared" si="22"/>
        <v>4</v>
      </c>
      <c r="M85">
        <f t="shared" si="23"/>
        <v>4</v>
      </c>
      <c r="N85">
        <v>19828.900399999999</v>
      </c>
      <c r="O85" s="6">
        <f t="shared" si="28"/>
        <v>-1.7544320684664827E-3</v>
      </c>
      <c r="P85">
        <v>10809773</v>
      </c>
      <c r="Q85" s="6">
        <f t="shared" si="29"/>
        <v>-1.2650292674296626E-3</v>
      </c>
      <c r="R85">
        <v>1713.2480862155021</v>
      </c>
      <c r="S85" s="6">
        <f t="shared" si="30"/>
        <v>-6.3122083164746101E-4</v>
      </c>
      <c r="T85" s="29">
        <v>522.6955700000002</v>
      </c>
      <c r="U85" s="6">
        <f t="shared" si="31"/>
        <v>2.3207363796649005E-3</v>
      </c>
      <c r="V85">
        <v>420.83382000000006</v>
      </c>
      <c r="W85" s="6">
        <f t="shared" si="33"/>
        <v>-3.7395076500990054E-4</v>
      </c>
      <c r="X85">
        <v>2235.9436562155024</v>
      </c>
      <c r="Y85" s="6">
        <f t="shared" si="32"/>
        <v>5.7298582203824111E-5</v>
      </c>
      <c r="Z85" s="29">
        <v>2656.7774762155022</v>
      </c>
      <c r="AA85" s="6">
        <f t="shared" si="34"/>
        <v>-1.1036157808064218E-5</v>
      </c>
      <c r="AB85">
        <f t="shared" si="24"/>
        <v>2016</v>
      </c>
      <c r="AC85">
        <f t="shared" si="25"/>
        <v>9</v>
      </c>
      <c r="AD85" s="23">
        <f t="shared" si="26"/>
        <v>3</v>
      </c>
      <c r="AE85">
        <f>IF(ISBLANK(Basket_Sheet!$I$1),0,IF(Basket_Sheet!$I$1=0,1,IF(Calculation_Sheet!AB85=Basket_Sheet!$I$1,1,0)))</f>
        <v>1</v>
      </c>
      <c r="AF85">
        <f>IF(ISBLANK(Basket_Sheet!$I$2),0,IF(Basket_Sheet!$I$2=0,1,IF(Calculation_Sheet!AC85=Basket_Sheet!$I$2,1,0)))</f>
        <v>0</v>
      </c>
      <c r="AG85">
        <f>IF(ISBLANK(Basket_Sheet!$I$3),0,IF(Basket_Sheet!$I$3=0,1,IF(Calculation_Sheet!AD85=Basket_Sheet!$I$3,1,0)))</f>
        <v>0</v>
      </c>
      <c r="AH85">
        <f t="shared" si="27"/>
        <v>1</v>
      </c>
    </row>
    <row r="86" spans="1:34" x14ac:dyDescent="0.35">
      <c r="A86" s="19">
        <v>42635</v>
      </c>
      <c r="B86" s="7">
        <v>-0.67308290548099026</v>
      </c>
      <c r="C86">
        <v>0.106338668</v>
      </c>
      <c r="D86">
        <v>9.9309485419241797E-2</v>
      </c>
      <c r="E86">
        <v>7.87419134993252</v>
      </c>
      <c r="F86">
        <v>4</v>
      </c>
      <c r="G86">
        <f t="shared" si="18"/>
        <v>-1</v>
      </c>
      <c r="H86">
        <f t="shared" si="19"/>
        <v>99999</v>
      </c>
      <c r="I86">
        <f t="shared" si="20"/>
        <v>99999</v>
      </c>
      <c r="J86">
        <f>IF(Basket_Sheet!$I$6=0,IF(C86&lt;Basket_Sheet!$I$7,-10,10),IF(Basket_Sheet!$I$6=1,IF(D86&lt;Basket_Sheet!$I$7,-10,10),IF(Basket_Sheet!$I$6=2,IF(E86&gt;Basket_Sheet!$I$7,-10,10),"")))</f>
        <v>10</v>
      </c>
      <c r="K86">
        <f t="shared" si="21"/>
        <v>-1</v>
      </c>
      <c r="L86">
        <f t="shared" si="22"/>
        <v>1</v>
      </c>
      <c r="M86">
        <f t="shared" si="23"/>
        <v>1</v>
      </c>
      <c r="N86">
        <v>20079.5</v>
      </c>
      <c r="O86" s="6">
        <f t="shared" si="28"/>
        <v>1.2638098681458043E-2</v>
      </c>
      <c r="P86">
        <v>10876157</v>
      </c>
      <c r="Q86" s="6">
        <f t="shared" si="29"/>
        <v>6.1411095311623143E-3</v>
      </c>
      <c r="R86">
        <v>1713.8722237516022</v>
      </c>
      <c r="S86" s="6">
        <f t="shared" si="30"/>
        <v>3.6430073444804201E-4</v>
      </c>
      <c r="T86" s="29">
        <v>515.39774000000034</v>
      </c>
      <c r="U86" s="6">
        <f t="shared" si="31"/>
        <v>-1.3961912858759917E-2</v>
      </c>
      <c r="V86">
        <v>420.81346000000008</v>
      </c>
      <c r="W86" s="6">
        <f t="shared" si="33"/>
        <v>-4.838014207120267E-5</v>
      </c>
      <c r="X86">
        <v>2229.2699637516025</v>
      </c>
      <c r="Y86" s="6">
        <f t="shared" si="32"/>
        <v>-2.9847319476715706E-3</v>
      </c>
      <c r="Z86" s="29">
        <v>2650.0834237516028</v>
      </c>
      <c r="AA86" s="6">
        <f t="shared" si="34"/>
        <v>-2.5196135257194996E-3</v>
      </c>
      <c r="AB86">
        <f t="shared" si="24"/>
        <v>2016</v>
      </c>
      <c r="AC86">
        <f t="shared" si="25"/>
        <v>9</v>
      </c>
      <c r="AD86" s="23">
        <f t="shared" si="26"/>
        <v>3</v>
      </c>
      <c r="AE86">
        <f>IF(ISBLANK(Basket_Sheet!$I$1),0,IF(Basket_Sheet!$I$1=0,1,IF(Calculation_Sheet!AB86=Basket_Sheet!$I$1,1,0)))</f>
        <v>1</v>
      </c>
      <c r="AF86">
        <f>IF(ISBLANK(Basket_Sheet!$I$2),0,IF(Basket_Sheet!$I$2=0,1,IF(Calculation_Sheet!AC86=Basket_Sheet!$I$2,1,0)))</f>
        <v>0</v>
      </c>
      <c r="AG86">
        <f>IF(ISBLANK(Basket_Sheet!$I$3),0,IF(Basket_Sheet!$I$3=0,1,IF(Calculation_Sheet!AD86=Basket_Sheet!$I$3,1,0)))</f>
        <v>0</v>
      </c>
      <c r="AH86">
        <f t="shared" si="27"/>
        <v>1</v>
      </c>
    </row>
    <row r="87" spans="1:34" x14ac:dyDescent="0.35">
      <c r="A87" s="19">
        <v>42636</v>
      </c>
      <c r="B87" s="7">
        <v>-0.76943481221877641</v>
      </c>
      <c r="C87">
        <v>0.14273477200000001</v>
      </c>
      <c r="D87">
        <v>0.12834291177930801</v>
      </c>
      <c r="E87">
        <v>7.5354688000020804</v>
      </c>
      <c r="F87">
        <v>3</v>
      </c>
      <c r="G87">
        <f t="shared" si="18"/>
        <v>-1</v>
      </c>
      <c r="H87">
        <f t="shared" si="19"/>
        <v>99999</v>
      </c>
      <c r="I87">
        <f t="shared" si="20"/>
        <v>99999</v>
      </c>
      <c r="J87">
        <f>IF(Basket_Sheet!$I$6=0,IF(C87&lt;Basket_Sheet!$I$7,-10,10),IF(Basket_Sheet!$I$6=1,IF(D87&lt;Basket_Sheet!$I$7,-10,10),IF(Basket_Sheet!$I$6=2,IF(E87&gt;Basket_Sheet!$I$7,-10,10),"")))</f>
        <v>10</v>
      </c>
      <c r="K87">
        <f t="shared" si="21"/>
        <v>-1</v>
      </c>
      <c r="L87">
        <f t="shared" si="22"/>
        <v>1</v>
      </c>
      <c r="M87">
        <f t="shared" si="23"/>
        <v>1</v>
      </c>
      <c r="N87">
        <v>19868.800800000001</v>
      </c>
      <c r="O87" s="6">
        <f t="shared" si="28"/>
        <v>-1.0493249333897725E-2</v>
      </c>
      <c r="P87">
        <v>10888589</v>
      </c>
      <c r="Q87" s="6">
        <f t="shared" si="29"/>
        <v>1.1430508036984754E-3</v>
      </c>
      <c r="R87">
        <v>1716.0189471164692</v>
      </c>
      <c r="S87" s="6">
        <f t="shared" si="30"/>
        <v>1.2525574165429543E-3</v>
      </c>
      <c r="T87" s="29">
        <v>517.17876000000035</v>
      </c>
      <c r="U87" s="6">
        <f t="shared" si="31"/>
        <v>3.4556224480146724E-3</v>
      </c>
      <c r="V87">
        <v>416.04503000000005</v>
      </c>
      <c r="W87" s="6">
        <f t="shared" si="33"/>
        <v>-1.1331457886351926E-2</v>
      </c>
      <c r="X87">
        <v>2233.1977071164697</v>
      </c>
      <c r="Y87" s="6">
        <f t="shared" si="32"/>
        <v>1.761896687585196E-3</v>
      </c>
      <c r="Z87" s="29">
        <v>2649.2427371164699</v>
      </c>
      <c r="AA87" s="6">
        <f t="shared" si="34"/>
        <v>-3.172302530547455E-4</v>
      </c>
      <c r="AB87">
        <f t="shared" si="24"/>
        <v>2016</v>
      </c>
      <c r="AC87">
        <f t="shared" si="25"/>
        <v>9</v>
      </c>
      <c r="AD87" s="23">
        <f t="shared" si="26"/>
        <v>3</v>
      </c>
      <c r="AE87">
        <f>IF(ISBLANK(Basket_Sheet!$I$1),0,IF(Basket_Sheet!$I$1=0,1,IF(Calculation_Sheet!AB87=Basket_Sheet!$I$1,1,0)))</f>
        <v>1</v>
      </c>
      <c r="AF87">
        <f>IF(ISBLANK(Basket_Sheet!$I$2),0,IF(Basket_Sheet!$I$2=0,1,IF(Calculation_Sheet!AC87=Basket_Sheet!$I$2,1,0)))</f>
        <v>0</v>
      </c>
      <c r="AG87">
        <f>IF(ISBLANK(Basket_Sheet!$I$3),0,IF(Basket_Sheet!$I$3=0,1,IF(Calculation_Sheet!AD87=Basket_Sheet!$I$3,1,0)))</f>
        <v>0</v>
      </c>
      <c r="AH87">
        <f t="shared" si="27"/>
        <v>1</v>
      </c>
    </row>
    <row r="88" spans="1:34" x14ac:dyDescent="0.35">
      <c r="A88" s="19">
        <v>42639</v>
      </c>
      <c r="B88" s="7">
        <v>-0.65071920954498441</v>
      </c>
      <c r="C88">
        <v>0.86738752900000005</v>
      </c>
      <c r="D88">
        <v>0.139672007151209</v>
      </c>
      <c r="E88">
        <v>7.3130451681114499</v>
      </c>
      <c r="F88">
        <v>5</v>
      </c>
      <c r="G88">
        <f t="shared" si="18"/>
        <v>-1</v>
      </c>
      <c r="H88">
        <f t="shared" si="19"/>
        <v>99999</v>
      </c>
      <c r="I88">
        <f t="shared" si="20"/>
        <v>99999</v>
      </c>
      <c r="J88">
        <f>IF(Basket_Sheet!$I$6=0,IF(C88&lt;Basket_Sheet!$I$7,-10,10),IF(Basket_Sheet!$I$6=1,IF(D88&lt;Basket_Sheet!$I$7,-10,10),IF(Basket_Sheet!$I$6=2,IF(E88&gt;Basket_Sheet!$I$7,-10,10),"")))</f>
        <v>10</v>
      </c>
      <c r="K88">
        <f t="shared" si="21"/>
        <v>-1</v>
      </c>
      <c r="L88">
        <f t="shared" si="22"/>
        <v>1</v>
      </c>
      <c r="M88">
        <f t="shared" si="23"/>
        <v>1</v>
      </c>
      <c r="N88">
        <v>19604.699199999999</v>
      </c>
      <c r="O88" s="6">
        <f t="shared" si="28"/>
        <v>-1.3292276804144243E-2</v>
      </c>
      <c r="P88">
        <v>10909702</v>
      </c>
      <c r="Q88" s="6">
        <f t="shared" si="29"/>
        <v>1.9390023813001811E-3</v>
      </c>
      <c r="R88">
        <v>1717.6304744560946</v>
      </c>
      <c r="S88" s="6">
        <f t="shared" si="30"/>
        <v>9.391081271761248E-4</v>
      </c>
      <c r="T88" s="29">
        <v>519.34521000000029</v>
      </c>
      <c r="U88" s="6">
        <f t="shared" si="31"/>
        <v>4.1889771343277538E-3</v>
      </c>
      <c r="V88">
        <v>416.34324000000004</v>
      </c>
      <c r="W88" s="6">
        <f t="shared" si="33"/>
        <v>7.1677337426678811E-4</v>
      </c>
      <c r="X88">
        <v>2236.9756844560948</v>
      </c>
      <c r="Y88" s="6">
        <f t="shared" si="32"/>
        <v>1.69173438051895E-3</v>
      </c>
      <c r="Z88" s="29">
        <v>2653.3189244560949</v>
      </c>
      <c r="AA88" s="6">
        <f t="shared" si="34"/>
        <v>1.5386235781706947E-3</v>
      </c>
      <c r="AB88">
        <f t="shared" si="24"/>
        <v>2016</v>
      </c>
      <c r="AC88">
        <f t="shared" si="25"/>
        <v>9</v>
      </c>
      <c r="AD88" s="23">
        <f t="shared" si="26"/>
        <v>3</v>
      </c>
      <c r="AE88">
        <f>IF(ISBLANK(Basket_Sheet!$I$1),0,IF(Basket_Sheet!$I$1=0,1,IF(Calculation_Sheet!AB88=Basket_Sheet!$I$1,1,0)))</f>
        <v>1</v>
      </c>
      <c r="AF88">
        <f>IF(ISBLANK(Basket_Sheet!$I$2),0,IF(Basket_Sheet!$I$2=0,1,IF(Calculation_Sheet!AC88=Basket_Sheet!$I$2,1,0)))</f>
        <v>0</v>
      </c>
      <c r="AG88">
        <f>IF(ISBLANK(Basket_Sheet!$I$3),0,IF(Basket_Sheet!$I$3=0,1,IF(Calculation_Sheet!AD88=Basket_Sheet!$I$3,1,0)))</f>
        <v>0</v>
      </c>
      <c r="AH88">
        <f t="shared" si="27"/>
        <v>1</v>
      </c>
    </row>
    <row r="89" spans="1:34" x14ac:dyDescent="0.35">
      <c r="A89" s="19">
        <v>42640</v>
      </c>
      <c r="B89" s="7">
        <v>-0.48897986238988317</v>
      </c>
      <c r="C89">
        <v>0.60484687400000003</v>
      </c>
      <c r="D89">
        <v>0.15400066165698201</v>
      </c>
      <c r="E89">
        <v>7.94872207396351</v>
      </c>
      <c r="F89">
        <v>4</v>
      </c>
      <c r="G89">
        <f t="shared" si="18"/>
        <v>-1</v>
      </c>
      <c r="H89">
        <f t="shared" si="19"/>
        <v>99999</v>
      </c>
      <c r="I89">
        <f t="shared" si="20"/>
        <v>99999</v>
      </c>
      <c r="J89">
        <f>IF(Basket_Sheet!$I$6=0,IF(C89&lt;Basket_Sheet!$I$7,-10,10),IF(Basket_Sheet!$I$6=1,IF(D89&lt;Basket_Sheet!$I$7,-10,10),IF(Basket_Sheet!$I$6=2,IF(E89&gt;Basket_Sheet!$I$7,-10,10),"")))</f>
        <v>10</v>
      </c>
      <c r="K89">
        <f t="shared" si="21"/>
        <v>-1</v>
      </c>
      <c r="L89">
        <f t="shared" si="22"/>
        <v>1</v>
      </c>
      <c r="M89">
        <f t="shared" si="23"/>
        <v>1</v>
      </c>
      <c r="N89">
        <v>19553.150399999999</v>
      </c>
      <c r="O89" s="6">
        <f t="shared" si="28"/>
        <v>-2.6294104017673403E-3</v>
      </c>
      <c r="P89">
        <v>10940175</v>
      </c>
      <c r="Q89" s="6">
        <f t="shared" si="29"/>
        <v>2.7932018674754477E-3</v>
      </c>
      <c r="R89">
        <v>1715.457840184366</v>
      </c>
      <c r="S89" s="6">
        <f t="shared" si="30"/>
        <v>-1.2649020287187618E-3</v>
      </c>
      <c r="T89" s="29">
        <v>519.11525000000029</v>
      </c>
      <c r="U89" s="6">
        <f t="shared" si="31"/>
        <v>-4.4278833340927193E-4</v>
      </c>
      <c r="V89">
        <v>418.91870000000006</v>
      </c>
      <c r="W89" s="6">
        <f t="shared" si="33"/>
        <v>6.1859056484261377E-3</v>
      </c>
      <c r="X89">
        <v>2234.5730901843663</v>
      </c>
      <c r="Y89" s="6">
        <f t="shared" si="32"/>
        <v>-1.0740368294672731E-3</v>
      </c>
      <c r="Z89" s="29">
        <v>2653.4917901843664</v>
      </c>
      <c r="AA89" s="6">
        <f t="shared" si="34"/>
        <v>6.5150753902232239E-5</v>
      </c>
      <c r="AB89">
        <f t="shared" si="24"/>
        <v>2016</v>
      </c>
      <c r="AC89">
        <f t="shared" si="25"/>
        <v>9</v>
      </c>
      <c r="AD89" s="23">
        <f t="shared" si="26"/>
        <v>3</v>
      </c>
      <c r="AE89">
        <f>IF(ISBLANK(Basket_Sheet!$I$1),0,IF(Basket_Sheet!$I$1=0,1,IF(Calculation_Sheet!AB89=Basket_Sheet!$I$1,1,0)))</f>
        <v>1</v>
      </c>
      <c r="AF89">
        <f>IF(ISBLANK(Basket_Sheet!$I$2),0,IF(Basket_Sheet!$I$2=0,1,IF(Calculation_Sheet!AC89=Basket_Sheet!$I$2,1,0)))</f>
        <v>0</v>
      </c>
      <c r="AG89">
        <f>IF(ISBLANK(Basket_Sheet!$I$3),0,IF(Basket_Sheet!$I$3=0,1,IF(Calculation_Sheet!AD89=Basket_Sheet!$I$3,1,0)))</f>
        <v>0</v>
      </c>
      <c r="AH89">
        <f t="shared" si="27"/>
        <v>1</v>
      </c>
    </row>
    <row r="90" spans="1:34" x14ac:dyDescent="0.35">
      <c r="A90" s="19">
        <v>42641</v>
      </c>
      <c r="B90" s="7">
        <v>0.50530032577457606</v>
      </c>
      <c r="C90">
        <v>0.75366949699999997</v>
      </c>
      <c r="D90">
        <v>0.15442269061639599</v>
      </c>
      <c r="E90">
        <v>8.2088723226705493</v>
      </c>
      <c r="F90">
        <v>6</v>
      </c>
      <c r="G90">
        <f t="shared" si="18"/>
        <v>99999</v>
      </c>
      <c r="H90">
        <f t="shared" si="19"/>
        <v>99999</v>
      </c>
      <c r="I90">
        <f t="shared" si="20"/>
        <v>1</v>
      </c>
      <c r="J90">
        <f>IF(Basket_Sheet!$I$6=0,IF(C90&lt;Basket_Sheet!$I$7,-10,10),IF(Basket_Sheet!$I$6=1,IF(D90&lt;Basket_Sheet!$I$7,-10,10),IF(Basket_Sheet!$I$6=2,IF(E90&gt;Basket_Sheet!$I$7,-10,10),"")))</f>
        <v>10</v>
      </c>
      <c r="K90">
        <f t="shared" si="21"/>
        <v>1</v>
      </c>
      <c r="L90">
        <f t="shared" si="22"/>
        <v>5</v>
      </c>
      <c r="M90">
        <f t="shared" si="23"/>
        <v>5</v>
      </c>
      <c r="N90">
        <v>19660.800800000001</v>
      </c>
      <c r="O90" s="6">
        <f t="shared" si="28"/>
        <v>5.5055271297868025E-3</v>
      </c>
      <c r="P90">
        <v>10957625</v>
      </c>
      <c r="Q90" s="6">
        <f t="shared" si="29"/>
        <v>1.5950384705911702E-3</v>
      </c>
      <c r="R90">
        <v>1715.585411954645</v>
      </c>
      <c r="S90" s="6">
        <f t="shared" si="30"/>
        <v>7.4366018966376402E-5</v>
      </c>
      <c r="T90" s="29">
        <v>519.52667000000031</v>
      </c>
      <c r="U90" s="6">
        <f t="shared" si="31"/>
        <v>7.9254077008905632E-4</v>
      </c>
      <c r="V90">
        <v>416.33318000000003</v>
      </c>
      <c r="W90" s="6">
        <f t="shared" si="33"/>
        <v>-6.1718896769230591E-3</v>
      </c>
      <c r="X90">
        <v>2235.1120819546454</v>
      </c>
      <c r="Y90" s="6">
        <f t="shared" si="32"/>
        <v>2.41205701727365E-4</v>
      </c>
      <c r="Z90" s="29">
        <v>2651.4452619546455</v>
      </c>
      <c r="AA90" s="6">
        <f t="shared" si="34"/>
        <v>-7.712585496933988E-4</v>
      </c>
      <c r="AB90">
        <f t="shared" si="24"/>
        <v>2016</v>
      </c>
      <c r="AC90">
        <f t="shared" si="25"/>
        <v>9</v>
      </c>
      <c r="AD90" s="23">
        <f t="shared" si="26"/>
        <v>3</v>
      </c>
      <c r="AE90">
        <f>IF(ISBLANK(Basket_Sheet!$I$1),0,IF(Basket_Sheet!$I$1=0,1,IF(Calculation_Sheet!AB90=Basket_Sheet!$I$1,1,0)))</f>
        <v>1</v>
      </c>
      <c r="AF90">
        <f>IF(ISBLANK(Basket_Sheet!$I$2),0,IF(Basket_Sheet!$I$2=0,1,IF(Calculation_Sheet!AC90=Basket_Sheet!$I$2,1,0)))</f>
        <v>0</v>
      </c>
      <c r="AG90">
        <f>IF(ISBLANK(Basket_Sheet!$I$3),0,IF(Basket_Sheet!$I$3=0,1,IF(Calculation_Sheet!AD90=Basket_Sheet!$I$3,1,0)))</f>
        <v>0</v>
      </c>
      <c r="AH90">
        <f t="shared" si="27"/>
        <v>1</v>
      </c>
    </row>
    <row r="91" spans="1:34" x14ac:dyDescent="0.35">
      <c r="A91" s="19">
        <v>42642</v>
      </c>
      <c r="B91" s="7">
        <v>-2.5099263060254713</v>
      </c>
      <c r="C91">
        <v>0.84924350400000004</v>
      </c>
      <c r="D91">
        <v>0.29979762138825999</v>
      </c>
      <c r="E91">
        <v>4.7128732162783598</v>
      </c>
      <c r="F91">
        <v>11</v>
      </c>
      <c r="G91">
        <f t="shared" si="18"/>
        <v>-1</v>
      </c>
      <c r="H91">
        <f t="shared" si="19"/>
        <v>99999</v>
      </c>
      <c r="I91">
        <f t="shared" si="20"/>
        <v>99999</v>
      </c>
      <c r="J91">
        <f>IF(Basket_Sheet!$I$6=0,IF(C91&lt;Basket_Sheet!$I$7,-10,10),IF(Basket_Sheet!$I$6=1,IF(D91&lt;Basket_Sheet!$I$7,-10,10),IF(Basket_Sheet!$I$6=2,IF(E91&gt;Basket_Sheet!$I$7,-10,10),"")))</f>
        <v>10</v>
      </c>
      <c r="K91">
        <f t="shared" si="21"/>
        <v>-1</v>
      </c>
      <c r="L91">
        <f t="shared" si="22"/>
        <v>1</v>
      </c>
      <c r="M91">
        <f t="shared" si="23"/>
        <v>1</v>
      </c>
      <c r="N91">
        <v>19233.050800000001</v>
      </c>
      <c r="O91" s="6">
        <f t="shared" si="28"/>
        <v>-2.1756489186340766E-2</v>
      </c>
      <c r="P91">
        <v>11034661</v>
      </c>
      <c r="Q91" s="6">
        <f t="shared" si="29"/>
        <v>7.0303555743147506E-3</v>
      </c>
      <c r="R91">
        <v>1719.8731716470647</v>
      </c>
      <c r="S91" s="6">
        <f t="shared" si="30"/>
        <v>2.499298293481278E-3</v>
      </c>
      <c r="T91" s="29">
        <v>518.33422000000019</v>
      </c>
      <c r="U91" s="6">
        <f t="shared" si="31"/>
        <v>-2.2952623394678628E-3</v>
      </c>
      <c r="V91">
        <v>417.07734000000005</v>
      </c>
      <c r="W91" s="6">
        <f t="shared" si="33"/>
        <v>1.787414589440095E-3</v>
      </c>
      <c r="X91">
        <v>2238.2073916470649</v>
      </c>
      <c r="Y91" s="6">
        <f t="shared" si="32"/>
        <v>1.3848565883607389E-3</v>
      </c>
      <c r="Z91" s="29">
        <v>2655.2847316470652</v>
      </c>
      <c r="AA91" s="6">
        <f t="shared" si="34"/>
        <v>1.4480667383602874E-3</v>
      </c>
      <c r="AB91">
        <f t="shared" si="24"/>
        <v>2016</v>
      </c>
      <c r="AC91">
        <f t="shared" si="25"/>
        <v>9</v>
      </c>
      <c r="AD91" s="23">
        <f t="shared" si="26"/>
        <v>3</v>
      </c>
      <c r="AE91">
        <f>IF(ISBLANK(Basket_Sheet!$I$1),0,IF(Basket_Sheet!$I$1=0,1,IF(Calculation_Sheet!AB91=Basket_Sheet!$I$1,1,0)))</f>
        <v>1</v>
      </c>
      <c r="AF91">
        <f>IF(ISBLANK(Basket_Sheet!$I$2),0,IF(Basket_Sheet!$I$2=0,1,IF(Calculation_Sheet!AC91=Basket_Sheet!$I$2,1,0)))</f>
        <v>0</v>
      </c>
      <c r="AG91">
        <f>IF(ISBLANK(Basket_Sheet!$I$3),0,IF(Basket_Sheet!$I$3=0,1,IF(Calculation_Sheet!AD91=Basket_Sheet!$I$3,1,0)))</f>
        <v>0</v>
      </c>
      <c r="AH91">
        <f t="shared" si="27"/>
        <v>1</v>
      </c>
    </row>
    <row r="92" spans="1:34" x14ac:dyDescent="0.35">
      <c r="A92" s="19">
        <v>42643</v>
      </c>
      <c r="B92" s="7">
        <v>0.61456880536980574</v>
      </c>
      <c r="C92">
        <v>3.4102735000000002E-2</v>
      </c>
      <c r="D92">
        <v>7.9336287133128403E-2</v>
      </c>
      <c r="E92">
        <v>12.4142934437194</v>
      </c>
      <c r="F92">
        <v>8</v>
      </c>
      <c r="G92">
        <f t="shared" si="18"/>
        <v>99999</v>
      </c>
      <c r="H92">
        <f t="shared" si="19"/>
        <v>99999</v>
      </c>
      <c r="I92">
        <f t="shared" si="20"/>
        <v>1</v>
      </c>
      <c r="J92">
        <f>IF(Basket_Sheet!$I$6=0,IF(C92&lt;Basket_Sheet!$I$7,-10,10),IF(Basket_Sheet!$I$6=1,IF(D92&lt;Basket_Sheet!$I$7,-10,10),IF(Basket_Sheet!$I$6=2,IF(E92&gt;Basket_Sheet!$I$7,-10,10),"")))</f>
        <v>-10</v>
      </c>
      <c r="K92">
        <f t="shared" si="21"/>
        <v>1</v>
      </c>
      <c r="L92">
        <f t="shared" si="22"/>
        <v>6</v>
      </c>
      <c r="M92">
        <f t="shared" si="23"/>
        <v>6</v>
      </c>
      <c r="N92">
        <v>19323.199199999999</v>
      </c>
      <c r="O92" s="6">
        <f t="shared" si="28"/>
        <v>4.6871607077541011E-3</v>
      </c>
      <c r="P92">
        <v>11108348</v>
      </c>
      <c r="Q92" s="6">
        <f t="shared" si="29"/>
        <v>6.6777765080412443E-3</v>
      </c>
      <c r="R92">
        <v>1721.9819224180299</v>
      </c>
      <c r="S92" s="6">
        <f t="shared" si="30"/>
        <v>1.2261083001519069E-3</v>
      </c>
      <c r="T92" s="29">
        <v>516.63109000000031</v>
      </c>
      <c r="U92" s="6">
        <f t="shared" si="31"/>
        <v>-3.2857757297981571E-3</v>
      </c>
      <c r="V92">
        <v>483.40680000000009</v>
      </c>
      <c r="W92" s="6">
        <f t="shared" si="33"/>
        <v>0.15903395758685912</v>
      </c>
      <c r="X92">
        <v>2238.6130124180299</v>
      </c>
      <c r="Y92" s="6">
        <f t="shared" si="32"/>
        <v>1.8122573112688833E-4</v>
      </c>
      <c r="Z92" s="29">
        <v>2722.0198124180301</v>
      </c>
      <c r="AA92" s="6">
        <f t="shared" si="34"/>
        <v>2.5132928297888935E-2</v>
      </c>
      <c r="AB92">
        <f t="shared" si="24"/>
        <v>2016</v>
      </c>
      <c r="AC92">
        <f t="shared" si="25"/>
        <v>9</v>
      </c>
      <c r="AD92" s="23">
        <f t="shared" si="26"/>
        <v>3</v>
      </c>
      <c r="AE92">
        <f>IF(ISBLANK(Basket_Sheet!$I$1),0,IF(Basket_Sheet!$I$1=0,1,IF(Calculation_Sheet!AB92=Basket_Sheet!$I$1,1,0)))</f>
        <v>1</v>
      </c>
      <c r="AF92">
        <f>IF(ISBLANK(Basket_Sheet!$I$2),0,IF(Basket_Sheet!$I$2=0,1,IF(Calculation_Sheet!AC92=Basket_Sheet!$I$2,1,0)))</f>
        <v>0</v>
      </c>
      <c r="AG92">
        <f>IF(ISBLANK(Basket_Sheet!$I$3),0,IF(Basket_Sheet!$I$3=0,1,IF(Calculation_Sheet!AD92=Basket_Sheet!$I$3,1,0)))</f>
        <v>0</v>
      </c>
      <c r="AH92">
        <f t="shared" si="27"/>
        <v>1</v>
      </c>
    </row>
    <row r="93" spans="1:34" x14ac:dyDescent="0.35">
      <c r="A93" s="19">
        <v>42646</v>
      </c>
      <c r="B93" s="7">
        <v>0.68630651599430459</v>
      </c>
      <c r="C93">
        <v>0.52348724800000002</v>
      </c>
      <c r="D93">
        <v>0.12681867206834199</v>
      </c>
      <c r="E93">
        <v>7.10048859060681</v>
      </c>
      <c r="F93">
        <v>0</v>
      </c>
      <c r="G93">
        <f t="shared" si="18"/>
        <v>99999</v>
      </c>
      <c r="H93">
        <f t="shared" si="19"/>
        <v>99999</v>
      </c>
      <c r="I93">
        <f t="shared" si="20"/>
        <v>1</v>
      </c>
      <c r="J93">
        <f>IF(Basket_Sheet!$I$6=0,IF(C93&lt;Basket_Sheet!$I$7,-10,10),IF(Basket_Sheet!$I$6=1,IF(D93&lt;Basket_Sheet!$I$7,-10,10),IF(Basket_Sheet!$I$6=2,IF(E93&gt;Basket_Sheet!$I$7,-10,10),"")))</f>
        <v>10</v>
      </c>
      <c r="K93">
        <f t="shared" si="21"/>
        <v>1</v>
      </c>
      <c r="L93">
        <f t="shared" si="22"/>
        <v>5</v>
      </c>
      <c r="M93">
        <f t="shared" si="23"/>
        <v>5</v>
      </c>
      <c r="N93">
        <v>19595.099600000001</v>
      </c>
      <c r="O93" s="6">
        <f t="shared" si="28"/>
        <v>1.4071189619573987E-2</v>
      </c>
      <c r="P93">
        <v>11133930</v>
      </c>
      <c r="Q93" s="6">
        <f t="shared" si="29"/>
        <v>2.302952698276961E-3</v>
      </c>
      <c r="R93">
        <v>1720.3079732064159</v>
      </c>
      <c r="S93" s="6">
        <f t="shared" si="30"/>
        <v>-9.7210614688880703E-4</v>
      </c>
      <c r="T93" s="29">
        <v>518.97784000000024</v>
      </c>
      <c r="U93" s="6">
        <f t="shared" si="31"/>
        <v>4.5424095557236033E-3</v>
      </c>
      <c r="V93">
        <v>483.37807000000009</v>
      </c>
      <c r="W93" s="6">
        <f t="shared" si="33"/>
        <v>-5.9432345593801728E-5</v>
      </c>
      <c r="X93">
        <v>2239.2858132064162</v>
      </c>
      <c r="Y93" s="6">
        <f t="shared" si="32"/>
        <v>3.0054358866582476E-4</v>
      </c>
      <c r="Z93" s="29">
        <v>2722.6638832064164</v>
      </c>
      <c r="AA93" s="6">
        <f t="shared" si="34"/>
        <v>2.3661502588923078E-4</v>
      </c>
      <c r="AB93">
        <f t="shared" si="24"/>
        <v>2016</v>
      </c>
      <c r="AC93">
        <f t="shared" si="25"/>
        <v>10</v>
      </c>
      <c r="AD93" s="23">
        <f t="shared" si="26"/>
        <v>4</v>
      </c>
      <c r="AE93">
        <f>IF(ISBLANK(Basket_Sheet!$I$1),0,IF(Basket_Sheet!$I$1=0,1,IF(Calculation_Sheet!AB93=Basket_Sheet!$I$1,1,0)))</f>
        <v>1</v>
      </c>
      <c r="AF93">
        <f>IF(ISBLANK(Basket_Sheet!$I$2),0,IF(Basket_Sheet!$I$2=0,1,IF(Calculation_Sheet!AC93=Basket_Sheet!$I$2,1,0)))</f>
        <v>0</v>
      </c>
      <c r="AG93">
        <f>IF(ISBLANK(Basket_Sheet!$I$3),0,IF(Basket_Sheet!$I$3=0,1,IF(Calculation_Sheet!AD93=Basket_Sheet!$I$3,1,0)))</f>
        <v>0</v>
      </c>
      <c r="AH93">
        <f t="shared" si="27"/>
        <v>1</v>
      </c>
    </row>
    <row r="94" spans="1:34" x14ac:dyDescent="0.35">
      <c r="A94" s="19">
        <v>42647</v>
      </c>
      <c r="B94" s="7">
        <v>0.54238435300341492</v>
      </c>
      <c r="C94">
        <v>0.51294114599999996</v>
      </c>
      <c r="D94">
        <v>0.116788133405485</v>
      </c>
      <c r="E94">
        <v>8.4668613663994208</v>
      </c>
      <c r="F94">
        <v>9</v>
      </c>
      <c r="G94">
        <f t="shared" si="18"/>
        <v>99999</v>
      </c>
      <c r="H94">
        <f t="shared" si="19"/>
        <v>99999</v>
      </c>
      <c r="I94">
        <f t="shared" si="20"/>
        <v>1</v>
      </c>
      <c r="J94">
        <f>IF(Basket_Sheet!$I$6=0,IF(C94&lt;Basket_Sheet!$I$7,-10,10),IF(Basket_Sheet!$I$6=1,IF(D94&lt;Basket_Sheet!$I$7,-10,10),IF(Basket_Sheet!$I$6=2,IF(E94&gt;Basket_Sheet!$I$7,-10,10),"")))</f>
        <v>10</v>
      </c>
      <c r="K94">
        <f t="shared" si="21"/>
        <v>1</v>
      </c>
      <c r="L94">
        <f t="shared" si="22"/>
        <v>5</v>
      </c>
      <c r="M94">
        <f t="shared" si="23"/>
        <v>5</v>
      </c>
      <c r="N94">
        <v>19708.050800000001</v>
      </c>
      <c r="O94" s="6">
        <f t="shared" si="28"/>
        <v>5.7642575085457004E-3</v>
      </c>
      <c r="P94">
        <v>11158003</v>
      </c>
      <c r="Q94" s="6">
        <f t="shared" si="29"/>
        <v>2.1621296343699026E-3</v>
      </c>
      <c r="R94">
        <v>1725.014841260735</v>
      </c>
      <c r="S94" s="6">
        <f t="shared" si="30"/>
        <v>2.7360612911340176E-3</v>
      </c>
      <c r="T94" s="29">
        <v>520.36558000000025</v>
      </c>
      <c r="U94" s="6">
        <f t="shared" si="31"/>
        <v>2.6739870049172776E-3</v>
      </c>
      <c r="V94">
        <v>483.62963000000008</v>
      </c>
      <c r="W94" s="6">
        <f t="shared" si="33"/>
        <v>5.2042079608605185E-4</v>
      </c>
      <c r="X94">
        <v>2245.3804212607351</v>
      </c>
      <c r="Y94" s="6">
        <f t="shared" si="32"/>
        <v>2.7216749279503905E-3</v>
      </c>
      <c r="Z94" s="29">
        <v>2729.0100512607351</v>
      </c>
      <c r="AA94" s="6">
        <f t="shared" si="34"/>
        <v>2.330867241256751E-3</v>
      </c>
      <c r="AB94">
        <f t="shared" si="24"/>
        <v>2016</v>
      </c>
      <c r="AC94">
        <f t="shared" si="25"/>
        <v>10</v>
      </c>
      <c r="AD94" s="23">
        <f t="shared" si="26"/>
        <v>4</v>
      </c>
      <c r="AE94">
        <f>IF(ISBLANK(Basket_Sheet!$I$1),0,IF(Basket_Sheet!$I$1=0,1,IF(Calculation_Sheet!AB94=Basket_Sheet!$I$1,1,0)))</f>
        <v>1</v>
      </c>
      <c r="AF94">
        <f>IF(ISBLANK(Basket_Sheet!$I$2),0,IF(Basket_Sheet!$I$2=0,1,IF(Calculation_Sheet!AC94=Basket_Sheet!$I$2,1,0)))</f>
        <v>0</v>
      </c>
      <c r="AG94">
        <f>IF(ISBLANK(Basket_Sheet!$I$3),0,IF(Basket_Sheet!$I$3=0,1,IF(Calculation_Sheet!AD94=Basket_Sheet!$I$3,1,0)))</f>
        <v>0</v>
      </c>
      <c r="AH94">
        <f t="shared" si="27"/>
        <v>1</v>
      </c>
    </row>
    <row r="95" spans="1:34" x14ac:dyDescent="0.35">
      <c r="A95" s="19">
        <v>42648</v>
      </c>
      <c r="B95" s="7">
        <v>-1.1831591390751401</v>
      </c>
      <c r="C95">
        <v>0.24089321</v>
      </c>
      <c r="D95">
        <v>0.23416307328475899</v>
      </c>
      <c r="E95">
        <v>7.0170073272918803</v>
      </c>
      <c r="F95">
        <v>6</v>
      </c>
      <c r="G95">
        <f t="shared" si="18"/>
        <v>-1</v>
      </c>
      <c r="H95">
        <f t="shared" si="19"/>
        <v>99999</v>
      </c>
      <c r="I95">
        <f t="shared" si="20"/>
        <v>99999</v>
      </c>
      <c r="J95">
        <f>IF(Basket_Sheet!$I$6=0,IF(C95&lt;Basket_Sheet!$I$7,-10,10),IF(Basket_Sheet!$I$6=1,IF(D95&lt;Basket_Sheet!$I$7,-10,10),IF(Basket_Sheet!$I$6=2,IF(E95&gt;Basket_Sheet!$I$7,-10,10),"")))</f>
        <v>10</v>
      </c>
      <c r="K95">
        <f t="shared" si="21"/>
        <v>-1</v>
      </c>
      <c r="L95">
        <f t="shared" si="22"/>
        <v>1</v>
      </c>
      <c r="M95">
        <f t="shared" si="23"/>
        <v>1</v>
      </c>
      <c r="N95">
        <v>19501.800800000001</v>
      </c>
      <c r="O95" s="6">
        <f t="shared" si="28"/>
        <v>-1.0465266306295518E-2</v>
      </c>
      <c r="P95">
        <v>11207154</v>
      </c>
      <c r="Q95" s="6">
        <f t="shared" si="29"/>
        <v>4.4049997118660311E-3</v>
      </c>
      <c r="R95">
        <v>1728.0527281749332</v>
      </c>
      <c r="S95" s="6">
        <f t="shared" si="30"/>
        <v>1.7610787116346671E-3</v>
      </c>
      <c r="T95" s="29">
        <v>520.43426000000022</v>
      </c>
      <c r="U95" s="6">
        <f t="shared" si="31"/>
        <v>1.3198413315484991E-4</v>
      </c>
      <c r="V95">
        <v>481.86766000000006</v>
      </c>
      <c r="W95" s="6">
        <f t="shared" si="33"/>
        <v>-3.643221776961858E-3</v>
      </c>
      <c r="X95">
        <v>2248.4869881749337</v>
      </c>
      <c r="Y95" s="6">
        <f t="shared" si="32"/>
        <v>1.3835370099353206E-3</v>
      </c>
      <c r="Z95" s="29">
        <v>2730.3546481749336</v>
      </c>
      <c r="AA95" s="6">
        <f t="shared" si="34"/>
        <v>4.9270500618980861E-4</v>
      </c>
      <c r="AB95">
        <f t="shared" si="24"/>
        <v>2016</v>
      </c>
      <c r="AC95">
        <f t="shared" si="25"/>
        <v>10</v>
      </c>
      <c r="AD95" s="23">
        <f t="shared" si="26"/>
        <v>4</v>
      </c>
      <c r="AE95">
        <f>IF(ISBLANK(Basket_Sheet!$I$1),0,IF(Basket_Sheet!$I$1=0,1,IF(Calculation_Sheet!AB95=Basket_Sheet!$I$1,1,0)))</f>
        <v>1</v>
      </c>
      <c r="AF95">
        <f>IF(ISBLANK(Basket_Sheet!$I$2),0,IF(Basket_Sheet!$I$2=0,1,IF(Calculation_Sheet!AC95=Basket_Sheet!$I$2,1,0)))</f>
        <v>0</v>
      </c>
      <c r="AG95">
        <f>IF(ISBLANK(Basket_Sheet!$I$3),0,IF(Basket_Sheet!$I$3=0,1,IF(Calculation_Sheet!AD95=Basket_Sheet!$I$3,1,0)))</f>
        <v>0</v>
      </c>
      <c r="AH95">
        <f t="shared" si="27"/>
        <v>1</v>
      </c>
    </row>
    <row r="96" spans="1:34" x14ac:dyDescent="0.35">
      <c r="A96" s="19">
        <v>42649</v>
      </c>
      <c r="B96" s="7">
        <v>-0.10876977491698943</v>
      </c>
      <c r="C96">
        <v>0.44769345799999999</v>
      </c>
      <c r="D96">
        <v>6.3234617366106999E-2</v>
      </c>
      <c r="E96">
        <v>7.5143161408964998</v>
      </c>
      <c r="F96">
        <v>6</v>
      </c>
      <c r="G96">
        <f t="shared" si="18"/>
        <v>99999</v>
      </c>
      <c r="H96">
        <f t="shared" si="19"/>
        <v>0</v>
      </c>
      <c r="I96">
        <f t="shared" si="20"/>
        <v>99999</v>
      </c>
      <c r="J96">
        <f>IF(Basket_Sheet!$I$6=0,IF(C96&lt;Basket_Sheet!$I$7,-10,10),IF(Basket_Sheet!$I$6=1,IF(D96&lt;Basket_Sheet!$I$7,-10,10),IF(Basket_Sheet!$I$6=2,IF(E96&gt;Basket_Sheet!$I$7,-10,10),"")))</f>
        <v>-10</v>
      </c>
      <c r="K96">
        <f t="shared" si="21"/>
        <v>0</v>
      </c>
      <c r="L96">
        <f t="shared" si="22"/>
        <v>4</v>
      </c>
      <c r="M96">
        <f t="shared" si="23"/>
        <v>4</v>
      </c>
      <c r="N96">
        <v>19415.949199999999</v>
      </c>
      <c r="O96" s="6">
        <f t="shared" si="28"/>
        <v>-4.4022396126619512E-3</v>
      </c>
      <c r="P96">
        <v>11098098</v>
      </c>
      <c r="Q96" s="6">
        <f t="shared" si="29"/>
        <v>-9.7309272273763403E-3</v>
      </c>
      <c r="R96">
        <v>1724.7098243754958</v>
      </c>
      <c r="S96" s="6">
        <f t="shared" si="30"/>
        <v>-1.9344917807965212E-3</v>
      </c>
      <c r="T96" s="29">
        <v>520.95440000000031</v>
      </c>
      <c r="U96" s="6">
        <f t="shared" si="31"/>
        <v>9.994345875694588E-4</v>
      </c>
      <c r="V96">
        <v>484.86936000000009</v>
      </c>
      <c r="W96" s="6">
        <f t="shared" si="33"/>
        <v>6.2293037055030087E-3</v>
      </c>
      <c r="X96">
        <v>2245.6642243754959</v>
      </c>
      <c r="Y96" s="6">
        <f t="shared" si="32"/>
        <v>-1.2554058859504114E-3</v>
      </c>
      <c r="Z96" s="29">
        <v>2730.533584375496</v>
      </c>
      <c r="AA96" s="6">
        <f t="shared" si="34"/>
        <v>6.5535882191047889E-5</v>
      </c>
      <c r="AB96">
        <f t="shared" si="24"/>
        <v>2016</v>
      </c>
      <c r="AC96">
        <f t="shared" si="25"/>
        <v>10</v>
      </c>
      <c r="AD96" s="23">
        <f t="shared" si="26"/>
        <v>4</v>
      </c>
      <c r="AE96">
        <f>IF(ISBLANK(Basket_Sheet!$I$1),0,IF(Basket_Sheet!$I$1=0,1,IF(Calculation_Sheet!AB96=Basket_Sheet!$I$1,1,0)))</f>
        <v>1</v>
      </c>
      <c r="AF96">
        <f>IF(ISBLANK(Basket_Sheet!$I$2),0,IF(Basket_Sheet!$I$2=0,1,IF(Calculation_Sheet!AC96=Basket_Sheet!$I$2,1,0)))</f>
        <v>0</v>
      </c>
      <c r="AG96">
        <f>IF(ISBLANK(Basket_Sheet!$I$3),0,IF(Basket_Sheet!$I$3=0,1,IF(Calculation_Sheet!AD96=Basket_Sheet!$I$3,1,0)))</f>
        <v>0</v>
      </c>
      <c r="AH96">
        <f t="shared" si="27"/>
        <v>1</v>
      </c>
    </row>
    <row r="97" spans="1:34" x14ac:dyDescent="0.35">
      <c r="A97" s="19">
        <v>42650</v>
      </c>
      <c r="B97" s="7">
        <v>0.1089345643995645</v>
      </c>
      <c r="C97">
        <v>5.0553819999999998E-3</v>
      </c>
      <c r="D97">
        <v>1.44841856340526E-2</v>
      </c>
      <c r="E97">
        <v>12.595307246378599</v>
      </c>
      <c r="F97">
        <v>6</v>
      </c>
      <c r="G97">
        <f t="shared" si="18"/>
        <v>99999</v>
      </c>
      <c r="H97">
        <f t="shared" si="19"/>
        <v>0</v>
      </c>
      <c r="I97">
        <f t="shared" si="20"/>
        <v>99999</v>
      </c>
      <c r="J97">
        <f>IF(Basket_Sheet!$I$6=0,IF(C97&lt;Basket_Sheet!$I$7,-10,10),IF(Basket_Sheet!$I$6=1,IF(D97&lt;Basket_Sheet!$I$7,-10,10),IF(Basket_Sheet!$I$6=2,IF(E97&gt;Basket_Sheet!$I$7,-10,10),"")))</f>
        <v>-10</v>
      </c>
      <c r="K97">
        <f t="shared" si="21"/>
        <v>0</v>
      </c>
      <c r="L97">
        <f t="shared" si="22"/>
        <v>4</v>
      </c>
      <c r="M97">
        <f t="shared" si="23"/>
        <v>4</v>
      </c>
      <c r="N97">
        <v>19403</v>
      </c>
      <c r="O97" s="6">
        <f t="shared" si="28"/>
        <v>-6.6693623199221008E-4</v>
      </c>
      <c r="P97">
        <v>11098137</v>
      </c>
      <c r="Q97" s="6">
        <f t="shared" si="29"/>
        <v>3.5141156620177583E-6</v>
      </c>
      <c r="R97">
        <v>1721.9327324098545</v>
      </c>
      <c r="S97" s="6">
        <f t="shared" si="30"/>
        <v>-1.6101792466144405E-3</v>
      </c>
      <c r="T97" s="29">
        <v>520.2233600000003</v>
      </c>
      <c r="U97" s="6">
        <f t="shared" si="31"/>
        <v>-1.4032706125526317E-3</v>
      </c>
      <c r="V97">
        <v>481.49152000000004</v>
      </c>
      <c r="W97" s="6">
        <f t="shared" si="33"/>
        <v>-6.9664950575554219E-3</v>
      </c>
      <c r="X97">
        <v>2242.1560924098549</v>
      </c>
      <c r="Y97" s="6">
        <f t="shared" si="32"/>
        <v>-1.5621801013535608E-3</v>
      </c>
      <c r="Z97" s="29">
        <v>2723.6476124098549</v>
      </c>
      <c r="AA97" s="6">
        <f t="shared" si="34"/>
        <v>-2.5218411540673946E-3</v>
      </c>
      <c r="AB97">
        <f t="shared" si="24"/>
        <v>2016</v>
      </c>
      <c r="AC97">
        <f t="shared" si="25"/>
        <v>10</v>
      </c>
      <c r="AD97" s="23">
        <f t="shared" si="26"/>
        <v>4</v>
      </c>
      <c r="AE97">
        <f>IF(ISBLANK(Basket_Sheet!$I$1),0,IF(Basket_Sheet!$I$1=0,1,IF(Calculation_Sheet!AB97=Basket_Sheet!$I$1,1,0)))</f>
        <v>1</v>
      </c>
      <c r="AF97">
        <f>IF(ISBLANK(Basket_Sheet!$I$2),0,IF(Basket_Sheet!$I$2=0,1,IF(Calculation_Sheet!AC97=Basket_Sheet!$I$2,1,0)))</f>
        <v>0</v>
      </c>
      <c r="AG97">
        <f>IF(ISBLANK(Basket_Sheet!$I$3),0,IF(Basket_Sheet!$I$3=0,1,IF(Calculation_Sheet!AD97=Basket_Sheet!$I$3,1,0)))</f>
        <v>0</v>
      </c>
      <c r="AH97">
        <f t="shared" si="27"/>
        <v>1</v>
      </c>
    </row>
    <row r="98" spans="1:34" x14ac:dyDescent="0.35">
      <c r="A98" s="19">
        <v>42653</v>
      </c>
      <c r="B98" s="7">
        <v>-0.19641151843726887</v>
      </c>
      <c r="C98">
        <v>0.82579671700000001</v>
      </c>
      <c r="D98">
        <v>0.166331731102388</v>
      </c>
      <c r="E98">
        <v>9.6856254413461595</v>
      </c>
      <c r="F98">
        <v>2</v>
      </c>
      <c r="G98">
        <f t="shared" si="18"/>
        <v>99999</v>
      </c>
      <c r="H98">
        <f t="shared" si="19"/>
        <v>0</v>
      </c>
      <c r="I98">
        <f t="shared" si="20"/>
        <v>99999</v>
      </c>
      <c r="J98">
        <f>IF(Basket_Sheet!$I$6=0,IF(C98&lt;Basket_Sheet!$I$7,-10,10),IF(Basket_Sheet!$I$6=1,IF(D98&lt;Basket_Sheet!$I$7,-10,10),IF(Basket_Sheet!$I$6=2,IF(E98&gt;Basket_Sheet!$I$7,-10,10),"")))</f>
        <v>10</v>
      </c>
      <c r="K98">
        <f t="shared" si="21"/>
        <v>0</v>
      </c>
      <c r="L98">
        <f t="shared" si="22"/>
        <v>3</v>
      </c>
      <c r="M98">
        <f t="shared" si="23"/>
        <v>3</v>
      </c>
      <c r="N98">
        <v>19393.349600000001</v>
      </c>
      <c r="O98" s="6">
        <f t="shared" si="28"/>
        <v>-4.9736638664121813E-4</v>
      </c>
      <c r="P98">
        <v>11144011</v>
      </c>
      <c r="Q98" s="6">
        <f t="shared" si="29"/>
        <v>4.1334865482378635E-3</v>
      </c>
      <c r="R98">
        <v>1726.6518243083572</v>
      </c>
      <c r="S98" s="6">
        <f t="shared" si="30"/>
        <v>2.7405785427507823E-3</v>
      </c>
      <c r="T98" s="29">
        <v>521.52887000000032</v>
      </c>
      <c r="U98" s="6">
        <f t="shared" si="31"/>
        <v>2.5095182192511611E-3</v>
      </c>
      <c r="V98">
        <v>481.49152000000004</v>
      </c>
      <c r="W98" s="6">
        <f t="shared" si="33"/>
        <v>0</v>
      </c>
      <c r="X98">
        <v>2248.1806943083575</v>
      </c>
      <c r="Y98" s="6">
        <f t="shared" si="32"/>
        <v>2.6869681013275137E-3</v>
      </c>
      <c r="Z98" s="29">
        <v>2729.6722143083575</v>
      </c>
      <c r="AA98" s="6">
        <f t="shared" si="34"/>
        <v>2.2119608539123981E-3</v>
      </c>
      <c r="AB98">
        <f t="shared" si="24"/>
        <v>2016</v>
      </c>
      <c r="AC98">
        <f t="shared" si="25"/>
        <v>10</v>
      </c>
      <c r="AD98" s="23">
        <f t="shared" si="26"/>
        <v>4</v>
      </c>
      <c r="AE98">
        <f>IF(ISBLANK(Basket_Sheet!$I$1),0,IF(Basket_Sheet!$I$1=0,1,IF(Calculation_Sheet!AB98=Basket_Sheet!$I$1,1,0)))</f>
        <v>1</v>
      </c>
      <c r="AF98">
        <f>IF(ISBLANK(Basket_Sheet!$I$2),0,IF(Basket_Sheet!$I$2=0,1,IF(Calculation_Sheet!AC98=Basket_Sheet!$I$2,1,0)))</f>
        <v>0</v>
      </c>
      <c r="AG98">
        <f>IF(ISBLANK(Basket_Sheet!$I$3),0,IF(Basket_Sheet!$I$3=0,1,IF(Calculation_Sheet!AD98=Basket_Sheet!$I$3,1,0)))</f>
        <v>0</v>
      </c>
      <c r="AH98">
        <f t="shared" si="27"/>
        <v>1</v>
      </c>
    </row>
    <row r="99" spans="1:34" x14ac:dyDescent="0.35">
      <c r="A99" s="19">
        <v>42656</v>
      </c>
      <c r="B99" s="7">
        <v>-0.93067367497884368</v>
      </c>
      <c r="C99">
        <v>0.85494362300000004</v>
      </c>
      <c r="D99">
        <v>0.20561553862734699</v>
      </c>
      <c r="E99">
        <v>5.1893593266140998</v>
      </c>
      <c r="F99">
        <v>5</v>
      </c>
      <c r="G99">
        <f t="shared" si="18"/>
        <v>-1</v>
      </c>
      <c r="H99">
        <f t="shared" si="19"/>
        <v>99999</v>
      </c>
      <c r="I99">
        <f t="shared" si="20"/>
        <v>99999</v>
      </c>
      <c r="J99">
        <f>IF(Basket_Sheet!$I$6=0,IF(C99&lt;Basket_Sheet!$I$7,-10,10),IF(Basket_Sheet!$I$6=1,IF(D99&lt;Basket_Sheet!$I$7,-10,10),IF(Basket_Sheet!$I$6=2,IF(E99&gt;Basket_Sheet!$I$7,-10,10),"")))</f>
        <v>10</v>
      </c>
      <c r="K99">
        <f t="shared" si="21"/>
        <v>-1</v>
      </c>
      <c r="L99">
        <f t="shared" si="22"/>
        <v>1</v>
      </c>
      <c r="M99">
        <f t="shared" si="23"/>
        <v>1</v>
      </c>
      <c r="N99">
        <v>18975.400399999999</v>
      </c>
      <c r="O99" s="6">
        <f t="shared" si="28"/>
        <v>-2.1551161022745791E-2</v>
      </c>
      <c r="P99">
        <v>11195683</v>
      </c>
      <c r="Q99" s="6">
        <f t="shared" si="29"/>
        <v>4.6367506277587012E-3</v>
      </c>
      <c r="R99">
        <v>1732.9260854708286</v>
      </c>
      <c r="S99" s="6">
        <f t="shared" si="30"/>
        <v>3.6337732217581742E-3</v>
      </c>
      <c r="T99" s="29">
        <v>523.69722000000024</v>
      </c>
      <c r="U99" s="6">
        <f t="shared" si="31"/>
        <v>4.1576797081241956E-3</v>
      </c>
      <c r="V99">
        <v>481.49152000000004</v>
      </c>
      <c r="W99" s="6">
        <f t="shared" si="33"/>
        <v>0</v>
      </c>
      <c r="X99">
        <v>2256.6233054708291</v>
      </c>
      <c r="Y99" s="6">
        <f t="shared" si="32"/>
        <v>3.7553080959398244E-3</v>
      </c>
      <c r="Z99" s="29">
        <v>2738.1148254708291</v>
      </c>
      <c r="AA99" s="6">
        <f t="shared" si="34"/>
        <v>3.0929029200712499E-3</v>
      </c>
      <c r="AB99">
        <f t="shared" si="24"/>
        <v>2016</v>
      </c>
      <c r="AC99">
        <f t="shared" si="25"/>
        <v>10</v>
      </c>
      <c r="AD99" s="23">
        <f t="shared" si="26"/>
        <v>4</v>
      </c>
      <c r="AE99">
        <f>IF(ISBLANK(Basket_Sheet!$I$1),0,IF(Basket_Sheet!$I$1=0,1,IF(Calculation_Sheet!AB99=Basket_Sheet!$I$1,1,0)))</f>
        <v>1</v>
      </c>
      <c r="AF99">
        <f>IF(ISBLANK(Basket_Sheet!$I$2),0,IF(Basket_Sheet!$I$2=0,1,IF(Calculation_Sheet!AC99=Basket_Sheet!$I$2,1,0)))</f>
        <v>0</v>
      </c>
      <c r="AG99">
        <f>IF(ISBLANK(Basket_Sheet!$I$3),0,IF(Basket_Sheet!$I$3=0,1,IF(Calculation_Sheet!AD99=Basket_Sheet!$I$3,1,0)))</f>
        <v>0</v>
      </c>
      <c r="AH99">
        <f t="shared" si="27"/>
        <v>1</v>
      </c>
    </row>
    <row r="100" spans="1:34" x14ac:dyDescent="0.35">
      <c r="A100" s="19">
        <v>42657</v>
      </c>
      <c r="B100" s="7">
        <v>0.36809140683876895</v>
      </c>
      <c r="C100">
        <v>0.42770117899999999</v>
      </c>
      <c r="D100">
        <v>0.10204029571277801</v>
      </c>
      <c r="E100">
        <v>13.1506454756652</v>
      </c>
      <c r="F100">
        <v>6</v>
      </c>
      <c r="G100">
        <f t="shared" si="18"/>
        <v>99999</v>
      </c>
      <c r="H100">
        <f t="shared" si="19"/>
        <v>99999</v>
      </c>
      <c r="I100">
        <f t="shared" si="20"/>
        <v>1</v>
      </c>
      <c r="J100">
        <f>IF(Basket_Sheet!$I$6=0,IF(C100&lt;Basket_Sheet!$I$7,-10,10),IF(Basket_Sheet!$I$6=1,IF(D100&lt;Basket_Sheet!$I$7,-10,10),IF(Basket_Sheet!$I$6=2,IF(E100&gt;Basket_Sheet!$I$7,-10,10),"")))</f>
        <v>10</v>
      </c>
      <c r="K100">
        <f t="shared" si="21"/>
        <v>1</v>
      </c>
      <c r="L100">
        <f t="shared" si="22"/>
        <v>5</v>
      </c>
      <c r="M100">
        <f t="shared" si="23"/>
        <v>5</v>
      </c>
      <c r="N100">
        <v>19033</v>
      </c>
      <c r="O100" s="6">
        <f t="shared" si="28"/>
        <v>3.0354879889649133E-3</v>
      </c>
      <c r="P100">
        <v>11144249</v>
      </c>
      <c r="Q100" s="6">
        <f t="shared" si="29"/>
        <v>-4.5940922050043964E-3</v>
      </c>
      <c r="R100">
        <v>1731.6791002884756</v>
      </c>
      <c r="S100" s="6">
        <f t="shared" si="30"/>
        <v>-7.1958359494261881E-4</v>
      </c>
      <c r="T100" s="29">
        <v>523.55461000000025</v>
      </c>
      <c r="U100" s="6">
        <f t="shared" si="31"/>
        <v>-2.7231383813719479E-4</v>
      </c>
      <c r="V100">
        <v>487.04354000000001</v>
      </c>
      <c r="W100" s="6">
        <f t="shared" si="33"/>
        <v>1.1530878051601023E-2</v>
      </c>
      <c r="X100">
        <v>2255.2337102884758</v>
      </c>
      <c r="Y100" s="6">
        <f t="shared" si="32"/>
        <v>-6.1578517734195426E-4</v>
      </c>
      <c r="Z100" s="29">
        <v>2742.2772502884759</v>
      </c>
      <c r="AA100" s="6">
        <f t="shared" si="34"/>
        <v>1.5201790585721575E-3</v>
      </c>
      <c r="AB100">
        <f t="shared" si="24"/>
        <v>2016</v>
      </c>
      <c r="AC100">
        <f t="shared" si="25"/>
        <v>10</v>
      </c>
      <c r="AD100" s="23">
        <f t="shared" si="26"/>
        <v>4</v>
      </c>
      <c r="AE100">
        <f>IF(ISBLANK(Basket_Sheet!$I$1),0,IF(Basket_Sheet!$I$1=0,1,IF(Calculation_Sheet!AB100=Basket_Sheet!$I$1,1,0)))</f>
        <v>1</v>
      </c>
      <c r="AF100">
        <f>IF(ISBLANK(Basket_Sheet!$I$2),0,IF(Basket_Sheet!$I$2=0,1,IF(Calculation_Sheet!AC100=Basket_Sheet!$I$2,1,0)))</f>
        <v>0</v>
      </c>
      <c r="AG100">
        <f>IF(ISBLANK(Basket_Sheet!$I$3),0,IF(Basket_Sheet!$I$3=0,1,IF(Calculation_Sheet!AD100=Basket_Sheet!$I$3,1,0)))</f>
        <v>0</v>
      </c>
      <c r="AH100">
        <f t="shared" si="27"/>
        <v>1</v>
      </c>
    </row>
    <row r="101" spans="1:34" x14ac:dyDescent="0.35">
      <c r="A101" s="19">
        <v>42660</v>
      </c>
      <c r="B101" s="7">
        <v>0.11489900965306687</v>
      </c>
      <c r="C101">
        <v>0.61430643699999998</v>
      </c>
      <c r="D101">
        <v>4.7835689620531599E-2</v>
      </c>
      <c r="E101">
        <v>8.6102896438286294</v>
      </c>
      <c r="F101">
        <v>4</v>
      </c>
      <c r="G101">
        <f t="shared" si="18"/>
        <v>99999</v>
      </c>
      <c r="H101">
        <f t="shared" si="19"/>
        <v>0</v>
      </c>
      <c r="I101">
        <f t="shared" si="20"/>
        <v>99999</v>
      </c>
      <c r="J101">
        <f>IF(Basket_Sheet!$I$6=0,IF(C101&lt;Basket_Sheet!$I$7,-10,10),IF(Basket_Sheet!$I$6=1,IF(D101&lt;Basket_Sheet!$I$7,-10,10),IF(Basket_Sheet!$I$6=2,IF(E101&gt;Basket_Sheet!$I$7,-10,10),"")))</f>
        <v>-10</v>
      </c>
      <c r="K101">
        <f t="shared" si="21"/>
        <v>0</v>
      </c>
      <c r="L101">
        <f t="shared" si="22"/>
        <v>4</v>
      </c>
      <c r="M101">
        <f t="shared" si="23"/>
        <v>4</v>
      </c>
      <c r="N101">
        <v>19082.050800000001</v>
      </c>
      <c r="O101" s="6">
        <f t="shared" si="28"/>
        <v>2.5771449587559392E-3</v>
      </c>
      <c r="P101">
        <v>11072257</v>
      </c>
      <c r="Q101" s="6">
        <f t="shared" si="29"/>
        <v>-6.4600135908664535E-3</v>
      </c>
      <c r="R101">
        <v>1733.3708195580743</v>
      </c>
      <c r="S101" s="6">
        <f t="shared" si="30"/>
        <v>9.7692422881179297E-4</v>
      </c>
      <c r="T101" s="29">
        <v>522.8064300000002</v>
      </c>
      <c r="U101" s="6">
        <f t="shared" si="31"/>
        <v>-1.4290390834301725E-3</v>
      </c>
      <c r="V101">
        <v>487.04354000000001</v>
      </c>
      <c r="W101" s="6">
        <f t="shared" si="33"/>
        <v>0</v>
      </c>
      <c r="X101">
        <v>2256.1772495580744</v>
      </c>
      <c r="Y101" s="6">
        <f t="shared" si="32"/>
        <v>4.183776010859841E-4</v>
      </c>
      <c r="Z101" s="29">
        <v>2743.2207895580746</v>
      </c>
      <c r="AA101" s="6">
        <f t="shared" si="34"/>
        <v>3.4407143533687901E-4</v>
      </c>
      <c r="AB101">
        <f t="shared" si="24"/>
        <v>2016</v>
      </c>
      <c r="AC101">
        <f t="shared" si="25"/>
        <v>10</v>
      </c>
      <c r="AD101" s="23">
        <f t="shared" si="26"/>
        <v>4</v>
      </c>
      <c r="AE101">
        <f>IF(ISBLANK(Basket_Sheet!$I$1),0,IF(Basket_Sheet!$I$1=0,1,IF(Calculation_Sheet!AB101=Basket_Sheet!$I$1,1,0)))</f>
        <v>1</v>
      </c>
      <c r="AF101">
        <f>IF(ISBLANK(Basket_Sheet!$I$2),0,IF(Basket_Sheet!$I$2=0,1,IF(Calculation_Sheet!AC101=Basket_Sheet!$I$2,1,0)))</f>
        <v>0</v>
      </c>
      <c r="AG101">
        <f>IF(ISBLANK(Basket_Sheet!$I$3),0,IF(Basket_Sheet!$I$3=0,1,IF(Calculation_Sheet!AD101=Basket_Sheet!$I$3,1,0)))</f>
        <v>0</v>
      </c>
      <c r="AH101">
        <f t="shared" si="27"/>
        <v>1</v>
      </c>
    </row>
    <row r="102" spans="1:34" x14ac:dyDescent="0.35">
      <c r="A102" s="19">
        <v>42661</v>
      </c>
      <c r="B102" s="7">
        <v>1.0321258820583632</v>
      </c>
      <c r="C102">
        <v>0.77522767999999997</v>
      </c>
      <c r="D102">
        <v>0.329419245730456</v>
      </c>
      <c r="E102">
        <v>4.6069724359921604</v>
      </c>
      <c r="F102">
        <v>3</v>
      </c>
      <c r="G102">
        <f t="shared" si="18"/>
        <v>99999</v>
      </c>
      <c r="H102">
        <f t="shared" si="19"/>
        <v>99999</v>
      </c>
      <c r="I102">
        <f t="shared" si="20"/>
        <v>1</v>
      </c>
      <c r="J102">
        <f>IF(Basket_Sheet!$I$6=0,IF(C102&lt;Basket_Sheet!$I$7,-10,10),IF(Basket_Sheet!$I$6=1,IF(D102&lt;Basket_Sheet!$I$7,-10,10),IF(Basket_Sheet!$I$6=2,IF(E102&gt;Basket_Sheet!$I$7,-10,10),"")))</f>
        <v>10</v>
      </c>
      <c r="K102">
        <f t="shared" si="21"/>
        <v>1</v>
      </c>
      <c r="L102">
        <f t="shared" si="22"/>
        <v>5</v>
      </c>
      <c r="M102">
        <f t="shared" si="23"/>
        <v>5</v>
      </c>
      <c r="N102">
        <v>19466.400399999999</v>
      </c>
      <c r="O102" s="6">
        <f t="shared" si="28"/>
        <v>2.0141944072384455E-2</v>
      </c>
      <c r="P102">
        <v>11111439</v>
      </c>
      <c r="Q102" s="6">
        <f t="shared" si="29"/>
        <v>3.5387545646745622E-3</v>
      </c>
      <c r="R102">
        <v>1739.6589370641523</v>
      </c>
      <c r="S102" s="6">
        <f t="shared" si="30"/>
        <v>3.6276816449933857E-3</v>
      </c>
      <c r="T102" s="29">
        <v>525.36230000000023</v>
      </c>
      <c r="U102" s="6">
        <f t="shared" si="31"/>
        <v>4.8887501249745835E-3</v>
      </c>
      <c r="V102">
        <v>486.38222000000007</v>
      </c>
      <c r="W102" s="6">
        <f t="shared" si="33"/>
        <v>-1.3578252162013138E-3</v>
      </c>
      <c r="X102">
        <v>2265.0212370641525</v>
      </c>
      <c r="Y102" s="6">
        <f t="shared" si="32"/>
        <v>3.9198992489666296E-3</v>
      </c>
      <c r="Z102" s="29">
        <v>2751.4034570641525</v>
      </c>
      <c r="AA102" s="6">
        <f t="shared" si="34"/>
        <v>2.9828687276010069E-3</v>
      </c>
      <c r="AB102">
        <f t="shared" si="24"/>
        <v>2016</v>
      </c>
      <c r="AC102">
        <f t="shared" si="25"/>
        <v>10</v>
      </c>
      <c r="AD102" s="23">
        <f t="shared" si="26"/>
        <v>4</v>
      </c>
      <c r="AE102">
        <f>IF(ISBLANK(Basket_Sheet!$I$1),0,IF(Basket_Sheet!$I$1=0,1,IF(Calculation_Sheet!AB102=Basket_Sheet!$I$1,1,0)))</f>
        <v>1</v>
      </c>
      <c r="AF102">
        <f>IF(ISBLANK(Basket_Sheet!$I$2),0,IF(Basket_Sheet!$I$2=0,1,IF(Calculation_Sheet!AC102=Basket_Sheet!$I$2,1,0)))</f>
        <v>0</v>
      </c>
      <c r="AG102">
        <f>IF(ISBLANK(Basket_Sheet!$I$3),0,IF(Basket_Sheet!$I$3=0,1,IF(Calculation_Sheet!AD102=Basket_Sheet!$I$3,1,0)))</f>
        <v>0</v>
      </c>
      <c r="AH102">
        <f t="shared" si="27"/>
        <v>1</v>
      </c>
    </row>
    <row r="103" spans="1:34" x14ac:dyDescent="0.35">
      <c r="A103" s="19">
        <v>42662</v>
      </c>
      <c r="B103" s="7">
        <v>-0.4515261152243934</v>
      </c>
      <c r="C103">
        <v>0.193175974</v>
      </c>
      <c r="D103">
        <v>3.22312523088275E-2</v>
      </c>
      <c r="E103">
        <v>10.31889419242</v>
      </c>
      <c r="F103">
        <v>3</v>
      </c>
      <c r="G103">
        <f t="shared" si="18"/>
        <v>-1</v>
      </c>
      <c r="H103">
        <f t="shared" si="19"/>
        <v>99999</v>
      </c>
      <c r="I103">
        <f t="shared" si="20"/>
        <v>99999</v>
      </c>
      <c r="J103">
        <f>IF(Basket_Sheet!$I$6=0,IF(C103&lt;Basket_Sheet!$I$7,-10,10),IF(Basket_Sheet!$I$6=1,IF(D103&lt;Basket_Sheet!$I$7,-10,10),IF(Basket_Sheet!$I$6=2,IF(E103&gt;Basket_Sheet!$I$7,-10,10),"")))</f>
        <v>-10</v>
      </c>
      <c r="K103">
        <f t="shared" si="21"/>
        <v>-1</v>
      </c>
      <c r="L103">
        <f t="shared" si="22"/>
        <v>2</v>
      </c>
      <c r="M103">
        <f t="shared" si="23"/>
        <v>2</v>
      </c>
      <c r="N103">
        <v>19402</v>
      </c>
      <c r="O103" s="6">
        <f t="shared" si="28"/>
        <v>-3.3082849770211809E-3</v>
      </c>
      <c r="P103">
        <v>11131042</v>
      </c>
      <c r="Q103" s="6">
        <f t="shared" si="29"/>
        <v>1.7642179379286915E-3</v>
      </c>
      <c r="R103">
        <v>1733.8646038634224</v>
      </c>
      <c r="S103" s="6">
        <f t="shared" si="30"/>
        <v>-3.3307294190138004E-3</v>
      </c>
      <c r="T103" s="29">
        <v>524.1864800000003</v>
      </c>
      <c r="U103" s="6">
        <f t="shared" si="31"/>
        <v>-2.2381126319873657E-3</v>
      </c>
      <c r="V103">
        <v>491.60868000000011</v>
      </c>
      <c r="W103" s="6">
        <f t="shared" si="33"/>
        <v>1.0745581941708382E-2</v>
      </c>
      <c r="X103">
        <v>2258.0510838634227</v>
      </c>
      <c r="Y103" s="6">
        <f t="shared" si="32"/>
        <v>-3.0773014780931529E-3</v>
      </c>
      <c r="Z103" s="29">
        <v>2749.659763863423</v>
      </c>
      <c r="AA103" s="6">
        <f t="shared" si="34"/>
        <v>-6.3374682337213883E-4</v>
      </c>
      <c r="AB103">
        <f t="shared" si="24"/>
        <v>2016</v>
      </c>
      <c r="AC103">
        <f t="shared" si="25"/>
        <v>10</v>
      </c>
      <c r="AD103" s="23">
        <f t="shared" si="26"/>
        <v>4</v>
      </c>
      <c r="AE103">
        <f>IF(ISBLANK(Basket_Sheet!$I$1),0,IF(Basket_Sheet!$I$1=0,1,IF(Calculation_Sheet!AB103=Basket_Sheet!$I$1,1,0)))</f>
        <v>1</v>
      </c>
      <c r="AF103">
        <f>IF(ISBLANK(Basket_Sheet!$I$2),0,IF(Basket_Sheet!$I$2=0,1,IF(Calculation_Sheet!AC103=Basket_Sheet!$I$2,1,0)))</f>
        <v>0</v>
      </c>
      <c r="AG103">
        <f>IF(ISBLANK(Basket_Sheet!$I$3),0,IF(Basket_Sheet!$I$3=0,1,IF(Calculation_Sheet!AD103=Basket_Sheet!$I$3,1,0)))</f>
        <v>0</v>
      </c>
      <c r="AH103">
        <f t="shared" si="27"/>
        <v>1</v>
      </c>
    </row>
    <row r="104" spans="1:34" x14ac:dyDescent="0.35">
      <c r="A104" s="19">
        <v>42663</v>
      </c>
      <c r="B104" s="7">
        <v>0.68415018779784753</v>
      </c>
      <c r="C104">
        <v>0.113510165</v>
      </c>
      <c r="D104">
        <v>3.7640501143362599E-2</v>
      </c>
      <c r="E104">
        <v>11.2178840390876</v>
      </c>
      <c r="F104">
        <v>10</v>
      </c>
      <c r="G104">
        <f t="shared" si="18"/>
        <v>99999</v>
      </c>
      <c r="H104">
        <f t="shared" si="19"/>
        <v>99999</v>
      </c>
      <c r="I104">
        <f t="shared" si="20"/>
        <v>1</v>
      </c>
      <c r="J104">
        <f>IF(Basket_Sheet!$I$6=0,IF(C104&lt;Basket_Sheet!$I$7,-10,10),IF(Basket_Sheet!$I$6=1,IF(D104&lt;Basket_Sheet!$I$7,-10,10),IF(Basket_Sheet!$I$6=2,IF(E104&gt;Basket_Sheet!$I$7,-10,10),"")))</f>
        <v>-10</v>
      </c>
      <c r="K104">
        <f t="shared" si="21"/>
        <v>1</v>
      </c>
      <c r="L104">
        <f t="shared" si="22"/>
        <v>6</v>
      </c>
      <c r="M104">
        <f t="shared" si="23"/>
        <v>6</v>
      </c>
      <c r="N104">
        <v>19675.949199999999</v>
      </c>
      <c r="O104" s="6">
        <f t="shared" si="28"/>
        <v>1.4119637150809217E-2</v>
      </c>
      <c r="P104">
        <v>11192456</v>
      </c>
      <c r="Q104" s="6">
        <f t="shared" si="29"/>
        <v>5.5173630644822502E-3</v>
      </c>
      <c r="R104">
        <v>1735.6106701175465</v>
      </c>
      <c r="S104" s="6">
        <f t="shared" si="30"/>
        <v>1.0070372566770569E-3</v>
      </c>
      <c r="T104" s="29">
        <v>525.08460000000025</v>
      </c>
      <c r="U104" s="6">
        <f t="shared" si="31"/>
        <v>1.7133597188541128E-3</v>
      </c>
      <c r="V104">
        <v>488.5407100000001</v>
      </c>
      <c r="W104" s="6">
        <f t="shared" si="33"/>
        <v>-6.2406750019141644E-3</v>
      </c>
      <c r="X104">
        <v>2260.6952701175469</v>
      </c>
      <c r="Y104" s="6">
        <f t="shared" si="32"/>
        <v>1.1710037354868419E-3</v>
      </c>
      <c r="Z104" s="29">
        <v>2749.2359801175471</v>
      </c>
      <c r="AA104" s="6">
        <f t="shared" si="34"/>
        <v>-1.541222486670657E-4</v>
      </c>
      <c r="AB104">
        <f t="shared" si="24"/>
        <v>2016</v>
      </c>
      <c r="AC104">
        <f t="shared" si="25"/>
        <v>10</v>
      </c>
      <c r="AD104" s="23">
        <f t="shared" si="26"/>
        <v>4</v>
      </c>
      <c r="AE104">
        <f>IF(ISBLANK(Basket_Sheet!$I$1),0,IF(Basket_Sheet!$I$1=0,1,IF(Calculation_Sheet!AB104=Basket_Sheet!$I$1,1,0)))</f>
        <v>1</v>
      </c>
      <c r="AF104">
        <f>IF(ISBLANK(Basket_Sheet!$I$2),0,IF(Basket_Sheet!$I$2=0,1,IF(Calculation_Sheet!AC104=Basket_Sheet!$I$2,1,0)))</f>
        <v>0</v>
      </c>
      <c r="AG104">
        <f>IF(ISBLANK(Basket_Sheet!$I$3),0,IF(Basket_Sheet!$I$3=0,1,IF(Calculation_Sheet!AD104=Basket_Sheet!$I$3,1,0)))</f>
        <v>0</v>
      </c>
      <c r="AH104">
        <f t="shared" si="27"/>
        <v>1</v>
      </c>
    </row>
    <row r="105" spans="1:34" x14ac:dyDescent="0.35">
      <c r="A105" s="19">
        <v>42664</v>
      </c>
      <c r="B105" s="7">
        <v>0.60496232597688793</v>
      </c>
      <c r="C105">
        <v>0.61276645799999996</v>
      </c>
      <c r="D105">
        <v>0.18972199207361001</v>
      </c>
      <c r="E105">
        <v>7.2571707356758202</v>
      </c>
      <c r="F105">
        <v>6</v>
      </c>
      <c r="G105">
        <f t="shared" si="18"/>
        <v>99999</v>
      </c>
      <c r="H105">
        <f t="shared" si="19"/>
        <v>99999</v>
      </c>
      <c r="I105">
        <f t="shared" si="20"/>
        <v>1</v>
      </c>
      <c r="J105">
        <f>IF(Basket_Sheet!$I$6=0,IF(C105&lt;Basket_Sheet!$I$7,-10,10),IF(Basket_Sheet!$I$6=1,IF(D105&lt;Basket_Sheet!$I$7,-10,10),IF(Basket_Sheet!$I$6=2,IF(E105&gt;Basket_Sheet!$I$7,-10,10),"")))</f>
        <v>10</v>
      </c>
      <c r="K105">
        <f t="shared" si="21"/>
        <v>1</v>
      </c>
      <c r="L105">
        <f t="shared" si="22"/>
        <v>5</v>
      </c>
      <c r="M105">
        <f t="shared" si="23"/>
        <v>5</v>
      </c>
      <c r="N105">
        <v>19698.050800000001</v>
      </c>
      <c r="O105" s="6">
        <f t="shared" si="28"/>
        <v>1.1232799889522305E-3</v>
      </c>
      <c r="P105">
        <v>11191398</v>
      </c>
      <c r="Q105" s="6">
        <f t="shared" si="29"/>
        <v>-9.4527957045342781E-5</v>
      </c>
      <c r="R105">
        <v>1737.181407667922</v>
      </c>
      <c r="S105" s="6">
        <f t="shared" si="30"/>
        <v>9.0500570054063978E-4</v>
      </c>
      <c r="T105" s="29">
        <v>526.32591000000025</v>
      </c>
      <c r="U105" s="6">
        <f t="shared" si="31"/>
        <v>2.3640190552149942E-3</v>
      </c>
      <c r="V105">
        <v>479.84608000000009</v>
      </c>
      <c r="W105" s="6">
        <f t="shared" si="33"/>
        <v>-1.7797145298290573E-2</v>
      </c>
      <c r="X105">
        <v>2263.5073176679225</v>
      </c>
      <c r="Y105" s="6">
        <f t="shared" si="32"/>
        <v>1.2438861564165737E-3</v>
      </c>
      <c r="Z105" s="29">
        <v>2743.3533976679228</v>
      </c>
      <c r="AA105" s="6">
        <f t="shared" si="34"/>
        <v>-2.1397153580730022E-3</v>
      </c>
      <c r="AB105">
        <f t="shared" si="24"/>
        <v>2016</v>
      </c>
      <c r="AC105">
        <f t="shared" si="25"/>
        <v>10</v>
      </c>
      <c r="AD105" s="23">
        <f t="shared" si="26"/>
        <v>4</v>
      </c>
      <c r="AE105">
        <f>IF(ISBLANK(Basket_Sheet!$I$1),0,IF(Basket_Sheet!$I$1=0,1,IF(Calculation_Sheet!AB105=Basket_Sheet!$I$1,1,0)))</f>
        <v>1</v>
      </c>
      <c r="AF105">
        <f>IF(ISBLANK(Basket_Sheet!$I$2),0,IF(Basket_Sheet!$I$2=0,1,IF(Calculation_Sheet!AC105=Basket_Sheet!$I$2,1,0)))</f>
        <v>0</v>
      </c>
      <c r="AG105">
        <f>IF(ISBLANK(Basket_Sheet!$I$3),0,IF(Basket_Sheet!$I$3=0,1,IF(Calculation_Sheet!AD105=Basket_Sheet!$I$3,1,0)))</f>
        <v>0</v>
      </c>
      <c r="AH105">
        <f t="shared" si="27"/>
        <v>1</v>
      </c>
    </row>
    <row r="106" spans="1:34" x14ac:dyDescent="0.35">
      <c r="A106" s="19">
        <v>42667</v>
      </c>
      <c r="B106" s="7">
        <v>-1.3310126043185445E-2</v>
      </c>
      <c r="C106">
        <v>0.30252086700000003</v>
      </c>
      <c r="D106">
        <v>3.7621442657845401E-2</v>
      </c>
      <c r="E106">
        <v>9.6758504834477606</v>
      </c>
      <c r="F106">
        <v>1</v>
      </c>
      <c r="G106">
        <f t="shared" si="18"/>
        <v>99999</v>
      </c>
      <c r="H106">
        <f t="shared" si="19"/>
        <v>0</v>
      </c>
      <c r="I106">
        <f t="shared" si="20"/>
        <v>99999</v>
      </c>
      <c r="J106">
        <f>IF(Basket_Sheet!$I$6=0,IF(C106&lt;Basket_Sheet!$I$7,-10,10),IF(Basket_Sheet!$I$6=1,IF(D106&lt;Basket_Sheet!$I$7,-10,10),IF(Basket_Sheet!$I$6=2,IF(E106&gt;Basket_Sheet!$I$7,-10,10),"")))</f>
        <v>-10</v>
      </c>
      <c r="K106">
        <f t="shared" si="21"/>
        <v>0</v>
      </c>
      <c r="L106">
        <f t="shared" si="22"/>
        <v>4</v>
      </c>
      <c r="M106">
        <f t="shared" si="23"/>
        <v>4</v>
      </c>
      <c r="N106">
        <v>19822.349600000001</v>
      </c>
      <c r="O106" s="6">
        <f t="shared" si="28"/>
        <v>6.3102081146018119E-3</v>
      </c>
      <c r="P106">
        <v>11237431</v>
      </c>
      <c r="Q106" s="6">
        <f t="shared" si="29"/>
        <v>4.113248407392911E-3</v>
      </c>
      <c r="R106">
        <v>1741.3901378263845</v>
      </c>
      <c r="S106" s="6">
        <f t="shared" si="30"/>
        <v>2.4227349774095241E-3</v>
      </c>
      <c r="T106" s="29">
        <v>527.32129000000032</v>
      </c>
      <c r="U106" s="6">
        <f t="shared" si="31"/>
        <v>1.8911856343915012E-3</v>
      </c>
      <c r="V106">
        <v>479.78298000000012</v>
      </c>
      <c r="W106" s="6">
        <f t="shared" si="33"/>
        <v>-1.3150050116061962E-4</v>
      </c>
      <c r="X106">
        <v>2268.7114278263848</v>
      </c>
      <c r="Y106" s="6">
        <f t="shared" si="32"/>
        <v>2.2991355573898087E-3</v>
      </c>
      <c r="Z106" s="29">
        <v>2748.4944078263848</v>
      </c>
      <c r="AA106" s="6">
        <f t="shared" si="34"/>
        <v>1.8739875667612704E-3</v>
      </c>
      <c r="AB106">
        <f t="shared" si="24"/>
        <v>2016</v>
      </c>
      <c r="AC106">
        <f t="shared" si="25"/>
        <v>10</v>
      </c>
      <c r="AD106" s="23">
        <f t="shared" si="26"/>
        <v>4</v>
      </c>
      <c r="AE106">
        <f>IF(ISBLANK(Basket_Sheet!$I$1),0,IF(Basket_Sheet!$I$1=0,1,IF(Calculation_Sheet!AB106=Basket_Sheet!$I$1,1,0)))</f>
        <v>1</v>
      </c>
      <c r="AF106">
        <f>IF(ISBLANK(Basket_Sheet!$I$2),0,IF(Basket_Sheet!$I$2=0,1,IF(Calculation_Sheet!AC106=Basket_Sheet!$I$2,1,0)))</f>
        <v>0</v>
      </c>
      <c r="AG106">
        <f>IF(ISBLANK(Basket_Sheet!$I$3),0,IF(Basket_Sheet!$I$3=0,1,IF(Calculation_Sheet!AD106=Basket_Sheet!$I$3,1,0)))</f>
        <v>0</v>
      </c>
      <c r="AH106">
        <f t="shared" si="27"/>
        <v>1</v>
      </c>
    </row>
    <row r="107" spans="1:34" x14ac:dyDescent="0.35">
      <c r="A107" s="19">
        <v>42668</v>
      </c>
      <c r="B107" s="7">
        <v>-5.1513815444845061E-2</v>
      </c>
      <c r="C107">
        <v>0.68693755499999998</v>
      </c>
      <c r="D107">
        <v>1.28111012624335E-2</v>
      </c>
      <c r="E107">
        <v>10.272163146901701</v>
      </c>
      <c r="F107">
        <v>3</v>
      </c>
      <c r="G107">
        <f t="shared" si="18"/>
        <v>99999</v>
      </c>
      <c r="H107">
        <f t="shared" si="19"/>
        <v>0</v>
      </c>
      <c r="I107">
        <f t="shared" si="20"/>
        <v>99999</v>
      </c>
      <c r="J107">
        <f>IF(Basket_Sheet!$I$6=0,IF(C107&lt;Basket_Sheet!$I$7,-10,10),IF(Basket_Sheet!$I$6=1,IF(D107&lt;Basket_Sheet!$I$7,-10,10),IF(Basket_Sheet!$I$6=2,IF(E107&gt;Basket_Sheet!$I$7,-10,10),"")))</f>
        <v>-10</v>
      </c>
      <c r="K107">
        <f t="shared" si="21"/>
        <v>0</v>
      </c>
      <c r="L107">
        <f t="shared" si="22"/>
        <v>4</v>
      </c>
      <c r="M107">
        <f t="shared" si="23"/>
        <v>4</v>
      </c>
      <c r="N107">
        <v>19833.550800000001</v>
      </c>
      <c r="O107" s="6">
        <f t="shared" si="28"/>
        <v>5.6507932843641306E-4</v>
      </c>
      <c r="P107">
        <v>11304599</v>
      </c>
      <c r="Q107" s="6">
        <f t="shared" si="29"/>
        <v>5.9771668453403315E-3</v>
      </c>
      <c r="R107">
        <v>1747.7035398668688</v>
      </c>
      <c r="S107" s="6">
        <f t="shared" si="30"/>
        <v>3.6254954609797885E-3</v>
      </c>
      <c r="T107" s="29">
        <v>526.75890000000027</v>
      </c>
      <c r="U107" s="6">
        <f t="shared" si="31"/>
        <v>-1.0665034973271759E-3</v>
      </c>
      <c r="V107">
        <v>480.17745000000014</v>
      </c>
      <c r="W107" s="6">
        <f t="shared" si="33"/>
        <v>8.2218423004509766E-4</v>
      </c>
      <c r="X107">
        <v>2274.4624398668693</v>
      </c>
      <c r="Y107" s="6">
        <f t="shared" si="32"/>
        <v>2.5349244376990931E-3</v>
      </c>
      <c r="Z107" s="29">
        <v>2754.6398898668695</v>
      </c>
      <c r="AA107" s="6">
        <f t="shared" si="34"/>
        <v>2.2359448951343452E-3</v>
      </c>
      <c r="AB107">
        <f t="shared" si="24"/>
        <v>2016</v>
      </c>
      <c r="AC107">
        <f t="shared" si="25"/>
        <v>10</v>
      </c>
      <c r="AD107" s="23">
        <f t="shared" si="26"/>
        <v>4</v>
      </c>
      <c r="AE107">
        <f>IF(ISBLANK(Basket_Sheet!$I$1),0,IF(Basket_Sheet!$I$1=0,1,IF(Calculation_Sheet!AB107=Basket_Sheet!$I$1,1,0)))</f>
        <v>1</v>
      </c>
      <c r="AF107">
        <f>IF(ISBLANK(Basket_Sheet!$I$2),0,IF(Basket_Sheet!$I$2=0,1,IF(Calculation_Sheet!AC107=Basket_Sheet!$I$2,1,0)))</f>
        <v>0</v>
      </c>
      <c r="AG107">
        <f>IF(ISBLANK(Basket_Sheet!$I$3),0,IF(Basket_Sheet!$I$3=0,1,IF(Calculation_Sheet!AD107=Basket_Sheet!$I$3,1,0)))</f>
        <v>0</v>
      </c>
      <c r="AH107">
        <f t="shared" si="27"/>
        <v>1</v>
      </c>
    </row>
    <row r="108" spans="1:34" x14ac:dyDescent="0.35">
      <c r="A108" s="19">
        <v>42669</v>
      </c>
      <c r="B108" s="7">
        <v>-0.59592976600362135</v>
      </c>
      <c r="C108">
        <v>0.47669741999999998</v>
      </c>
      <c r="D108">
        <v>0.15281339288859599</v>
      </c>
      <c r="E108">
        <v>5.3738539823559002</v>
      </c>
      <c r="F108">
        <v>2</v>
      </c>
      <c r="G108">
        <f t="shared" si="18"/>
        <v>-1</v>
      </c>
      <c r="H108">
        <f t="shared" si="19"/>
        <v>99999</v>
      </c>
      <c r="I108">
        <f t="shared" si="20"/>
        <v>99999</v>
      </c>
      <c r="J108">
        <f>IF(Basket_Sheet!$I$6=0,IF(C108&lt;Basket_Sheet!$I$7,-10,10),IF(Basket_Sheet!$I$6=1,IF(D108&lt;Basket_Sheet!$I$7,-10,10),IF(Basket_Sheet!$I$6=2,IF(E108&gt;Basket_Sheet!$I$7,-10,10),"")))</f>
        <v>10</v>
      </c>
      <c r="K108">
        <f t="shared" si="21"/>
        <v>-1</v>
      </c>
      <c r="L108">
        <f t="shared" si="22"/>
        <v>1</v>
      </c>
      <c r="M108">
        <f t="shared" si="23"/>
        <v>1</v>
      </c>
      <c r="N108">
        <v>19479.650399999999</v>
      </c>
      <c r="O108" s="6">
        <f t="shared" si="28"/>
        <v>-1.7843521998088363E-2</v>
      </c>
      <c r="P108">
        <v>11326570</v>
      </c>
      <c r="Q108" s="6">
        <f t="shared" si="29"/>
        <v>1.9435452774574369E-3</v>
      </c>
      <c r="R108">
        <v>1750.1912699397474</v>
      </c>
      <c r="S108" s="6">
        <f t="shared" si="30"/>
        <v>1.423427953386236E-3</v>
      </c>
      <c r="T108" s="29">
        <v>526.31412000000023</v>
      </c>
      <c r="U108" s="6">
        <f t="shared" si="31"/>
        <v>-8.4437111551416422E-4</v>
      </c>
      <c r="V108">
        <v>477.66628000000009</v>
      </c>
      <c r="W108" s="6">
        <f t="shared" si="33"/>
        <v>-5.2296708227345112E-3</v>
      </c>
      <c r="X108">
        <v>2276.5053899397476</v>
      </c>
      <c r="Y108" s="6">
        <f t="shared" si="32"/>
        <v>8.9821227076303245E-4</v>
      </c>
      <c r="Z108" s="29">
        <v>2754.1716699397475</v>
      </c>
      <c r="AA108" s="6">
        <f t="shared" si="34"/>
        <v>-1.6997500429882795E-4</v>
      </c>
      <c r="AB108">
        <f t="shared" si="24"/>
        <v>2016</v>
      </c>
      <c r="AC108">
        <f t="shared" si="25"/>
        <v>10</v>
      </c>
      <c r="AD108" s="23">
        <f t="shared" si="26"/>
        <v>4</v>
      </c>
      <c r="AE108">
        <f>IF(ISBLANK(Basket_Sheet!$I$1),0,IF(Basket_Sheet!$I$1=0,1,IF(Calculation_Sheet!AB108=Basket_Sheet!$I$1,1,0)))</f>
        <v>1</v>
      </c>
      <c r="AF108">
        <f>IF(ISBLANK(Basket_Sheet!$I$2),0,IF(Basket_Sheet!$I$2=0,1,IF(Calculation_Sheet!AC108=Basket_Sheet!$I$2,1,0)))</f>
        <v>0</v>
      </c>
      <c r="AG108">
        <f>IF(ISBLANK(Basket_Sheet!$I$3),0,IF(Basket_Sheet!$I$3=0,1,IF(Calculation_Sheet!AD108=Basket_Sheet!$I$3,1,0)))</f>
        <v>0</v>
      </c>
      <c r="AH108">
        <f t="shared" si="27"/>
        <v>1</v>
      </c>
    </row>
    <row r="109" spans="1:34" x14ac:dyDescent="0.35">
      <c r="A109" s="19">
        <v>42670</v>
      </c>
      <c r="B109" s="7">
        <v>0.5555624900970253</v>
      </c>
      <c r="C109">
        <v>0.49938451</v>
      </c>
      <c r="D109">
        <v>0.155482890203619</v>
      </c>
      <c r="E109">
        <v>6.35412332406825</v>
      </c>
      <c r="F109">
        <v>5</v>
      </c>
      <c r="G109">
        <f t="shared" si="18"/>
        <v>99999</v>
      </c>
      <c r="H109">
        <f t="shared" si="19"/>
        <v>99999</v>
      </c>
      <c r="I109">
        <f t="shared" si="20"/>
        <v>1</v>
      </c>
      <c r="J109">
        <f>IF(Basket_Sheet!$I$6=0,IF(C109&lt;Basket_Sheet!$I$7,-10,10),IF(Basket_Sheet!$I$6=1,IF(D109&lt;Basket_Sheet!$I$7,-10,10),IF(Basket_Sheet!$I$6=2,IF(E109&gt;Basket_Sheet!$I$7,-10,10),"")))</f>
        <v>10</v>
      </c>
      <c r="K109">
        <f t="shared" si="21"/>
        <v>1</v>
      </c>
      <c r="L109">
        <f t="shared" si="22"/>
        <v>5</v>
      </c>
      <c r="M109">
        <f t="shared" si="23"/>
        <v>5</v>
      </c>
      <c r="N109">
        <v>19509.150399999999</v>
      </c>
      <c r="O109" s="6">
        <f t="shared" si="28"/>
        <v>1.5144008949976584E-3</v>
      </c>
      <c r="P109">
        <v>11234252</v>
      </c>
      <c r="Q109" s="6">
        <f t="shared" si="29"/>
        <v>-8.150569854775136E-3</v>
      </c>
      <c r="R109">
        <v>1752.7400350197977</v>
      </c>
      <c r="S109" s="6">
        <f t="shared" si="30"/>
        <v>1.4562780216234028E-3</v>
      </c>
      <c r="T109" s="29">
        <v>527.94909000000018</v>
      </c>
      <c r="U109" s="6">
        <f t="shared" si="31"/>
        <v>3.1064528536683955E-3</v>
      </c>
      <c r="V109">
        <v>481.28755000000012</v>
      </c>
      <c r="W109" s="6">
        <f t="shared" si="33"/>
        <v>7.5811715241864697E-3</v>
      </c>
      <c r="X109">
        <v>2280.6891250197978</v>
      </c>
      <c r="Y109" s="6">
        <f t="shared" si="32"/>
        <v>1.8377883481139889E-3</v>
      </c>
      <c r="Z109" s="29">
        <v>2761.9766750197978</v>
      </c>
      <c r="AA109" s="6">
        <f t="shared" si="34"/>
        <v>2.8338847448172721E-3</v>
      </c>
      <c r="AB109">
        <f t="shared" si="24"/>
        <v>2016</v>
      </c>
      <c r="AC109">
        <f t="shared" si="25"/>
        <v>10</v>
      </c>
      <c r="AD109" s="23">
        <f t="shared" si="26"/>
        <v>4</v>
      </c>
      <c r="AE109">
        <f>IF(ISBLANK(Basket_Sheet!$I$1),0,IF(Basket_Sheet!$I$1=0,1,IF(Calculation_Sheet!AB109=Basket_Sheet!$I$1,1,0)))</f>
        <v>1</v>
      </c>
      <c r="AF109">
        <f>IF(ISBLANK(Basket_Sheet!$I$2),0,IF(Basket_Sheet!$I$2=0,1,IF(Calculation_Sheet!AC109=Basket_Sheet!$I$2,1,0)))</f>
        <v>0</v>
      </c>
      <c r="AG109">
        <f>IF(ISBLANK(Basket_Sheet!$I$3),0,IF(Basket_Sheet!$I$3=0,1,IF(Calculation_Sheet!AD109=Basket_Sheet!$I$3,1,0)))</f>
        <v>0</v>
      </c>
      <c r="AH109">
        <f t="shared" si="27"/>
        <v>1</v>
      </c>
    </row>
    <row r="110" spans="1:34" x14ac:dyDescent="0.35">
      <c r="A110" s="19">
        <v>42671</v>
      </c>
      <c r="B110" s="7">
        <v>0.73715916973794227</v>
      </c>
      <c r="C110">
        <v>0.20115544099999999</v>
      </c>
      <c r="D110">
        <v>0.19115065420560501</v>
      </c>
      <c r="E110">
        <v>6.9161718618243198</v>
      </c>
      <c r="F110">
        <v>3</v>
      </c>
      <c r="G110">
        <f t="shared" si="18"/>
        <v>99999</v>
      </c>
      <c r="H110">
        <f t="shared" si="19"/>
        <v>99999</v>
      </c>
      <c r="I110">
        <f t="shared" si="20"/>
        <v>1</v>
      </c>
      <c r="J110">
        <f>IF(Basket_Sheet!$I$6=0,IF(C110&lt;Basket_Sheet!$I$7,-10,10),IF(Basket_Sheet!$I$6=1,IF(D110&lt;Basket_Sheet!$I$7,-10,10),IF(Basket_Sheet!$I$6=2,IF(E110&gt;Basket_Sheet!$I$7,-10,10),"")))</f>
        <v>10</v>
      </c>
      <c r="K110">
        <f t="shared" si="21"/>
        <v>1</v>
      </c>
      <c r="L110">
        <f t="shared" si="22"/>
        <v>5</v>
      </c>
      <c r="M110">
        <f t="shared" si="23"/>
        <v>5</v>
      </c>
      <c r="N110">
        <v>19570.75</v>
      </c>
      <c r="O110" s="6">
        <f t="shared" si="28"/>
        <v>3.1574721982767784E-3</v>
      </c>
      <c r="P110">
        <v>11259165</v>
      </c>
      <c r="Q110" s="6">
        <f t="shared" si="29"/>
        <v>2.2175931250252301E-3</v>
      </c>
      <c r="R110">
        <v>1751.9849296063071</v>
      </c>
      <c r="S110" s="6">
        <f t="shared" si="30"/>
        <v>-4.3081426703539538E-4</v>
      </c>
      <c r="T110" s="29">
        <v>527.28155000000027</v>
      </c>
      <c r="U110" s="6">
        <f t="shared" si="31"/>
        <v>-1.2644022172666469E-3</v>
      </c>
      <c r="V110">
        <v>481.14468000000016</v>
      </c>
      <c r="W110" s="6">
        <f t="shared" si="33"/>
        <v>-2.9684956529618667E-4</v>
      </c>
      <c r="X110">
        <v>2279.2664796063073</v>
      </c>
      <c r="Y110" s="6">
        <f t="shared" si="32"/>
        <v>-6.237787508537318E-4</v>
      </c>
      <c r="Z110" s="29">
        <v>2760.4111596063076</v>
      </c>
      <c r="AA110" s="6">
        <f t="shared" si="34"/>
        <v>-5.6680978794976244E-4</v>
      </c>
      <c r="AB110">
        <f t="shared" si="24"/>
        <v>2016</v>
      </c>
      <c r="AC110">
        <f t="shared" si="25"/>
        <v>10</v>
      </c>
      <c r="AD110" s="23">
        <f t="shared" si="26"/>
        <v>4</v>
      </c>
      <c r="AE110">
        <f>IF(ISBLANK(Basket_Sheet!$I$1),0,IF(Basket_Sheet!$I$1=0,1,IF(Calculation_Sheet!AB110=Basket_Sheet!$I$1,1,0)))</f>
        <v>1</v>
      </c>
      <c r="AF110">
        <f>IF(ISBLANK(Basket_Sheet!$I$2),0,IF(Basket_Sheet!$I$2=0,1,IF(Calculation_Sheet!AC110=Basket_Sheet!$I$2,1,0)))</f>
        <v>0</v>
      </c>
      <c r="AG110">
        <f>IF(ISBLANK(Basket_Sheet!$I$3),0,IF(Basket_Sheet!$I$3=0,1,IF(Calculation_Sheet!AD110=Basket_Sheet!$I$3,1,0)))</f>
        <v>0</v>
      </c>
      <c r="AH110">
        <f t="shared" si="27"/>
        <v>1</v>
      </c>
    </row>
    <row r="111" spans="1:34" x14ac:dyDescent="0.35">
      <c r="A111" s="19">
        <v>42675</v>
      </c>
      <c r="B111" s="7">
        <v>-0.31361156957720088</v>
      </c>
      <c r="C111">
        <v>1.6493247999999999E-2</v>
      </c>
      <c r="D111">
        <v>2.7869343721907299E-2</v>
      </c>
      <c r="E111">
        <v>7.8783868732709399</v>
      </c>
      <c r="F111">
        <v>2</v>
      </c>
      <c r="G111">
        <f t="shared" si="18"/>
        <v>-1</v>
      </c>
      <c r="H111">
        <f t="shared" si="19"/>
        <v>99999</v>
      </c>
      <c r="I111">
        <f t="shared" si="20"/>
        <v>99999</v>
      </c>
      <c r="J111">
        <f>IF(Basket_Sheet!$I$6=0,IF(C111&lt;Basket_Sheet!$I$7,-10,10),IF(Basket_Sheet!$I$6=1,IF(D111&lt;Basket_Sheet!$I$7,-10,10),IF(Basket_Sheet!$I$6=2,IF(E111&gt;Basket_Sheet!$I$7,-10,10),"")))</f>
        <v>-10</v>
      </c>
      <c r="K111">
        <f t="shared" si="21"/>
        <v>-1</v>
      </c>
      <c r="L111">
        <f t="shared" si="22"/>
        <v>2</v>
      </c>
      <c r="M111">
        <f t="shared" si="23"/>
        <v>2</v>
      </c>
      <c r="N111">
        <v>19452</v>
      </c>
      <c r="O111" s="6">
        <f t="shared" si="28"/>
        <v>-6.0677286256275442E-3</v>
      </c>
      <c r="P111">
        <v>11347660</v>
      </c>
      <c r="Q111" s="6">
        <f t="shared" si="29"/>
        <v>7.859819089603981E-3</v>
      </c>
      <c r="R111">
        <v>1759.6030796519315</v>
      </c>
      <c r="S111" s="6">
        <f t="shared" si="30"/>
        <v>4.3482965617382963E-3</v>
      </c>
      <c r="T111" s="29">
        <v>526.09360000000027</v>
      </c>
      <c r="U111" s="6">
        <f t="shared" si="31"/>
        <v>-2.2529709222710581E-3</v>
      </c>
      <c r="V111">
        <v>480.85457000000014</v>
      </c>
      <c r="W111" s="6">
        <f t="shared" si="33"/>
        <v>-6.0295792941122972E-4</v>
      </c>
      <c r="X111">
        <v>2285.6966796519318</v>
      </c>
      <c r="Y111" s="6">
        <f t="shared" si="32"/>
        <v>2.8211708034837635E-3</v>
      </c>
      <c r="Z111" s="29">
        <v>2766.5512496519318</v>
      </c>
      <c r="AA111" s="6">
        <f t="shared" si="34"/>
        <v>2.224338944673665E-3</v>
      </c>
      <c r="AB111">
        <f t="shared" si="24"/>
        <v>2016</v>
      </c>
      <c r="AC111">
        <f t="shared" si="25"/>
        <v>11</v>
      </c>
      <c r="AD111" s="23">
        <f t="shared" si="26"/>
        <v>4</v>
      </c>
      <c r="AE111">
        <f>IF(ISBLANK(Basket_Sheet!$I$1),0,IF(Basket_Sheet!$I$1=0,1,IF(Calculation_Sheet!AB111=Basket_Sheet!$I$1,1,0)))</f>
        <v>1</v>
      </c>
      <c r="AF111">
        <f>IF(ISBLANK(Basket_Sheet!$I$2),0,IF(Basket_Sheet!$I$2=0,1,IF(Calculation_Sheet!AC111=Basket_Sheet!$I$2,1,0)))</f>
        <v>0</v>
      </c>
      <c r="AG111">
        <f>IF(ISBLANK(Basket_Sheet!$I$3),0,IF(Basket_Sheet!$I$3=0,1,IF(Calculation_Sheet!AD111=Basket_Sheet!$I$3,1,0)))</f>
        <v>0</v>
      </c>
      <c r="AH111">
        <f t="shared" si="27"/>
        <v>1</v>
      </c>
    </row>
    <row r="112" spans="1:34" x14ac:dyDescent="0.35">
      <c r="A112" s="19">
        <v>42676</v>
      </c>
      <c r="B112" s="7">
        <v>0.15657440477908557</v>
      </c>
      <c r="C112">
        <v>0.40160909099999997</v>
      </c>
      <c r="D112">
        <v>6.3698784273958101E-2</v>
      </c>
      <c r="E112">
        <v>12.697720361663899</v>
      </c>
      <c r="F112">
        <v>3</v>
      </c>
      <c r="G112">
        <f t="shared" si="18"/>
        <v>99999</v>
      </c>
      <c r="H112">
        <f t="shared" si="19"/>
        <v>0</v>
      </c>
      <c r="I112">
        <f t="shared" si="20"/>
        <v>99999</v>
      </c>
      <c r="J112">
        <f>IF(Basket_Sheet!$I$6=0,IF(C112&lt;Basket_Sheet!$I$7,-10,10),IF(Basket_Sheet!$I$6=1,IF(D112&lt;Basket_Sheet!$I$7,-10,10),IF(Basket_Sheet!$I$6=2,IF(E112&gt;Basket_Sheet!$I$7,-10,10),"")))</f>
        <v>-10</v>
      </c>
      <c r="K112">
        <f t="shared" si="21"/>
        <v>0</v>
      </c>
      <c r="L112">
        <f t="shared" si="22"/>
        <v>4</v>
      </c>
      <c r="M112">
        <f t="shared" si="23"/>
        <v>4</v>
      </c>
      <c r="N112">
        <v>19243.849600000001</v>
      </c>
      <c r="O112" s="6">
        <f t="shared" si="28"/>
        <v>-1.0700719720337148E-2</v>
      </c>
      <c r="P112">
        <v>11409012</v>
      </c>
      <c r="Q112" s="6">
        <f t="shared" si="29"/>
        <v>5.406577215038233E-3</v>
      </c>
      <c r="R112">
        <v>1763.7092116668362</v>
      </c>
      <c r="S112" s="6">
        <f t="shared" si="30"/>
        <v>2.3335558242583154E-3</v>
      </c>
      <c r="T112" s="29">
        <v>526.46374000000026</v>
      </c>
      <c r="U112" s="6">
        <f t="shared" si="31"/>
        <v>7.0356301616292249E-4</v>
      </c>
      <c r="V112">
        <v>479.68221000000011</v>
      </c>
      <c r="W112" s="6">
        <f t="shared" si="33"/>
        <v>-2.4380760278518432E-3</v>
      </c>
      <c r="X112">
        <v>2290.1729516668365</v>
      </c>
      <c r="Y112" s="6">
        <f t="shared" si="32"/>
        <v>1.9583840912724693E-3</v>
      </c>
      <c r="Z112" s="29">
        <v>2769.8551616668365</v>
      </c>
      <c r="AA112" s="6">
        <f t="shared" si="34"/>
        <v>1.1942348855169538E-3</v>
      </c>
      <c r="AB112">
        <f t="shared" si="24"/>
        <v>2016</v>
      </c>
      <c r="AC112">
        <f t="shared" si="25"/>
        <v>11</v>
      </c>
      <c r="AD112" s="23">
        <f t="shared" si="26"/>
        <v>4</v>
      </c>
      <c r="AE112">
        <f>IF(ISBLANK(Basket_Sheet!$I$1),0,IF(Basket_Sheet!$I$1=0,1,IF(Calculation_Sheet!AB112=Basket_Sheet!$I$1,1,0)))</f>
        <v>1</v>
      </c>
      <c r="AF112">
        <f>IF(ISBLANK(Basket_Sheet!$I$2),0,IF(Basket_Sheet!$I$2=0,1,IF(Calculation_Sheet!AC112=Basket_Sheet!$I$2,1,0)))</f>
        <v>0</v>
      </c>
      <c r="AG112">
        <f>IF(ISBLANK(Basket_Sheet!$I$3),0,IF(Basket_Sheet!$I$3=0,1,IF(Calculation_Sheet!AD112=Basket_Sheet!$I$3,1,0)))</f>
        <v>0</v>
      </c>
      <c r="AH112">
        <f t="shared" si="27"/>
        <v>1</v>
      </c>
    </row>
    <row r="113" spans="1:34" x14ac:dyDescent="0.35">
      <c r="A113" s="19">
        <v>42677</v>
      </c>
      <c r="B113" s="7">
        <v>-0.3735748344818039</v>
      </c>
      <c r="C113">
        <v>0.71435298400000002</v>
      </c>
      <c r="D113">
        <v>0.15777985583387699</v>
      </c>
      <c r="E113">
        <v>8.3663500678438592</v>
      </c>
      <c r="F113">
        <v>2</v>
      </c>
      <c r="G113">
        <f t="shared" si="18"/>
        <v>-1</v>
      </c>
      <c r="H113">
        <f t="shared" si="19"/>
        <v>99999</v>
      </c>
      <c r="I113">
        <f t="shared" si="20"/>
        <v>99999</v>
      </c>
      <c r="J113">
        <f>IF(Basket_Sheet!$I$6=0,IF(C113&lt;Basket_Sheet!$I$7,-10,10),IF(Basket_Sheet!$I$6=1,IF(D113&lt;Basket_Sheet!$I$7,-10,10),IF(Basket_Sheet!$I$6=2,IF(E113&gt;Basket_Sheet!$I$7,-10,10),"")))</f>
        <v>10</v>
      </c>
      <c r="K113">
        <f t="shared" si="21"/>
        <v>-1</v>
      </c>
      <c r="L113">
        <f t="shared" si="22"/>
        <v>1</v>
      </c>
      <c r="M113">
        <f t="shared" si="23"/>
        <v>1</v>
      </c>
      <c r="N113">
        <v>19176.449199999999</v>
      </c>
      <c r="O113" s="6">
        <f t="shared" si="28"/>
        <v>-3.5024385141735337E-3</v>
      </c>
      <c r="P113">
        <v>11461936</v>
      </c>
      <c r="Q113" s="6">
        <f t="shared" si="29"/>
        <v>4.6387890555290578E-3</v>
      </c>
      <c r="R113">
        <v>1768.3916450718468</v>
      </c>
      <c r="S113" s="6">
        <f t="shared" si="30"/>
        <v>2.654878351848744E-3</v>
      </c>
      <c r="T113" s="29">
        <v>527.04661000000021</v>
      </c>
      <c r="U113" s="6">
        <f t="shared" si="31"/>
        <v>1.1071417758039548E-3</v>
      </c>
      <c r="V113">
        <v>482.21843000000018</v>
      </c>
      <c r="W113" s="6">
        <f t="shared" si="33"/>
        <v>5.2872921845488197E-3</v>
      </c>
      <c r="X113">
        <v>2295.4382550718469</v>
      </c>
      <c r="Y113" s="6">
        <f t="shared" si="32"/>
        <v>2.2990854909792358E-3</v>
      </c>
      <c r="Z113" s="29">
        <v>2777.6566850718473</v>
      </c>
      <c r="AA113" s="6">
        <f t="shared" si="34"/>
        <v>2.8165817162497664E-3</v>
      </c>
      <c r="AB113">
        <f t="shared" si="24"/>
        <v>2016</v>
      </c>
      <c r="AC113">
        <f t="shared" si="25"/>
        <v>11</v>
      </c>
      <c r="AD113" s="23">
        <f t="shared" si="26"/>
        <v>4</v>
      </c>
      <c r="AE113">
        <f>IF(ISBLANK(Basket_Sheet!$I$1),0,IF(Basket_Sheet!$I$1=0,1,IF(Calculation_Sheet!AB113=Basket_Sheet!$I$1,1,0)))</f>
        <v>1</v>
      </c>
      <c r="AF113">
        <f>IF(ISBLANK(Basket_Sheet!$I$2),0,IF(Basket_Sheet!$I$2=0,1,IF(Calculation_Sheet!AC113=Basket_Sheet!$I$2,1,0)))</f>
        <v>0</v>
      </c>
      <c r="AG113">
        <f>IF(ISBLANK(Basket_Sheet!$I$3),0,IF(Basket_Sheet!$I$3=0,1,IF(Calculation_Sheet!AD113=Basket_Sheet!$I$3,1,0)))</f>
        <v>0</v>
      </c>
      <c r="AH113">
        <f t="shared" si="27"/>
        <v>1</v>
      </c>
    </row>
    <row r="114" spans="1:34" x14ac:dyDescent="0.35">
      <c r="A114" s="19">
        <v>42678</v>
      </c>
      <c r="B114" s="7">
        <v>-0.53356031194652831</v>
      </c>
      <c r="C114">
        <v>0.456534406</v>
      </c>
      <c r="D114">
        <v>0.10609388238653</v>
      </c>
      <c r="E114">
        <v>8.6096841035244704</v>
      </c>
      <c r="F114">
        <v>3</v>
      </c>
      <c r="G114">
        <f t="shared" si="18"/>
        <v>-1</v>
      </c>
      <c r="H114">
        <f t="shared" si="19"/>
        <v>99999</v>
      </c>
      <c r="I114">
        <f t="shared" si="20"/>
        <v>99999</v>
      </c>
      <c r="J114">
        <f>IF(Basket_Sheet!$I$6=0,IF(C114&lt;Basket_Sheet!$I$7,-10,10),IF(Basket_Sheet!$I$6=1,IF(D114&lt;Basket_Sheet!$I$7,-10,10),IF(Basket_Sheet!$I$6=2,IF(E114&gt;Basket_Sheet!$I$7,-10,10),"")))</f>
        <v>10</v>
      </c>
      <c r="K114">
        <f t="shared" si="21"/>
        <v>-1</v>
      </c>
      <c r="L114">
        <f t="shared" si="22"/>
        <v>1</v>
      </c>
      <c r="M114">
        <f t="shared" si="23"/>
        <v>1</v>
      </c>
      <c r="N114">
        <v>19077.599600000001</v>
      </c>
      <c r="O114" s="6">
        <f t="shared" si="28"/>
        <v>-5.1547394916050537E-3</v>
      </c>
      <c r="P114">
        <v>11450904</v>
      </c>
      <c r="Q114" s="6">
        <f t="shared" si="29"/>
        <v>-9.6249010638338461E-4</v>
      </c>
      <c r="R114">
        <v>1765.5165068910046</v>
      </c>
      <c r="S114" s="6">
        <f t="shared" si="30"/>
        <v>-1.625849222288922E-3</v>
      </c>
      <c r="T114" s="29">
        <v>526.56347000000028</v>
      </c>
      <c r="U114" s="6">
        <f t="shared" si="31"/>
        <v>-9.1669311752129445E-4</v>
      </c>
      <c r="V114">
        <v>480.32067000000018</v>
      </c>
      <c r="W114" s="6">
        <f t="shared" si="33"/>
        <v>-3.9354779534245266E-3</v>
      </c>
      <c r="X114">
        <v>2292.0799768910047</v>
      </c>
      <c r="Y114" s="6">
        <f t="shared" si="32"/>
        <v>-1.4630226595823137E-3</v>
      </c>
      <c r="Z114" s="29">
        <v>2772.4006468910047</v>
      </c>
      <c r="AA114" s="6">
        <f t="shared" si="34"/>
        <v>-1.8922562349372729E-3</v>
      </c>
      <c r="AB114">
        <f t="shared" si="24"/>
        <v>2016</v>
      </c>
      <c r="AC114">
        <f t="shared" si="25"/>
        <v>11</v>
      </c>
      <c r="AD114" s="23">
        <f t="shared" si="26"/>
        <v>4</v>
      </c>
      <c r="AE114">
        <f>IF(ISBLANK(Basket_Sheet!$I$1),0,IF(Basket_Sheet!$I$1=0,1,IF(Calculation_Sheet!AB114=Basket_Sheet!$I$1,1,0)))</f>
        <v>1</v>
      </c>
      <c r="AF114">
        <f>IF(ISBLANK(Basket_Sheet!$I$2),0,IF(Basket_Sheet!$I$2=0,1,IF(Calculation_Sheet!AC114=Basket_Sheet!$I$2,1,0)))</f>
        <v>0</v>
      </c>
      <c r="AG114">
        <f>IF(ISBLANK(Basket_Sheet!$I$3),0,IF(Basket_Sheet!$I$3=0,1,IF(Calculation_Sheet!AD114=Basket_Sheet!$I$3,1,0)))</f>
        <v>0</v>
      </c>
      <c r="AH114">
        <f t="shared" si="27"/>
        <v>1</v>
      </c>
    </row>
    <row r="115" spans="1:34" x14ac:dyDescent="0.35">
      <c r="A115" s="19">
        <v>42681</v>
      </c>
      <c r="B115" s="7">
        <v>0.29608858402263172</v>
      </c>
      <c r="C115">
        <v>0.62728750499999997</v>
      </c>
      <c r="D115">
        <v>0.11481589002647399</v>
      </c>
      <c r="E115">
        <v>12.2571880294309</v>
      </c>
      <c r="F115">
        <v>2</v>
      </c>
      <c r="G115">
        <f t="shared" si="18"/>
        <v>99999</v>
      </c>
      <c r="H115">
        <f t="shared" si="19"/>
        <v>99999</v>
      </c>
      <c r="I115">
        <f t="shared" si="20"/>
        <v>1</v>
      </c>
      <c r="J115">
        <f>IF(Basket_Sheet!$I$6=0,IF(C115&lt;Basket_Sheet!$I$7,-10,10),IF(Basket_Sheet!$I$6=1,IF(D115&lt;Basket_Sheet!$I$7,-10,10),IF(Basket_Sheet!$I$6=2,IF(E115&gt;Basket_Sheet!$I$7,-10,10),"")))</f>
        <v>10</v>
      </c>
      <c r="K115">
        <f t="shared" si="21"/>
        <v>1</v>
      </c>
      <c r="L115">
        <f t="shared" si="22"/>
        <v>5</v>
      </c>
      <c r="M115">
        <f t="shared" si="23"/>
        <v>5</v>
      </c>
      <c r="N115">
        <v>19338.050800000001</v>
      </c>
      <c r="O115" s="6">
        <f t="shared" si="28"/>
        <v>1.3652199724330183E-2</v>
      </c>
      <c r="P115">
        <v>11421126</v>
      </c>
      <c r="Q115" s="6">
        <f t="shared" si="29"/>
        <v>-2.6004933758941862E-3</v>
      </c>
      <c r="R115">
        <v>1763.1215230765272</v>
      </c>
      <c r="S115" s="6">
        <f t="shared" si="30"/>
        <v>-1.3565343655126405E-3</v>
      </c>
      <c r="T115" s="29">
        <v>525.15078000000028</v>
      </c>
      <c r="U115" s="6">
        <f t="shared" si="31"/>
        <v>-2.682848470289767E-3</v>
      </c>
      <c r="V115">
        <v>480.20582000000013</v>
      </c>
      <c r="W115" s="6">
        <f t="shared" si="33"/>
        <v>-2.3911109217944482E-4</v>
      </c>
      <c r="X115">
        <v>2288.2723030765274</v>
      </c>
      <c r="Y115" s="6">
        <f t="shared" si="32"/>
        <v>-1.6612307828988149E-3</v>
      </c>
      <c r="Z115" s="29">
        <v>2768.4781230765275</v>
      </c>
      <c r="AA115" s="6">
        <f t="shared" si="34"/>
        <v>-1.414847388264806E-3</v>
      </c>
      <c r="AB115">
        <f t="shared" si="24"/>
        <v>2016</v>
      </c>
      <c r="AC115">
        <f t="shared" si="25"/>
        <v>11</v>
      </c>
      <c r="AD115" s="23">
        <f t="shared" si="26"/>
        <v>4</v>
      </c>
      <c r="AE115">
        <f>IF(ISBLANK(Basket_Sheet!$I$1),0,IF(Basket_Sheet!$I$1=0,1,IF(Calculation_Sheet!AB115=Basket_Sheet!$I$1,1,0)))</f>
        <v>1</v>
      </c>
      <c r="AF115">
        <f>IF(ISBLANK(Basket_Sheet!$I$2),0,IF(Basket_Sheet!$I$2=0,1,IF(Calculation_Sheet!AC115=Basket_Sheet!$I$2,1,0)))</f>
        <v>0</v>
      </c>
      <c r="AG115">
        <f>IF(ISBLANK(Basket_Sheet!$I$3),0,IF(Basket_Sheet!$I$3=0,1,IF(Calculation_Sheet!AD115=Basket_Sheet!$I$3,1,0)))</f>
        <v>0</v>
      </c>
      <c r="AH115">
        <f t="shared" si="27"/>
        <v>1</v>
      </c>
    </row>
    <row r="116" spans="1:34" x14ac:dyDescent="0.35">
      <c r="A116" s="19">
        <v>42682</v>
      </c>
      <c r="B116" s="7">
        <v>0.41797143742898157</v>
      </c>
      <c r="C116">
        <v>0.14535371</v>
      </c>
      <c r="D116">
        <v>0.14645179406144901</v>
      </c>
      <c r="E116">
        <v>6.8429327387558203</v>
      </c>
      <c r="F116">
        <v>1</v>
      </c>
      <c r="G116">
        <f t="shared" si="18"/>
        <v>99999</v>
      </c>
      <c r="H116">
        <f t="shared" si="19"/>
        <v>99999</v>
      </c>
      <c r="I116">
        <f t="shared" si="20"/>
        <v>1</v>
      </c>
      <c r="J116">
        <f>IF(Basket_Sheet!$I$6=0,IF(C116&lt;Basket_Sheet!$I$7,-10,10),IF(Basket_Sheet!$I$6=1,IF(D116&lt;Basket_Sheet!$I$7,-10,10),IF(Basket_Sheet!$I$6=2,IF(E116&gt;Basket_Sheet!$I$7,-10,10),"")))</f>
        <v>10</v>
      </c>
      <c r="K116">
        <f t="shared" si="21"/>
        <v>1</v>
      </c>
      <c r="L116">
        <f t="shared" si="22"/>
        <v>5</v>
      </c>
      <c r="M116">
        <f t="shared" si="23"/>
        <v>5</v>
      </c>
      <c r="N116">
        <v>19517.75</v>
      </c>
      <c r="O116" s="6">
        <f t="shared" si="28"/>
        <v>9.2925187682306731E-3</v>
      </c>
      <c r="P116">
        <v>11394527</v>
      </c>
      <c r="Q116" s="6">
        <f t="shared" si="29"/>
        <v>-2.3289297395020503E-3</v>
      </c>
      <c r="R116">
        <v>1760.5371474173853</v>
      </c>
      <c r="S116" s="6">
        <f t="shared" si="30"/>
        <v>-1.4657955366753628E-3</v>
      </c>
      <c r="T116" s="29">
        <v>525.59134000000029</v>
      </c>
      <c r="U116" s="6">
        <f t="shared" si="31"/>
        <v>8.3892096666038363E-4</v>
      </c>
      <c r="V116">
        <v>477.17644000000018</v>
      </c>
      <c r="W116" s="6">
        <f t="shared" si="33"/>
        <v>-6.3085032996891277E-3</v>
      </c>
      <c r="X116">
        <v>2286.1284874173857</v>
      </c>
      <c r="Y116" s="6">
        <f t="shared" si="32"/>
        <v>-9.3687086814764342E-4</v>
      </c>
      <c r="Z116" s="29">
        <v>2763.3049274173859</v>
      </c>
      <c r="AA116" s="6">
        <f t="shared" si="34"/>
        <v>-1.8686062988978458E-3</v>
      </c>
      <c r="AB116">
        <f t="shared" si="24"/>
        <v>2016</v>
      </c>
      <c r="AC116">
        <f t="shared" si="25"/>
        <v>11</v>
      </c>
      <c r="AD116" s="23">
        <f t="shared" si="26"/>
        <v>4</v>
      </c>
      <c r="AE116">
        <f>IF(ISBLANK(Basket_Sheet!$I$1),0,IF(Basket_Sheet!$I$1=0,1,IF(Calculation_Sheet!AB116=Basket_Sheet!$I$1,1,0)))</f>
        <v>1</v>
      </c>
      <c r="AF116">
        <f>IF(ISBLANK(Basket_Sheet!$I$2),0,IF(Basket_Sheet!$I$2=0,1,IF(Calculation_Sheet!AC116=Basket_Sheet!$I$2,1,0)))</f>
        <v>0</v>
      </c>
      <c r="AG116">
        <f>IF(ISBLANK(Basket_Sheet!$I$3),0,IF(Basket_Sheet!$I$3=0,1,IF(Calculation_Sheet!AD116=Basket_Sheet!$I$3,1,0)))</f>
        <v>0</v>
      </c>
      <c r="AH116">
        <f t="shared" si="27"/>
        <v>1</v>
      </c>
    </row>
    <row r="117" spans="1:34" x14ac:dyDescent="0.35">
      <c r="A117" s="19">
        <v>42683</v>
      </c>
      <c r="B117" s="7">
        <v>3.4430282599474564</v>
      </c>
      <c r="C117">
        <v>0.66216539500000005</v>
      </c>
      <c r="D117">
        <v>0.132655611488254</v>
      </c>
      <c r="E117">
        <v>5.7538985174826598</v>
      </c>
      <c r="F117">
        <v>20</v>
      </c>
      <c r="G117">
        <f t="shared" si="18"/>
        <v>99999</v>
      </c>
      <c r="H117">
        <f t="shared" si="19"/>
        <v>99999</v>
      </c>
      <c r="I117">
        <f t="shared" si="20"/>
        <v>1</v>
      </c>
      <c r="J117">
        <f>IF(Basket_Sheet!$I$6=0,IF(C117&lt;Basket_Sheet!$I$7,-10,10),IF(Basket_Sheet!$I$6=1,IF(D117&lt;Basket_Sheet!$I$7,-10,10),IF(Basket_Sheet!$I$6=2,IF(E117&gt;Basket_Sheet!$I$7,-10,10),"")))</f>
        <v>10</v>
      </c>
      <c r="K117">
        <f t="shared" si="21"/>
        <v>1</v>
      </c>
      <c r="L117">
        <f t="shared" si="22"/>
        <v>5</v>
      </c>
      <c r="M117">
        <f t="shared" si="23"/>
        <v>5</v>
      </c>
      <c r="N117">
        <v>19564.75</v>
      </c>
      <c r="O117" s="6">
        <f t="shared" si="28"/>
        <v>2.4080644541506491E-3</v>
      </c>
      <c r="P117">
        <v>11305177</v>
      </c>
      <c r="Q117" s="6">
        <f t="shared" si="29"/>
        <v>-7.8414838983662527E-3</v>
      </c>
      <c r="R117">
        <v>1760.227286754915</v>
      </c>
      <c r="S117" s="6">
        <f t="shared" si="30"/>
        <v>-1.7600347878199418E-4</v>
      </c>
      <c r="T117" s="29">
        <v>510.50534000000027</v>
      </c>
      <c r="U117" s="6">
        <f t="shared" si="31"/>
        <v>-2.8702908232848712E-2</v>
      </c>
      <c r="V117">
        <v>477.70726000000019</v>
      </c>
      <c r="W117" s="6">
        <f t="shared" si="33"/>
        <v>1.1124187103621619E-3</v>
      </c>
      <c r="X117">
        <v>2270.7326267549151</v>
      </c>
      <c r="Y117" s="6">
        <f t="shared" si="32"/>
        <v>-6.7344686649100094E-3</v>
      </c>
      <c r="Z117" s="29">
        <v>2748.4398867549153</v>
      </c>
      <c r="AA117" s="6">
        <f t="shared" si="34"/>
        <v>-5.3794427516776766E-3</v>
      </c>
      <c r="AB117">
        <f t="shared" si="24"/>
        <v>2016</v>
      </c>
      <c r="AC117">
        <f t="shared" si="25"/>
        <v>11</v>
      </c>
      <c r="AD117" s="23">
        <f t="shared" si="26"/>
        <v>4</v>
      </c>
      <c r="AE117">
        <f>IF(ISBLANK(Basket_Sheet!$I$1),0,IF(Basket_Sheet!$I$1=0,1,IF(Calculation_Sheet!AB117=Basket_Sheet!$I$1,1,0)))</f>
        <v>1</v>
      </c>
      <c r="AF117">
        <f>IF(ISBLANK(Basket_Sheet!$I$2),0,IF(Basket_Sheet!$I$2=0,1,IF(Calculation_Sheet!AC117=Basket_Sheet!$I$2,1,0)))</f>
        <v>0</v>
      </c>
      <c r="AG117">
        <f>IF(ISBLANK(Basket_Sheet!$I$3),0,IF(Basket_Sheet!$I$3=0,1,IF(Calculation_Sheet!AD117=Basket_Sheet!$I$3,1,0)))</f>
        <v>0</v>
      </c>
      <c r="AH117">
        <f t="shared" si="27"/>
        <v>1</v>
      </c>
    </row>
    <row r="118" spans="1:34" x14ac:dyDescent="0.35">
      <c r="A118" s="19">
        <v>42684</v>
      </c>
      <c r="B118" s="7">
        <v>1.6502549589580384</v>
      </c>
      <c r="C118">
        <v>0.55046136300000004</v>
      </c>
      <c r="D118">
        <v>0.21930056089083599</v>
      </c>
      <c r="E118">
        <v>5.9414308016858897</v>
      </c>
      <c r="F118">
        <v>13</v>
      </c>
      <c r="G118">
        <f t="shared" si="18"/>
        <v>99999</v>
      </c>
      <c r="H118">
        <f t="shared" si="19"/>
        <v>99999</v>
      </c>
      <c r="I118">
        <f t="shared" si="20"/>
        <v>1</v>
      </c>
      <c r="J118">
        <f>IF(Basket_Sheet!$I$6=0,IF(C118&lt;Basket_Sheet!$I$7,-10,10),IF(Basket_Sheet!$I$6=1,IF(D118&lt;Basket_Sheet!$I$7,-10,10),IF(Basket_Sheet!$I$6=2,IF(E118&gt;Basket_Sheet!$I$7,-10,10),"")))</f>
        <v>10</v>
      </c>
      <c r="K118">
        <f t="shared" si="21"/>
        <v>1</v>
      </c>
      <c r="L118">
        <f t="shared" si="22"/>
        <v>5</v>
      </c>
      <c r="M118">
        <f t="shared" si="23"/>
        <v>5</v>
      </c>
      <c r="N118">
        <v>20206.25</v>
      </c>
      <c r="O118" s="6">
        <f t="shared" si="28"/>
        <v>3.2788561060069776E-2</v>
      </c>
      <c r="P118">
        <v>11379280</v>
      </c>
      <c r="Q118" s="6">
        <f t="shared" si="29"/>
        <v>6.5547845911655411E-3</v>
      </c>
      <c r="R118">
        <v>1774.6761409825392</v>
      </c>
      <c r="S118" s="6">
        <f t="shared" si="30"/>
        <v>8.2085162162561787E-3</v>
      </c>
      <c r="T118" s="29">
        <v>510.9295200000002</v>
      </c>
      <c r="U118" s="6">
        <f t="shared" si="31"/>
        <v>8.3090218018067041E-4</v>
      </c>
      <c r="V118">
        <v>482.22636000000017</v>
      </c>
      <c r="W118" s="6">
        <f t="shared" si="33"/>
        <v>9.4599776440491556E-3</v>
      </c>
      <c r="X118">
        <v>2285.6056609825396</v>
      </c>
      <c r="Y118" s="6">
        <f t="shared" si="32"/>
        <v>6.549883527625866E-3</v>
      </c>
      <c r="Z118" s="29">
        <v>2767.8320209825397</v>
      </c>
      <c r="AA118" s="6">
        <f t="shared" si="34"/>
        <v>7.0556879635890191E-3</v>
      </c>
      <c r="AB118">
        <f t="shared" si="24"/>
        <v>2016</v>
      </c>
      <c r="AC118">
        <f t="shared" si="25"/>
        <v>11</v>
      </c>
      <c r="AD118" s="23">
        <f t="shared" si="26"/>
        <v>4</v>
      </c>
      <c r="AE118">
        <f>IF(ISBLANK(Basket_Sheet!$I$1),0,IF(Basket_Sheet!$I$1=0,1,IF(Calculation_Sheet!AB118=Basket_Sheet!$I$1,1,0)))</f>
        <v>1</v>
      </c>
      <c r="AF118">
        <f>IF(ISBLANK(Basket_Sheet!$I$2),0,IF(Basket_Sheet!$I$2=0,1,IF(Calculation_Sheet!AC118=Basket_Sheet!$I$2,1,0)))</f>
        <v>0</v>
      </c>
      <c r="AG118">
        <f>IF(ISBLANK(Basket_Sheet!$I$3),0,IF(Basket_Sheet!$I$3=0,1,IF(Calculation_Sheet!AD118=Basket_Sheet!$I$3,1,0)))</f>
        <v>0</v>
      </c>
      <c r="AH118">
        <f t="shared" si="27"/>
        <v>1</v>
      </c>
    </row>
    <row r="119" spans="1:34" x14ac:dyDescent="0.35">
      <c r="A119" s="19">
        <v>42685</v>
      </c>
      <c r="B119" s="7">
        <v>-1.164085502907533</v>
      </c>
      <c r="C119">
        <v>0.89086972099999995</v>
      </c>
      <c r="D119">
        <v>0.25427282314941202</v>
      </c>
      <c r="E119">
        <v>5.4999633061315203</v>
      </c>
      <c r="F119">
        <v>12</v>
      </c>
      <c r="G119">
        <f t="shared" si="18"/>
        <v>-1</v>
      </c>
      <c r="H119">
        <f t="shared" si="19"/>
        <v>99999</v>
      </c>
      <c r="I119">
        <f t="shared" si="20"/>
        <v>99999</v>
      </c>
      <c r="J119">
        <f>IF(Basket_Sheet!$I$6=0,IF(C119&lt;Basket_Sheet!$I$7,-10,10),IF(Basket_Sheet!$I$6=1,IF(D119&lt;Basket_Sheet!$I$7,-10,10),IF(Basket_Sheet!$I$6=2,IF(E119&gt;Basket_Sheet!$I$7,-10,10),"")))</f>
        <v>10</v>
      </c>
      <c r="K119">
        <f t="shared" si="21"/>
        <v>-1</v>
      </c>
      <c r="L119">
        <f t="shared" si="22"/>
        <v>1</v>
      </c>
      <c r="M119">
        <f t="shared" si="23"/>
        <v>1</v>
      </c>
      <c r="N119">
        <v>19780</v>
      </c>
      <c r="O119" s="6">
        <f t="shared" si="28"/>
        <v>-2.1094958243117801E-2</v>
      </c>
      <c r="P119">
        <v>11422080</v>
      </c>
      <c r="Q119" s="6">
        <f t="shared" si="29"/>
        <v>3.761222151137833E-3</v>
      </c>
      <c r="R119">
        <v>1780.8079631841874</v>
      </c>
      <c r="S119" s="6">
        <f t="shared" si="30"/>
        <v>3.4551781364757783E-3</v>
      </c>
      <c r="T119" s="29">
        <v>509.33585000000028</v>
      </c>
      <c r="U119" s="6">
        <f t="shared" si="31"/>
        <v>-3.1191581962223269E-3</v>
      </c>
      <c r="V119">
        <v>491.45787000000013</v>
      </c>
      <c r="W119" s="6">
        <f t="shared" si="33"/>
        <v>1.9143520068044317E-2</v>
      </c>
      <c r="X119">
        <v>2290.1438131841878</v>
      </c>
      <c r="Y119" s="6">
        <f t="shared" si="32"/>
        <v>1.9855359474816314E-3</v>
      </c>
      <c r="Z119" s="29">
        <v>2781.601683184188</v>
      </c>
      <c r="AA119" s="6">
        <f t="shared" si="34"/>
        <v>4.9748908522129209E-3</v>
      </c>
      <c r="AB119">
        <f t="shared" si="24"/>
        <v>2016</v>
      </c>
      <c r="AC119">
        <f t="shared" si="25"/>
        <v>11</v>
      </c>
      <c r="AD119" s="23">
        <f t="shared" si="26"/>
        <v>4</v>
      </c>
      <c r="AE119">
        <f>IF(ISBLANK(Basket_Sheet!$I$1),0,IF(Basket_Sheet!$I$1=0,1,IF(Calculation_Sheet!AB119=Basket_Sheet!$I$1,1,0)))</f>
        <v>1</v>
      </c>
      <c r="AF119">
        <f>IF(ISBLANK(Basket_Sheet!$I$2),0,IF(Basket_Sheet!$I$2=0,1,IF(Calculation_Sheet!AC119=Basket_Sheet!$I$2,1,0)))</f>
        <v>0</v>
      </c>
      <c r="AG119">
        <f>IF(ISBLANK(Basket_Sheet!$I$3),0,IF(Basket_Sheet!$I$3=0,1,IF(Calculation_Sheet!AD119=Basket_Sheet!$I$3,1,0)))</f>
        <v>0</v>
      </c>
      <c r="AH119">
        <f t="shared" si="27"/>
        <v>1</v>
      </c>
    </row>
    <row r="120" spans="1:34" x14ac:dyDescent="0.35">
      <c r="A120" s="19">
        <v>42689</v>
      </c>
      <c r="B120" s="7">
        <v>-1.4810370196933547</v>
      </c>
      <c r="C120">
        <v>0.75273672300000005</v>
      </c>
      <c r="D120">
        <v>0.29145980041020603</v>
      </c>
      <c r="E120">
        <v>5.6334992647683197</v>
      </c>
      <c r="F120">
        <v>12</v>
      </c>
      <c r="G120">
        <f t="shared" si="18"/>
        <v>-1</v>
      </c>
      <c r="H120">
        <f t="shared" si="19"/>
        <v>99999</v>
      </c>
      <c r="I120">
        <f t="shared" si="20"/>
        <v>99999</v>
      </c>
      <c r="J120">
        <f>IF(Basket_Sheet!$I$6=0,IF(C120&lt;Basket_Sheet!$I$7,-10,10),IF(Basket_Sheet!$I$6=1,IF(D120&lt;Basket_Sheet!$I$7,-10,10),IF(Basket_Sheet!$I$6=2,IF(E120&gt;Basket_Sheet!$I$7,-10,10),"")))</f>
        <v>10</v>
      </c>
      <c r="K120">
        <f t="shared" si="21"/>
        <v>-1</v>
      </c>
      <c r="L120">
        <f t="shared" si="22"/>
        <v>1</v>
      </c>
      <c r="M120">
        <f t="shared" si="23"/>
        <v>1</v>
      </c>
      <c r="N120">
        <v>19292.849600000001</v>
      </c>
      <c r="O120" s="6">
        <f t="shared" si="28"/>
        <v>-2.4628432760363972E-2</v>
      </c>
      <c r="P120">
        <v>11447509</v>
      </c>
      <c r="Q120" s="6">
        <f t="shared" si="29"/>
        <v>2.2263020395585364E-3</v>
      </c>
      <c r="R120">
        <v>1788.3698149252621</v>
      </c>
      <c r="S120" s="6">
        <f t="shared" si="30"/>
        <v>4.2463038673488107E-3</v>
      </c>
      <c r="T120" s="29">
        <v>511.05175000000031</v>
      </c>
      <c r="U120" s="6">
        <f t="shared" si="31"/>
        <v>3.3688969665104374E-3</v>
      </c>
      <c r="V120">
        <v>491.61319000000015</v>
      </c>
      <c r="W120" s="6">
        <f t="shared" si="33"/>
        <v>3.1603929752921367E-4</v>
      </c>
      <c r="X120">
        <v>2299.4215649252624</v>
      </c>
      <c r="Y120" s="6">
        <f t="shared" si="32"/>
        <v>4.0511655589763329E-3</v>
      </c>
      <c r="Z120" s="29">
        <v>2791.0347549252624</v>
      </c>
      <c r="AA120" s="6">
        <f t="shared" si="34"/>
        <v>3.3912374291764635E-3</v>
      </c>
      <c r="AB120">
        <f t="shared" si="24"/>
        <v>2016</v>
      </c>
      <c r="AC120">
        <f t="shared" si="25"/>
        <v>11</v>
      </c>
      <c r="AD120" s="23">
        <f t="shared" si="26"/>
        <v>4</v>
      </c>
      <c r="AE120">
        <f>IF(ISBLANK(Basket_Sheet!$I$1),0,IF(Basket_Sheet!$I$1=0,1,IF(Calculation_Sheet!AB120=Basket_Sheet!$I$1,1,0)))</f>
        <v>1</v>
      </c>
      <c r="AF120">
        <f>IF(ISBLANK(Basket_Sheet!$I$2),0,IF(Basket_Sheet!$I$2=0,1,IF(Calculation_Sheet!AC120=Basket_Sheet!$I$2,1,0)))</f>
        <v>0</v>
      </c>
      <c r="AG120">
        <f>IF(ISBLANK(Basket_Sheet!$I$3),0,IF(Basket_Sheet!$I$3=0,1,IF(Calculation_Sheet!AD120=Basket_Sheet!$I$3,1,0)))</f>
        <v>0</v>
      </c>
      <c r="AH120">
        <f t="shared" si="27"/>
        <v>1</v>
      </c>
    </row>
    <row r="121" spans="1:34" x14ac:dyDescent="0.35">
      <c r="A121" s="19">
        <v>42690</v>
      </c>
      <c r="B121" s="7">
        <v>-0.93645330123327652</v>
      </c>
      <c r="C121">
        <v>0.45668111</v>
      </c>
      <c r="D121">
        <v>0.157779719425404</v>
      </c>
      <c r="E121">
        <v>9.6074720618660105</v>
      </c>
      <c r="F121">
        <v>10</v>
      </c>
      <c r="G121">
        <f t="shared" si="18"/>
        <v>-1</v>
      </c>
      <c r="H121">
        <f t="shared" si="19"/>
        <v>99999</v>
      </c>
      <c r="I121">
        <f t="shared" si="20"/>
        <v>99999</v>
      </c>
      <c r="J121">
        <f>IF(Basket_Sheet!$I$6=0,IF(C121&lt;Basket_Sheet!$I$7,-10,10),IF(Basket_Sheet!$I$6=1,IF(D121&lt;Basket_Sheet!$I$7,-10,10),IF(Basket_Sheet!$I$6=2,IF(E121&gt;Basket_Sheet!$I$7,-10,10),"")))</f>
        <v>10</v>
      </c>
      <c r="K121">
        <f t="shared" si="21"/>
        <v>-1</v>
      </c>
      <c r="L121">
        <f t="shared" si="22"/>
        <v>1</v>
      </c>
      <c r="M121">
        <f t="shared" si="23"/>
        <v>1</v>
      </c>
      <c r="N121">
        <v>19096.199199999999</v>
      </c>
      <c r="O121" s="6">
        <f t="shared" si="28"/>
        <v>-1.0192916239807448E-2</v>
      </c>
      <c r="P121">
        <v>11488318</v>
      </c>
      <c r="Q121" s="6">
        <f t="shared" si="29"/>
        <v>3.5648803595611511E-3</v>
      </c>
      <c r="R121">
        <v>1790.5342439285298</v>
      </c>
      <c r="S121" s="6">
        <f t="shared" si="30"/>
        <v>1.2102804381979304E-3</v>
      </c>
      <c r="T121" s="29">
        <v>513.0790800000002</v>
      </c>
      <c r="U121" s="6">
        <f t="shared" si="31"/>
        <v>3.9669759471518962E-3</v>
      </c>
      <c r="V121">
        <v>494.94431000000009</v>
      </c>
      <c r="W121" s="6">
        <f t="shared" si="33"/>
        <v>6.7758963098609737E-3</v>
      </c>
      <c r="X121">
        <v>2303.61332392853</v>
      </c>
      <c r="Y121" s="6">
        <f t="shared" si="32"/>
        <v>1.8229623776724324E-3</v>
      </c>
      <c r="Z121" s="29">
        <v>2798.5576339285299</v>
      </c>
      <c r="AA121" s="6">
        <f t="shared" si="34"/>
        <v>2.6953727430272245E-3</v>
      </c>
      <c r="AB121">
        <f t="shared" si="24"/>
        <v>2016</v>
      </c>
      <c r="AC121">
        <f t="shared" si="25"/>
        <v>11</v>
      </c>
      <c r="AD121" s="23">
        <f t="shared" si="26"/>
        <v>4</v>
      </c>
      <c r="AE121">
        <f>IF(ISBLANK(Basket_Sheet!$I$1),0,IF(Basket_Sheet!$I$1=0,1,IF(Calculation_Sheet!AB121=Basket_Sheet!$I$1,1,0)))</f>
        <v>1</v>
      </c>
      <c r="AF121">
        <f>IF(ISBLANK(Basket_Sheet!$I$2),0,IF(Basket_Sheet!$I$2=0,1,IF(Calculation_Sheet!AC121=Basket_Sheet!$I$2,1,0)))</f>
        <v>0</v>
      </c>
      <c r="AG121">
        <f>IF(ISBLANK(Basket_Sheet!$I$3),0,IF(Basket_Sheet!$I$3=0,1,IF(Calculation_Sheet!AD121=Basket_Sheet!$I$3,1,0)))</f>
        <v>0</v>
      </c>
      <c r="AH121">
        <f t="shared" si="27"/>
        <v>1</v>
      </c>
    </row>
    <row r="122" spans="1:34" x14ac:dyDescent="0.35">
      <c r="A122" s="19">
        <v>42691</v>
      </c>
      <c r="B122" s="7">
        <v>-5.8843782010029703E-2</v>
      </c>
      <c r="C122">
        <v>0.60990356099999998</v>
      </c>
      <c r="D122">
        <v>0.14203503035746901</v>
      </c>
      <c r="E122">
        <v>7.7574198044951999</v>
      </c>
      <c r="F122">
        <v>5</v>
      </c>
      <c r="G122">
        <f t="shared" si="18"/>
        <v>99999</v>
      </c>
      <c r="H122">
        <f t="shared" si="19"/>
        <v>0</v>
      </c>
      <c r="I122">
        <f t="shared" si="20"/>
        <v>99999</v>
      </c>
      <c r="J122">
        <f>IF(Basket_Sheet!$I$6=0,IF(C122&lt;Basket_Sheet!$I$7,-10,10),IF(Basket_Sheet!$I$6=1,IF(D122&lt;Basket_Sheet!$I$7,-10,10),IF(Basket_Sheet!$I$6=2,IF(E122&gt;Basket_Sheet!$I$7,-10,10),"")))</f>
        <v>10</v>
      </c>
      <c r="K122">
        <f t="shared" si="21"/>
        <v>0</v>
      </c>
      <c r="L122">
        <f t="shared" si="22"/>
        <v>3</v>
      </c>
      <c r="M122">
        <f t="shared" si="23"/>
        <v>3</v>
      </c>
      <c r="N122">
        <v>19161.550800000001</v>
      </c>
      <c r="O122" s="6">
        <f t="shared" si="28"/>
        <v>3.4222307442206557E-3</v>
      </c>
      <c r="P122">
        <v>11514419</v>
      </c>
      <c r="Q122" s="6">
        <f t="shared" si="29"/>
        <v>2.2719600902412207E-3</v>
      </c>
      <c r="R122">
        <v>1801.2952922717543</v>
      </c>
      <c r="S122" s="6">
        <f t="shared" si="30"/>
        <v>6.0099651150007372E-3</v>
      </c>
      <c r="T122" s="29">
        <v>512.5944400000003</v>
      </c>
      <c r="U122" s="6">
        <f t="shared" si="31"/>
        <v>-9.4457174126039156E-4</v>
      </c>
      <c r="V122">
        <v>493.58449000000013</v>
      </c>
      <c r="W122" s="6">
        <f t="shared" si="33"/>
        <v>-2.7474202097604872E-3</v>
      </c>
      <c r="X122">
        <v>2313.8897322717548</v>
      </c>
      <c r="Y122" s="6">
        <f t="shared" si="32"/>
        <v>4.4609953573717664E-3</v>
      </c>
      <c r="Z122" s="29">
        <v>2807.474222271755</v>
      </c>
      <c r="AA122" s="6">
        <f t="shared" si="34"/>
        <v>3.1861371140349259E-3</v>
      </c>
      <c r="AB122">
        <f t="shared" si="24"/>
        <v>2016</v>
      </c>
      <c r="AC122">
        <f t="shared" si="25"/>
        <v>11</v>
      </c>
      <c r="AD122" s="23">
        <f t="shared" si="26"/>
        <v>4</v>
      </c>
      <c r="AE122">
        <f>IF(ISBLANK(Basket_Sheet!$I$1),0,IF(Basket_Sheet!$I$1=0,1,IF(Calculation_Sheet!AB122=Basket_Sheet!$I$1,1,0)))</f>
        <v>1</v>
      </c>
      <c r="AF122">
        <f>IF(ISBLANK(Basket_Sheet!$I$2),0,IF(Basket_Sheet!$I$2=0,1,IF(Calculation_Sheet!AC122=Basket_Sheet!$I$2,1,0)))</f>
        <v>0</v>
      </c>
      <c r="AG122">
        <f>IF(ISBLANK(Basket_Sheet!$I$3),0,IF(Basket_Sheet!$I$3=0,1,IF(Calculation_Sheet!AD122=Basket_Sheet!$I$3,1,0)))</f>
        <v>0</v>
      </c>
      <c r="AH122">
        <f t="shared" si="27"/>
        <v>1</v>
      </c>
    </row>
    <row r="123" spans="1:34" x14ac:dyDescent="0.35">
      <c r="A123" s="19">
        <v>42692</v>
      </c>
      <c r="B123" s="7">
        <v>-0.59293784855724319</v>
      </c>
      <c r="C123">
        <v>0.20191351799999999</v>
      </c>
      <c r="D123">
        <v>6.8776818564556294E-2</v>
      </c>
      <c r="E123">
        <v>9.4568477845485894</v>
      </c>
      <c r="F123">
        <v>4</v>
      </c>
      <c r="G123">
        <f t="shared" si="18"/>
        <v>-1</v>
      </c>
      <c r="H123">
        <f t="shared" si="19"/>
        <v>99999</v>
      </c>
      <c r="I123">
        <f t="shared" si="20"/>
        <v>99999</v>
      </c>
      <c r="J123">
        <f>IF(Basket_Sheet!$I$6=0,IF(C123&lt;Basket_Sheet!$I$7,-10,10),IF(Basket_Sheet!$I$6=1,IF(D123&lt;Basket_Sheet!$I$7,-10,10),IF(Basket_Sheet!$I$6=2,IF(E123&gt;Basket_Sheet!$I$7,-10,10),"")))</f>
        <v>-10</v>
      </c>
      <c r="K123">
        <f t="shared" si="21"/>
        <v>-1</v>
      </c>
      <c r="L123">
        <f t="shared" si="22"/>
        <v>2</v>
      </c>
      <c r="M123">
        <f t="shared" si="23"/>
        <v>2</v>
      </c>
      <c r="N123">
        <v>18956.050800000001</v>
      </c>
      <c r="O123" s="6">
        <f t="shared" si="28"/>
        <v>-1.0724601685162094E-2</v>
      </c>
      <c r="P123">
        <v>11517770</v>
      </c>
      <c r="Q123" s="6">
        <f t="shared" si="29"/>
        <v>2.910264078457292E-4</v>
      </c>
      <c r="R123">
        <v>1799.434720497949</v>
      </c>
      <c r="S123" s="6">
        <f t="shared" si="30"/>
        <v>-1.0329076980258867E-3</v>
      </c>
      <c r="T123" s="29">
        <v>513.35277000000031</v>
      </c>
      <c r="U123" s="6">
        <f t="shared" si="31"/>
        <v>1.4793956797503061E-3</v>
      </c>
      <c r="V123">
        <v>488.95201000000009</v>
      </c>
      <c r="W123" s="6">
        <f t="shared" si="33"/>
        <v>-9.385384050459189E-3</v>
      </c>
      <c r="X123">
        <v>2312.7874904979494</v>
      </c>
      <c r="Y123" s="6">
        <f t="shared" si="32"/>
        <v>-4.7635881625318621E-4</v>
      </c>
      <c r="Z123" s="29">
        <v>2801.7395004979494</v>
      </c>
      <c r="AA123" s="6">
        <f t="shared" si="34"/>
        <v>-2.0426623077469674E-3</v>
      </c>
      <c r="AB123">
        <f t="shared" si="24"/>
        <v>2016</v>
      </c>
      <c r="AC123">
        <f t="shared" si="25"/>
        <v>11</v>
      </c>
      <c r="AD123" s="23">
        <f t="shared" si="26"/>
        <v>4</v>
      </c>
      <c r="AE123">
        <f>IF(ISBLANK(Basket_Sheet!$I$1),0,IF(Basket_Sheet!$I$1=0,1,IF(Calculation_Sheet!AB123=Basket_Sheet!$I$1,1,0)))</f>
        <v>1</v>
      </c>
      <c r="AF123">
        <f>IF(ISBLANK(Basket_Sheet!$I$2),0,IF(Basket_Sheet!$I$2=0,1,IF(Calculation_Sheet!AC123=Basket_Sheet!$I$2,1,0)))</f>
        <v>0</v>
      </c>
      <c r="AG123">
        <f>IF(ISBLANK(Basket_Sheet!$I$3),0,IF(Basket_Sheet!$I$3=0,1,IF(Calculation_Sheet!AD123=Basket_Sheet!$I$3,1,0)))</f>
        <v>0</v>
      </c>
      <c r="AH123">
        <f t="shared" si="27"/>
        <v>1</v>
      </c>
    </row>
    <row r="124" spans="1:34" x14ac:dyDescent="0.35">
      <c r="A124" s="19">
        <v>42695</v>
      </c>
      <c r="B124" s="7">
        <v>-1.4183521586458392</v>
      </c>
      <c r="C124">
        <v>0.61530462699999999</v>
      </c>
      <c r="D124">
        <v>0.24515306419792299</v>
      </c>
      <c r="E124">
        <v>6.1046517696014</v>
      </c>
      <c r="F124">
        <v>6</v>
      </c>
      <c r="G124">
        <f t="shared" si="18"/>
        <v>-1</v>
      </c>
      <c r="H124">
        <f t="shared" si="19"/>
        <v>99999</v>
      </c>
      <c r="I124">
        <f t="shared" si="20"/>
        <v>99999</v>
      </c>
      <c r="J124">
        <f>IF(Basket_Sheet!$I$6=0,IF(C124&lt;Basket_Sheet!$I$7,-10,10),IF(Basket_Sheet!$I$6=1,IF(D124&lt;Basket_Sheet!$I$7,-10,10),IF(Basket_Sheet!$I$6=2,IF(E124&gt;Basket_Sheet!$I$7,-10,10),"")))</f>
        <v>10</v>
      </c>
      <c r="K124">
        <f t="shared" si="21"/>
        <v>-1</v>
      </c>
      <c r="L124">
        <f t="shared" si="22"/>
        <v>1</v>
      </c>
      <c r="M124">
        <f t="shared" si="23"/>
        <v>1</v>
      </c>
      <c r="N124">
        <v>18467.550800000001</v>
      </c>
      <c r="O124" s="6">
        <f t="shared" si="28"/>
        <v>-2.5770135623396806E-2</v>
      </c>
      <c r="P124">
        <v>11551606</v>
      </c>
      <c r="Q124" s="6">
        <f t="shared" si="29"/>
        <v>2.9377214512877892E-3</v>
      </c>
      <c r="R124">
        <v>1798.3806341677414</v>
      </c>
      <c r="S124" s="6">
        <f t="shared" si="30"/>
        <v>-5.8578747992366065E-4</v>
      </c>
      <c r="T124" s="29">
        <v>516.90161000000023</v>
      </c>
      <c r="U124" s="6">
        <f t="shared" si="31"/>
        <v>6.9130629216238582E-3</v>
      </c>
      <c r="V124">
        <v>488.87047000000013</v>
      </c>
      <c r="W124" s="6">
        <f t="shared" si="33"/>
        <v>-1.6676483240141149E-4</v>
      </c>
      <c r="X124">
        <v>2315.2822441677417</v>
      </c>
      <c r="Y124" s="6">
        <f t="shared" si="32"/>
        <v>1.0786782962299846E-3</v>
      </c>
      <c r="Z124" s="29">
        <v>2804.152714167742</v>
      </c>
      <c r="AA124" s="6">
        <f t="shared" si="34"/>
        <v>8.6132692542029154E-4</v>
      </c>
      <c r="AB124">
        <f t="shared" si="24"/>
        <v>2016</v>
      </c>
      <c r="AC124">
        <f t="shared" si="25"/>
        <v>11</v>
      </c>
      <c r="AD124" s="23">
        <f t="shared" si="26"/>
        <v>4</v>
      </c>
      <c r="AE124">
        <f>IF(ISBLANK(Basket_Sheet!$I$1),0,IF(Basket_Sheet!$I$1=0,1,IF(Calculation_Sheet!AB124=Basket_Sheet!$I$1,1,0)))</f>
        <v>1</v>
      </c>
      <c r="AF124">
        <f>IF(ISBLANK(Basket_Sheet!$I$2),0,IF(Basket_Sheet!$I$2=0,1,IF(Calculation_Sheet!AC124=Basket_Sheet!$I$2,1,0)))</f>
        <v>0</v>
      </c>
      <c r="AG124">
        <f>IF(ISBLANK(Basket_Sheet!$I$3),0,IF(Basket_Sheet!$I$3=0,1,IF(Calculation_Sheet!AD124=Basket_Sheet!$I$3,1,0)))</f>
        <v>0</v>
      </c>
      <c r="AH124">
        <f t="shared" si="27"/>
        <v>1</v>
      </c>
    </row>
    <row r="125" spans="1:34" x14ac:dyDescent="0.35">
      <c r="A125" s="19">
        <v>42696</v>
      </c>
      <c r="B125" s="7">
        <v>0.11273123761235974</v>
      </c>
      <c r="C125">
        <v>4.648681E-3</v>
      </c>
      <c r="D125">
        <v>5.9947532036250098E-2</v>
      </c>
      <c r="E125">
        <v>8.3683517550889004</v>
      </c>
      <c r="F125">
        <v>8</v>
      </c>
      <c r="G125">
        <f t="shared" si="18"/>
        <v>99999</v>
      </c>
      <c r="H125">
        <f t="shared" si="19"/>
        <v>0</v>
      </c>
      <c r="I125">
        <f t="shared" si="20"/>
        <v>99999</v>
      </c>
      <c r="J125">
        <f>IF(Basket_Sheet!$I$6=0,IF(C125&lt;Basket_Sheet!$I$7,-10,10),IF(Basket_Sheet!$I$6=1,IF(D125&lt;Basket_Sheet!$I$7,-10,10),IF(Basket_Sheet!$I$6=2,IF(E125&gt;Basket_Sheet!$I$7,-10,10),"")))</f>
        <v>-10</v>
      </c>
      <c r="K125">
        <f t="shared" si="21"/>
        <v>0</v>
      </c>
      <c r="L125">
        <f t="shared" si="22"/>
        <v>4</v>
      </c>
      <c r="M125">
        <f t="shared" si="23"/>
        <v>4</v>
      </c>
      <c r="N125">
        <v>18582</v>
      </c>
      <c r="O125" s="6">
        <f t="shared" si="28"/>
        <v>6.1973133979411621E-3</v>
      </c>
      <c r="P125">
        <v>11565254</v>
      </c>
      <c r="Q125" s="6">
        <f t="shared" si="29"/>
        <v>1.1814807395611471E-3</v>
      </c>
      <c r="R125">
        <v>1801.6433991446274</v>
      </c>
      <c r="S125" s="6">
        <f t="shared" si="30"/>
        <v>1.8142794216620128E-3</v>
      </c>
      <c r="T125" s="29">
        <v>516.07736000000023</v>
      </c>
      <c r="U125" s="6">
        <f t="shared" si="31"/>
        <v>-1.5945974708804211E-3</v>
      </c>
      <c r="V125">
        <v>490.02546000000007</v>
      </c>
      <c r="W125" s="6">
        <f t="shared" si="33"/>
        <v>2.3625685552246534E-3</v>
      </c>
      <c r="X125">
        <v>2317.7207591446277</v>
      </c>
      <c r="Y125" s="6">
        <f t="shared" si="32"/>
        <v>1.0532257926776367E-3</v>
      </c>
      <c r="Z125" s="29">
        <v>2807.7462191446275</v>
      </c>
      <c r="AA125" s="6">
        <f t="shared" si="34"/>
        <v>1.2814940351606463E-3</v>
      </c>
      <c r="AB125">
        <f t="shared" si="24"/>
        <v>2016</v>
      </c>
      <c r="AC125">
        <f t="shared" si="25"/>
        <v>11</v>
      </c>
      <c r="AD125" s="23">
        <f t="shared" si="26"/>
        <v>4</v>
      </c>
      <c r="AE125">
        <f>IF(ISBLANK(Basket_Sheet!$I$1),0,IF(Basket_Sheet!$I$1=0,1,IF(Calculation_Sheet!AB125=Basket_Sheet!$I$1,1,0)))</f>
        <v>1</v>
      </c>
      <c r="AF125">
        <f>IF(ISBLANK(Basket_Sheet!$I$2),0,IF(Basket_Sheet!$I$2=0,1,IF(Calculation_Sheet!AC125=Basket_Sheet!$I$2,1,0)))</f>
        <v>0</v>
      </c>
      <c r="AG125">
        <f>IF(ISBLANK(Basket_Sheet!$I$3),0,IF(Basket_Sheet!$I$3=0,1,IF(Calculation_Sheet!AD125=Basket_Sheet!$I$3,1,0)))</f>
        <v>0</v>
      </c>
      <c r="AH125">
        <f t="shared" si="27"/>
        <v>1</v>
      </c>
    </row>
    <row r="126" spans="1:34" x14ac:dyDescent="0.35">
      <c r="A126" s="19">
        <v>42697</v>
      </c>
      <c r="B126" s="7">
        <v>2.7440977809823873E-2</v>
      </c>
      <c r="C126">
        <v>0.34208153200000002</v>
      </c>
      <c r="D126">
        <v>4.4188348951056798E-2</v>
      </c>
      <c r="E126">
        <v>11.7661267153306</v>
      </c>
      <c r="F126">
        <v>4</v>
      </c>
      <c r="G126">
        <f t="shared" si="18"/>
        <v>99999</v>
      </c>
      <c r="H126">
        <f t="shared" si="19"/>
        <v>0</v>
      </c>
      <c r="I126">
        <f t="shared" si="20"/>
        <v>99999</v>
      </c>
      <c r="J126">
        <f>IF(Basket_Sheet!$I$6=0,IF(C126&lt;Basket_Sheet!$I$7,-10,10),IF(Basket_Sheet!$I$6=1,IF(D126&lt;Basket_Sheet!$I$7,-10,10),IF(Basket_Sheet!$I$6=2,IF(E126&gt;Basket_Sheet!$I$7,-10,10),"")))</f>
        <v>-10</v>
      </c>
      <c r="K126">
        <f t="shared" si="21"/>
        <v>0</v>
      </c>
      <c r="L126">
        <f t="shared" si="22"/>
        <v>4</v>
      </c>
      <c r="M126">
        <f t="shared" si="23"/>
        <v>4</v>
      </c>
      <c r="N126">
        <v>18519.900399999999</v>
      </c>
      <c r="O126" s="6">
        <f t="shared" si="28"/>
        <v>-3.3419222903886547E-3</v>
      </c>
      <c r="P126">
        <v>11700791</v>
      </c>
      <c r="Q126" s="6">
        <f t="shared" si="29"/>
        <v>1.1719327565136162E-2</v>
      </c>
      <c r="R126">
        <v>1804.5029184404564</v>
      </c>
      <c r="S126" s="6">
        <f t="shared" si="30"/>
        <v>1.5871727430558646E-3</v>
      </c>
      <c r="T126" s="29">
        <v>515.04518000000019</v>
      </c>
      <c r="U126" s="6">
        <f t="shared" si="31"/>
        <v>-2.0000489849042458E-3</v>
      </c>
      <c r="V126">
        <v>485.78303000000005</v>
      </c>
      <c r="W126" s="6">
        <f t="shared" si="33"/>
        <v>-8.6575705678639814E-3</v>
      </c>
      <c r="X126">
        <v>2319.5480984404567</v>
      </c>
      <c r="Y126" s="6">
        <f t="shared" si="32"/>
        <v>7.8842081757235505E-4</v>
      </c>
      <c r="Z126" s="29">
        <v>2805.3311284404567</v>
      </c>
      <c r="AA126" s="6">
        <f t="shared" si="34"/>
        <v>-8.6015277581119598E-4</v>
      </c>
      <c r="AB126">
        <f t="shared" si="24"/>
        <v>2016</v>
      </c>
      <c r="AC126">
        <f t="shared" si="25"/>
        <v>11</v>
      </c>
      <c r="AD126" s="23">
        <f t="shared" si="26"/>
        <v>4</v>
      </c>
      <c r="AE126">
        <f>IF(ISBLANK(Basket_Sheet!$I$1),0,IF(Basket_Sheet!$I$1=0,1,IF(Calculation_Sheet!AB126=Basket_Sheet!$I$1,1,0)))</f>
        <v>1</v>
      </c>
      <c r="AF126">
        <f>IF(ISBLANK(Basket_Sheet!$I$2),0,IF(Basket_Sheet!$I$2=0,1,IF(Calculation_Sheet!AC126=Basket_Sheet!$I$2,1,0)))</f>
        <v>0</v>
      </c>
      <c r="AG126">
        <f>IF(ISBLANK(Basket_Sheet!$I$3),0,IF(Basket_Sheet!$I$3=0,1,IF(Calculation_Sheet!AD126=Basket_Sheet!$I$3,1,0)))</f>
        <v>0</v>
      </c>
      <c r="AH126">
        <f t="shared" si="27"/>
        <v>1</v>
      </c>
    </row>
    <row r="127" spans="1:34" x14ac:dyDescent="0.35">
      <c r="A127" s="19">
        <v>42698</v>
      </c>
      <c r="B127" s="7">
        <v>-0.46278735408559052</v>
      </c>
      <c r="C127">
        <v>0.384238833</v>
      </c>
      <c r="D127">
        <v>0.14915274923899299</v>
      </c>
      <c r="E127">
        <v>9.2159579450413602</v>
      </c>
      <c r="F127">
        <v>4</v>
      </c>
      <c r="G127">
        <f t="shared" si="18"/>
        <v>-1</v>
      </c>
      <c r="H127">
        <f t="shared" si="19"/>
        <v>99999</v>
      </c>
      <c r="I127">
        <f t="shared" si="20"/>
        <v>99999</v>
      </c>
      <c r="J127">
        <f>IF(Basket_Sheet!$I$6=0,IF(C127&lt;Basket_Sheet!$I$7,-10,10),IF(Basket_Sheet!$I$6=1,IF(D127&lt;Basket_Sheet!$I$7,-10,10),IF(Basket_Sheet!$I$6=2,IF(E127&gt;Basket_Sheet!$I$7,-10,10),"")))</f>
        <v>10</v>
      </c>
      <c r="K127">
        <f t="shared" si="21"/>
        <v>-1</v>
      </c>
      <c r="L127">
        <f t="shared" si="22"/>
        <v>1</v>
      </c>
      <c r="M127">
        <f t="shared" si="23"/>
        <v>1</v>
      </c>
      <c r="N127">
        <v>18296.400399999999</v>
      </c>
      <c r="O127" s="6">
        <f t="shared" si="28"/>
        <v>-1.206809945910936E-2</v>
      </c>
      <c r="P127">
        <v>11755041</v>
      </c>
      <c r="Q127" s="6">
        <f t="shared" si="29"/>
        <v>4.6364386817951964E-3</v>
      </c>
      <c r="R127">
        <v>1809.3445566866919</v>
      </c>
      <c r="S127" s="6">
        <f t="shared" si="30"/>
        <v>2.6830869580527494E-3</v>
      </c>
      <c r="T127" s="29">
        <v>516.34627000000023</v>
      </c>
      <c r="U127" s="6">
        <f t="shared" si="31"/>
        <v>2.5261667335669813E-3</v>
      </c>
      <c r="V127">
        <v>486.28260000000006</v>
      </c>
      <c r="W127" s="6">
        <f t="shared" si="33"/>
        <v>1.0283809214166606E-3</v>
      </c>
      <c r="X127">
        <v>2325.6908266866922</v>
      </c>
      <c r="Y127" s="6">
        <f t="shared" si="32"/>
        <v>2.6482435308694541E-3</v>
      </c>
      <c r="Z127" s="29">
        <v>2811.9734266866922</v>
      </c>
      <c r="AA127" s="6">
        <f t="shared" si="34"/>
        <v>2.3677412548186449E-3</v>
      </c>
      <c r="AB127">
        <f t="shared" si="24"/>
        <v>2016</v>
      </c>
      <c r="AC127">
        <f t="shared" si="25"/>
        <v>11</v>
      </c>
      <c r="AD127" s="23">
        <f t="shared" si="26"/>
        <v>4</v>
      </c>
      <c r="AE127">
        <f>IF(ISBLANK(Basket_Sheet!$I$1),0,IF(Basket_Sheet!$I$1=0,1,IF(Calculation_Sheet!AB127=Basket_Sheet!$I$1,1,0)))</f>
        <v>1</v>
      </c>
      <c r="AF127">
        <f>IF(ISBLANK(Basket_Sheet!$I$2),0,IF(Basket_Sheet!$I$2=0,1,IF(Calculation_Sheet!AC127=Basket_Sheet!$I$2,1,0)))</f>
        <v>0</v>
      </c>
      <c r="AG127">
        <f>IF(ISBLANK(Basket_Sheet!$I$3),0,IF(Basket_Sheet!$I$3=0,1,IF(Calculation_Sheet!AD127=Basket_Sheet!$I$3,1,0)))</f>
        <v>0</v>
      </c>
      <c r="AH127">
        <f t="shared" si="27"/>
        <v>1</v>
      </c>
    </row>
    <row r="128" spans="1:34" x14ac:dyDescent="0.35">
      <c r="A128" s="19">
        <v>42699</v>
      </c>
      <c r="B128" s="7">
        <v>0.96611557531512027</v>
      </c>
      <c r="C128">
        <v>0.57319054400000002</v>
      </c>
      <c r="D128">
        <v>0.170685456901185</v>
      </c>
      <c r="E128">
        <v>7.6544465863446902</v>
      </c>
      <c r="F128">
        <v>7</v>
      </c>
      <c r="G128">
        <f t="shared" si="18"/>
        <v>99999</v>
      </c>
      <c r="H128">
        <f t="shared" si="19"/>
        <v>99999</v>
      </c>
      <c r="I128">
        <f t="shared" si="20"/>
        <v>1</v>
      </c>
      <c r="J128">
        <f>IF(Basket_Sheet!$I$6=0,IF(C128&lt;Basket_Sheet!$I$7,-10,10),IF(Basket_Sheet!$I$6=1,IF(D128&lt;Basket_Sheet!$I$7,-10,10),IF(Basket_Sheet!$I$6=2,IF(E128&gt;Basket_Sheet!$I$7,-10,10),"")))</f>
        <v>10</v>
      </c>
      <c r="K128">
        <f t="shared" si="21"/>
        <v>1</v>
      </c>
      <c r="L128">
        <f t="shared" si="22"/>
        <v>5</v>
      </c>
      <c r="M128">
        <f t="shared" si="23"/>
        <v>5</v>
      </c>
      <c r="N128">
        <v>18482.900399999999</v>
      </c>
      <c r="O128" s="6">
        <f t="shared" si="28"/>
        <v>1.019326183963476E-2</v>
      </c>
      <c r="P128">
        <v>11778931</v>
      </c>
      <c r="Q128" s="6">
        <f t="shared" si="29"/>
        <v>2.0323195810205696E-3</v>
      </c>
      <c r="R128">
        <v>1809.0755254804124</v>
      </c>
      <c r="S128" s="6">
        <f t="shared" si="30"/>
        <v>-1.4868986964666764E-4</v>
      </c>
      <c r="T128" s="29">
        <v>516.28674000000024</v>
      </c>
      <c r="U128" s="6">
        <f t="shared" si="31"/>
        <v>-1.1529084929773337E-4</v>
      </c>
      <c r="V128">
        <v>484.93287000000009</v>
      </c>
      <c r="W128" s="6">
        <f t="shared" si="33"/>
        <v>-2.7756082574206253E-3</v>
      </c>
      <c r="X128">
        <v>2325.3622654804126</v>
      </c>
      <c r="Y128" s="6">
        <f t="shared" si="32"/>
        <v>-1.4127467095348401E-4</v>
      </c>
      <c r="Z128" s="29">
        <v>2810.2951354804127</v>
      </c>
      <c r="AA128" s="6">
        <f t="shared" si="34"/>
        <v>-5.9683750577155248E-4</v>
      </c>
      <c r="AB128">
        <f t="shared" si="24"/>
        <v>2016</v>
      </c>
      <c r="AC128">
        <f t="shared" si="25"/>
        <v>11</v>
      </c>
      <c r="AD128" s="23">
        <f t="shared" si="26"/>
        <v>4</v>
      </c>
      <c r="AE128">
        <f>IF(ISBLANK(Basket_Sheet!$I$1),0,IF(Basket_Sheet!$I$1=0,1,IF(Calculation_Sheet!AB128=Basket_Sheet!$I$1,1,0)))</f>
        <v>1</v>
      </c>
      <c r="AF128">
        <f>IF(ISBLANK(Basket_Sheet!$I$2),0,IF(Basket_Sheet!$I$2=0,1,IF(Calculation_Sheet!AC128=Basket_Sheet!$I$2,1,0)))</f>
        <v>0</v>
      </c>
      <c r="AG128">
        <f>IF(ISBLANK(Basket_Sheet!$I$3),0,IF(Basket_Sheet!$I$3=0,1,IF(Calculation_Sheet!AD128=Basket_Sheet!$I$3,1,0)))</f>
        <v>0</v>
      </c>
      <c r="AH128">
        <f t="shared" si="27"/>
        <v>1</v>
      </c>
    </row>
    <row r="129" spans="1:34" x14ac:dyDescent="0.35">
      <c r="A129" s="19">
        <v>42702</v>
      </c>
      <c r="B129" s="7">
        <v>0.22692914836037825</v>
      </c>
      <c r="C129">
        <v>5.8346730000000003E-3</v>
      </c>
      <c r="D129">
        <v>3.8747968571255301E-2</v>
      </c>
      <c r="E129">
        <v>7.8484797379098898</v>
      </c>
      <c r="F129">
        <v>3</v>
      </c>
      <c r="G129">
        <f t="shared" si="18"/>
        <v>99999</v>
      </c>
      <c r="H129">
        <f t="shared" si="19"/>
        <v>0</v>
      </c>
      <c r="I129">
        <f t="shared" si="20"/>
        <v>99999</v>
      </c>
      <c r="J129">
        <f>IF(Basket_Sheet!$I$6=0,IF(C129&lt;Basket_Sheet!$I$7,-10,10),IF(Basket_Sheet!$I$6=1,IF(D129&lt;Basket_Sheet!$I$7,-10,10),IF(Basket_Sheet!$I$6=2,IF(E129&gt;Basket_Sheet!$I$7,-10,10),"")))</f>
        <v>-10</v>
      </c>
      <c r="K129">
        <f t="shared" si="21"/>
        <v>0</v>
      </c>
      <c r="L129">
        <f t="shared" si="22"/>
        <v>4</v>
      </c>
      <c r="M129">
        <f t="shared" si="23"/>
        <v>4</v>
      </c>
      <c r="N129">
        <v>18302.349600000001</v>
      </c>
      <c r="O129" s="6">
        <f t="shared" si="28"/>
        <v>-9.7685317830310536E-3</v>
      </c>
      <c r="P129">
        <v>11774230</v>
      </c>
      <c r="Q129" s="6">
        <f t="shared" si="29"/>
        <v>-3.9910243128171707E-4</v>
      </c>
      <c r="R129">
        <v>1805.5745112475108</v>
      </c>
      <c r="S129" s="6">
        <f t="shared" si="30"/>
        <v>-1.9352504544948301E-3</v>
      </c>
      <c r="T129" s="29">
        <v>510.32155000000017</v>
      </c>
      <c r="U129" s="6">
        <f t="shared" si="31"/>
        <v>-1.1554025191505168E-2</v>
      </c>
      <c r="V129">
        <v>484.65733000000012</v>
      </c>
      <c r="W129" s="6">
        <f t="shared" si="33"/>
        <v>-5.6820235757570892E-4</v>
      </c>
      <c r="X129">
        <v>2315.8960612475112</v>
      </c>
      <c r="Y129" s="6">
        <f t="shared" si="32"/>
        <v>-4.0708513995542095E-3</v>
      </c>
      <c r="Z129" s="29">
        <v>2800.5533912475112</v>
      </c>
      <c r="AA129" s="6">
        <f t="shared" si="34"/>
        <v>-3.4664488116961101E-3</v>
      </c>
      <c r="AB129">
        <f t="shared" si="24"/>
        <v>2016</v>
      </c>
      <c r="AC129">
        <f t="shared" si="25"/>
        <v>11</v>
      </c>
      <c r="AD129" s="23">
        <f t="shared" si="26"/>
        <v>4</v>
      </c>
      <c r="AE129">
        <f>IF(ISBLANK(Basket_Sheet!$I$1),0,IF(Basket_Sheet!$I$1=0,1,IF(Calculation_Sheet!AB129=Basket_Sheet!$I$1,1,0)))</f>
        <v>1</v>
      </c>
      <c r="AF129">
        <f>IF(ISBLANK(Basket_Sheet!$I$2),0,IF(Basket_Sheet!$I$2=0,1,IF(Calculation_Sheet!AC129=Basket_Sheet!$I$2,1,0)))</f>
        <v>0</v>
      </c>
      <c r="AG129">
        <f>IF(ISBLANK(Basket_Sheet!$I$3),0,IF(Basket_Sheet!$I$3=0,1,IF(Calculation_Sheet!AD129=Basket_Sheet!$I$3,1,0)))</f>
        <v>0</v>
      </c>
      <c r="AH129">
        <f t="shared" si="27"/>
        <v>1</v>
      </c>
    </row>
    <row r="130" spans="1:34" x14ac:dyDescent="0.35">
      <c r="A130" s="19">
        <v>42703</v>
      </c>
      <c r="B130" s="7">
        <v>-0.34843648883605982</v>
      </c>
      <c r="C130">
        <v>0.42018054399999999</v>
      </c>
      <c r="D130">
        <v>0.14020607507904001</v>
      </c>
      <c r="E130">
        <v>7.1767783320752496</v>
      </c>
      <c r="F130">
        <v>3</v>
      </c>
      <c r="G130">
        <f t="shared" si="18"/>
        <v>-1</v>
      </c>
      <c r="H130">
        <f t="shared" si="19"/>
        <v>99999</v>
      </c>
      <c r="I130">
        <f t="shared" si="20"/>
        <v>99999</v>
      </c>
      <c r="J130">
        <f>IF(Basket_Sheet!$I$6=0,IF(C130&lt;Basket_Sheet!$I$7,-10,10),IF(Basket_Sheet!$I$6=1,IF(D130&lt;Basket_Sheet!$I$7,-10,10),IF(Basket_Sheet!$I$6=2,IF(E130&gt;Basket_Sheet!$I$7,-10,10),"")))</f>
        <v>10</v>
      </c>
      <c r="K130">
        <f t="shared" si="21"/>
        <v>-1</v>
      </c>
      <c r="L130">
        <f t="shared" si="22"/>
        <v>1</v>
      </c>
      <c r="M130">
        <f t="shared" si="23"/>
        <v>1</v>
      </c>
      <c r="N130">
        <v>18244.550800000001</v>
      </c>
      <c r="O130" s="6">
        <f t="shared" si="28"/>
        <v>-3.1579989052334945E-3</v>
      </c>
      <c r="P130">
        <v>11823566</v>
      </c>
      <c r="Q130" s="6">
        <f t="shared" si="29"/>
        <v>4.1901678496172323E-3</v>
      </c>
      <c r="R130">
        <v>1810.2833566911245</v>
      </c>
      <c r="S130" s="6">
        <f t="shared" si="30"/>
        <v>2.6079485583567763E-3</v>
      </c>
      <c r="T130" s="29">
        <v>509.45672000000013</v>
      </c>
      <c r="U130" s="6">
        <f t="shared" si="31"/>
        <v>-1.6946766210441666E-3</v>
      </c>
      <c r="V130">
        <v>481.78321000000005</v>
      </c>
      <c r="W130" s="6">
        <f t="shared" si="33"/>
        <v>-5.9302105262702964E-3</v>
      </c>
      <c r="X130">
        <v>2319.7400766911246</v>
      </c>
      <c r="Y130" s="6">
        <f t="shared" si="32"/>
        <v>1.6598393632323294E-3</v>
      </c>
      <c r="Z130" s="29">
        <v>2801.5232866911247</v>
      </c>
      <c r="AA130" s="6">
        <f t="shared" si="34"/>
        <v>3.4632278272028749E-4</v>
      </c>
      <c r="AB130">
        <f t="shared" si="24"/>
        <v>2016</v>
      </c>
      <c r="AC130">
        <f t="shared" si="25"/>
        <v>11</v>
      </c>
      <c r="AD130" s="23">
        <f t="shared" si="26"/>
        <v>4</v>
      </c>
      <c r="AE130">
        <f>IF(ISBLANK(Basket_Sheet!$I$1),0,IF(Basket_Sheet!$I$1=0,1,IF(Calculation_Sheet!AB130=Basket_Sheet!$I$1,1,0)))</f>
        <v>1</v>
      </c>
      <c r="AF130">
        <f>IF(ISBLANK(Basket_Sheet!$I$2),0,IF(Basket_Sheet!$I$2=0,1,IF(Calculation_Sheet!AC130=Basket_Sheet!$I$2,1,0)))</f>
        <v>0</v>
      </c>
      <c r="AG130">
        <f>IF(ISBLANK(Basket_Sheet!$I$3),0,IF(Basket_Sheet!$I$3=0,1,IF(Calculation_Sheet!AD130=Basket_Sheet!$I$3,1,0)))</f>
        <v>0</v>
      </c>
      <c r="AH130">
        <f t="shared" si="27"/>
        <v>1</v>
      </c>
    </row>
    <row r="131" spans="1:34" x14ac:dyDescent="0.35">
      <c r="A131" s="19">
        <v>42704</v>
      </c>
      <c r="B131" s="7">
        <v>1.2660204977648544</v>
      </c>
      <c r="C131">
        <v>0.65588212099999998</v>
      </c>
      <c r="D131">
        <v>0.39298206758315302</v>
      </c>
      <c r="E131">
        <v>3.9016955665306501</v>
      </c>
      <c r="F131">
        <v>2</v>
      </c>
      <c r="G131">
        <f t="shared" si="18"/>
        <v>99999</v>
      </c>
      <c r="H131">
        <f t="shared" si="19"/>
        <v>99999</v>
      </c>
      <c r="I131">
        <f t="shared" si="20"/>
        <v>1</v>
      </c>
      <c r="J131">
        <f>IF(Basket_Sheet!$I$6=0,IF(C131&lt;Basket_Sheet!$I$7,-10,10),IF(Basket_Sheet!$I$6=1,IF(D131&lt;Basket_Sheet!$I$7,-10,10),IF(Basket_Sheet!$I$6=2,IF(E131&gt;Basket_Sheet!$I$7,-10,10),"")))</f>
        <v>10</v>
      </c>
      <c r="K131">
        <f t="shared" si="21"/>
        <v>1</v>
      </c>
      <c r="L131">
        <f t="shared" si="22"/>
        <v>5</v>
      </c>
      <c r="M131">
        <f t="shared" si="23"/>
        <v>5</v>
      </c>
      <c r="N131">
        <v>18601.400399999999</v>
      </c>
      <c r="O131" s="6">
        <f t="shared" si="28"/>
        <v>1.9559242861709514E-2</v>
      </c>
      <c r="P131">
        <v>11887619</v>
      </c>
      <c r="Q131" s="6">
        <f t="shared" si="29"/>
        <v>5.4174011461516347E-3</v>
      </c>
      <c r="R131">
        <v>1813.6309380988096</v>
      </c>
      <c r="S131" s="6">
        <f t="shared" si="30"/>
        <v>1.8492029964878309E-3</v>
      </c>
      <c r="T131" s="29">
        <v>511.88384000000019</v>
      </c>
      <c r="U131" s="6">
        <f t="shared" si="31"/>
        <v>4.764133840456708E-3</v>
      </c>
      <c r="V131">
        <v>481.38596000000007</v>
      </c>
      <c r="W131" s="6">
        <f t="shared" si="33"/>
        <v>-8.2454097974893337E-4</v>
      </c>
      <c r="X131">
        <v>2325.51477809881</v>
      </c>
      <c r="Y131" s="6">
        <f t="shared" si="32"/>
        <v>2.4893743336633634E-3</v>
      </c>
      <c r="Z131" s="29">
        <v>2806.9007380988101</v>
      </c>
      <c r="AA131" s="6">
        <f t="shared" si="34"/>
        <v>1.9194741065446941E-3</v>
      </c>
      <c r="AB131">
        <f t="shared" si="24"/>
        <v>2016</v>
      </c>
      <c r="AC131">
        <f t="shared" si="25"/>
        <v>11</v>
      </c>
      <c r="AD131" s="23">
        <f t="shared" si="26"/>
        <v>4</v>
      </c>
      <c r="AE131">
        <f>IF(ISBLANK(Basket_Sheet!$I$1),0,IF(Basket_Sheet!$I$1=0,1,IF(Calculation_Sheet!AB131=Basket_Sheet!$I$1,1,0)))</f>
        <v>1</v>
      </c>
      <c r="AF131">
        <f>IF(ISBLANK(Basket_Sheet!$I$2),0,IF(Basket_Sheet!$I$2=0,1,IF(Calculation_Sheet!AC131=Basket_Sheet!$I$2,1,0)))</f>
        <v>0</v>
      </c>
      <c r="AG131">
        <f>IF(ISBLANK(Basket_Sheet!$I$3),0,IF(Basket_Sheet!$I$3=0,1,IF(Calculation_Sheet!AD131=Basket_Sheet!$I$3,1,0)))</f>
        <v>0</v>
      </c>
      <c r="AH131">
        <f t="shared" si="27"/>
        <v>1</v>
      </c>
    </row>
    <row r="132" spans="1:34" x14ac:dyDescent="0.35">
      <c r="A132" s="19">
        <v>42705</v>
      </c>
      <c r="B132" s="7">
        <v>-1.002634616131429</v>
      </c>
      <c r="C132">
        <v>0.68910188000000006</v>
      </c>
      <c r="D132">
        <v>0.21526341628446899</v>
      </c>
      <c r="E132">
        <v>6.2201943252249601</v>
      </c>
      <c r="F132">
        <v>5</v>
      </c>
      <c r="G132">
        <f t="shared" si="18"/>
        <v>-1</v>
      </c>
      <c r="H132">
        <f t="shared" si="19"/>
        <v>99999</v>
      </c>
      <c r="I132">
        <f t="shared" si="20"/>
        <v>99999</v>
      </c>
      <c r="J132">
        <f>IF(Basket_Sheet!$I$6=0,IF(C132&lt;Basket_Sheet!$I$7,-10,10),IF(Basket_Sheet!$I$6=1,IF(D132&lt;Basket_Sheet!$I$7,-10,10),IF(Basket_Sheet!$I$6=2,IF(E132&gt;Basket_Sheet!$I$7,-10,10),"")))</f>
        <v>10</v>
      </c>
      <c r="K132">
        <f t="shared" si="21"/>
        <v>-1</v>
      </c>
      <c r="L132">
        <f t="shared" si="22"/>
        <v>1</v>
      </c>
      <c r="M132">
        <f t="shared" si="23"/>
        <v>1</v>
      </c>
      <c r="N132">
        <v>18421.449199999999</v>
      </c>
      <c r="O132" s="6">
        <f t="shared" si="28"/>
        <v>-9.6740673352743167E-3</v>
      </c>
      <c r="P132">
        <v>11930092</v>
      </c>
      <c r="Q132" s="6">
        <f t="shared" si="29"/>
        <v>3.5728769571097274E-3</v>
      </c>
      <c r="R132">
        <v>1819.9195067196795</v>
      </c>
      <c r="S132" s="6">
        <f t="shared" si="30"/>
        <v>3.4673915672513989E-3</v>
      </c>
      <c r="T132" s="29">
        <v>513.18426000000011</v>
      </c>
      <c r="U132" s="6">
        <f t="shared" si="31"/>
        <v>2.5404591791760023E-3</v>
      </c>
      <c r="V132">
        <v>488.8536400000001</v>
      </c>
      <c r="W132" s="6">
        <f t="shared" si="33"/>
        <v>1.5512874534188814E-2</v>
      </c>
      <c r="X132">
        <v>2333.1037667196797</v>
      </c>
      <c r="Y132" s="6">
        <f t="shared" si="32"/>
        <v>3.263358587243248E-3</v>
      </c>
      <c r="Z132" s="29">
        <v>2821.95740671968</v>
      </c>
      <c r="AA132" s="6">
        <f t="shared" si="34"/>
        <v>5.3641614099499968E-3</v>
      </c>
      <c r="AB132">
        <f t="shared" si="24"/>
        <v>2016</v>
      </c>
      <c r="AC132">
        <f t="shared" si="25"/>
        <v>12</v>
      </c>
      <c r="AD132" s="23">
        <f t="shared" si="26"/>
        <v>4</v>
      </c>
      <c r="AE132">
        <f>IF(ISBLANK(Basket_Sheet!$I$1),0,IF(Basket_Sheet!$I$1=0,1,IF(Calculation_Sheet!AB132=Basket_Sheet!$I$1,1,0)))</f>
        <v>1</v>
      </c>
      <c r="AF132">
        <f>IF(ISBLANK(Basket_Sheet!$I$2),0,IF(Basket_Sheet!$I$2=0,1,IF(Calculation_Sheet!AC132=Basket_Sheet!$I$2,1,0)))</f>
        <v>0</v>
      </c>
      <c r="AG132">
        <f>IF(ISBLANK(Basket_Sheet!$I$3),0,IF(Basket_Sheet!$I$3=0,1,IF(Calculation_Sheet!AD132=Basket_Sheet!$I$3,1,0)))</f>
        <v>0</v>
      </c>
      <c r="AH132">
        <f t="shared" si="27"/>
        <v>1</v>
      </c>
    </row>
    <row r="133" spans="1:34" x14ac:dyDescent="0.35">
      <c r="A133" s="19">
        <v>42706</v>
      </c>
      <c r="B133" s="7">
        <v>1.4104127091527809E-2</v>
      </c>
      <c r="C133">
        <v>4.9375803000000003E-2</v>
      </c>
      <c r="D133">
        <v>2.3331780822879199E-2</v>
      </c>
      <c r="E133">
        <v>6.9440010872388997</v>
      </c>
      <c r="F133">
        <v>8</v>
      </c>
      <c r="G133">
        <f t="shared" si="18"/>
        <v>99999</v>
      </c>
      <c r="H133">
        <f t="shared" si="19"/>
        <v>0</v>
      </c>
      <c r="I133">
        <f t="shared" si="20"/>
        <v>99999</v>
      </c>
      <c r="J133">
        <f>IF(Basket_Sheet!$I$6=0,IF(C133&lt;Basket_Sheet!$I$7,-10,10),IF(Basket_Sheet!$I$6=1,IF(D133&lt;Basket_Sheet!$I$7,-10,10),IF(Basket_Sheet!$I$6=2,IF(E133&gt;Basket_Sheet!$I$7,-10,10),"")))</f>
        <v>-10</v>
      </c>
      <c r="K133">
        <f t="shared" si="21"/>
        <v>0</v>
      </c>
      <c r="L133">
        <f t="shared" si="22"/>
        <v>4</v>
      </c>
      <c r="M133">
        <f t="shared" si="23"/>
        <v>4</v>
      </c>
      <c r="N133">
        <v>18254.949199999999</v>
      </c>
      <c r="O133" s="6">
        <f t="shared" si="28"/>
        <v>-9.0383768503945472E-3</v>
      </c>
      <c r="P133">
        <v>11890975</v>
      </c>
      <c r="Q133" s="6">
        <f t="shared" si="29"/>
        <v>-3.2788514958643766E-3</v>
      </c>
      <c r="R133">
        <v>1815.4848976988678</v>
      </c>
      <c r="S133" s="6">
        <f t="shared" si="30"/>
        <v>-2.4367061314732874E-3</v>
      </c>
      <c r="T133" s="29">
        <v>509.48737000000017</v>
      </c>
      <c r="U133" s="6">
        <f t="shared" si="31"/>
        <v>-7.2038257759502455E-3</v>
      </c>
      <c r="V133">
        <v>492.40816000000018</v>
      </c>
      <c r="W133" s="6">
        <f t="shared" si="33"/>
        <v>7.2711333396231481E-3</v>
      </c>
      <c r="X133">
        <v>2324.9722676988681</v>
      </c>
      <c r="Y133" s="6">
        <f t="shared" si="32"/>
        <v>-3.4852710525792308E-3</v>
      </c>
      <c r="Z133" s="29">
        <v>2817.3804276988685</v>
      </c>
      <c r="AA133" s="6">
        <f t="shared" si="34"/>
        <v>-1.6219164080621962E-3</v>
      </c>
      <c r="AB133">
        <f t="shared" si="24"/>
        <v>2016</v>
      </c>
      <c r="AC133">
        <f t="shared" si="25"/>
        <v>12</v>
      </c>
      <c r="AD133" s="23">
        <f t="shared" si="26"/>
        <v>4</v>
      </c>
      <c r="AE133">
        <f>IF(ISBLANK(Basket_Sheet!$I$1),0,IF(Basket_Sheet!$I$1=0,1,IF(Calculation_Sheet!AB133=Basket_Sheet!$I$1,1,0)))</f>
        <v>1</v>
      </c>
      <c r="AF133">
        <f>IF(ISBLANK(Basket_Sheet!$I$2),0,IF(Basket_Sheet!$I$2=0,1,IF(Calculation_Sheet!AC133=Basket_Sheet!$I$2,1,0)))</f>
        <v>0</v>
      </c>
      <c r="AG133">
        <f>IF(ISBLANK(Basket_Sheet!$I$3),0,IF(Basket_Sheet!$I$3=0,1,IF(Calculation_Sheet!AD133=Basket_Sheet!$I$3,1,0)))</f>
        <v>0</v>
      </c>
      <c r="AH133">
        <f t="shared" si="27"/>
        <v>1</v>
      </c>
    </row>
    <row r="134" spans="1:34" x14ac:dyDescent="0.35">
      <c r="A134" s="19">
        <v>42709</v>
      </c>
      <c r="B134" s="7">
        <v>0.66794425510512012</v>
      </c>
      <c r="C134">
        <v>0.56423513800000002</v>
      </c>
      <c r="D134">
        <v>0.204846958006589</v>
      </c>
      <c r="E134">
        <v>8.0085994238748999</v>
      </c>
      <c r="F134">
        <v>2</v>
      </c>
      <c r="G134">
        <f t="shared" si="18"/>
        <v>99999</v>
      </c>
      <c r="H134">
        <f t="shared" si="19"/>
        <v>99999</v>
      </c>
      <c r="I134">
        <f t="shared" si="20"/>
        <v>1</v>
      </c>
      <c r="J134">
        <f>IF(Basket_Sheet!$I$6=0,IF(C134&lt;Basket_Sheet!$I$7,-10,10),IF(Basket_Sheet!$I$6=1,IF(D134&lt;Basket_Sheet!$I$7,-10,10),IF(Basket_Sheet!$I$6=2,IF(E134&gt;Basket_Sheet!$I$7,-10,10),"")))</f>
        <v>10</v>
      </c>
      <c r="K134">
        <f t="shared" si="21"/>
        <v>1</v>
      </c>
      <c r="L134">
        <f t="shared" si="22"/>
        <v>5</v>
      </c>
      <c r="M134">
        <f t="shared" si="23"/>
        <v>5</v>
      </c>
      <c r="N134">
        <v>18426.050800000001</v>
      </c>
      <c r="O134" s="6">
        <f t="shared" si="28"/>
        <v>9.3728883123926909E-3</v>
      </c>
      <c r="P134">
        <v>11935343</v>
      </c>
      <c r="Q134" s="6">
        <f t="shared" si="29"/>
        <v>3.7312331411007982E-3</v>
      </c>
      <c r="R134">
        <v>1819.4145088050914</v>
      </c>
      <c r="S134" s="6">
        <f t="shared" si="30"/>
        <v>2.1644967199696552E-3</v>
      </c>
      <c r="T134" s="29">
        <v>510.53594000000015</v>
      </c>
      <c r="U134" s="6">
        <f t="shared" si="31"/>
        <v>2.0580883094314384E-3</v>
      </c>
      <c r="V134">
        <v>489.95572000000004</v>
      </c>
      <c r="W134" s="6">
        <f t="shared" si="33"/>
        <v>-4.9805023539823967E-3</v>
      </c>
      <c r="X134">
        <v>2329.9504488050916</v>
      </c>
      <c r="Y134" s="6">
        <f t="shared" si="32"/>
        <v>2.1411787036713648E-3</v>
      </c>
      <c r="Z134" s="29">
        <v>2819.9061688050915</v>
      </c>
      <c r="AA134" s="6">
        <f t="shared" si="34"/>
        <v>8.9648564368216554E-4</v>
      </c>
      <c r="AB134">
        <f t="shared" si="24"/>
        <v>2016</v>
      </c>
      <c r="AC134">
        <f t="shared" si="25"/>
        <v>12</v>
      </c>
      <c r="AD134" s="23">
        <f t="shared" si="26"/>
        <v>4</v>
      </c>
      <c r="AE134">
        <f>IF(ISBLANK(Basket_Sheet!$I$1),0,IF(Basket_Sheet!$I$1=0,1,IF(Calculation_Sheet!AB134=Basket_Sheet!$I$1,1,0)))</f>
        <v>1</v>
      </c>
      <c r="AF134">
        <f>IF(ISBLANK(Basket_Sheet!$I$2),0,IF(Basket_Sheet!$I$2=0,1,IF(Calculation_Sheet!AC134=Basket_Sheet!$I$2,1,0)))</f>
        <v>0</v>
      </c>
      <c r="AG134">
        <f>IF(ISBLANK(Basket_Sheet!$I$3),0,IF(Basket_Sheet!$I$3=0,1,IF(Calculation_Sheet!AD134=Basket_Sheet!$I$3,1,0)))</f>
        <v>0</v>
      </c>
      <c r="AH134">
        <f t="shared" si="27"/>
        <v>1</v>
      </c>
    </row>
    <row r="135" spans="1:34" x14ac:dyDescent="0.35">
      <c r="A135" s="19">
        <v>42710</v>
      </c>
      <c r="B135" s="7">
        <v>-2.6367095580655434E-2</v>
      </c>
      <c r="C135">
        <v>0.44188687399999999</v>
      </c>
      <c r="D135">
        <v>4.7969710340197202E-2</v>
      </c>
      <c r="E135">
        <v>10.8078995043386</v>
      </c>
      <c r="F135">
        <v>3</v>
      </c>
      <c r="G135">
        <f t="shared" si="18"/>
        <v>99999</v>
      </c>
      <c r="H135">
        <f t="shared" si="19"/>
        <v>0</v>
      </c>
      <c r="I135">
        <f t="shared" si="20"/>
        <v>99999</v>
      </c>
      <c r="J135">
        <f>IF(Basket_Sheet!$I$6=0,IF(C135&lt;Basket_Sheet!$I$7,-10,10),IF(Basket_Sheet!$I$6=1,IF(D135&lt;Basket_Sheet!$I$7,-10,10),IF(Basket_Sheet!$I$6=2,IF(E135&gt;Basket_Sheet!$I$7,-10,10),"")))</f>
        <v>-10</v>
      </c>
      <c r="K135">
        <f t="shared" si="21"/>
        <v>0</v>
      </c>
      <c r="L135">
        <f t="shared" si="22"/>
        <v>4</v>
      </c>
      <c r="M135">
        <f t="shared" si="23"/>
        <v>4</v>
      </c>
      <c r="N135">
        <v>18429.050800000001</v>
      </c>
      <c r="O135" s="6">
        <f t="shared" si="28"/>
        <v>1.628129669544176E-4</v>
      </c>
      <c r="P135">
        <v>11994829</v>
      </c>
      <c r="Q135" s="6">
        <f t="shared" si="29"/>
        <v>4.9840209870801733E-3</v>
      </c>
      <c r="R135">
        <v>1824.9171840784638</v>
      </c>
      <c r="S135" s="6">
        <f t="shared" si="30"/>
        <v>3.0244209039458347E-3</v>
      </c>
      <c r="T135" s="29">
        <v>510.94934000000023</v>
      </c>
      <c r="U135" s="6">
        <f t="shared" si="31"/>
        <v>8.097373125193208E-4</v>
      </c>
      <c r="V135">
        <v>489.64078000000006</v>
      </c>
      <c r="W135" s="6">
        <f t="shared" si="33"/>
        <v>-6.4279278135581652E-4</v>
      </c>
      <c r="X135">
        <v>2335.866524078464</v>
      </c>
      <c r="Y135" s="6">
        <f t="shared" si="32"/>
        <v>2.5391420990976687E-3</v>
      </c>
      <c r="Z135" s="29">
        <v>2825.5073040784641</v>
      </c>
      <c r="AA135" s="6">
        <f t="shared" si="34"/>
        <v>1.9862842726239283E-3</v>
      </c>
      <c r="AB135">
        <f t="shared" si="24"/>
        <v>2016</v>
      </c>
      <c r="AC135">
        <f t="shared" si="25"/>
        <v>12</v>
      </c>
      <c r="AD135" s="23">
        <f t="shared" si="26"/>
        <v>4</v>
      </c>
      <c r="AE135">
        <f>IF(ISBLANK(Basket_Sheet!$I$1),0,IF(Basket_Sheet!$I$1=0,1,IF(Calculation_Sheet!AB135=Basket_Sheet!$I$1,1,0)))</f>
        <v>1</v>
      </c>
      <c r="AF135">
        <f>IF(ISBLANK(Basket_Sheet!$I$2),0,IF(Basket_Sheet!$I$2=0,1,IF(Calculation_Sheet!AC135=Basket_Sheet!$I$2,1,0)))</f>
        <v>0</v>
      </c>
      <c r="AG135">
        <f>IF(ISBLANK(Basket_Sheet!$I$3),0,IF(Basket_Sheet!$I$3=0,1,IF(Calculation_Sheet!AD135=Basket_Sheet!$I$3,1,0)))</f>
        <v>0</v>
      </c>
      <c r="AH135">
        <f t="shared" si="27"/>
        <v>1</v>
      </c>
    </row>
    <row r="136" spans="1:34" x14ac:dyDescent="0.35">
      <c r="A136" s="19">
        <v>42711</v>
      </c>
      <c r="B136" s="7">
        <v>-0.8622711039631018</v>
      </c>
      <c r="C136">
        <v>0.14785911199999999</v>
      </c>
      <c r="D136">
        <v>0.24982332937065899</v>
      </c>
      <c r="E136">
        <v>3.4074715664714299</v>
      </c>
      <c r="F136">
        <v>3</v>
      </c>
      <c r="G136">
        <f t="shared" si="18"/>
        <v>-1</v>
      </c>
      <c r="H136">
        <f t="shared" si="19"/>
        <v>99999</v>
      </c>
      <c r="I136">
        <f t="shared" si="20"/>
        <v>99999</v>
      </c>
      <c r="J136">
        <f>IF(Basket_Sheet!$I$6=0,IF(C136&lt;Basket_Sheet!$I$7,-10,10),IF(Basket_Sheet!$I$6=1,IF(D136&lt;Basket_Sheet!$I$7,-10,10),IF(Basket_Sheet!$I$6=2,IF(E136&gt;Basket_Sheet!$I$7,-10,10),"")))</f>
        <v>10</v>
      </c>
      <c r="K136">
        <f t="shared" si="21"/>
        <v>-1</v>
      </c>
      <c r="L136">
        <f t="shared" si="22"/>
        <v>1</v>
      </c>
      <c r="M136">
        <f t="shared" si="23"/>
        <v>1</v>
      </c>
      <c r="N136">
        <v>18269.449199999999</v>
      </c>
      <c r="O136" s="6">
        <f t="shared" si="28"/>
        <v>-8.6603266620765007E-3</v>
      </c>
      <c r="P136">
        <v>11893113</v>
      </c>
      <c r="Q136" s="6">
        <f t="shared" si="29"/>
        <v>-8.4799875012807613E-3</v>
      </c>
      <c r="R136">
        <v>1821.4828461895665</v>
      </c>
      <c r="S136" s="6">
        <f t="shared" si="30"/>
        <v>-1.8819143788333381E-3</v>
      </c>
      <c r="T136" s="29">
        <v>505.9737600000002</v>
      </c>
      <c r="U136" s="6">
        <f t="shared" si="31"/>
        <v>-9.7379125687881984E-3</v>
      </c>
      <c r="V136">
        <v>489.57671000000005</v>
      </c>
      <c r="W136" s="6">
        <f t="shared" si="33"/>
        <v>-1.3085102919740965E-4</v>
      </c>
      <c r="X136">
        <v>2327.4566061895666</v>
      </c>
      <c r="Y136" s="6">
        <f t="shared" si="32"/>
        <v>-3.6003418013000887E-3</v>
      </c>
      <c r="Z136" s="29">
        <v>2817.0333161895669</v>
      </c>
      <c r="AA136" s="6">
        <f t="shared" si="34"/>
        <v>-2.9991031616395381E-3</v>
      </c>
      <c r="AB136">
        <f t="shared" si="24"/>
        <v>2016</v>
      </c>
      <c r="AC136">
        <f t="shared" si="25"/>
        <v>12</v>
      </c>
      <c r="AD136" s="23">
        <f t="shared" si="26"/>
        <v>4</v>
      </c>
      <c r="AE136">
        <f>IF(ISBLANK(Basket_Sheet!$I$1),0,IF(Basket_Sheet!$I$1=0,1,IF(Calculation_Sheet!AB136=Basket_Sheet!$I$1,1,0)))</f>
        <v>1</v>
      </c>
      <c r="AF136">
        <f>IF(ISBLANK(Basket_Sheet!$I$2),0,IF(Basket_Sheet!$I$2=0,1,IF(Calculation_Sheet!AC136=Basket_Sheet!$I$2,1,0)))</f>
        <v>0</v>
      </c>
      <c r="AG136">
        <f>IF(ISBLANK(Basket_Sheet!$I$3),0,IF(Basket_Sheet!$I$3=0,1,IF(Calculation_Sheet!AD136=Basket_Sheet!$I$3,1,0)))</f>
        <v>0</v>
      </c>
      <c r="AH136">
        <f t="shared" si="27"/>
        <v>1</v>
      </c>
    </row>
    <row r="137" spans="1:34" x14ac:dyDescent="0.35">
      <c r="A137" s="19">
        <v>42712</v>
      </c>
      <c r="B137" s="7">
        <v>0.36580150830201313</v>
      </c>
      <c r="C137">
        <v>0.83670250000000002</v>
      </c>
      <c r="D137">
        <v>0.16903051168452499</v>
      </c>
      <c r="E137">
        <v>7.5845292439514003</v>
      </c>
      <c r="F137">
        <v>4</v>
      </c>
      <c r="G137">
        <f t="shared" ref="G137:G200" si="35">IF(B137&gt;=MIN($B$9:$B$1732),IF(B137&lt;-0.25,-1,99999),99999)</f>
        <v>99999</v>
      </c>
      <c r="H137">
        <f t="shared" ref="H137:H200" si="36">IF(B137&gt;-0.25,IF(B137&lt;0.25,0,99999),99999)</f>
        <v>99999</v>
      </c>
      <c r="I137">
        <f t="shared" ref="I137:I200" si="37">IF(B137&gt;0.25,1,99999)</f>
        <v>1</v>
      </c>
      <c r="J137">
        <f>IF(Basket_Sheet!$I$6=0,IF(C137&lt;Basket_Sheet!$I$7,-10,10),IF(Basket_Sheet!$I$6=1,IF(D137&lt;Basket_Sheet!$I$7,-10,10),IF(Basket_Sheet!$I$6=2,IF(E137&gt;Basket_Sheet!$I$7,-10,10),"")))</f>
        <v>10</v>
      </c>
      <c r="K137">
        <f t="shared" ref="K137:K200" si="38">MIN(G137:I137)</f>
        <v>1</v>
      </c>
      <c r="L137">
        <f t="shared" ref="L137:L200" si="39">IF(AND(K137=-1,J137=10),1,IF(AND(K137=-1,J137=-10),2,IF(AND(K137=0,J137=10),3,IF(AND(K137=0,J137=-10),4,IF(AND(K137=1,J137=10),5,IF(AND(K137=1,J137=-10),6,""))))))</f>
        <v>5</v>
      </c>
      <c r="M137">
        <f t="shared" ref="M137:M200" si="40">L137</f>
        <v>5</v>
      </c>
      <c r="N137">
        <v>18490.25</v>
      </c>
      <c r="O137" s="6">
        <f t="shared" si="28"/>
        <v>1.2085794026018171E-2</v>
      </c>
      <c r="P137">
        <v>11907825</v>
      </c>
      <c r="Q137" s="6">
        <f t="shared" si="29"/>
        <v>1.2370184324321798E-3</v>
      </c>
      <c r="R137">
        <v>1827.0739996202465</v>
      </c>
      <c r="S137" s="6">
        <f t="shared" si="30"/>
        <v>3.0695613973945601E-3</v>
      </c>
      <c r="T137" s="29">
        <v>504.11977000000019</v>
      </c>
      <c r="U137" s="6">
        <f t="shared" si="31"/>
        <v>-3.6642018748166416E-3</v>
      </c>
      <c r="V137">
        <v>487.81153000000006</v>
      </c>
      <c r="W137" s="6">
        <f t="shared" si="33"/>
        <v>-3.6055228199070033E-3</v>
      </c>
      <c r="X137">
        <v>2331.1937696202467</v>
      </c>
      <c r="Y137" s="6">
        <f t="shared" si="32"/>
        <v>1.6056855456474395E-3</v>
      </c>
      <c r="Z137" s="29">
        <v>2819.0052996202467</v>
      </c>
      <c r="AA137" s="6">
        <f t="shared" si="34"/>
        <v>7.0002133781899012E-4</v>
      </c>
      <c r="AB137">
        <f t="shared" ref="AB137:AB200" si="41">YEAR(A137)</f>
        <v>2016</v>
      </c>
      <c r="AC137">
        <f t="shared" ref="AC137:AC200" si="42">MONTH(A137)</f>
        <v>12</v>
      </c>
      <c r="AD137" s="23">
        <f t="shared" si="26"/>
        <v>4</v>
      </c>
      <c r="AE137">
        <f>IF(ISBLANK(Basket_Sheet!$I$1),0,IF(Basket_Sheet!$I$1=0,1,IF(Calculation_Sheet!AB137=Basket_Sheet!$I$1,1,0)))</f>
        <v>1</v>
      </c>
      <c r="AF137">
        <f>IF(ISBLANK(Basket_Sheet!$I$2),0,IF(Basket_Sheet!$I$2=0,1,IF(Calculation_Sheet!AC137=Basket_Sheet!$I$2,1,0)))</f>
        <v>0</v>
      </c>
      <c r="AG137">
        <f>IF(ISBLANK(Basket_Sheet!$I$3),0,IF(Basket_Sheet!$I$3=0,1,IF(Calculation_Sheet!AD137=Basket_Sheet!$I$3,1,0)))</f>
        <v>0</v>
      </c>
      <c r="AH137">
        <f t="shared" si="27"/>
        <v>1</v>
      </c>
    </row>
    <row r="138" spans="1:34" x14ac:dyDescent="0.35">
      <c r="A138" s="19">
        <v>42713</v>
      </c>
      <c r="B138" s="7">
        <v>0.78561786676477097</v>
      </c>
      <c r="C138">
        <v>0.87505660500000004</v>
      </c>
      <c r="D138">
        <v>0.29557144001450902</v>
      </c>
      <c r="E138">
        <v>5.0011569886518199</v>
      </c>
      <c r="F138">
        <v>3</v>
      </c>
      <c r="G138">
        <f t="shared" si="35"/>
        <v>99999</v>
      </c>
      <c r="H138">
        <f t="shared" si="36"/>
        <v>99999</v>
      </c>
      <c r="I138">
        <f t="shared" si="37"/>
        <v>1</v>
      </c>
      <c r="J138">
        <f>IF(Basket_Sheet!$I$6=0,IF(C138&lt;Basket_Sheet!$I$7,-10,10),IF(Basket_Sheet!$I$6=1,IF(D138&lt;Basket_Sheet!$I$7,-10,10),IF(Basket_Sheet!$I$6=2,IF(E138&gt;Basket_Sheet!$I$7,-10,10),"")))</f>
        <v>10</v>
      </c>
      <c r="K138">
        <f t="shared" si="38"/>
        <v>1</v>
      </c>
      <c r="L138">
        <f t="shared" si="39"/>
        <v>5</v>
      </c>
      <c r="M138">
        <f t="shared" si="40"/>
        <v>5</v>
      </c>
      <c r="N138">
        <v>18679.449199999999</v>
      </c>
      <c r="O138" s="6">
        <f t="shared" si="28"/>
        <v>1.0232376522761877E-2</v>
      </c>
      <c r="P138">
        <v>11930533</v>
      </c>
      <c r="Q138" s="6">
        <f t="shared" si="29"/>
        <v>1.9069813337029284E-3</v>
      </c>
      <c r="R138">
        <v>1830.4071642065992</v>
      </c>
      <c r="S138" s="6">
        <f t="shared" si="30"/>
        <v>1.824318329222363E-3</v>
      </c>
      <c r="T138" s="29">
        <v>505.76549000000023</v>
      </c>
      <c r="U138" s="6">
        <f t="shared" si="31"/>
        <v>3.264541678260402E-3</v>
      </c>
      <c r="V138">
        <v>482.13365999999996</v>
      </c>
      <c r="W138" s="6">
        <f t="shared" si="33"/>
        <v>-1.1639474778302406E-2</v>
      </c>
      <c r="X138">
        <v>2336.1726542065994</v>
      </c>
      <c r="Y138" s="6">
        <f t="shared" si="32"/>
        <v>2.1357660831273773E-3</v>
      </c>
      <c r="Z138" s="29">
        <v>2818.3063142065994</v>
      </c>
      <c r="AA138" s="6">
        <f t="shared" si="34"/>
        <v>-2.4795462915283562E-4</v>
      </c>
      <c r="AB138">
        <f t="shared" si="41"/>
        <v>2016</v>
      </c>
      <c r="AC138">
        <f t="shared" si="42"/>
        <v>12</v>
      </c>
      <c r="AD138" s="23">
        <f t="shared" ref="AD138:AD201" si="43">ROUNDUP(AC138/3,0)</f>
        <v>4</v>
      </c>
      <c r="AE138">
        <f>IF(ISBLANK(Basket_Sheet!$I$1),0,IF(Basket_Sheet!$I$1=0,1,IF(Calculation_Sheet!AB138=Basket_Sheet!$I$1,1,0)))</f>
        <v>1</v>
      </c>
      <c r="AF138">
        <f>IF(ISBLANK(Basket_Sheet!$I$2),0,IF(Basket_Sheet!$I$2=0,1,IF(Calculation_Sheet!AC138=Basket_Sheet!$I$2,1,0)))</f>
        <v>0</v>
      </c>
      <c r="AG138">
        <f>IF(ISBLANK(Basket_Sheet!$I$3),0,IF(Basket_Sheet!$I$3=0,1,IF(Calculation_Sheet!AD138=Basket_Sheet!$I$3,1,0)))</f>
        <v>0</v>
      </c>
      <c r="AH138">
        <f t="shared" ref="AH138:AH201" si="44">IF(SUM(AE138:AG138)&gt;=$T$1,1,0)</f>
        <v>1</v>
      </c>
    </row>
    <row r="139" spans="1:34" x14ac:dyDescent="0.35">
      <c r="A139" s="19">
        <v>42716</v>
      </c>
      <c r="B139" s="7">
        <v>-0.78695654200404652</v>
      </c>
      <c r="C139">
        <v>0.80046098899999996</v>
      </c>
      <c r="D139">
        <v>0.30624232115420003</v>
      </c>
      <c r="E139">
        <v>5.7626680325345498</v>
      </c>
      <c r="F139">
        <v>0</v>
      </c>
      <c r="G139">
        <f t="shared" si="35"/>
        <v>-1</v>
      </c>
      <c r="H139">
        <f t="shared" si="36"/>
        <v>99999</v>
      </c>
      <c r="I139">
        <f t="shared" si="37"/>
        <v>99999</v>
      </c>
      <c r="J139">
        <f>IF(Basket_Sheet!$I$6=0,IF(C139&lt;Basket_Sheet!$I$7,-10,10),IF(Basket_Sheet!$I$6=1,IF(D139&lt;Basket_Sheet!$I$7,-10,10),IF(Basket_Sheet!$I$6=2,IF(E139&gt;Basket_Sheet!$I$7,-10,10),"")))</f>
        <v>10</v>
      </c>
      <c r="K139">
        <f t="shared" si="38"/>
        <v>-1</v>
      </c>
      <c r="L139">
        <f t="shared" si="39"/>
        <v>1</v>
      </c>
      <c r="M139">
        <f t="shared" si="40"/>
        <v>1</v>
      </c>
      <c r="N139">
        <v>18402.550800000001</v>
      </c>
      <c r="O139" s="6">
        <f t="shared" ref="O139:O202" si="45">N139/N138-1</f>
        <v>-1.4823691910572978E-2</v>
      </c>
      <c r="P139">
        <v>11955339</v>
      </c>
      <c r="Q139" s="6">
        <f t="shared" ref="Q139:Q202" si="46">P139/P138-1</f>
        <v>2.0792029995642114E-3</v>
      </c>
      <c r="R139">
        <v>1833.4122973878414</v>
      </c>
      <c r="S139" s="6">
        <f t="shared" ref="S139:S202" si="47">R139/R138-1</f>
        <v>1.6417839921123445E-3</v>
      </c>
      <c r="T139" s="29">
        <v>505.82878000000022</v>
      </c>
      <c r="U139" s="6">
        <f t="shared" ref="U139:U202" si="48">T139/T138-1</f>
        <v>1.2513704721128782E-4</v>
      </c>
      <c r="V139">
        <v>481.78361999999998</v>
      </c>
      <c r="W139" s="6">
        <f t="shared" si="33"/>
        <v>-7.2602273817590213E-4</v>
      </c>
      <c r="X139">
        <v>2339.2410773878414</v>
      </c>
      <c r="Y139" s="6">
        <f t="shared" ref="Y139:Y202" si="49">X139/X138-1</f>
        <v>1.313440244117503E-3</v>
      </c>
      <c r="Z139" s="29">
        <v>2821.0246973878416</v>
      </c>
      <c r="AA139" s="6">
        <f t="shared" si="34"/>
        <v>9.645449706936482E-4</v>
      </c>
      <c r="AB139">
        <f t="shared" si="41"/>
        <v>2016</v>
      </c>
      <c r="AC139">
        <f t="shared" si="42"/>
        <v>12</v>
      </c>
      <c r="AD139" s="23">
        <f t="shared" si="43"/>
        <v>4</v>
      </c>
      <c r="AE139">
        <f>IF(ISBLANK(Basket_Sheet!$I$1),0,IF(Basket_Sheet!$I$1=0,1,IF(Calculation_Sheet!AB139=Basket_Sheet!$I$1,1,0)))</f>
        <v>1</v>
      </c>
      <c r="AF139">
        <f>IF(ISBLANK(Basket_Sheet!$I$2),0,IF(Basket_Sheet!$I$2=0,1,IF(Calculation_Sheet!AC139=Basket_Sheet!$I$2,1,0)))</f>
        <v>0</v>
      </c>
      <c r="AG139">
        <f>IF(ISBLANK(Basket_Sheet!$I$3),0,IF(Basket_Sheet!$I$3=0,1,IF(Calculation_Sheet!AD139=Basket_Sheet!$I$3,1,0)))</f>
        <v>0</v>
      </c>
      <c r="AH139">
        <f t="shared" si="44"/>
        <v>1</v>
      </c>
    </row>
    <row r="140" spans="1:34" x14ac:dyDescent="0.35">
      <c r="A140" s="19">
        <v>42717</v>
      </c>
      <c r="B140" s="7">
        <v>0.43425844916672796</v>
      </c>
      <c r="C140">
        <v>0.65473126199999998</v>
      </c>
      <c r="D140">
        <v>0.194429967567012</v>
      </c>
      <c r="E140">
        <v>7.1719821339979202</v>
      </c>
      <c r="F140">
        <v>6</v>
      </c>
      <c r="G140">
        <f t="shared" si="35"/>
        <v>99999</v>
      </c>
      <c r="H140">
        <f t="shared" si="36"/>
        <v>99999</v>
      </c>
      <c r="I140">
        <f t="shared" si="37"/>
        <v>1</v>
      </c>
      <c r="J140">
        <f>IF(Basket_Sheet!$I$6=0,IF(C140&lt;Basket_Sheet!$I$7,-10,10),IF(Basket_Sheet!$I$6=1,IF(D140&lt;Basket_Sheet!$I$7,-10,10),IF(Basket_Sheet!$I$6=2,IF(E140&gt;Basket_Sheet!$I$7,-10,10),"")))</f>
        <v>10</v>
      </c>
      <c r="K140">
        <f t="shared" si="38"/>
        <v>1</v>
      </c>
      <c r="L140">
        <f t="shared" si="39"/>
        <v>5</v>
      </c>
      <c r="M140">
        <f t="shared" si="40"/>
        <v>5</v>
      </c>
      <c r="N140">
        <v>18440.050800000001</v>
      </c>
      <c r="O140" s="6">
        <f t="shared" si="45"/>
        <v>2.0377609825699139E-3</v>
      </c>
      <c r="P140">
        <v>11955133</v>
      </c>
      <c r="Q140" s="6">
        <f t="shared" si="46"/>
        <v>-1.7230795379408193E-5</v>
      </c>
      <c r="R140">
        <v>1832.0827904064063</v>
      </c>
      <c r="S140" s="6">
        <f t="shared" si="47"/>
        <v>-7.2515439289311256E-4</v>
      </c>
      <c r="T140" s="29">
        <v>506.16728000000023</v>
      </c>
      <c r="U140" s="6">
        <f t="shared" si="48"/>
        <v>6.6919877512705561E-4</v>
      </c>
      <c r="V140">
        <v>480.45933000000002</v>
      </c>
      <c r="W140" s="6">
        <f t="shared" ref="W140:W203" si="50">V140/V139-1</f>
        <v>-2.7487235867420523E-3</v>
      </c>
      <c r="X140">
        <v>2338.2500704064064</v>
      </c>
      <c r="Y140" s="6">
        <f t="shared" si="49"/>
        <v>-4.2364465595889911E-4</v>
      </c>
      <c r="Z140" s="29">
        <v>2818.7094004064065</v>
      </c>
      <c r="AA140" s="6">
        <f t="shared" ref="AA140:AA203" si="51">Z140/Z139-1</f>
        <v>-8.2072907180819055E-4</v>
      </c>
      <c r="AB140">
        <f t="shared" si="41"/>
        <v>2016</v>
      </c>
      <c r="AC140">
        <f t="shared" si="42"/>
        <v>12</v>
      </c>
      <c r="AD140" s="23">
        <f t="shared" si="43"/>
        <v>4</v>
      </c>
      <c r="AE140">
        <f>IF(ISBLANK(Basket_Sheet!$I$1),0,IF(Basket_Sheet!$I$1=0,1,IF(Calculation_Sheet!AB140=Basket_Sheet!$I$1,1,0)))</f>
        <v>1</v>
      </c>
      <c r="AF140">
        <f>IF(ISBLANK(Basket_Sheet!$I$2),0,IF(Basket_Sheet!$I$2=0,1,IF(Calculation_Sheet!AC140=Basket_Sheet!$I$2,1,0)))</f>
        <v>0</v>
      </c>
      <c r="AG140">
        <f>IF(ISBLANK(Basket_Sheet!$I$3),0,IF(Basket_Sheet!$I$3=0,1,IF(Calculation_Sheet!AD140=Basket_Sheet!$I$3,1,0)))</f>
        <v>0</v>
      </c>
      <c r="AH140">
        <f t="shared" si="44"/>
        <v>1</v>
      </c>
    </row>
    <row r="141" spans="1:34" x14ac:dyDescent="0.35">
      <c r="A141" s="19">
        <v>42718</v>
      </c>
      <c r="B141" s="7">
        <v>-0.340383162573616</v>
      </c>
      <c r="C141">
        <v>0.329938336</v>
      </c>
      <c r="D141">
        <v>0.110640472683586</v>
      </c>
      <c r="E141">
        <v>9.9684323362981502</v>
      </c>
      <c r="F141">
        <v>2</v>
      </c>
      <c r="G141">
        <f t="shared" si="35"/>
        <v>-1</v>
      </c>
      <c r="H141">
        <f t="shared" si="36"/>
        <v>99999</v>
      </c>
      <c r="I141">
        <f t="shared" si="37"/>
        <v>99999</v>
      </c>
      <c r="J141">
        <f>IF(Basket_Sheet!$I$6=0,IF(C141&lt;Basket_Sheet!$I$7,-10,10),IF(Basket_Sheet!$I$6=1,IF(D141&lt;Basket_Sheet!$I$7,-10,10),IF(Basket_Sheet!$I$6=2,IF(E141&gt;Basket_Sheet!$I$7,-10,10),"")))</f>
        <v>10</v>
      </c>
      <c r="K141">
        <f t="shared" si="38"/>
        <v>-1</v>
      </c>
      <c r="L141">
        <f t="shared" si="39"/>
        <v>1</v>
      </c>
      <c r="M141">
        <f t="shared" si="40"/>
        <v>1</v>
      </c>
      <c r="N141">
        <v>18360.25</v>
      </c>
      <c r="O141" s="6">
        <f t="shared" si="45"/>
        <v>-4.3275802689221043E-3</v>
      </c>
      <c r="P141">
        <v>11918427</v>
      </c>
      <c r="Q141" s="6">
        <f t="shared" si="46"/>
        <v>-3.0703129776975535E-3</v>
      </c>
      <c r="R141">
        <v>1825.9954210181543</v>
      </c>
      <c r="S141" s="6">
        <f t="shared" si="47"/>
        <v>-3.3226497296564572E-3</v>
      </c>
      <c r="T141" s="29">
        <v>504.29466000000031</v>
      </c>
      <c r="U141" s="6">
        <f t="shared" si="48"/>
        <v>-3.6996069757806449E-3</v>
      </c>
      <c r="V141">
        <v>480.98482000000001</v>
      </c>
      <c r="W141" s="6">
        <f t="shared" si="50"/>
        <v>1.0937242076243248E-3</v>
      </c>
      <c r="X141">
        <v>2330.2900810181545</v>
      </c>
      <c r="Y141" s="6">
        <f t="shared" si="49"/>
        <v>-3.4042506783152904E-3</v>
      </c>
      <c r="Z141" s="29">
        <v>2811.2749010181547</v>
      </c>
      <c r="AA141" s="6">
        <f t="shared" si="51"/>
        <v>-2.6375544024438424E-3</v>
      </c>
      <c r="AB141">
        <f t="shared" si="41"/>
        <v>2016</v>
      </c>
      <c r="AC141">
        <f t="shared" si="42"/>
        <v>12</v>
      </c>
      <c r="AD141" s="23">
        <f t="shared" si="43"/>
        <v>4</v>
      </c>
      <c r="AE141">
        <f>IF(ISBLANK(Basket_Sheet!$I$1),0,IF(Basket_Sheet!$I$1=0,1,IF(Calculation_Sheet!AB141=Basket_Sheet!$I$1,1,0)))</f>
        <v>1</v>
      </c>
      <c r="AF141">
        <f>IF(ISBLANK(Basket_Sheet!$I$2),0,IF(Basket_Sheet!$I$2=0,1,IF(Calculation_Sheet!AC141=Basket_Sheet!$I$2,1,0)))</f>
        <v>0</v>
      </c>
      <c r="AG141">
        <f>IF(ISBLANK(Basket_Sheet!$I$3),0,IF(Basket_Sheet!$I$3=0,1,IF(Calculation_Sheet!AD141=Basket_Sheet!$I$3,1,0)))</f>
        <v>0</v>
      </c>
      <c r="AH141">
        <f t="shared" si="44"/>
        <v>1</v>
      </c>
    </row>
    <row r="142" spans="1:34" x14ac:dyDescent="0.35">
      <c r="A142" s="19">
        <v>42719</v>
      </c>
      <c r="B142" s="7">
        <v>0.684559867042561</v>
      </c>
      <c r="C142">
        <v>0.12052239200000001</v>
      </c>
      <c r="D142">
        <v>2.9109909843125101E-2</v>
      </c>
      <c r="E142">
        <v>8.6765080360931606</v>
      </c>
      <c r="F142">
        <v>8</v>
      </c>
      <c r="G142">
        <f t="shared" si="35"/>
        <v>99999</v>
      </c>
      <c r="H142">
        <f t="shared" si="36"/>
        <v>99999</v>
      </c>
      <c r="I142">
        <f t="shared" si="37"/>
        <v>1</v>
      </c>
      <c r="J142">
        <f>IF(Basket_Sheet!$I$6=0,IF(C142&lt;Basket_Sheet!$I$7,-10,10),IF(Basket_Sheet!$I$6=1,IF(D142&lt;Basket_Sheet!$I$7,-10,10),IF(Basket_Sheet!$I$6=2,IF(E142&gt;Basket_Sheet!$I$7,-10,10),"")))</f>
        <v>-10</v>
      </c>
      <c r="K142">
        <f t="shared" si="38"/>
        <v>1</v>
      </c>
      <c r="L142">
        <f t="shared" si="39"/>
        <v>6</v>
      </c>
      <c r="M142">
        <f t="shared" si="40"/>
        <v>6</v>
      </c>
      <c r="N142">
        <v>18415.449199999999</v>
      </c>
      <c r="O142" s="6">
        <f t="shared" si="45"/>
        <v>3.0064514372081241E-3</v>
      </c>
      <c r="P142">
        <v>11997265</v>
      </c>
      <c r="Q142" s="6">
        <f t="shared" si="46"/>
        <v>6.6147990838052451E-3</v>
      </c>
      <c r="R142">
        <v>1829.9912508432699</v>
      </c>
      <c r="S142" s="6">
        <f t="shared" si="47"/>
        <v>2.1883022153952325E-3</v>
      </c>
      <c r="T142" s="29">
        <v>505.64262000000031</v>
      </c>
      <c r="U142" s="6">
        <f t="shared" si="48"/>
        <v>2.6729610819198335E-3</v>
      </c>
      <c r="V142">
        <v>480.42343999999991</v>
      </c>
      <c r="W142" s="6">
        <f t="shared" si="50"/>
        <v>-1.1671470213968638E-3</v>
      </c>
      <c r="X142">
        <v>2335.6338708432704</v>
      </c>
      <c r="Y142" s="6">
        <f t="shared" si="49"/>
        <v>2.2931865301427656E-3</v>
      </c>
      <c r="Z142" s="29">
        <v>2816.0573108432704</v>
      </c>
      <c r="AA142" s="6">
        <f t="shared" si="51"/>
        <v>1.7011533889423891E-3</v>
      </c>
      <c r="AB142">
        <f t="shared" si="41"/>
        <v>2016</v>
      </c>
      <c r="AC142">
        <f t="shared" si="42"/>
        <v>12</v>
      </c>
      <c r="AD142" s="23">
        <f t="shared" si="43"/>
        <v>4</v>
      </c>
      <c r="AE142">
        <f>IF(ISBLANK(Basket_Sheet!$I$1),0,IF(Basket_Sheet!$I$1=0,1,IF(Calculation_Sheet!AB142=Basket_Sheet!$I$1,1,0)))</f>
        <v>1</v>
      </c>
      <c r="AF142">
        <f>IF(ISBLANK(Basket_Sheet!$I$2),0,IF(Basket_Sheet!$I$2=0,1,IF(Calculation_Sheet!AC142=Basket_Sheet!$I$2,1,0)))</f>
        <v>0</v>
      </c>
      <c r="AG142">
        <f>IF(ISBLANK(Basket_Sheet!$I$3),0,IF(Basket_Sheet!$I$3=0,1,IF(Calculation_Sheet!AD142=Basket_Sheet!$I$3,1,0)))</f>
        <v>0</v>
      </c>
      <c r="AH142">
        <f t="shared" si="44"/>
        <v>1</v>
      </c>
    </row>
    <row r="143" spans="1:34" x14ac:dyDescent="0.35">
      <c r="A143" s="19">
        <v>42720</v>
      </c>
      <c r="B143" s="7">
        <v>-0.11994672610476712</v>
      </c>
      <c r="C143">
        <v>0.49705679000000003</v>
      </c>
      <c r="D143">
        <v>2.8292542537023499E-2</v>
      </c>
      <c r="E143">
        <v>13.998312119221</v>
      </c>
      <c r="F143">
        <v>5</v>
      </c>
      <c r="G143">
        <f t="shared" si="35"/>
        <v>99999</v>
      </c>
      <c r="H143">
        <f t="shared" si="36"/>
        <v>0</v>
      </c>
      <c r="I143">
        <f t="shared" si="37"/>
        <v>99999</v>
      </c>
      <c r="J143">
        <f>IF(Basket_Sheet!$I$6=0,IF(C143&lt;Basket_Sheet!$I$7,-10,10),IF(Basket_Sheet!$I$6=1,IF(D143&lt;Basket_Sheet!$I$7,-10,10),IF(Basket_Sheet!$I$6=2,IF(E143&gt;Basket_Sheet!$I$7,-10,10),"")))</f>
        <v>-10</v>
      </c>
      <c r="K143">
        <f t="shared" si="38"/>
        <v>0</v>
      </c>
      <c r="L143">
        <f t="shared" si="39"/>
        <v>4</v>
      </c>
      <c r="M143">
        <f t="shared" si="40"/>
        <v>4</v>
      </c>
      <c r="N143">
        <v>18333.900399999999</v>
      </c>
      <c r="O143" s="6">
        <f t="shared" si="45"/>
        <v>-4.4282818797599655E-3</v>
      </c>
      <c r="P143">
        <v>12076772</v>
      </c>
      <c r="Q143" s="6">
        <f t="shared" si="46"/>
        <v>6.6270937584524958E-3</v>
      </c>
      <c r="R143">
        <v>1836.4138705875712</v>
      </c>
      <c r="S143" s="6">
        <f t="shared" si="47"/>
        <v>3.5096450550469172E-3</v>
      </c>
      <c r="T143" s="29">
        <v>505.73290000000031</v>
      </c>
      <c r="U143" s="6">
        <f t="shared" si="48"/>
        <v>1.7854507596681835E-4</v>
      </c>
      <c r="V143">
        <v>475.52304000000004</v>
      </c>
      <c r="W143" s="6">
        <f t="shared" si="50"/>
        <v>-1.0200168418093569E-2</v>
      </c>
      <c r="X143">
        <v>2342.1467705875716</v>
      </c>
      <c r="Y143" s="6">
        <f t="shared" si="49"/>
        <v>2.7884934473696443E-3</v>
      </c>
      <c r="Z143" s="29">
        <v>2817.6698105875716</v>
      </c>
      <c r="AA143" s="6">
        <f t="shared" si="51"/>
        <v>5.7260899417510558E-4</v>
      </c>
      <c r="AB143">
        <f t="shared" si="41"/>
        <v>2016</v>
      </c>
      <c r="AC143">
        <f t="shared" si="42"/>
        <v>12</v>
      </c>
      <c r="AD143" s="23">
        <f t="shared" si="43"/>
        <v>4</v>
      </c>
      <c r="AE143">
        <f>IF(ISBLANK(Basket_Sheet!$I$1),0,IF(Basket_Sheet!$I$1=0,1,IF(Calculation_Sheet!AB143=Basket_Sheet!$I$1,1,0)))</f>
        <v>1</v>
      </c>
      <c r="AF143">
        <f>IF(ISBLANK(Basket_Sheet!$I$2),0,IF(Basket_Sheet!$I$2=0,1,IF(Calculation_Sheet!AC143=Basket_Sheet!$I$2,1,0)))</f>
        <v>0</v>
      </c>
      <c r="AG143">
        <f>IF(ISBLANK(Basket_Sheet!$I$3),0,IF(Basket_Sheet!$I$3=0,1,IF(Calculation_Sheet!AD143=Basket_Sheet!$I$3,1,0)))</f>
        <v>0</v>
      </c>
      <c r="AH143">
        <f t="shared" si="44"/>
        <v>1</v>
      </c>
    </row>
    <row r="144" spans="1:34" x14ac:dyDescent="0.35">
      <c r="A144" s="19">
        <v>42723</v>
      </c>
      <c r="B144" s="7">
        <v>-1.7598972506711073E-2</v>
      </c>
      <c r="C144">
        <v>7.1799289000000002E-2</v>
      </c>
      <c r="D144">
        <v>3.6862376864794E-3</v>
      </c>
      <c r="E144">
        <v>11.371590352694399</v>
      </c>
      <c r="F144">
        <v>3</v>
      </c>
      <c r="G144">
        <f t="shared" si="35"/>
        <v>99999</v>
      </c>
      <c r="H144">
        <f t="shared" si="36"/>
        <v>0</v>
      </c>
      <c r="I144">
        <f t="shared" si="37"/>
        <v>99999</v>
      </c>
      <c r="J144">
        <f>IF(Basket_Sheet!$I$6=0,IF(C144&lt;Basket_Sheet!$I$7,-10,10),IF(Basket_Sheet!$I$6=1,IF(D144&lt;Basket_Sheet!$I$7,-10,10),IF(Basket_Sheet!$I$6=2,IF(E144&gt;Basket_Sheet!$I$7,-10,10),"")))</f>
        <v>-10</v>
      </c>
      <c r="K144">
        <f t="shared" si="38"/>
        <v>0</v>
      </c>
      <c r="L144">
        <f t="shared" si="39"/>
        <v>4</v>
      </c>
      <c r="M144">
        <f t="shared" si="40"/>
        <v>4</v>
      </c>
      <c r="N144">
        <v>18250.849600000001</v>
      </c>
      <c r="O144" s="6">
        <f t="shared" si="45"/>
        <v>-4.5299035223294037E-3</v>
      </c>
      <c r="P144">
        <v>12114484</v>
      </c>
      <c r="Q144" s="6">
        <f t="shared" si="46"/>
        <v>3.1226887449726792E-3</v>
      </c>
      <c r="R144">
        <v>1838.4884002756439</v>
      </c>
      <c r="S144" s="6">
        <f t="shared" si="47"/>
        <v>1.12966348234389E-3</v>
      </c>
      <c r="T144" s="29">
        <v>505.32315000000028</v>
      </c>
      <c r="U144" s="6">
        <f t="shared" si="48"/>
        <v>-8.1021029084726859E-4</v>
      </c>
      <c r="V144">
        <v>475.29096000000004</v>
      </c>
      <c r="W144" s="6">
        <f t="shared" si="50"/>
        <v>-4.880520615783146E-4</v>
      </c>
      <c r="X144">
        <v>2343.8115502756441</v>
      </c>
      <c r="Y144" s="6">
        <f t="shared" si="49"/>
        <v>7.1079221378389512E-4</v>
      </c>
      <c r="Z144" s="29">
        <v>2819.1025102756439</v>
      </c>
      <c r="AA144" s="6">
        <f t="shared" si="51"/>
        <v>5.084696875017336E-4</v>
      </c>
      <c r="AB144">
        <f t="shared" si="41"/>
        <v>2016</v>
      </c>
      <c r="AC144">
        <f t="shared" si="42"/>
        <v>12</v>
      </c>
      <c r="AD144" s="23">
        <f t="shared" si="43"/>
        <v>4</v>
      </c>
      <c r="AE144">
        <f>IF(ISBLANK(Basket_Sheet!$I$1),0,IF(Basket_Sheet!$I$1=0,1,IF(Calculation_Sheet!AB144=Basket_Sheet!$I$1,1,0)))</f>
        <v>1</v>
      </c>
      <c r="AF144">
        <f>IF(ISBLANK(Basket_Sheet!$I$2),0,IF(Basket_Sheet!$I$2=0,1,IF(Calculation_Sheet!AC144=Basket_Sheet!$I$2,1,0)))</f>
        <v>0</v>
      </c>
      <c r="AG144">
        <f>IF(ISBLANK(Basket_Sheet!$I$3),0,IF(Basket_Sheet!$I$3=0,1,IF(Calculation_Sheet!AD144=Basket_Sheet!$I$3,1,0)))</f>
        <v>0</v>
      </c>
      <c r="AH144">
        <f t="shared" si="44"/>
        <v>1</v>
      </c>
    </row>
    <row r="145" spans="1:34" x14ac:dyDescent="0.35">
      <c r="A145" s="19">
        <v>42724</v>
      </c>
      <c r="B145" s="7">
        <v>-0.93651154351598409</v>
      </c>
      <c r="C145">
        <v>0.56066179000000005</v>
      </c>
      <c r="D145">
        <v>0.229267586004157</v>
      </c>
      <c r="E145">
        <v>5.9227803676489303</v>
      </c>
      <c r="F145">
        <v>4</v>
      </c>
      <c r="G145">
        <f t="shared" si="35"/>
        <v>-1</v>
      </c>
      <c r="H145">
        <f t="shared" si="36"/>
        <v>99999</v>
      </c>
      <c r="I145">
        <f t="shared" si="37"/>
        <v>99999</v>
      </c>
      <c r="J145">
        <f>IF(Basket_Sheet!$I$6=0,IF(C145&lt;Basket_Sheet!$I$7,-10,10),IF(Basket_Sheet!$I$6=1,IF(D145&lt;Basket_Sheet!$I$7,-10,10),IF(Basket_Sheet!$I$6=2,IF(E145&gt;Basket_Sheet!$I$7,-10,10),"")))</f>
        <v>10</v>
      </c>
      <c r="K145">
        <f t="shared" si="38"/>
        <v>-1</v>
      </c>
      <c r="L145">
        <f t="shared" si="39"/>
        <v>1</v>
      </c>
      <c r="M145">
        <f t="shared" si="40"/>
        <v>1</v>
      </c>
      <c r="N145">
        <v>18087.650399999999</v>
      </c>
      <c r="O145" s="6">
        <f t="shared" si="45"/>
        <v>-8.9420056368226808E-3</v>
      </c>
      <c r="P145">
        <v>12156180</v>
      </c>
      <c r="Q145" s="6">
        <f t="shared" si="46"/>
        <v>3.4418304568317737E-3</v>
      </c>
      <c r="R145">
        <v>1842.646910328061</v>
      </c>
      <c r="S145" s="6">
        <f t="shared" si="47"/>
        <v>2.261918025587617E-3</v>
      </c>
      <c r="T145" s="29">
        <v>507.46008000000029</v>
      </c>
      <c r="U145" s="6">
        <f t="shared" si="48"/>
        <v>4.2288385165016873E-3</v>
      </c>
      <c r="V145">
        <v>475.41801000000004</v>
      </c>
      <c r="W145" s="6">
        <f t="shared" si="50"/>
        <v>2.6730994420764986E-4</v>
      </c>
      <c r="X145">
        <v>2350.1069903280613</v>
      </c>
      <c r="Y145" s="6">
        <f t="shared" si="49"/>
        <v>2.6859838845305628E-3</v>
      </c>
      <c r="Z145" s="29">
        <v>2825.5250003280612</v>
      </c>
      <c r="AA145" s="6">
        <f t="shared" si="51"/>
        <v>2.2782038003255067E-3</v>
      </c>
      <c r="AB145">
        <f t="shared" si="41"/>
        <v>2016</v>
      </c>
      <c r="AC145">
        <f t="shared" si="42"/>
        <v>12</v>
      </c>
      <c r="AD145" s="23">
        <f t="shared" si="43"/>
        <v>4</v>
      </c>
      <c r="AE145">
        <f>IF(ISBLANK(Basket_Sheet!$I$1),0,IF(Basket_Sheet!$I$1=0,1,IF(Calculation_Sheet!AB145=Basket_Sheet!$I$1,1,0)))</f>
        <v>1</v>
      </c>
      <c r="AF145">
        <f>IF(ISBLANK(Basket_Sheet!$I$2),0,IF(Basket_Sheet!$I$2=0,1,IF(Calculation_Sheet!AC145=Basket_Sheet!$I$2,1,0)))</f>
        <v>0</v>
      </c>
      <c r="AG145">
        <f>IF(ISBLANK(Basket_Sheet!$I$3),0,IF(Basket_Sheet!$I$3=0,1,IF(Calculation_Sheet!AD145=Basket_Sheet!$I$3,1,0)))</f>
        <v>0</v>
      </c>
      <c r="AH145">
        <f t="shared" si="44"/>
        <v>1</v>
      </c>
    </row>
    <row r="146" spans="1:34" x14ac:dyDescent="0.35">
      <c r="A146" s="19">
        <v>42725</v>
      </c>
      <c r="B146" s="7">
        <v>-0.21621654517429054</v>
      </c>
      <c r="C146">
        <v>3.4483000000000002E-4</v>
      </c>
      <c r="D146">
        <v>5.5590344927076204E-3</v>
      </c>
      <c r="E146">
        <v>10.831472180729</v>
      </c>
      <c r="F146">
        <v>7</v>
      </c>
      <c r="G146">
        <f t="shared" si="35"/>
        <v>99999</v>
      </c>
      <c r="H146">
        <f t="shared" si="36"/>
        <v>0</v>
      </c>
      <c r="I146">
        <f t="shared" si="37"/>
        <v>99999</v>
      </c>
      <c r="J146">
        <f>IF(Basket_Sheet!$I$6=0,IF(C146&lt;Basket_Sheet!$I$7,-10,10),IF(Basket_Sheet!$I$6=1,IF(D146&lt;Basket_Sheet!$I$7,-10,10),IF(Basket_Sheet!$I$6=2,IF(E146&gt;Basket_Sheet!$I$7,-10,10),"")))</f>
        <v>-10</v>
      </c>
      <c r="K146">
        <f t="shared" si="38"/>
        <v>0</v>
      </c>
      <c r="L146">
        <f t="shared" si="39"/>
        <v>4</v>
      </c>
      <c r="M146">
        <f t="shared" si="40"/>
        <v>4</v>
      </c>
      <c r="N146">
        <v>18052.849600000001</v>
      </c>
      <c r="O146" s="6">
        <f t="shared" si="45"/>
        <v>-1.9240088806667943E-3</v>
      </c>
      <c r="P146">
        <v>12145642</v>
      </c>
      <c r="Q146" s="6">
        <f t="shared" si="46"/>
        <v>-8.6688416920444045E-4</v>
      </c>
      <c r="R146">
        <v>1846.7370681677198</v>
      </c>
      <c r="S146" s="6">
        <f t="shared" si="47"/>
        <v>2.2197187191606016E-3</v>
      </c>
      <c r="T146" s="29">
        <v>506.80703000000022</v>
      </c>
      <c r="U146" s="6">
        <f t="shared" si="48"/>
        <v>-1.2868992571791749E-3</v>
      </c>
      <c r="V146">
        <v>475.22238000000004</v>
      </c>
      <c r="W146" s="6">
        <f t="shared" si="50"/>
        <v>-4.1149051126609937E-4</v>
      </c>
      <c r="X146">
        <v>2353.5440981677202</v>
      </c>
      <c r="Y146" s="6">
        <f t="shared" si="49"/>
        <v>1.4625324948200902E-3</v>
      </c>
      <c r="Z146" s="29">
        <v>2828.7664781677204</v>
      </c>
      <c r="AA146" s="6">
        <f t="shared" si="51"/>
        <v>1.1472125850180426E-3</v>
      </c>
      <c r="AB146">
        <f t="shared" si="41"/>
        <v>2016</v>
      </c>
      <c r="AC146">
        <f t="shared" si="42"/>
        <v>12</v>
      </c>
      <c r="AD146" s="23">
        <f t="shared" si="43"/>
        <v>4</v>
      </c>
      <c r="AE146">
        <f>IF(ISBLANK(Basket_Sheet!$I$1),0,IF(Basket_Sheet!$I$1=0,1,IF(Calculation_Sheet!AB146=Basket_Sheet!$I$1,1,0)))</f>
        <v>1</v>
      </c>
      <c r="AF146">
        <f>IF(ISBLANK(Basket_Sheet!$I$2),0,IF(Basket_Sheet!$I$2=0,1,IF(Calculation_Sheet!AC146=Basket_Sheet!$I$2,1,0)))</f>
        <v>0</v>
      </c>
      <c r="AG146">
        <f>IF(ISBLANK(Basket_Sheet!$I$3),0,IF(Basket_Sheet!$I$3=0,1,IF(Calculation_Sheet!AD146=Basket_Sheet!$I$3,1,0)))</f>
        <v>0</v>
      </c>
      <c r="AH146">
        <f t="shared" si="44"/>
        <v>1</v>
      </c>
    </row>
    <row r="147" spans="1:34" x14ac:dyDescent="0.35">
      <c r="A147" s="19">
        <v>42726</v>
      </c>
      <c r="B147" s="7">
        <v>-0.51369630300244873</v>
      </c>
      <c r="C147">
        <v>0.39488244099999997</v>
      </c>
      <c r="D147">
        <v>7.1191330359708496E-2</v>
      </c>
      <c r="E147">
        <v>10.0787690037668</v>
      </c>
      <c r="F147">
        <v>8</v>
      </c>
      <c r="G147">
        <f t="shared" si="35"/>
        <v>-1</v>
      </c>
      <c r="H147">
        <f t="shared" si="36"/>
        <v>99999</v>
      </c>
      <c r="I147">
        <f t="shared" si="37"/>
        <v>99999</v>
      </c>
      <c r="J147">
        <f>IF(Basket_Sheet!$I$6=0,IF(C147&lt;Basket_Sheet!$I$7,-10,10),IF(Basket_Sheet!$I$6=1,IF(D147&lt;Basket_Sheet!$I$7,-10,10),IF(Basket_Sheet!$I$6=2,IF(E147&gt;Basket_Sheet!$I$7,-10,10),"")))</f>
        <v>-10</v>
      </c>
      <c r="K147">
        <f t="shared" si="38"/>
        <v>-1</v>
      </c>
      <c r="L147">
        <f t="shared" si="39"/>
        <v>2</v>
      </c>
      <c r="M147">
        <f t="shared" si="40"/>
        <v>2</v>
      </c>
      <c r="N147">
        <v>17903.050800000001</v>
      </c>
      <c r="O147" s="6">
        <f t="shared" si="45"/>
        <v>-8.297792499196377E-3</v>
      </c>
      <c r="P147">
        <v>12216593</v>
      </c>
      <c r="Q147" s="6">
        <f t="shared" si="46"/>
        <v>5.8416837907786512E-3</v>
      </c>
      <c r="R147">
        <v>1866.7329905761296</v>
      </c>
      <c r="S147" s="6">
        <f t="shared" si="47"/>
        <v>1.0827704037071895E-2</v>
      </c>
      <c r="T147" s="29">
        <v>508.00350000000026</v>
      </c>
      <c r="U147" s="6">
        <f t="shared" si="48"/>
        <v>2.3607999281305414E-3</v>
      </c>
      <c r="V147">
        <v>473.96276</v>
      </c>
      <c r="W147" s="6">
        <f t="shared" si="50"/>
        <v>-2.6505906561051784E-3</v>
      </c>
      <c r="X147">
        <v>2374.7364905761297</v>
      </c>
      <c r="Y147" s="6">
        <f t="shared" si="49"/>
        <v>9.004459455383973E-3</v>
      </c>
      <c r="Z147" s="29">
        <v>2848.6992505761295</v>
      </c>
      <c r="AA147" s="6">
        <f t="shared" si="51"/>
        <v>7.0464538385368591E-3</v>
      </c>
      <c r="AB147">
        <f t="shared" si="41"/>
        <v>2016</v>
      </c>
      <c r="AC147">
        <f t="shared" si="42"/>
        <v>12</v>
      </c>
      <c r="AD147" s="23">
        <f t="shared" si="43"/>
        <v>4</v>
      </c>
      <c r="AE147">
        <f>IF(ISBLANK(Basket_Sheet!$I$1),0,IF(Basket_Sheet!$I$1=0,1,IF(Calculation_Sheet!AB147=Basket_Sheet!$I$1,1,0)))</f>
        <v>1</v>
      </c>
      <c r="AF147">
        <f>IF(ISBLANK(Basket_Sheet!$I$2),0,IF(Basket_Sheet!$I$2=0,1,IF(Calculation_Sheet!AC147=Basket_Sheet!$I$2,1,0)))</f>
        <v>0</v>
      </c>
      <c r="AG147">
        <f>IF(ISBLANK(Basket_Sheet!$I$3),0,IF(Basket_Sheet!$I$3=0,1,IF(Calculation_Sheet!AD147=Basket_Sheet!$I$3,1,0)))</f>
        <v>0</v>
      </c>
      <c r="AH147">
        <f t="shared" si="44"/>
        <v>1</v>
      </c>
    </row>
    <row r="148" spans="1:34" x14ac:dyDescent="0.35">
      <c r="A148" s="19">
        <v>42727</v>
      </c>
      <c r="B148" s="7">
        <v>0.23244211840746448</v>
      </c>
      <c r="C148">
        <v>0.14521061699999999</v>
      </c>
      <c r="D148">
        <v>3.2245721618479897E-2</v>
      </c>
      <c r="E148">
        <v>10.5014020237886</v>
      </c>
      <c r="F148">
        <v>7</v>
      </c>
      <c r="G148">
        <f t="shared" si="35"/>
        <v>99999</v>
      </c>
      <c r="H148">
        <f t="shared" si="36"/>
        <v>0</v>
      </c>
      <c r="I148">
        <f t="shared" si="37"/>
        <v>99999</v>
      </c>
      <c r="J148">
        <f>IF(Basket_Sheet!$I$6=0,IF(C148&lt;Basket_Sheet!$I$7,-10,10),IF(Basket_Sheet!$I$6=1,IF(D148&lt;Basket_Sheet!$I$7,-10,10),IF(Basket_Sheet!$I$6=2,IF(E148&gt;Basket_Sheet!$I$7,-10,10),"")))</f>
        <v>-10</v>
      </c>
      <c r="K148">
        <f t="shared" si="38"/>
        <v>0</v>
      </c>
      <c r="L148">
        <f t="shared" si="39"/>
        <v>4</v>
      </c>
      <c r="M148">
        <f t="shared" si="40"/>
        <v>4</v>
      </c>
      <c r="N148">
        <v>17886.199199999999</v>
      </c>
      <c r="O148" s="6">
        <f t="shared" si="45"/>
        <v>-9.4126974157959786E-4</v>
      </c>
      <c r="P148">
        <v>12214711</v>
      </c>
      <c r="Q148" s="6">
        <f t="shared" si="46"/>
        <v>-1.5405277068658574E-4</v>
      </c>
      <c r="R148">
        <v>1862.2732140630453</v>
      </c>
      <c r="S148" s="6">
        <f t="shared" si="47"/>
        <v>-2.3890811035101045E-3</v>
      </c>
      <c r="T148" s="29">
        <v>506.58661000000023</v>
      </c>
      <c r="U148" s="6">
        <f t="shared" si="48"/>
        <v>-2.789134326830478E-3</v>
      </c>
      <c r="V148">
        <v>468.17281999999994</v>
      </c>
      <c r="W148" s="6">
        <f t="shared" si="50"/>
        <v>-1.2216023047886826E-2</v>
      </c>
      <c r="X148">
        <v>2368.8598240630454</v>
      </c>
      <c r="Y148" s="6">
        <f t="shared" si="49"/>
        <v>-2.4746604671318506E-3</v>
      </c>
      <c r="Z148" s="29">
        <v>2837.0326440630452</v>
      </c>
      <c r="AA148" s="6">
        <f t="shared" si="51"/>
        <v>-4.0954153060295262E-3</v>
      </c>
      <c r="AB148">
        <f t="shared" si="41"/>
        <v>2016</v>
      </c>
      <c r="AC148">
        <f t="shared" si="42"/>
        <v>12</v>
      </c>
      <c r="AD148" s="23">
        <f t="shared" si="43"/>
        <v>4</v>
      </c>
      <c r="AE148">
        <f>IF(ISBLANK(Basket_Sheet!$I$1),0,IF(Basket_Sheet!$I$1=0,1,IF(Calculation_Sheet!AB148=Basket_Sheet!$I$1,1,0)))</f>
        <v>1</v>
      </c>
      <c r="AF148">
        <f>IF(ISBLANK(Basket_Sheet!$I$2),0,IF(Basket_Sheet!$I$2=0,1,IF(Calculation_Sheet!AC148=Basket_Sheet!$I$2,1,0)))</f>
        <v>0</v>
      </c>
      <c r="AG148">
        <f>IF(ISBLANK(Basket_Sheet!$I$3),0,IF(Basket_Sheet!$I$3=0,1,IF(Calculation_Sheet!AD148=Basket_Sheet!$I$3,1,0)))</f>
        <v>0</v>
      </c>
      <c r="AH148">
        <f t="shared" si="44"/>
        <v>1</v>
      </c>
    </row>
    <row r="149" spans="1:34" x14ac:dyDescent="0.35">
      <c r="A149" s="19">
        <v>42730</v>
      </c>
      <c r="B149" s="7">
        <v>-0.58005136033161064</v>
      </c>
      <c r="C149">
        <v>0.194724802</v>
      </c>
      <c r="D149">
        <v>1.8729972972221801E-2</v>
      </c>
      <c r="E149">
        <v>13.5341344809846</v>
      </c>
      <c r="F149">
        <v>7</v>
      </c>
      <c r="G149">
        <f t="shared" si="35"/>
        <v>-1</v>
      </c>
      <c r="H149">
        <f t="shared" si="36"/>
        <v>99999</v>
      </c>
      <c r="I149">
        <f t="shared" si="37"/>
        <v>99999</v>
      </c>
      <c r="J149">
        <f>IF(Basket_Sheet!$I$6=0,IF(C149&lt;Basket_Sheet!$I$7,-10,10),IF(Basket_Sheet!$I$6=1,IF(D149&lt;Basket_Sheet!$I$7,-10,10),IF(Basket_Sheet!$I$6=2,IF(E149&gt;Basket_Sheet!$I$7,-10,10),"")))</f>
        <v>-10</v>
      </c>
      <c r="K149">
        <f t="shared" si="38"/>
        <v>-1</v>
      </c>
      <c r="L149">
        <f t="shared" si="39"/>
        <v>2</v>
      </c>
      <c r="M149">
        <f t="shared" si="40"/>
        <v>2</v>
      </c>
      <c r="N149">
        <v>17656.150399999999</v>
      </c>
      <c r="O149" s="6">
        <f t="shared" si="45"/>
        <v>-1.2861804647686159E-2</v>
      </c>
      <c r="P149">
        <v>12219251</v>
      </c>
      <c r="Q149" s="6">
        <f t="shared" si="46"/>
        <v>3.7168296491008057E-4</v>
      </c>
      <c r="R149">
        <v>1864.8470942542024</v>
      </c>
      <c r="S149" s="6">
        <f t="shared" si="47"/>
        <v>1.3821173884263072E-3</v>
      </c>
      <c r="T149" s="29">
        <v>509.04462000000024</v>
      </c>
      <c r="U149" s="6">
        <f t="shared" si="48"/>
        <v>4.852102190383567E-3</v>
      </c>
      <c r="V149">
        <v>467.91439999999994</v>
      </c>
      <c r="W149" s="6">
        <f t="shared" si="50"/>
        <v>-5.5197565719433683E-4</v>
      </c>
      <c r="X149">
        <v>2373.8917142542027</v>
      </c>
      <c r="Y149" s="6">
        <f t="shared" si="49"/>
        <v>2.1241823344897437E-3</v>
      </c>
      <c r="Z149" s="29">
        <v>2841.8061142542028</v>
      </c>
      <c r="AA149" s="6">
        <f t="shared" si="51"/>
        <v>1.6825573724528198E-3</v>
      </c>
      <c r="AB149">
        <f t="shared" si="41"/>
        <v>2016</v>
      </c>
      <c r="AC149">
        <f t="shared" si="42"/>
        <v>12</v>
      </c>
      <c r="AD149" s="23">
        <f t="shared" si="43"/>
        <v>4</v>
      </c>
      <c r="AE149">
        <f>IF(ISBLANK(Basket_Sheet!$I$1),0,IF(Basket_Sheet!$I$1=0,1,IF(Calculation_Sheet!AB149=Basket_Sheet!$I$1,1,0)))</f>
        <v>1</v>
      </c>
      <c r="AF149">
        <f>IF(ISBLANK(Basket_Sheet!$I$2),0,IF(Basket_Sheet!$I$2=0,1,IF(Calculation_Sheet!AC149=Basket_Sheet!$I$2,1,0)))</f>
        <v>0</v>
      </c>
      <c r="AG149">
        <f>IF(ISBLANK(Basket_Sheet!$I$3),0,IF(Basket_Sheet!$I$3=0,1,IF(Calculation_Sheet!AD149=Basket_Sheet!$I$3,1,0)))</f>
        <v>0</v>
      </c>
      <c r="AH149">
        <f t="shared" si="44"/>
        <v>1</v>
      </c>
    </row>
    <row r="150" spans="1:34" x14ac:dyDescent="0.35">
      <c r="A150" s="19">
        <v>42731</v>
      </c>
      <c r="B150" s="7">
        <v>1.0202694600229467</v>
      </c>
      <c r="C150">
        <v>0.57619187100000002</v>
      </c>
      <c r="D150">
        <v>0.40221447562463303</v>
      </c>
      <c r="E150">
        <v>4.4399945064387802</v>
      </c>
      <c r="F150">
        <v>2</v>
      </c>
      <c r="G150">
        <f t="shared" si="35"/>
        <v>99999</v>
      </c>
      <c r="H150">
        <f t="shared" si="36"/>
        <v>99999</v>
      </c>
      <c r="I150">
        <f t="shared" si="37"/>
        <v>1</v>
      </c>
      <c r="J150">
        <f>IF(Basket_Sheet!$I$6=0,IF(C150&lt;Basket_Sheet!$I$7,-10,10),IF(Basket_Sheet!$I$6=1,IF(D150&lt;Basket_Sheet!$I$7,-10,10),IF(Basket_Sheet!$I$6=2,IF(E150&gt;Basket_Sheet!$I$7,-10,10),"")))</f>
        <v>10</v>
      </c>
      <c r="K150">
        <f t="shared" si="38"/>
        <v>1</v>
      </c>
      <c r="L150">
        <f t="shared" si="39"/>
        <v>5</v>
      </c>
      <c r="M150">
        <f t="shared" si="40"/>
        <v>5</v>
      </c>
      <c r="N150">
        <v>17869.199199999999</v>
      </c>
      <c r="O150" s="6">
        <f t="shared" si="45"/>
        <v>1.2066548776113795E-2</v>
      </c>
      <c r="P150">
        <v>12268482</v>
      </c>
      <c r="Q150" s="6">
        <f t="shared" si="46"/>
        <v>4.0289703517835118E-3</v>
      </c>
      <c r="R150">
        <v>1871.1665105894601</v>
      </c>
      <c r="S150" s="6">
        <f t="shared" si="47"/>
        <v>3.3887048191396651E-3</v>
      </c>
      <c r="T150" s="29">
        <v>510.31854000000027</v>
      </c>
      <c r="U150" s="6">
        <f t="shared" si="48"/>
        <v>2.5025704033567742E-3</v>
      </c>
      <c r="V150">
        <v>466.40771999999993</v>
      </c>
      <c r="W150" s="6">
        <f t="shared" si="50"/>
        <v>-3.2199906649592602E-3</v>
      </c>
      <c r="X150">
        <v>2381.4850505894606</v>
      </c>
      <c r="Y150" s="6">
        <f t="shared" si="49"/>
        <v>3.1986869028874931E-3</v>
      </c>
      <c r="Z150" s="29">
        <v>2847.8927705894603</v>
      </c>
      <c r="AA150" s="6">
        <f t="shared" si="51"/>
        <v>2.141826743466968E-3</v>
      </c>
      <c r="AB150">
        <f t="shared" si="41"/>
        <v>2016</v>
      </c>
      <c r="AC150">
        <f t="shared" si="42"/>
        <v>12</v>
      </c>
      <c r="AD150" s="23">
        <f t="shared" si="43"/>
        <v>4</v>
      </c>
      <c r="AE150">
        <f>IF(ISBLANK(Basket_Sheet!$I$1),0,IF(Basket_Sheet!$I$1=0,1,IF(Calculation_Sheet!AB150=Basket_Sheet!$I$1,1,0)))</f>
        <v>1</v>
      </c>
      <c r="AF150">
        <f>IF(ISBLANK(Basket_Sheet!$I$2),0,IF(Basket_Sheet!$I$2=0,1,IF(Calculation_Sheet!AC150=Basket_Sheet!$I$2,1,0)))</f>
        <v>0</v>
      </c>
      <c r="AG150">
        <f>IF(ISBLANK(Basket_Sheet!$I$3),0,IF(Basket_Sheet!$I$3=0,1,IF(Calculation_Sheet!AD150=Basket_Sheet!$I$3,1,0)))</f>
        <v>0</v>
      </c>
      <c r="AH150">
        <f t="shared" si="44"/>
        <v>1</v>
      </c>
    </row>
    <row r="151" spans="1:34" x14ac:dyDescent="0.35">
      <c r="A151" s="19">
        <v>42732</v>
      </c>
      <c r="B151" s="7">
        <v>-0.12163592562278502</v>
      </c>
      <c r="C151">
        <v>7.9404120000000009E-3</v>
      </c>
      <c r="D151">
        <v>4.1107554103520197E-2</v>
      </c>
      <c r="E151">
        <v>8.0657110629075994</v>
      </c>
      <c r="F151">
        <v>9</v>
      </c>
      <c r="G151">
        <f t="shared" si="35"/>
        <v>99999</v>
      </c>
      <c r="H151">
        <f t="shared" si="36"/>
        <v>0</v>
      </c>
      <c r="I151">
        <f t="shared" si="37"/>
        <v>99999</v>
      </c>
      <c r="J151">
        <f>IF(Basket_Sheet!$I$6=0,IF(C151&lt;Basket_Sheet!$I$7,-10,10),IF(Basket_Sheet!$I$6=1,IF(D151&lt;Basket_Sheet!$I$7,-10,10),IF(Basket_Sheet!$I$6=2,IF(E151&gt;Basket_Sheet!$I$7,-10,10),"")))</f>
        <v>-10</v>
      </c>
      <c r="K151">
        <f t="shared" si="38"/>
        <v>0</v>
      </c>
      <c r="L151">
        <f t="shared" si="39"/>
        <v>4</v>
      </c>
      <c r="M151">
        <f t="shared" si="40"/>
        <v>4</v>
      </c>
      <c r="N151">
        <v>17871.449199999999</v>
      </c>
      <c r="O151" s="6">
        <f t="shared" si="45"/>
        <v>1.2591498784120247E-4</v>
      </c>
      <c r="P151">
        <v>12174992</v>
      </c>
      <c r="Q151" s="6">
        <f t="shared" si="46"/>
        <v>-7.6203396638638843E-3</v>
      </c>
      <c r="R151">
        <v>1862.9445036983175</v>
      </c>
      <c r="S151" s="6">
        <f t="shared" si="47"/>
        <v>-4.3940541072170491E-3</v>
      </c>
      <c r="T151" s="29">
        <v>511.18422000000027</v>
      </c>
      <c r="U151" s="6">
        <f t="shared" si="48"/>
        <v>1.6963522430519795E-3</v>
      </c>
      <c r="V151">
        <v>469.16093999999993</v>
      </c>
      <c r="W151" s="6">
        <f t="shared" si="50"/>
        <v>5.903032651346285E-3</v>
      </c>
      <c r="X151">
        <v>2374.1287236983176</v>
      </c>
      <c r="Y151" s="6">
        <f t="shared" si="49"/>
        <v>-3.0889662269020235E-3</v>
      </c>
      <c r="Z151" s="29">
        <v>2843.2896636983173</v>
      </c>
      <c r="AA151" s="6">
        <f t="shared" si="51"/>
        <v>-1.616320297828544E-3</v>
      </c>
      <c r="AB151">
        <f t="shared" si="41"/>
        <v>2016</v>
      </c>
      <c r="AC151">
        <f t="shared" si="42"/>
        <v>12</v>
      </c>
      <c r="AD151" s="23">
        <f t="shared" si="43"/>
        <v>4</v>
      </c>
      <c r="AE151">
        <f>IF(ISBLANK(Basket_Sheet!$I$1),0,IF(Basket_Sheet!$I$1=0,1,IF(Calculation_Sheet!AB151=Basket_Sheet!$I$1,1,0)))</f>
        <v>1</v>
      </c>
      <c r="AF151">
        <f>IF(ISBLANK(Basket_Sheet!$I$2),0,IF(Basket_Sheet!$I$2=0,1,IF(Calculation_Sheet!AC151=Basket_Sheet!$I$2,1,0)))</f>
        <v>0</v>
      </c>
      <c r="AG151">
        <f>IF(ISBLANK(Basket_Sheet!$I$3),0,IF(Basket_Sheet!$I$3=0,1,IF(Calculation_Sheet!AD151=Basket_Sheet!$I$3,1,0)))</f>
        <v>0</v>
      </c>
      <c r="AH151">
        <f t="shared" si="44"/>
        <v>1</v>
      </c>
    </row>
    <row r="152" spans="1:34" x14ac:dyDescent="0.35">
      <c r="A152" s="19">
        <v>42733</v>
      </c>
      <c r="B152" s="7">
        <v>0.66623525176536602</v>
      </c>
      <c r="C152">
        <v>0.12599769499999999</v>
      </c>
      <c r="D152">
        <v>0.18971826810998199</v>
      </c>
      <c r="E152">
        <v>6.6213929526120801</v>
      </c>
      <c r="F152">
        <v>1</v>
      </c>
      <c r="G152">
        <f t="shared" si="35"/>
        <v>99999</v>
      </c>
      <c r="H152">
        <f t="shared" si="36"/>
        <v>99999</v>
      </c>
      <c r="I152">
        <f t="shared" si="37"/>
        <v>1</v>
      </c>
      <c r="J152">
        <f>IF(Basket_Sheet!$I$6=0,IF(C152&lt;Basket_Sheet!$I$7,-10,10),IF(Basket_Sheet!$I$6=1,IF(D152&lt;Basket_Sheet!$I$7,-10,10),IF(Basket_Sheet!$I$6=2,IF(E152&gt;Basket_Sheet!$I$7,-10,10),"")))</f>
        <v>10</v>
      </c>
      <c r="K152">
        <f t="shared" si="38"/>
        <v>1</v>
      </c>
      <c r="L152">
        <f t="shared" si="39"/>
        <v>5</v>
      </c>
      <c r="M152">
        <f t="shared" si="40"/>
        <v>5</v>
      </c>
      <c r="N152">
        <v>18020.199199999999</v>
      </c>
      <c r="O152" s="6">
        <f t="shared" si="45"/>
        <v>8.3233317195114953E-3</v>
      </c>
      <c r="P152">
        <v>12136775</v>
      </c>
      <c r="Q152" s="6">
        <f t="shared" si="46"/>
        <v>-3.1389753685259203E-3</v>
      </c>
      <c r="R152">
        <v>1865.4538804532724</v>
      </c>
      <c r="S152" s="6">
        <f t="shared" si="47"/>
        <v>1.3469949050941565E-3</v>
      </c>
      <c r="T152" s="29">
        <v>512.76493000000028</v>
      </c>
      <c r="U152" s="6">
        <f t="shared" si="48"/>
        <v>3.0922511653430629E-3</v>
      </c>
      <c r="V152">
        <v>466.43884999999995</v>
      </c>
      <c r="W152" s="6">
        <f t="shared" si="50"/>
        <v>-5.8020388483320806E-3</v>
      </c>
      <c r="X152">
        <v>2378.2188104532725</v>
      </c>
      <c r="Y152" s="6">
        <f t="shared" si="49"/>
        <v>1.722773796605015E-3</v>
      </c>
      <c r="Z152" s="29">
        <v>2844.6576604532725</v>
      </c>
      <c r="AA152" s="6">
        <f t="shared" si="51"/>
        <v>4.8113168785479665E-4</v>
      </c>
      <c r="AB152">
        <f t="shared" si="41"/>
        <v>2016</v>
      </c>
      <c r="AC152">
        <f t="shared" si="42"/>
        <v>12</v>
      </c>
      <c r="AD152" s="23">
        <f t="shared" si="43"/>
        <v>4</v>
      </c>
      <c r="AE152">
        <f>IF(ISBLANK(Basket_Sheet!$I$1),0,IF(Basket_Sheet!$I$1=0,1,IF(Calculation_Sheet!AB152=Basket_Sheet!$I$1,1,0)))</f>
        <v>1</v>
      </c>
      <c r="AF152">
        <f>IF(ISBLANK(Basket_Sheet!$I$2),0,IF(Basket_Sheet!$I$2=0,1,IF(Calculation_Sheet!AC152=Basket_Sheet!$I$2,1,0)))</f>
        <v>0</v>
      </c>
      <c r="AG152">
        <f>IF(ISBLANK(Basket_Sheet!$I$3),0,IF(Basket_Sheet!$I$3=0,1,IF(Calculation_Sheet!AD152=Basket_Sheet!$I$3,1,0)))</f>
        <v>0</v>
      </c>
      <c r="AH152">
        <f t="shared" si="44"/>
        <v>1</v>
      </c>
    </row>
    <row r="153" spans="1:34" x14ac:dyDescent="0.35">
      <c r="A153" s="19">
        <v>42734</v>
      </c>
      <c r="B153" s="7">
        <v>0.29893455875334662</v>
      </c>
      <c r="C153">
        <v>0.423998243</v>
      </c>
      <c r="D153">
        <v>9.1639902603268195E-3</v>
      </c>
      <c r="E153">
        <v>11.1676163373715</v>
      </c>
      <c r="F153">
        <v>3</v>
      </c>
      <c r="G153">
        <f t="shared" si="35"/>
        <v>99999</v>
      </c>
      <c r="H153">
        <f t="shared" si="36"/>
        <v>99999</v>
      </c>
      <c r="I153">
        <f t="shared" si="37"/>
        <v>1</v>
      </c>
      <c r="J153">
        <f>IF(Basket_Sheet!$I$6=0,IF(C153&lt;Basket_Sheet!$I$7,-10,10),IF(Basket_Sheet!$I$6=1,IF(D153&lt;Basket_Sheet!$I$7,-10,10),IF(Basket_Sheet!$I$6=2,IF(E153&gt;Basket_Sheet!$I$7,-10,10),"")))</f>
        <v>-10</v>
      </c>
      <c r="K153">
        <f t="shared" si="38"/>
        <v>1</v>
      </c>
      <c r="L153">
        <f t="shared" si="39"/>
        <v>6</v>
      </c>
      <c r="M153">
        <f t="shared" si="40"/>
        <v>6</v>
      </c>
      <c r="N153">
        <v>18149.5</v>
      </c>
      <c r="O153" s="6">
        <f t="shared" si="45"/>
        <v>7.1753257866318254E-3</v>
      </c>
      <c r="P153">
        <v>12123377</v>
      </c>
      <c r="Q153" s="6">
        <f t="shared" si="46"/>
        <v>-1.103917638746732E-3</v>
      </c>
      <c r="R153">
        <v>1865.4563941746455</v>
      </c>
      <c r="S153" s="6">
        <f t="shared" si="47"/>
        <v>1.3475119375883082E-6</v>
      </c>
      <c r="T153" s="29">
        <v>513.57321000000024</v>
      </c>
      <c r="U153" s="6">
        <f t="shared" si="48"/>
        <v>1.5763168514664194E-3</v>
      </c>
      <c r="V153">
        <v>466.0084599999999</v>
      </c>
      <c r="W153" s="6">
        <f t="shared" si="50"/>
        <v>-9.2271473527572034E-4</v>
      </c>
      <c r="X153">
        <v>2379.029604174646</v>
      </c>
      <c r="Y153" s="6">
        <f t="shared" si="49"/>
        <v>3.4092477858216341E-4</v>
      </c>
      <c r="Z153" s="29">
        <v>2845.038064174646</v>
      </c>
      <c r="AA153" s="6">
        <f t="shared" si="51"/>
        <v>1.3372565938674086E-4</v>
      </c>
      <c r="AB153">
        <f t="shared" si="41"/>
        <v>2016</v>
      </c>
      <c r="AC153">
        <f t="shared" si="42"/>
        <v>12</v>
      </c>
      <c r="AD153" s="23">
        <f t="shared" si="43"/>
        <v>4</v>
      </c>
      <c r="AE153">
        <f>IF(ISBLANK(Basket_Sheet!$I$1),0,IF(Basket_Sheet!$I$1=0,1,IF(Calculation_Sheet!AB153=Basket_Sheet!$I$1,1,0)))</f>
        <v>1</v>
      </c>
      <c r="AF153">
        <f>IF(ISBLANK(Basket_Sheet!$I$2),0,IF(Basket_Sheet!$I$2=0,1,IF(Calculation_Sheet!AC153=Basket_Sheet!$I$2,1,0)))</f>
        <v>0</v>
      </c>
      <c r="AG153">
        <f>IF(ISBLANK(Basket_Sheet!$I$3),0,IF(Basket_Sheet!$I$3=0,1,IF(Calculation_Sheet!AD153=Basket_Sheet!$I$3,1,0)))</f>
        <v>0</v>
      </c>
      <c r="AH153">
        <f t="shared" si="44"/>
        <v>1</v>
      </c>
    </row>
    <row r="154" spans="1:34" x14ac:dyDescent="0.35">
      <c r="A154" s="19">
        <v>42737</v>
      </c>
      <c r="B154" s="7">
        <v>-0.67661252311527842</v>
      </c>
      <c r="C154">
        <v>1.810327E-3</v>
      </c>
      <c r="D154">
        <v>9.2563876998708106E-2</v>
      </c>
      <c r="E154">
        <v>7.92233487793946</v>
      </c>
      <c r="F154">
        <v>2</v>
      </c>
      <c r="G154">
        <f t="shared" si="35"/>
        <v>-1</v>
      </c>
      <c r="H154">
        <f t="shared" si="36"/>
        <v>99999</v>
      </c>
      <c r="I154">
        <f t="shared" si="37"/>
        <v>99999</v>
      </c>
      <c r="J154">
        <f>IF(Basket_Sheet!$I$6=0,IF(C154&lt;Basket_Sheet!$I$7,-10,10),IF(Basket_Sheet!$I$6=1,IF(D154&lt;Basket_Sheet!$I$7,-10,10),IF(Basket_Sheet!$I$6=2,IF(E154&gt;Basket_Sheet!$I$7,-10,10),"")))</f>
        <v>10</v>
      </c>
      <c r="K154">
        <f t="shared" si="38"/>
        <v>-1</v>
      </c>
      <c r="L154">
        <f t="shared" si="39"/>
        <v>1</v>
      </c>
      <c r="M154">
        <f t="shared" si="40"/>
        <v>1</v>
      </c>
      <c r="N154">
        <v>17977.800800000001</v>
      </c>
      <c r="O154" s="6">
        <f t="shared" si="45"/>
        <v>-9.4602716328272551E-3</v>
      </c>
      <c r="P154">
        <v>12122562</v>
      </c>
      <c r="Q154" s="6">
        <f t="shared" si="46"/>
        <v>-6.7225493358802346E-5</v>
      </c>
      <c r="R154">
        <v>1863.8071143629409</v>
      </c>
      <c r="S154" s="6">
        <f t="shared" si="47"/>
        <v>-8.8411598194149121E-4</v>
      </c>
      <c r="T154" s="29">
        <v>513.5927300000003</v>
      </c>
      <c r="U154" s="6">
        <f t="shared" si="48"/>
        <v>3.8008213084195219E-5</v>
      </c>
      <c r="V154">
        <v>465.40424999999993</v>
      </c>
      <c r="W154" s="6">
        <f t="shared" si="50"/>
        <v>-1.2965644443450053E-3</v>
      </c>
      <c r="X154">
        <v>2377.3998443629412</v>
      </c>
      <c r="Y154" s="6">
        <f t="shared" si="49"/>
        <v>-6.8505234606786036E-4</v>
      </c>
      <c r="Z154" s="29">
        <v>2842.8040943629412</v>
      </c>
      <c r="AA154" s="6">
        <f t="shared" si="51"/>
        <v>-7.8521614168736154E-4</v>
      </c>
      <c r="AB154">
        <f t="shared" si="41"/>
        <v>2017</v>
      </c>
      <c r="AC154">
        <f t="shared" si="42"/>
        <v>1</v>
      </c>
      <c r="AD154" s="23">
        <f t="shared" si="43"/>
        <v>1</v>
      </c>
      <c r="AE154">
        <f>IF(ISBLANK(Basket_Sheet!$I$1),0,IF(Basket_Sheet!$I$1=0,1,IF(Calculation_Sheet!AB154=Basket_Sheet!$I$1,1,0)))</f>
        <v>1</v>
      </c>
      <c r="AF154">
        <f>IF(ISBLANK(Basket_Sheet!$I$2),0,IF(Basket_Sheet!$I$2=0,1,IF(Calculation_Sheet!AC154=Basket_Sheet!$I$2,1,0)))</f>
        <v>0</v>
      </c>
      <c r="AG154">
        <f>IF(ISBLANK(Basket_Sheet!$I$3),0,IF(Basket_Sheet!$I$3=0,1,IF(Calculation_Sheet!AD154=Basket_Sheet!$I$3,1,0)))</f>
        <v>0</v>
      </c>
      <c r="AH154">
        <f t="shared" si="44"/>
        <v>1</v>
      </c>
    </row>
    <row r="155" spans="1:34" x14ac:dyDescent="0.35">
      <c r="A155" s="19">
        <v>42738</v>
      </c>
      <c r="B155" s="7">
        <v>0.69937156643680354</v>
      </c>
      <c r="C155">
        <v>1.1901946E-2</v>
      </c>
      <c r="D155">
        <v>0.19150304712635899</v>
      </c>
      <c r="E155">
        <v>6.2369184429766298</v>
      </c>
      <c r="F155">
        <v>5</v>
      </c>
      <c r="G155">
        <f t="shared" si="35"/>
        <v>99999</v>
      </c>
      <c r="H155">
        <f t="shared" si="36"/>
        <v>99999</v>
      </c>
      <c r="I155">
        <f t="shared" si="37"/>
        <v>1</v>
      </c>
      <c r="J155">
        <f>IF(Basket_Sheet!$I$6=0,IF(C155&lt;Basket_Sheet!$I$7,-10,10),IF(Basket_Sheet!$I$6=1,IF(D155&lt;Basket_Sheet!$I$7,-10,10),IF(Basket_Sheet!$I$6=2,IF(E155&gt;Basket_Sheet!$I$7,-10,10),"")))</f>
        <v>10</v>
      </c>
      <c r="K155">
        <f t="shared" si="38"/>
        <v>1</v>
      </c>
      <c r="L155">
        <f t="shared" si="39"/>
        <v>5</v>
      </c>
      <c r="M155">
        <f t="shared" si="40"/>
        <v>5</v>
      </c>
      <c r="N155">
        <v>18043</v>
      </c>
      <c r="O155" s="6">
        <f t="shared" si="45"/>
        <v>3.6266504855253512E-3</v>
      </c>
      <c r="P155">
        <v>12151715</v>
      </c>
      <c r="Q155" s="6">
        <f t="shared" si="46"/>
        <v>2.4048546833581597E-3</v>
      </c>
      <c r="R155">
        <v>1862.7908028635311</v>
      </c>
      <c r="S155" s="6">
        <f t="shared" si="47"/>
        <v>-5.4528791717656233E-4</v>
      </c>
      <c r="T155" s="29">
        <v>510.70445000000029</v>
      </c>
      <c r="U155" s="6">
        <f t="shared" si="48"/>
        <v>-5.6236777339118138E-3</v>
      </c>
      <c r="V155">
        <v>463.11519999999996</v>
      </c>
      <c r="W155" s="6">
        <f t="shared" si="50"/>
        <v>-4.918412326488153E-3</v>
      </c>
      <c r="X155">
        <v>2373.4952528635313</v>
      </c>
      <c r="Y155" s="6">
        <f t="shared" si="49"/>
        <v>-1.6423789665285238E-3</v>
      </c>
      <c r="Z155" s="29">
        <v>2836.6104528635315</v>
      </c>
      <c r="AA155" s="6">
        <f t="shared" si="51"/>
        <v>-2.1787085194127087E-3</v>
      </c>
      <c r="AB155">
        <f t="shared" si="41"/>
        <v>2017</v>
      </c>
      <c r="AC155">
        <f t="shared" si="42"/>
        <v>1</v>
      </c>
      <c r="AD155" s="23">
        <f t="shared" si="43"/>
        <v>1</v>
      </c>
      <c r="AE155">
        <f>IF(ISBLANK(Basket_Sheet!$I$1),0,IF(Basket_Sheet!$I$1=0,1,IF(Calculation_Sheet!AB155=Basket_Sheet!$I$1,1,0)))</f>
        <v>1</v>
      </c>
      <c r="AF155">
        <f>IF(ISBLANK(Basket_Sheet!$I$2),0,IF(Basket_Sheet!$I$2=0,1,IF(Calculation_Sheet!AC155=Basket_Sheet!$I$2,1,0)))</f>
        <v>0</v>
      </c>
      <c r="AG155">
        <f>IF(ISBLANK(Basket_Sheet!$I$3),0,IF(Basket_Sheet!$I$3=0,1,IF(Calculation_Sheet!AD155=Basket_Sheet!$I$3,1,0)))</f>
        <v>0</v>
      </c>
      <c r="AH155">
        <f t="shared" si="44"/>
        <v>1</v>
      </c>
    </row>
    <row r="156" spans="1:34" x14ac:dyDescent="0.35">
      <c r="A156" s="19">
        <v>42739</v>
      </c>
      <c r="B156" s="7">
        <v>-0.71556797410325435</v>
      </c>
      <c r="C156">
        <v>0.780361737</v>
      </c>
      <c r="D156">
        <v>0.203978185065888</v>
      </c>
      <c r="E156">
        <v>7.3607470511142203</v>
      </c>
      <c r="F156">
        <v>4</v>
      </c>
      <c r="G156">
        <f t="shared" si="35"/>
        <v>-1</v>
      </c>
      <c r="H156">
        <f t="shared" si="36"/>
        <v>99999</v>
      </c>
      <c r="I156">
        <f t="shared" si="37"/>
        <v>99999</v>
      </c>
      <c r="J156">
        <f>IF(Basket_Sheet!$I$6=0,IF(C156&lt;Basket_Sheet!$I$7,-10,10),IF(Basket_Sheet!$I$6=1,IF(D156&lt;Basket_Sheet!$I$7,-10,10),IF(Basket_Sheet!$I$6=2,IF(E156&gt;Basket_Sheet!$I$7,-10,10),"")))</f>
        <v>10</v>
      </c>
      <c r="K156">
        <f t="shared" si="38"/>
        <v>-1</v>
      </c>
      <c r="L156">
        <f t="shared" si="39"/>
        <v>1</v>
      </c>
      <c r="M156">
        <f t="shared" si="40"/>
        <v>1</v>
      </c>
      <c r="N156">
        <v>17914.949199999999</v>
      </c>
      <c r="O156" s="6">
        <f t="shared" si="45"/>
        <v>-7.0969794380092432E-3</v>
      </c>
      <c r="P156">
        <v>12218182</v>
      </c>
      <c r="Q156" s="6">
        <f t="shared" si="46"/>
        <v>5.4697629100088907E-3</v>
      </c>
      <c r="R156">
        <v>1873.8397826013593</v>
      </c>
      <c r="S156" s="6">
        <f t="shared" si="47"/>
        <v>5.9314120087148314E-3</v>
      </c>
      <c r="T156" s="29">
        <v>511.69527000000028</v>
      </c>
      <c r="U156" s="6">
        <f t="shared" si="48"/>
        <v>1.9401044968376802E-3</v>
      </c>
      <c r="V156">
        <v>464.95686999999998</v>
      </c>
      <c r="W156" s="6">
        <f t="shared" si="50"/>
        <v>3.9766995339389766E-3</v>
      </c>
      <c r="X156">
        <v>2385.5350526013594</v>
      </c>
      <c r="Y156" s="6">
        <f t="shared" si="49"/>
        <v>5.0726032518086939E-3</v>
      </c>
      <c r="Z156" s="29">
        <v>2850.4919226013594</v>
      </c>
      <c r="AA156" s="6">
        <f t="shared" si="51"/>
        <v>4.8936820788398894E-3</v>
      </c>
      <c r="AB156">
        <f t="shared" si="41"/>
        <v>2017</v>
      </c>
      <c r="AC156">
        <f t="shared" si="42"/>
        <v>1</v>
      </c>
      <c r="AD156" s="23">
        <f t="shared" si="43"/>
        <v>1</v>
      </c>
      <c r="AE156">
        <f>IF(ISBLANK(Basket_Sheet!$I$1),0,IF(Basket_Sheet!$I$1=0,1,IF(Calculation_Sheet!AB156=Basket_Sheet!$I$1,1,0)))</f>
        <v>1</v>
      </c>
      <c r="AF156">
        <f>IF(ISBLANK(Basket_Sheet!$I$2),0,IF(Basket_Sheet!$I$2=0,1,IF(Calculation_Sheet!AC156=Basket_Sheet!$I$2,1,0)))</f>
        <v>0</v>
      </c>
      <c r="AG156">
        <f>IF(ISBLANK(Basket_Sheet!$I$3),0,IF(Basket_Sheet!$I$3=0,1,IF(Calculation_Sheet!AD156=Basket_Sheet!$I$3,1,0)))</f>
        <v>0</v>
      </c>
      <c r="AH156">
        <f t="shared" si="44"/>
        <v>1</v>
      </c>
    </row>
    <row r="157" spans="1:34" x14ac:dyDescent="0.35">
      <c r="A157" s="19">
        <v>42740</v>
      </c>
      <c r="B157" s="7">
        <v>0.37824360011278702</v>
      </c>
      <c r="C157">
        <v>0.83718844699999995</v>
      </c>
      <c r="D157">
        <v>9.4796961354304501E-2</v>
      </c>
      <c r="E157">
        <v>6.84705831661757</v>
      </c>
      <c r="F157">
        <v>4</v>
      </c>
      <c r="G157">
        <f t="shared" si="35"/>
        <v>99999</v>
      </c>
      <c r="H157">
        <f t="shared" si="36"/>
        <v>99999</v>
      </c>
      <c r="I157">
        <f t="shared" si="37"/>
        <v>1</v>
      </c>
      <c r="J157">
        <f>IF(Basket_Sheet!$I$6=0,IF(C157&lt;Basket_Sheet!$I$7,-10,10),IF(Basket_Sheet!$I$6=1,IF(D157&lt;Basket_Sheet!$I$7,-10,10),IF(Basket_Sheet!$I$6=2,IF(E157&gt;Basket_Sheet!$I$7,-10,10),"")))</f>
        <v>10</v>
      </c>
      <c r="K157">
        <f t="shared" si="38"/>
        <v>1</v>
      </c>
      <c r="L157">
        <f t="shared" si="39"/>
        <v>5</v>
      </c>
      <c r="M157">
        <f t="shared" si="40"/>
        <v>5</v>
      </c>
      <c r="N157">
        <v>18095.75</v>
      </c>
      <c r="O157" s="6">
        <f t="shared" si="45"/>
        <v>1.0092174863660874E-2</v>
      </c>
      <c r="P157">
        <v>12287180</v>
      </c>
      <c r="Q157" s="6">
        <f t="shared" si="46"/>
        <v>5.6471576540602086E-3</v>
      </c>
      <c r="R157">
        <v>1884.1645642700068</v>
      </c>
      <c r="S157" s="6">
        <f t="shared" si="47"/>
        <v>5.5099596905314741E-3</v>
      </c>
      <c r="T157" s="29">
        <v>511.64522000000034</v>
      </c>
      <c r="U157" s="6">
        <f t="shared" si="48"/>
        <v>-9.7812121655826978E-5</v>
      </c>
      <c r="V157">
        <v>465.82830000000001</v>
      </c>
      <c r="W157" s="6">
        <f t="shared" si="50"/>
        <v>1.8742168494036981E-3</v>
      </c>
      <c r="X157">
        <v>2395.8097842700072</v>
      </c>
      <c r="Y157" s="6">
        <f t="shared" si="49"/>
        <v>4.3070973354357722E-3</v>
      </c>
      <c r="Z157" s="29">
        <v>2861.6380842700073</v>
      </c>
      <c r="AA157" s="6">
        <f t="shared" si="51"/>
        <v>3.9102589908326379E-3</v>
      </c>
      <c r="AB157">
        <f t="shared" si="41"/>
        <v>2017</v>
      </c>
      <c r="AC157">
        <f t="shared" si="42"/>
        <v>1</v>
      </c>
      <c r="AD157" s="23">
        <f t="shared" si="43"/>
        <v>1</v>
      </c>
      <c r="AE157">
        <f>IF(ISBLANK(Basket_Sheet!$I$1),0,IF(Basket_Sheet!$I$1=0,1,IF(Calculation_Sheet!AB157=Basket_Sheet!$I$1,1,0)))</f>
        <v>1</v>
      </c>
      <c r="AF157">
        <f>IF(ISBLANK(Basket_Sheet!$I$2),0,IF(Basket_Sheet!$I$2=0,1,IF(Calculation_Sheet!AC157=Basket_Sheet!$I$2,1,0)))</f>
        <v>0</v>
      </c>
      <c r="AG157">
        <f>IF(ISBLANK(Basket_Sheet!$I$3),0,IF(Basket_Sheet!$I$3=0,1,IF(Calculation_Sheet!AD157=Basket_Sheet!$I$3,1,0)))</f>
        <v>0</v>
      </c>
      <c r="AH157">
        <f t="shared" si="44"/>
        <v>1</v>
      </c>
    </row>
    <row r="158" spans="1:34" x14ac:dyDescent="0.35">
      <c r="A158" s="19">
        <v>42741</v>
      </c>
      <c r="B158" s="7">
        <v>0.44573851777643814</v>
      </c>
      <c r="C158">
        <v>9.1746169999999995E-3</v>
      </c>
      <c r="D158">
        <v>5.5965112053305302E-2</v>
      </c>
      <c r="E158">
        <v>15.128156343397199</v>
      </c>
      <c r="F158">
        <v>8</v>
      </c>
      <c r="G158">
        <f t="shared" si="35"/>
        <v>99999</v>
      </c>
      <c r="H158">
        <f t="shared" si="36"/>
        <v>99999</v>
      </c>
      <c r="I158">
        <f t="shared" si="37"/>
        <v>1</v>
      </c>
      <c r="J158">
        <f>IF(Basket_Sheet!$I$6=0,IF(C158&lt;Basket_Sheet!$I$7,-10,10),IF(Basket_Sheet!$I$6=1,IF(D158&lt;Basket_Sheet!$I$7,-10,10),IF(Basket_Sheet!$I$6=2,IF(E158&gt;Basket_Sheet!$I$7,-10,10),"")))</f>
        <v>-10</v>
      </c>
      <c r="K158">
        <f t="shared" si="38"/>
        <v>1</v>
      </c>
      <c r="L158">
        <f t="shared" si="39"/>
        <v>6</v>
      </c>
      <c r="M158">
        <f t="shared" si="40"/>
        <v>6</v>
      </c>
      <c r="N158">
        <v>18259.25</v>
      </c>
      <c r="O158" s="6">
        <f t="shared" si="45"/>
        <v>9.0352707127363541E-3</v>
      </c>
      <c r="P158">
        <v>12292311</v>
      </c>
      <c r="Q158" s="6">
        <f t="shared" si="46"/>
        <v>4.1758971545946544E-4</v>
      </c>
      <c r="R158">
        <v>1885.6846229377475</v>
      </c>
      <c r="S158" s="6">
        <f t="shared" si="47"/>
        <v>8.0675472650626467E-4</v>
      </c>
      <c r="T158" s="29">
        <v>513.47999000000027</v>
      </c>
      <c r="U158" s="6">
        <f t="shared" si="48"/>
        <v>3.5860200159789635E-3</v>
      </c>
      <c r="V158">
        <v>461.00279</v>
      </c>
      <c r="W158" s="6">
        <f t="shared" si="50"/>
        <v>-1.0358988494258536E-2</v>
      </c>
      <c r="X158">
        <v>2399.1646129377477</v>
      </c>
      <c r="Y158" s="6">
        <f t="shared" si="49"/>
        <v>1.4002900771867832E-3</v>
      </c>
      <c r="Z158" s="29">
        <v>2860.1674029377477</v>
      </c>
      <c r="AA158" s="6">
        <f t="shared" si="51"/>
        <v>-5.1392988524423533E-4</v>
      </c>
      <c r="AB158">
        <f t="shared" si="41"/>
        <v>2017</v>
      </c>
      <c r="AC158">
        <f t="shared" si="42"/>
        <v>1</v>
      </c>
      <c r="AD158" s="23">
        <f t="shared" si="43"/>
        <v>1</v>
      </c>
      <c r="AE158">
        <f>IF(ISBLANK(Basket_Sheet!$I$1),0,IF(Basket_Sheet!$I$1=0,1,IF(Calculation_Sheet!AB158=Basket_Sheet!$I$1,1,0)))</f>
        <v>1</v>
      </c>
      <c r="AF158">
        <f>IF(ISBLANK(Basket_Sheet!$I$2),0,IF(Basket_Sheet!$I$2=0,1,IF(Calculation_Sheet!AC158=Basket_Sheet!$I$2,1,0)))</f>
        <v>0</v>
      </c>
      <c r="AG158">
        <f>IF(ISBLANK(Basket_Sheet!$I$3),0,IF(Basket_Sheet!$I$3=0,1,IF(Calculation_Sheet!AD158=Basket_Sheet!$I$3,1,0)))</f>
        <v>0</v>
      </c>
      <c r="AH158">
        <f t="shared" si="44"/>
        <v>1</v>
      </c>
    </row>
    <row r="159" spans="1:34" x14ac:dyDescent="0.35">
      <c r="A159" s="19">
        <v>42744</v>
      </c>
      <c r="B159" s="7">
        <v>3.706188141136639E-2</v>
      </c>
      <c r="C159">
        <v>9.9538568999999993E-2</v>
      </c>
      <c r="D159">
        <v>7.4222172855957197E-2</v>
      </c>
      <c r="E159">
        <v>11.768225791525399</v>
      </c>
      <c r="F159">
        <v>4</v>
      </c>
      <c r="G159">
        <f t="shared" si="35"/>
        <v>99999</v>
      </c>
      <c r="H159">
        <f t="shared" si="36"/>
        <v>0</v>
      </c>
      <c r="I159">
        <f t="shared" si="37"/>
        <v>99999</v>
      </c>
      <c r="J159">
        <f>IF(Basket_Sheet!$I$6=0,IF(C159&lt;Basket_Sheet!$I$7,-10,10),IF(Basket_Sheet!$I$6=1,IF(D159&lt;Basket_Sheet!$I$7,-10,10),IF(Basket_Sheet!$I$6=2,IF(E159&gt;Basket_Sheet!$I$7,-10,10),"")))</f>
        <v>-10</v>
      </c>
      <c r="K159">
        <f t="shared" si="38"/>
        <v>0</v>
      </c>
      <c r="L159">
        <f t="shared" si="39"/>
        <v>4</v>
      </c>
      <c r="M159">
        <f t="shared" si="40"/>
        <v>4</v>
      </c>
      <c r="N159">
        <v>18277.599600000001</v>
      </c>
      <c r="O159" s="6">
        <f t="shared" si="45"/>
        <v>1.0049481769514035E-3</v>
      </c>
      <c r="P159">
        <v>12349822</v>
      </c>
      <c r="Q159" s="6">
        <f t="shared" si="46"/>
        <v>4.678615762324867E-3</v>
      </c>
      <c r="R159">
        <v>1889.0034233649667</v>
      </c>
      <c r="S159" s="6">
        <f t="shared" si="47"/>
        <v>1.7599976087459002E-3</v>
      </c>
      <c r="T159" s="29">
        <v>514.09315000000026</v>
      </c>
      <c r="U159" s="6">
        <f t="shared" si="48"/>
        <v>1.1941263767649701E-3</v>
      </c>
      <c r="V159">
        <v>460.47334999999998</v>
      </c>
      <c r="W159" s="6">
        <f t="shared" si="50"/>
        <v>-1.1484529193414028E-3</v>
      </c>
      <c r="X159">
        <v>2403.0965733649668</v>
      </c>
      <c r="Y159" s="6">
        <f t="shared" si="49"/>
        <v>1.6388873051960129E-3</v>
      </c>
      <c r="Z159" s="29">
        <v>2863.5699233649666</v>
      </c>
      <c r="AA159" s="6">
        <f t="shared" si="51"/>
        <v>1.1896228254766328E-3</v>
      </c>
      <c r="AB159">
        <f t="shared" si="41"/>
        <v>2017</v>
      </c>
      <c r="AC159">
        <f t="shared" si="42"/>
        <v>1</v>
      </c>
      <c r="AD159" s="23">
        <f t="shared" si="43"/>
        <v>1</v>
      </c>
      <c r="AE159">
        <f>IF(ISBLANK(Basket_Sheet!$I$1),0,IF(Basket_Sheet!$I$1=0,1,IF(Calculation_Sheet!AB159=Basket_Sheet!$I$1,1,0)))</f>
        <v>1</v>
      </c>
      <c r="AF159">
        <f>IF(ISBLANK(Basket_Sheet!$I$2),0,IF(Basket_Sheet!$I$2=0,1,IF(Calculation_Sheet!AC159=Basket_Sheet!$I$2,1,0)))</f>
        <v>0</v>
      </c>
      <c r="AG159">
        <f>IF(ISBLANK(Basket_Sheet!$I$3),0,IF(Basket_Sheet!$I$3=0,1,IF(Calculation_Sheet!AD159=Basket_Sheet!$I$3,1,0)))</f>
        <v>0</v>
      </c>
      <c r="AH159">
        <f t="shared" si="44"/>
        <v>1</v>
      </c>
    </row>
    <row r="160" spans="1:34" x14ac:dyDescent="0.35">
      <c r="A160" s="19">
        <v>42745</v>
      </c>
      <c r="B160" s="7">
        <v>0.20825971352059022</v>
      </c>
      <c r="C160">
        <v>0.72294069000000005</v>
      </c>
      <c r="D160">
        <v>0.18167356661275499</v>
      </c>
      <c r="E160">
        <v>7.72177327364387</v>
      </c>
      <c r="F160">
        <v>1</v>
      </c>
      <c r="G160">
        <f t="shared" si="35"/>
        <v>99999</v>
      </c>
      <c r="H160">
        <f t="shared" si="36"/>
        <v>0</v>
      </c>
      <c r="I160">
        <f t="shared" si="37"/>
        <v>99999</v>
      </c>
      <c r="J160">
        <f>IF(Basket_Sheet!$I$6=0,IF(C160&lt;Basket_Sheet!$I$7,-10,10),IF(Basket_Sheet!$I$6=1,IF(D160&lt;Basket_Sheet!$I$7,-10,10),IF(Basket_Sheet!$I$6=2,IF(E160&gt;Basket_Sheet!$I$7,-10,10),"")))</f>
        <v>10</v>
      </c>
      <c r="K160">
        <f t="shared" si="38"/>
        <v>0</v>
      </c>
      <c r="L160">
        <f t="shared" si="39"/>
        <v>3</v>
      </c>
      <c r="M160">
        <f t="shared" si="40"/>
        <v>3</v>
      </c>
      <c r="N160">
        <v>18436.849600000001</v>
      </c>
      <c r="O160" s="6">
        <f t="shared" si="45"/>
        <v>8.7128508931775261E-3</v>
      </c>
      <c r="P160">
        <v>12334809</v>
      </c>
      <c r="Q160" s="6">
        <f t="shared" si="46"/>
        <v>-1.2156450514023698E-3</v>
      </c>
      <c r="R160">
        <v>1892.2845117309405</v>
      </c>
      <c r="S160" s="6">
        <f t="shared" si="47"/>
        <v>1.7369414609789136E-3</v>
      </c>
      <c r="T160" s="29">
        <v>513.38570000000027</v>
      </c>
      <c r="U160" s="6">
        <f t="shared" si="48"/>
        <v>-1.3761124807828429E-3</v>
      </c>
      <c r="V160">
        <v>459.33785999999998</v>
      </c>
      <c r="W160" s="6">
        <f t="shared" si="50"/>
        <v>-2.4659190374426432E-3</v>
      </c>
      <c r="X160">
        <v>2405.6702117309405</v>
      </c>
      <c r="Y160" s="6">
        <f t="shared" si="49"/>
        <v>1.070967515204746E-3</v>
      </c>
      <c r="Z160" s="29">
        <v>2865.0080717309406</v>
      </c>
      <c r="AA160" s="6">
        <f t="shared" si="51"/>
        <v>5.0222219273909907E-4</v>
      </c>
      <c r="AB160">
        <f t="shared" si="41"/>
        <v>2017</v>
      </c>
      <c r="AC160">
        <f t="shared" si="42"/>
        <v>1</v>
      </c>
      <c r="AD160" s="23">
        <f t="shared" si="43"/>
        <v>1</v>
      </c>
      <c r="AE160">
        <f>IF(ISBLANK(Basket_Sheet!$I$1),0,IF(Basket_Sheet!$I$1=0,1,IF(Calculation_Sheet!AB160=Basket_Sheet!$I$1,1,0)))</f>
        <v>1</v>
      </c>
      <c r="AF160">
        <f>IF(ISBLANK(Basket_Sheet!$I$2),0,IF(Basket_Sheet!$I$2=0,1,IF(Calculation_Sheet!AC160=Basket_Sheet!$I$2,1,0)))</f>
        <v>0</v>
      </c>
      <c r="AG160">
        <f>IF(ISBLANK(Basket_Sheet!$I$3),0,IF(Basket_Sheet!$I$3=0,1,IF(Calculation_Sheet!AD160=Basket_Sheet!$I$3,1,0)))</f>
        <v>0</v>
      </c>
      <c r="AH160">
        <f t="shared" si="44"/>
        <v>1</v>
      </c>
    </row>
    <row r="161" spans="1:34" x14ac:dyDescent="0.35">
      <c r="A161" s="19">
        <v>42746</v>
      </c>
      <c r="B161" s="7">
        <v>1.510318854251083</v>
      </c>
      <c r="C161">
        <v>0.95032066699999995</v>
      </c>
      <c r="D161">
        <v>0.326853737288062</v>
      </c>
      <c r="E161">
        <v>4.1934690657061404</v>
      </c>
      <c r="F161">
        <v>3</v>
      </c>
      <c r="G161">
        <f t="shared" si="35"/>
        <v>99999</v>
      </c>
      <c r="H161">
        <f t="shared" si="36"/>
        <v>99999</v>
      </c>
      <c r="I161">
        <f t="shared" si="37"/>
        <v>1</v>
      </c>
      <c r="J161">
        <f>IF(Basket_Sheet!$I$6=0,IF(C161&lt;Basket_Sheet!$I$7,-10,10),IF(Basket_Sheet!$I$6=1,IF(D161&lt;Basket_Sheet!$I$7,-10,10),IF(Basket_Sheet!$I$6=2,IF(E161&gt;Basket_Sheet!$I$7,-10,10),"")))</f>
        <v>10</v>
      </c>
      <c r="K161">
        <f t="shared" si="38"/>
        <v>1</v>
      </c>
      <c r="L161">
        <f t="shared" si="39"/>
        <v>5</v>
      </c>
      <c r="M161">
        <f t="shared" si="40"/>
        <v>5</v>
      </c>
      <c r="N161">
        <v>18808.800800000001</v>
      </c>
      <c r="O161" s="6">
        <f t="shared" si="45"/>
        <v>2.0174336075291288E-2</v>
      </c>
      <c r="P161">
        <v>12390436</v>
      </c>
      <c r="Q161" s="6">
        <f t="shared" si="46"/>
        <v>4.5097577108814679E-3</v>
      </c>
      <c r="R161">
        <v>1897.6156929941612</v>
      </c>
      <c r="S161" s="6">
        <f t="shared" si="47"/>
        <v>2.817325423408068E-3</v>
      </c>
      <c r="T161" s="29">
        <v>515.01119000000028</v>
      </c>
      <c r="U161" s="6">
        <f t="shared" si="48"/>
        <v>3.1662159658907285E-3</v>
      </c>
      <c r="V161">
        <v>459.24419</v>
      </c>
      <c r="W161" s="6">
        <f t="shared" si="50"/>
        <v>-2.0392397003798912E-4</v>
      </c>
      <c r="X161">
        <v>2412.6268829941614</v>
      </c>
      <c r="Y161" s="6">
        <f t="shared" si="49"/>
        <v>2.8917809387578597E-3</v>
      </c>
      <c r="Z161" s="29">
        <v>2871.8710729941613</v>
      </c>
      <c r="AA161" s="6">
        <f t="shared" si="51"/>
        <v>2.3954561702419497E-3</v>
      </c>
      <c r="AB161">
        <f t="shared" si="41"/>
        <v>2017</v>
      </c>
      <c r="AC161">
        <f t="shared" si="42"/>
        <v>1</v>
      </c>
      <c r="AD161" s="23">
        <f t="shared" si="43"/>
        <v>1</v>
      </c>
      <c r="AE161">
        <f>IF(ISBLANK(Basket_Sheet!$I$1),0,IF(Basket_Sheet!$I$1=0,1,IF(Calculation_Sheet!AB161=Basket_Sheet!$I$1,1,0)))</f>
        <v>1</v>
      </c>
      <c r="AF161">
        <f>IF(ISBLANK(Basket_Sheet!$I$2),0,IF(Basket_Sheet!$I$2=0,1,IF(Calculation_Sheet!AC161=Basket_Sheet!$I$2,1,0)))</f>
        <v>0</v>
      </c>
      <c r="AG161">
        <f>IF(ISBLANK(Basket_Sheet!$I$3),0,IF(Basket_Sheet!$I$3=0,1,IF(Calculation_Sheet!AD161=Basket_Sheet!$I$3,1,0)))</f>
        <v>0</v>
      </c>
      <c r="AH161">
        <f t="shared" si="44"/>
        <v>1</v>
      </c>
    </row>
    <row r="162" spans="1:34" x14ac:dyDescent="0.35">
      <c r="A162" s="19">
        <v>42747</v>
      </c>
      <c r="B162" s="7">
        <v>7.0572624510656309E-2</v>
      </c>
      <c r="C162">
        <v>8.4975420000000003E-3</v>
      </c>
      <c r="D162">
        <v>8.0128307694649195E-2</v>
      </c>
      <c r="E162">
        <v>9.5109590953498895</v>
      </c>
      <c r="F162">
        <v>7</v>
      </c>
      <c r="G162">
        <f t="shared" si="35"/>
        <v>99999</v>
      </c>
      <c r="H162">
        <f t="shared" si="36"/>
        <v>0</v>
      </c>
      <c r="I162">
        <f t="shared" si="37"/>
        <v>99999</v>
      </c>
      <c r="J162">
        <f>IF(Basket_Sheet!$I$6=0,IF(C162&lt;Basket_Sheet!$I$7,-10,10),IF(Basket_Sheet!$I$6=1,IF(D162&lt;Basket_Sheet!$I$7,-10,10),IF(Basket_Sheet!$I$6=2,IF(E162&gt;Basket_Sheet!$I$7,-10,10),"")))</f>
        <v>-10</v>
      </c>
      <c r="K162">
        <f t="shared" si="38"/>
        <v>0</v>
      </c>
      <c r="L162">
        <f t="shared" si="39"/>
        <v>4</v>
      </c>
      <c r="M162">
        <f t="shared" si="40"/>
        <v>4</v>
      </c>
      <c r="N162">
        <v>18879.050800000001</v>
      </c>
      <c r="O162" s="6">
        <f t="shared" si="45"/>
        <v>3.7349536925288529E-3</v>
      </c>
      <c r="P162">
        <v>12442777</v>
      </c>
      <c r="Q162" s="6">
        <f t="shared" si="46"/>
        <v>4.2243065538614122E-3</v>
      </c>
      <c r="R162">
        <v>1902.6329675581214</v>
      </c>
      <c r="S162" s="6">
        <f t="shared" si="47"/>
        <v>2.6439887604658985E-3</v>
      </c>
      <c r="T162" s="29">
        <v>514.85585000000026</v>
      </c>
      <c r="U162" s="6">
        <f t="shared" si="48"/>
        <v>-3.0162451421689163E-4</v>
      </c>
      <c r="V162">
        <v>470.21478000000002</v>
      </c>
      <c r="W162" s="6">
        <f t="shared" si="50"/>
        <v>2.3888358827141687E-2</v>
      </c>
      <c r="X162">
        <v>2417.4888175581218</v>
      </c>
      <c r="Y162" s="6">
        <f t="shared" si="49"/>
        <v>2.0152036762213221E-3</v>
      </c>
      <c r="Z162" s="29">
        <v>2887.7035975581221</v>
      </c>
      <c r="AA162" s="6">
        <f t="shared" si="51"/>
        <v>5.5129649491729715E-3</v>
      </c>
      <c r="AB162">
        <f t="shared" si="41"/>
        <v>2017</v>
      </c>
      <c r="AC162">
        <f t="shared" si="42"/>
        <v>1</v>
      </c>
      <c r="AD162" s="23">
        <f t="shared" si="43"/>
        <v>1</v>
      </c>
      <c r="AE162">
        <f>IF(ISBLANK(Basket_Sheet!$I$1),0,IF(Basket_Sheet!$I$1=0,1,IF(Calculation_Sheet!AB162=Basket_Sheet!$I$1,1,0)))</f>
        <v>1</v>
      </c>
      <c r="AF162">
        <f>IF(ISBLANK(Basket_Sheet!$I$2),0,IF(Basket_Sheet!$I$2=0,1,IF(Calculation_Sheet!AC162=Basket_Sheet!$I$2,1,0)))</f>
        <v>0</v>
      </c>
      <c r="AG162">
        <f>IF(ISBLANK(Basket_Sheet!$I$3),0,IF(Basket_Sheet!$I$3=0,1,IF(Calculation_Sheet!AD162=Basket_Sheet!$I$3,1,0)))</f>
        <v>0</v>
      </c>
      <c r="AH162">
        <f t="shared" si="44"/>
        <v>1</v>
      </c>
    </row>
    <row r="163" spans="1:34" x14ac:dyDescent="0.35">
      <c r="A163" s="19">
        <v>42748</v>
      </c>
      <c r="B163" s="7">
        <v>-0.11327787383367972</v>
      </c>
      <c r="C163">
        <v>0.64483276599999995</v>
      </c>
      <c r="D163">
        <v>8.7913755240562899E-2</v>
      </c>
      <c r="E163">
        <v>9.85312849850337</v>
      </c>
      <c r="F163">
        <v>5</v>
      </c>
      <c r="G163">
        <f t="shared" si="35"/>
        <v>99999</v>
      </c>
      <c r="H163">
        <f t="shared" si="36"/>
        <v>0</v>
      </c>
      <c r="I163">
        <f t="shared" si="37"/>
        <v>99999</v>
      </c>
      <c r="J163">
        <f>IF(Basket_Sheet!$I$6=0,IF(C163&lt;Basket_Sheet!$I$7,-10,10),IF(Basket_Sheet!$I$6=1,IF(D163&lt;Basket_Sheet!$I$7,-10,10),IF(Basket_Sheet!$I$6=2,IF(E163&gt;Basket_Sheet!$I$7,-10,10),"")))</f>
        <v>-10</v>
      </c>
      <c r="K163">
        <f t="shared" si="38"/>
        <v>0</v>
      </c>
      <c r="L163">
        <f t="shared" si="39"/>
        <v>4</v>
      </c>
      <c r="M163">
        <f t="shared" si="40"/>
        <v>4</v>
      </c>
      <c r="N163">
        <v>18908.900399999999</v>
      </c>
      <c r="O163" s="6">
        <f t="shared" si="45"/>
        <v>1.5810964394458171E-3</v>
      </c>
      <c r="P163">
        <v>12477765</v>
      </c>
      <c r="Q163" s="6">
        <f t="shared" si="46"/>
        <v>2.811912485452428E-3</v>
      </c>
      <c r="R163">
        <v>1902.6711733251959</v>
      </c>
      <c r="S163" s="6">
        <f t="shared" si="47"/>
        <v>2.008047149715253E-5</v>
      </c>
      <c r="T163" s="29">
        <v>513.98591000000022</v>
      </c>
      <c r="U163" s="6">
        <f t="shared" si="48"/>
        <v>-1.6896768289610398E-3</v>
      </c>
      <c r="V163">
        <v>472.05707000000001</v>
      </c>
      <c r="W163" s="6">
        <f t="shared" si="50"/>
        <v>3.9179755259926008E-3</v>
      </c>
      <c r="X163">
        <v>2416.6570833251963</v>
      </c>
      <c r="Y163" s="6">
        <f t="shared" si="49"/>
        <v>-3.4404884394279023E-4</v>
      </c>
      <c r="Z163" s="29">
        <v>2888.7141533251961</v>
      </c>
      <c r="AA163" s="6">
        <f t="shared" si="51"/>
        <v>3.4995134816773188E-4</v>
      </c>
      <c r="AB163">
        <f t="shared" si="41"/>
        <v>2017</v>
      </c>
      <c r="AC163">
        <f t="shared" si="42"/>
        <v>1</v>
      </c>
      <c r="AD163" s="23">
        <f t="shared" si="43"/>
        <v>1</v>
      </c>
      <c r="AE163">
        <f>IF(ISBLANK(Basket_Sheet!$I$1),0,IF(Basket_Sheet!$I$1=0,1,IF(Calculation_Sheet!AB163=Basket_Sheet!$I$1,1,0)))</f>
        <v>1</v>
      </c>
      <c r="AF163">
        <f>IF(ISBLANK(Basket_Sheet!$I$2),0,IF(Basket_Sheet!$I$2=0,1,IF(Calculation_Sheet!AC163=Basket_Sheet!$I$2,1,0)))</f>
        <v>0</v>
      </c>
      <c r="AG163">
        <f>IF(ISBLANK(Basket_Sheet!$I$3),0,IF(Basket_Sheet!$I$3=0,1,IF(Calculation_Sheet!AD163=Basket_Sheet!$I$3,1,0)))</f>
        <v>0</v>
      </c>
      <c r="AH163">
        <f t="shared" si="44"/>
        <v>1</v>
      </c>
    </row>
    <row r="164" spans="1:34" x14ac:dyDescent="0.35">
      <c r="A164" s="19">
        <v>42751</v>
      </c>
      <c r="B164" s="7">
        <v>1.1786213153912011</v>
      </c>
      <c r="C164">
        <v>0.90669902199999997</v>
      </c>
      <c r="D164">
        <v>0.24237048129038499</v>
      </c>
      <c r="E164">
        <v>5.6530128229658896</v>
      </c>
      <c r="F164">
        <v>5</v>
      </c>
      <c r="G164">
        <f t="shared" si="35"/>
        <v>99999</v>
      </c>
      <c r="H164">
        <f t="shared" si="36"/>
        <v>99999</v>
      </c>
      <c r="I164">
        <f t="shared" si="37"/>
        <v>1</v>
      </c>
      <c r="J164">
        <f>IF(Basket_Sheet!$I$6=0,IF(C164&lt;Basket_Sheet!$I$7,-10,10),IF(Basket_Sheet!$I$6=1,IF(D164&lt;Basket_Sheet!$I$7,-10,10),IF(Basket_Sheet!$I$6=2,IF(E164&gt;Basket_Sheet!$I$7,-10,10),"")))</f>
        <v>10</v>
      </c>
      <c r="K164">
        <f t="shared" si="38"/>
        <v>1</v>
      </c>
      <c r="L164">
        <f t="shared" si="39"/>
        <v>5</v>
      </c>
      <c r="M164">
        <f t="shared" si="40"/>
        <v>5</v>
      </c>
      <c r="N164">
        <v>19110.650399999999</v>
      </c>
      <c r="O164" s="6">
        <f t="shared" si="45"/>
        <v>1.0669578649850964E-2</v>
      </c>
      <c r="P164">
        <v>12397159</v>
      </c>
      <c r="Q164" s="6">
        <f t="shared" si="46"/>
        <v>-6.4599709964083818E-3</v>
      </c>
      <c r="R164">
        <v>1903.6668954713286</v>
      </c>
      <c r="S164" s="6">
        <f t="shared" si="47"/>
        <v>5.2332854993153433E-4</v>
      </c>
      <c r="T164" s="29">
        <v>515.51146000000017</v>
      </c>
      <c r="U164" s="6">
        <f t="shared" si="48"/>
        <v>2.9680774712286251E-3</v>
      </c>
      <c r="V164">
        <v>471.61565999999999</v>
      </c>
      <c r="W164" s="6">
        <f t="shared" si="50"/>
        <v>-9.3507761678057744E-4</v>
      </c>
      <c r="X164">
        <v>2419.1783554713288</v>
      </c>
      <c r="Y164" s="6">
        <f t="shared" si="49"/>
        <v>1.0432891631706465E-3</v>
      </c>
      <c r="Z164" s="29">
        <v>2890.7940154713287</v>
      </c>
      <c r="AA164" s="6">
        <f t="shared" si="51"/>
        <v>7.1999583058035554E-4</v>
      </c>
      <c r="AB164">
        <f t="shared" si="41"/>
        <v>2017</v>
      </c>
      <c r="AC164">
        <f t="shared" si="42"/>
        <v>1</v>
      </c>
      <c r="AD164" s="23">
        <f t="shared" si="43"/>
        <v>1</v>
      </c>
      <c r="AE164">
        <f>IF(ISBLANK(Basket_Sheet!$I$1),0,IF(Basket_Sheet!$I$1=0,1,IF(Calculation_Sheet!AB164=Basket_Sheet!$I$1,1,0)))</f>
        <v>1</v>
      </c>
      <c r="AF164">
        <f>IF(ISBLANK(Basket_Sheet!$I$2),0,IF(Basket_Sheet!$I$2=0,1,IF(Calculation_Sheet!AC164=Basket_Sheet!$I$2,1,0)))</f>
        <v>0</v>
      </c>
      <c r="AG164">
        <f>IF(ISBLANK(Basket_Sheet!$I$3),0,IF(Basket_Sheet!$I$3=0,1,IF(Calculation_Sheet!AD164=Basket_Sheet!$I$3,1,0)))</f>
        <v>0</v>
      </c>
      <c r="AH164">
        <f t="shared" si="44"/>
        <v>1</v>
      </c>
    </row>
    <row r="165" spans="1:34" x14ac:dyDescent="0.35">
      <c r="A165" s="19">
        <v>42752</v>
      </c>
      <c r="B165" s="7">
        <v>-0.64320261634173947</v>
      </c>
      <c r="C165">
        <v>0.33164269200000002</v>
      </c>
      <c r="D165">
        <v>0.120038593113795</v>
      </c>
      <c r="E165">
        <v>6.5455888464809204</v>
      </c>
      <c r="F165">
        <v>2</v>
      </c>
      <c r="G165">
        <f t="shared" si="35"/>
        <v>-1</v>
      </c>
      <c r="H165">
        <f t="shared" si="36"/>
        <v>99999</v>
      </c>
      <c r="I165">
        <f t="shared" si="37"/>
        <v>99999</v>
      </c>
      <c r="J165">
        <f>IF(Basket_Sheet!$I$6=0,IF(C165&lt;Basket_Sheet!$I$7,-10,10),IF(Basket_Sheet!$I$6=1,IF(D165&lt;Basket_Sheet!$I$7,-10,10),IF(Basket_Sheet!$I$6=2,IF(E165&gt;Basket_Sheet!$I$7,-10,10),"")))</f>
        <v>10</v>
      </c>
      <c r="K165">
        <f t="shared" si="38"/>
        <v>-1</v>
      </c>
      <c r="L165">
        <f t="shared" si="39"/>
        <v>1</v>
      </c>
      <c r="M165">
        <f t="shared" si="40"/>
        <v>1</v>
      </c>
      <c r="N165">
        <v>19031.849600000001</v>
      </c>
      <c r="O165" s="6">
        <f t="shared" si="45"/>
        <v>-4.1233970770558903E-3</v>
      </c>
      <c r="P165">
        <v>12405324</v>
      </c>
      <c r="Q165" s="6">
        <f t="shared" si="46"/>
        <v>6.5861863996419245E-4</v>
      </c>
      <c r="R165">
        <v>1903.6531119837171</v>
      </c>
      <c r="S165" s="6">
        <f t="shared" si="47"/>
        <v>-7.2404934100545049E-6</v>
      </c>
      <c r="T165" s="29">
        <v>515.24525000000028</v>
      </c>
      <c r="U165" s="6">
        <f t="shared" si="48"/>
        <v>-5.1639977120954139E-4</v>
      </c>
      <c r="V165">
        <v>474.55174999999997</v>
      </c>
      <c r="W165" s="6">
        <f t="shared" si="50"/>
        <v>6.2255990396926641E-3</v>
      </c>
      <c r="X165">
        <v>2418.8983619837172</v>
      </c>
      <c r="Y165" s="6">
        <f t="shared" si="49"/>
        <v>-1.1573908429629576E-4</v>
      </c>
      <c r="Z165" s="29">
        <v>2893.4501119837173</v>
      </c>
      <c r="AA165" s="6">
        <f t="shared" si="51"/>
        <v>9.1881209735911185E-4</v>
      </c>
      <c r="AB165">
        <f t="shared" si="41"/>
        <v>2017</v>
      </c>
      <c r="AC165">
        <f t="shared" si="42"/>
        <v>1</v>
      </c>
      <c r="AD165" s="23">
        <f t="shared" si="43"/>
        <v>1</v>
      </c>
      <c r="AE165">
        <f>IF(ISBLANK(Basket_Sheet!$I$1),0,IF(Basket_Sheet!$I$1=0,1,IF(Calculation_Sheet!AB165=Basket_Sheet!$I$1,1,0)))</f>
        <v>1</v>
      </c>
      <c r="AF165">
        <f>IF(ISBLANK(Basket_Sheet!$I$2),0,IF(Basket_Sheet!$I$2=0,1,IF(Calculation_Sheet!AC165=Basket_Sheet!$I$2,1,0)))</f>
        <v>0</v>
      </c>
      <c r="AG165">
        <f>IF(ISBLANK(Basket_Sheet!$I$3),0,IF(Basket_Sheet!$I$3=0,1,IF(Calculation_Sheet!AD165=Basket_Sheet!$I$3,1,0)))</f>
        <v>0</v>
      </c>
      <c r="AH165">
        <f t="shared" si="44"/>
        <v>1</v>
      </c>
    </row>
    <row r="166" spans="1:34" x14ac:dyDescent="0.35">
      <c r="A166" s="19">
        <v>42753</v>
      </c>
      <c r="B166" s="7">
        <v>-2.572255322373625E-2</v>
      </c>
      <c r="C166">
        <v>0.66902536899999998</v>
      </c>
      <c r="D166">
        <v>4.0694315677659403E-2</v>
      </c>
      <c r="E166">
        <v>8.7769443446335593</v>
      </c>
      <c r="F166">
        <v>6</v>
      </c>
      <c r="G166">
        <f t="shared" si="35"/>
        <v>99999</v>
      </c>
      <c r="H166">
        <f t="shared" si="36"/>
        <v>0</v>
      </c>
      <c r="I166">
        <f t="shared" si="37"/>
        <v>99999</v>
      </c>
      <c r="J166">
        <f>IF(Basket_Sheet!$I$6=0,IF(C166&lt;Basket_Sheet!$I$7,-10,10),IF(Basket_Sheet!$I$6=1,IF(D166&lt;Basket_Sheet!$I$7,-10,10),IF(Basket_Sheet!$I$6=2,IF(E166&gt;Basket_Sheet!$I$7,-10,10),"")))</f>
        <v>-10</v>
      </c>
      <c r="K166">
        <f t="shared" si="38"/>
        <v>0</v>
      </c>
      <c r="L166">
        <f t="shared" si="39"/>
        <v>4</v>
      </c>
      <c r="M166">
        <f t="shared" si="40"/>
        <v>4</v>
      </c>
      <c r="N166">
        <v>19155.949199999999</v>
      </c>
      <c r="O166" s="6">
        <f t="shared" si="45"/>
        <v>6.5206274013429599E-3</v>
      </c>
      <c r="P166">
        <v>12411320</v>
      </c>
      <c r="Q166" s="6">
        <f t="shared" si="46"/>
        <v>4.8334086235879425E-4</v>
      </c>
      <c r="R166">
        <v>1906.1056684380994</v>
      </c>
      <c r="S166" s="6">
        <f t="shared" si="47"/>
        <v>1.2883421033713649E-3</v>
      </c>
      <c r="T166" s="29">
        <v>515.7875700000003</v>
      </c>
      <c r="U166" s="6">
        <f t="shared" si="48"/>
        <v>1.0525473063556223E-3</v>
      </c>
      <c r="V166">
        <v>475.12939000000006</v>
      </c>
      <c r="W166" s="6">
        <f t="shared" si="50"/>
        <v>1.2172328939890065E-3</v>
      </c>
      <c r="X166">
        <v>2421.8932384380996</v>
      </c>
      <c r="Y166" s="6">
        <f t="shared" si="49"/>
        <v>1.2381158718575147E-3</v>
      </c>
      <c r="Z166" s="29">
        <v>2897.0226284380997</v>
      </c>
      <c r="AA166" s="6">
        <f t="shared" si="51"/>
        <v>1.2346908763301023E-3</v>
      </c>
      <c r="AB166">
        <f t="shared" si="41"/>
        <v>2017</v>
      </c>
      <c r="AC166">
        <f t="shared" si="42"/>
        <v>1</v>
      </c>
      <c r="AD166" s="23">
        <f t="shared" si="43"/>
        <v>1</v>
      </c>
      <c r="AE166">
        <f>IF(ISBLANK(Basket_Sheet!$I$1),0,IF(Basket_Sheet!$I$1=0,1,IF(Calculation_Sheet!AB166=Basket_Sheet!$I$1,1,0)))</f>
        <v>1</v>
      </c>
      <c r="AF166">
        <f>IF(ISBLANK(Basket_Sheet!$I$2),0,IF(Basket_Sheet!$I$2=0,1,IF(Calculation_Sheet!AC166=Basket_Sheet!$I$2,1,0)))</f>
        <v>0</v>
      </c>
      <c r="AG166">
        <f>IF(ISBLANK(Basket_Sheet!$I$3),0,IF(Basket_Sheet!$I$3=0,1,IF(Calculation_Sheet!AD166=Basket_Sheet!$I$3,1,0)))</f>
        <v>0</v>
      </c>
      <c r="AH166">
        <f t="shared" si="44"/>
        <v>1</v>
      </c>
    </row>
    <row r="167" spans="1:34" x14ac:dyDescent="0.35">
      <c r="A167" s="19">
        <v>42754</v>
      </c>
      <c r="B167" s="7">
        <v>0.10722179539592737</v>
      </c>
      <c r="C167">
        <v>0.32728358600000002</v>
      </c>
      <c r="D167">
        <v>3.10767504445667E-2</v>
      </c>
      <c r="E167">
        <v>9.5552452134045804</v>
      </c>
      <c r="F167">
        <v>3</v>
      </c>
      <c r="G167">
        <f t="shared" si="35"/>
        <v>99999</v>
      </c>
      <c r="H167">
        <f t="shared" si="36"/>
        <v>0</v>
      </c>
      <c r="I167">
        <f t="shared" si="37"/>
        <v>99999</v>
      </c>
      <c r="J167">
        <f>IF(Basket_Sheet!$I$6=0,IF(C167&lt;Basket_Sheet!$I$7,-10,10),IF(Basket_Sheet!$I$6=1,IF(D167&lt;Basket_Sheet!$I$7,-10,10),IF(Basket_Sheet!$I$6=2,IF(E167&gt;Basket_Sheet!$I$7,-10,10),"")))</f>
        <v>-10</v>
      </c>
      <c r="K167">
        <f t="shared" si="38"/>
        <v>0</v>
      </c>
      <c r="L167">
        <f t="shared" si="39"/>
        <v>4</v>
      </c>
      <c r="M167">
        <f t="shared" si="40"/>
        <v>4</v>
      </c>
      <c r="N167">
        <v>19114.5</v>
      </c>
      <c r="O167" s="6">
        <f t="shared" si="45"/>
        <v>-2.1637768803437485E-3</v>
      </c>
      <c r="P167">
        <v>12457497</v>
      </c>
      <c r="Q167" s="6">
        <f t="shared" si="46"/>
        <v>3.720555106144996E-3</v>
      </c>
      <c r="R167">
        <v>1911.9998065811728</v>
      </c>
      <c r="S167" s="6">
        <f t="shared" si="47"/>
        <v>3.0922410235016962E-3</v>
      </c>
      <c r="T167" s="29">
        <v>516.67366000000027</v>
      </c>
      <c r="U167" s="6">
        <f t="shared" si="48"/>
        <v>1.7179359324226429E-3</v>
      </c>
      <c r="V167">
        <v>469.50038000000001</v>
      </c>
      <c r="W167" s="6">
        <f t="shared" si="50"/>
        <v>-1.1847320158410057E-2</v>
      </c>
      <c r="X167">
        <v>2428.6734665811732</v>
      </c>
      <c r="Y167" s="6">
        <f t="shared" si="49"/>
        <v>2.7995569893271011E-3</v>
      </c>
      <c r="Z167" s="29">
        <v>2898.1738465811732</v>
      </c>
      <c r="AA167" s="6">
        <f t="shared" si="51"/>
        <v>3.9737975526077385E-4</v>
      </c>
      <c r="AB167">
        <f t="shared" si="41"/>
        <v>2017</v>
      </c>
      <c r="AC167">
        <f t="shared" si="42"/>
        <v>1</v>
      </c>
      <c r="AD167" s="23">
        <f t="shared" si="43"/>
        <v>1</v>
      </c>
      <c r="AE167">
        <f>IF(ISBLANK(Basket_Sheet!$I$1),0,IF(Basket_Sheet!$I$1=0,1,IF(Calculation_Sheet!AB167=Basket_Sheet!$I$1,1,0)))</f>
        <v>1</v>
      </c>
      <c r="AF167">
        <f>IF(ISBLANK(Basket_Sheet!$I$2),0,IF(Basket_Sheet!$I$2=0,1,IF(Calculation_Sheet!AC167=Basket_Sheet!$I$2,1,0)))</f>
        <v>0</v>
      </c>
      <c r="AG167">
        <f>IF(ISBLANK(Basket_Sheet!$I$3),0,IF(Basket_Sheet!$I$3=0,1,IF(Calculation_Sheet!AD167=Basket_Sheet!$I$3,1,0)))</f>
        <v>0</v>
      </c>
      <c r="AH167">
        <f t="shared" si="44"/>
        <v>1</v>
      </c>
    </row>
    <row r="168" spans="1:34" x14ac:dyDescent="0.35">
      <c r="A168" s="19">
        <v>42755</v>
      </c>
      <c r="B168" s="7">
        <v>-1.2930862450512413</v>
      </c>
      <c r="C168">
        <v>0.78668364000000002</v>
      </c>
      <c r="D168">
        <v>0.299360623626517</v>
      </c>
      <c r="E168">
        <v>5.8342440340126496</v>
      </c>
      <c r="F168">
        <v>6</v>
      </c>
      <c r="G168">
        <f t="shared" si="35"/>
        <v>-1</v>
      </c>
      <c r="H168">
        <f t="shared" si="36"/>
        <v>99999</v>
      </c>
      <c r="I168">
        <f t="shared" si="37"/>
        <v>99999</v>
      </c>
      <c r="J168">
        <f>IF(Basket_Sheet!$I$6=0,IF(C168&lt;Basket_Sheet!$I$7,-10,10),IF(Basket_Sheet!$I$6=1,IF(D168&lt;Basket_Sheet!$I$7,-10,10),IF(Basket_Sheet!$I$6=2,IF(E168&gt;Basket_Sheet!$I$7,-10,10),"")))</f>
        <v>10</v>
      </c>
      <c r="K168">
        <f t="shared" si="38"/>
        <v>-1</v>
      </c>
      <c r="L168">
        <f t="shared" si="39"/>
        <v>1</v>
      </c>
      <c r="M168">
        <f t="shared" si="40"/>
        <v>1</v>
      </c>
      <c r="N168">
        <v>18806.849600000001</v>
      </c>
      <c r="O168" s="6">
        <f t="shared" si="45"/>
        <v>-1.6095131967877707E-2</v>
      </c>
      <c r="P168">
        <v>12497198</v>
      </c>
      <c r="Q168" s="6">
        <f t="shared" si="46"/>
        <v>3.186916280212726E-3</v>
      </c>
      <c r="R168">
        <v>1915.2739361423339</v>
      </c>
      <c r="S168" s="6">
        <f t="shared" si="47"/>
        <v>1.7124110315762664E-3</v>
      </c>
      <c r="T168" s="29">
        <v>518.67337000000032</v>
      </c>
      <c r="U168" s="6">
        <f t="shared" si="48"/>
        <v>3.8703540644979828E-3</v>
      </c>
      <c r="V168">
        <v>467.46170000000001</v>
      </c>
      <c r="W168" s="6">
        <f t="shared" si="50"/>
        <v>-4.3422329072448917E-3</v>
      </c>
      <c r="X168">
        <v>2433.9473061423341</v>
      </c>
      <c r="Y168" s="6">
        <f t="shared" si="49"/>
        <v>2.1714897592162163E-3</v>
      </c>
      <c r="Z168" s="29">
        <v>2901.409006142334</v>
      </c>
      <c r="AA168" s="6">
        <f t="shared" si="51"/>
        <v>1.1162751899707057E-3</v>
      </c>
      <c r="AB168">
        <f t="shared" si="41"/>
        <v>2017</v>
      </c>
      <c r="AC168">
        <f t="shared" si="42"/>
        <v>1</v>
      </c>
      <c r="AD168" s="23">
        <f t="shared" si="43"/>
        <v>1</v>
      </c>
      <c r="AE168">
        <f>IF(ISBLANK(Basket_Sheet!$I$1),0,IF(Basket_Sheet!$I$1=0,1,IF(Calculation_Sheet!AB168=Basket_Sheet!$I$1,1,0)))</f>
        <v>1</v>
      </c>
      <c r="AF168">
        <f>IF(ISBLANK(Basket_Sheet!$I$2),0,IF(Basket_Sheet!$I$2=0,1,IF(Calculation_Sheet!AC168=Basket_Sheet!$I$2,1,0)))</f>
        <v>0</v>
      </c>
      <c r="AG168">
        <f>IF(ISBLANK(Basket_Sheet!$I$3),0,IF(Basket_Sheet!$I$3=0,1,IF(Calculation_Sheet!AD168=Basket_Sheet!$I$3,1,0)))</f>
        <v>0</v>
      </c>
      <c r="AH168">
        <f t="shared" si="44"/>
        <v>1</v>
      </c>
    </row>
    <row r="169" spans="1:34" x14ac:dyDescent="0.35">
      <c r="A169" s="19">
        <v>42758</v>
      </c>
      <c r="B169" s="7">
        <v>0.41565312707770585</v>
      </c>
      <c r="C169">
        <v>0.343515762</v>
      </c>
      <c r="D169">
        <v>6.5316260555712005E-2</v>
      </c>
      <c r="E169">
        <v>9.7927214562680103</v>
      </c>
      <c r="F169">
        <v>4</v>
      </c>
      <c r="G169">
        <f t="shared" si="35"/>
        <v>99999</v>
      </c>
      <c r="H169">
        <f t="shared" si="36"/>
        <v>99999</v>
      </c>
      <c r="I169">
        <f t="shared" si="37"/>
        <v>1</v>
      </c>
      <c r="J169">
        <f>IF(Basket_Sheet!$I$6=0,IF(C169&lt;Basket_Sheet!$I$7,-10,10),IF(Basket_Sheet!$I$6=1,IF(D169&lt;Basket_Sheet!$I$7,-10,10),IF(Basket_Sheet!$I$6=2,IF(E169&gt;Basket_Sheet!$I$7,-10,10),"")))</f>
        <v>-10</v>
      </c>
      <c r="K169">
        <f t="shared" si="38"/>
        <v>1</v>
      </c>
      <c r="L169">
        <f t="shared" si="39"/>
        <v>6</v>
      </c>
      <c r="M169">
        <f t="shared" si="40"/>
        <v>6</v>
      </c>
      <c r="N169">
        <v>18878.25</v>
      </c>
      <c r="O169" s="6">
        <f t="shared" si="45"/>
        <v>3.7965103948083279E-3</v>
      </c>
      <c r="P169">
        <v>12548265</v>
      </c>
      <c r="Q169" s="6">
        <f t="shared" si="46"/>
        <v>4.0862759796236325E-3</v>
      </c>
      <c r="R169">
        <v>1916.8281854467693</v>
      </c>
      <c r="S169" s="6">
        <f t="shared" si="47"/>
        <v>8.1150235227767098E-4</v>
      </c>
      <c r="T169" s="29">
        <v>518.03009000000031</v>
      </c>
      <c r="U169" s="6">
        <f t="shared" si="48"/>
        <v>-1.2402410403294928E-3</v>
      </c>
      <c r="V169">
        <v>468.32441999999998</v>
      </c>
      <c r="W169" s="6">
        <f t="shared" si="50"/>
        <v>1.845541570571374E-3</v>
      </c>
      <c r="X169">
        <v>2434.8582754467698</v>
      </c>
      <c r="Y169" s="6">
        <f t="shared" si="49"/>
        <v>3.7427651048016486E-4</v>
      </c>
      <c r="Z169" s="29">
        <v>2903.1826954467697</v>
      </c>
      <c r="AA169" s="6">
        <f t="shared" si="51"/>
        <v>6.1131998304309043E-4</v>
      </c>
      <c r="AB169">
        <f t="shared" si="41"/>
        <v>2017</v>
      </c>
      <c r="AC169">
        <f t="shared" si="42"/>
        <v>1</v>
      </c>
      <c r="AD169" s="23">
        <f t="shared" si="43"/>
        <v>1</v>
      </c>
      <c r="AE169">
        <f>IF(ISBLANK(Basket_Sheet!$I$1),0,IF(Basket_Sheet!$I$1=0,1,IF(Calculation_Sheet!AB169=Basket_Sheet!$I$1,1,0)))</f>
        <v>1</v>
      </c>
      <c r="AF169">
        <f>IF(ISBLANK(Basket_Sheet!$I$2),0,IF(Basket_Sheet!$I$2=0,1,IF(Calculation_Sheet!AC169=Basket_Sheet!$I$2,1,0)))</f>
        <v>0</v>
      </c>
      <c r="AG169">
        <f>IF(ISBLANK(Basket_Sheet!$I$3),0,IF(Basket_Sheet!$I$3=0,1,IF(Calculation_Sheet!AD169=Basket_Sheet!$I$3,1,0)))</f>
        <v>0</v>
      </c>
      <c r="AH169">
        <f t="shared" si="44"/>
        <v>1</v>
      </c>
    </row>
    <row r="170" spans="1:34" x14ac:dyDescent="0.35">
      <c r="A170" s="19">
        <v>42759</v>
      </c>
      <c r="B170" s="7">
        <v>0.30637086759130872</v>
      </c>
      <c r="C170">
        <v>0.29394942099999999</v>
      </c>
      <c r="D170">
        <v>6.2968913744523597E-2</v>
      </c>
      <c r="E170">
        <v>10.889806371554</v>
      </c>
      <c r="F170">
        <v>1</v>
      </c>
      <c r="G170">
        <f t="shared" si="35"/>
        <v>99999</v>
      </c>
      <c r="H170">
        <f t="shared" si="36"/>
        <v>99999</v>
      </c>
      <c r="I170">
        <f t="shared" si="37"/>
        <v>1</v>
      </c>
      <c r="J170">
        <f>IF(Basket_Sheet!$I$6=0,IF(C170&lt;Basket_Sheet!$I$7,-10,10),IF(Basket_Sheet!$I$6=1,IF(D170&lt;Basket_Sheet!$I$7,-10,10),IF(Basket_Sheet!$I$6=2,IF(E170&gt;Basket_Sheet!$I$7,-10,10),"")))</f>
        <v>-10</v>
      </c>
      <c r="K170">
        <f t="shared" si="38"/>
        <v>1</v>
      </c>
      <c r="L170">
        <f t="shared" si="39"/>
        <v>6</v>
      </c>
      <c r="M170">
        <f t="shared" si="40"/>
        <v>6</v>
      </c>
      <c r="N170">
        <v>19051.300800000001</v>
      </c>
      <c r="O170" s="6">
        <f t="shared" si="45"/>
        <v>9.1666759365938155E-3</v>
      </c>
      <c r="P170">
        <v>12642464</v>
      </c>
      <c r="Q170" s="6">
        <f t="shared" si="46"/>
        <v>7.5069342255682514E-3</v>
      </c>
      <c r="R170">
        <v>1923.9862683370407</v>
      </c>
      <c r="S170" s="6">
        <f t="shared" si="47"/>
        <v>3.7343372476563719E-3</v>
      </c>
      <c r="T170" s="29">
        <v>519.28290000000027</v>
      </c>
      <c r="U170" s="6">
        <f t="shared" si="48"/>
        <v>2.4184116409144973E-3</v>
      </c>
      <c r="V170">
        <v>469.17913999999996</v>
      </c>
      <c r="W170" s="6">
        <f t="shared" si="50"/>
        <v>1.825059645619076E-3</v>
      </c>
      <c r="X170">
        <v>2443.2691683370408</v>
      </c>
      <c r="Y170" s="6">
        <f t="shared" si="49"/>
        <v>3.4543665128632384E-3</v>
      </c>
      <c r="Z170" s="29">
        <v>2912.4483083370405</v>
      </c>
      <c r="AA170" s="6">
        <f t="shared" si="51"/>
        <v>3.1915362766534727E-3</v>
      </c>
      <c r="AB170">
        <f t="shared" si="41"/>
        <v>2017</v>
      </c>
      <c r="AC170">
        <f t="shared" si="42"/>
        <v>1</v>
      </c>
      <c r="AD170" s="23">
        <f t="shared" si="43"/>
        <v>1</v>
      </c>
      <c r="AE170">
        <f>IF(ISBLANK(Basket_Sheet!$I$1),0,IF(Basket_Sheet!$I$1=0,1,IF(Calculation_Sheet!AB170=Basket_Sheet!$I$1,1,0)))</f>
        <v>1</v>
      </c>
      <c r="AF170">
        <f>IF(ISBLANK(Basket_Sheet!$I$2),0,IF(Basket_Sheet!$I$2=0,1,IF(Calculation_Sheet!AC170=Basket_Sheet!$I$2,1,0)))</f>
        <v>0</v>
      </c>
      <c r="AG170">
        <f>IF(ISBLANK(Basket_Sheet!$I$3),0,IF(Basket_Sheet!$I$3=0,1,IF(Calculation_Sheet!AD170=Basket_Sheet!$I$3,1,0)))</f>
        <v>0</v>
      </c>
      <c r="AH170">
        <f t="shared" si="44"/>
        <v>1</v>
      </c>
    </row>
    <row r="171" spans="1:34" x14ac:dyDescent="0.35">
      <c r="A171" s="19">
        <v>42760</v>
      </c>
      <c r="B171" s="7">
        <v>1.3467272834650394</v>
      </c>
      <c r="C171">
        <v>0.76479079400000005</v>
      </c>
      <c r="D171">
        <v>0.49981637899375098</v>
      </c>
      <c r="E171">
        <v>3.5253428132965801</v>
      </c>
      <c r="F171">
        <v>0</v>
      </c>
      <c r="G171">
        <f t="shared" si="35"/>
        <v>99999</v>
      </c>
      <c r="H171">
        <f t="shared" si="36"/>
        <v>99999</v>
      </c>
      <c r="I171">
        <f t="shared" si="37"/>
        <v>1</v>
      </c>
      <c r="J171">
        <f>IF(Basket_Sheet!$I$6=0,IF(C171&lt;Basket_Sheet!$I$7,-10,10),IF(Basket_Sheet!$I$6=1,IF(D171&lt;Basket_Sheet!$I$7,-10,10),IF(Basket_Sheet!$I$6=2,IF(E171&gt;Basket_Sheet!$I$7,-10,10),"")))</f>
        <v>10</v>
      </c>
      <c r="K171">
        <f t="shared" si="38"/>
        <v>1</v>
      </c>
      <c r="L171">
        <f t="shared" si="39"/>
        <v>5</v>
      </c>
      <c r="M171">
        <f t="shared" si="40"/>
        <v>5</v>
      </c>
      <c r="N171">
        <v>19460</v>
      </c>
      <c r="O171" s="6">
        <f t="shared" si="45"/>
        <v>2.1452561391503533E-2</v>
      </c>
      <c r="P171">
        <v>12571068</v>
      </c>
      <c r="Q171" s="6">
        <f t="shared" si="46"/>
        <v>-5.6473168521579131E-3</v>
      </c>
      <c r="R171">
        <v>1929.0317525431922</v>
      </c>
      <c r="S171" s="6">
        <f t="shared" si="47"/>
        <v>2.622411754795051E-3</v>
      </c>
      <c r="T171" s="29">
        <v>519.74140000000023</v>
      </c>
      <c r="U171" s="6">
        <f t="shared" si="48"/>
        <v>8.8294838901870065E-4</v>
      </c>
      <c r="V171">
        <v>470.78949999999998</v>
      </c>
      <c r="W171" s="6">
        <f t="shared" si="50"/>
        <v>3.4322924075440575E-3</v>
      </c>
      <c r="X171">
        <v>2448.7731525431923</v>
      </c>
      <c r="Y171" s="6">
        <f t="shared" si="49"/>
        <v>2.2527129951455116E-3</v>
      </c>
      <c r="Z171" s="29">
        <v>2919.5626525431921</v>
      </c>
      <c r="AA171" s="6">
        <f t="shared" si="51"/>
        <v>2.4427366438697362E-3</v>
      </c>
      <c r="AB171">
        <f t="shared" si="41"/>
        <v>2017</v>
      </c>
      <c r="AC171">
        <f t="shared" si="42"/>
        <v>1</v>
      </c>
      <c r="AD171" s="23">
        <f t="shared" si="43"/>
        <v>1</v>
      </c>
      <c r="AE171">
        <f>IF(ISBLANK(Basket_Sheet!$I$1),0,IF(Basket_Sheet!$I$1=0,1,IF(Calculation_Sheet!AB171=Basket_Sheet!$I$1,1,0)))</f>
        <v>1</v>
      </c>
      <c r="AF171">
        <f>IF(ISBLANK(Basket_Sheet!$I$2),0,IF(Basket_Sheet!$I$2=0,1,IF(Calculation_Sheet!AC171=Basket_Sheet!$I$2,1,0)))</f>
        <v>0</v>
      </c>
      <c r="AG171">
        <f>IF(ISBLANK(Basket_Sheet!$I$3),0,IF(Basket_Sheet!$I$3=0,1,IF(Calculation_Sheet!AD171=Basket_Sheet!$I$3,1,0)))</f>
        <v>0</v>
      </c>
      <c r="AH171">
        <f t="shared" si="44"/>
        <v>1</v>
      </c>
    </row>
    <row r="172" spans="1:34" x14ac:dyDescent="0.35">
      <c r="A172" s="19">
        <v>42762</v>
      </c>
      <c r="B172" s="7">
        <v>0.53330567149676955</v>
      </c>
      <c r="C172">
        <v>0.63336898399999997</v>
      </c>
      <c r="D172">
        <v>0.1173843532099</v>
      </c>
      <c r="E172">
        <v>7.7436874172204098</v>
      </c>
      <c r="F172">
        <v>5</v>
      </c>
      <c r="G172">
        <f t="shared" si="35"/>
        <v>99999</v>
      </c>
      <c r="H172">
        <f t="shared" si="36"/>
        <v>99999</v>
      </c>
      <c r="I172">
        <f t="shared" si="37"/>
        <v>1</v>
      </c>
      <c r="J172">
        <f>IF(Basket_Sheet!$I$6=0,IF(C172&lt;Basket_Sheet!$I$7,-10,10),IF(Basket_Sheet!$I$6=1,IF(D172&lt;Basket_Sheet!$I$7,-10,10),IF(Basket_Sheet!$I$6=2,IF(E172&gt;Basket_Sheet!$I$7,-10,10),"")))</f>
        <v>10</v>
      </c>
      <c r="K172">
        <f t="shared" si="38"/>
        <v>1</v>
      </c>
      <c r="L172">
        <f t="shared" si="39"/>
        <v>5</v>
      </c>
      <c r="M172">
        <f t="shared" si="40"/>
        <v>5</v>
      </c>
      <c r="N172">
        <v>19702.099600000001</v>
      </c>
      <c r="O172" s="6">
        <f t="shared" si="45"/>
        <v>1.2440883864337282E-2</v>
      </c>
      <c r="P172">
        <v>12541095</v>
      </c>
      <c r="Q172" s="6">
        <f t="shared" si="46"/>
        <v>-2.3842842946995013E-3</v>
      </c>
      <c r="R172">
        <v>1922.1887908318593</v>
      </c>
      <c r="S172" s="6">
        <f t="shared" si="47"/>
        <v>-3.5473556629180836E-3</v>
      </c>
      <c r="T172" s="29">
        <v>521.57326000000035</v>
      </c>
      <c r="U172" s="6">
        <f t="shared" si="48"/>
        <v>3.5245604833482602E-3</v>
      </c>
      <c r="V172">
        <v>532.04901999999993</v>
      </c>
      <c r="W172" s="6">
        <f t="shared" si="50"/>
        <v>0.13012082894796917</v>
      </c>
      <c r="X172">
        <v>2443.7620508318596</v>
      </c>
      <c r="Y172" s="6">
        <f t="shared" si="49"/>
        <v>-2.0463723665576916E-3</v>
      </c>
      <c r="Z172" s="29">
        <v>2975.8110708318595</v>
      </c>
      <c r="AA172" s="6">
        <f t="shared" si="51"/>
        <v>1.9266042549102469E-2</v>
      </c>
      <c r="AB172">
        <f t="shared" si="41"/>
        <v>2017</v>
      </c>
      <c r="AC172">
        <f t="shared" si="42"/>
        <v>1</v>
      </c>
      <c r="AD172" s="23">
        <f t="shared" si="43"/>
        <v>1</v>
      </c>
      <c r="AE172">
        <f>IF(ISBLANK(Basket_Sheet!$I$1),0,IF(Basket_Sheet!$I$1=0,1,IF(Calculation_Sheet!AB172=Basket_Sheet!$I$1,1,0)))</f>
        <v>1</v>
      </c>
      <c r="AF172">
        <f>IF(ISBLANK(Basket_Sheet!$I$2),0,IF(Basket_Sheet!$I$2=0,1,IF(Calculation_Sheet!AC172=Basket_Sheet!$I$2,1,0)))</f>
        <v>0</v>
      </c>
      <c r="AG172">
        <f>IF(ISBLANK(Basket_Sheet!$I$3),0,IF(Basket_Sheet!$I$3=0,1,IF(Calculation_Sheet!AD172=Basket_Sheet!$I$3,1,0)))</f>
        <v>0</v>
      </c>
      <c r="AH172">
        <f t="shared" si="44"/>
        <v>1</v>
      </c>
    </row>
    <row r="173" spans="1:34" x14ac:dyDescent="0.35">
      <c r="A173" s="19">
        <v>42765</v>
      </c>
      <c r="B173" s="7">
        <v>-0.338102397824529</v>
      </c>
      <c r="C173">
        <v>0.67285027900000005</v>
      </c>
      <c r="D173">
        <v>0.21612211143962601</v>
      </c>
      <c r="E173">
        <v>8.6173778508187802</v>
      </c>
      <c r="F173">
        <v>2</v>
      </c>
      <c r="G173">
        <f t="shared" si="35"/>
        <v>-1</v>
      </c>
      <c r="H173">
        <f t="shared" si="36"/>
        <v>99999</v>
      </c>
      <c r="I173">
        <f t="shared" si="37"/>
        <v>99999</v>
      </c>
      <c r="J173">
        <f>IF(Basket_Sheet!$I$6=0,IF(C173&lt;Basket_Sheet!$I$7,-10,10),IF(Basket_Sheet!$I$6=1,IF(D173&lt;Basket_Sheet!$I$7,-10,10),IF(Basket_Sheet!$I$6=2,IF(E173&gt;Basket_Sheet!$I$7,-10,10),"")))</f>
        <v>10</v>
      </c>
      <c r="K173">
        <f t="shared" si="38"/>
        <v>-1</v>
      </c>
      <c r="L173">
        <f t="shared" si="39"/>
        <v>1</v>
      </c>
      <c r="M173">
        <f t="shared" si="40"/>
        <v>1</v>
      </c>
      <c r="N173">
        <v>19590.300800000001</v>
      </c>
      <c r="O173" s="6">
        <f t="shared" si="45"/>
        <v>-5.6744612132607619E-3</v>
      </c>
      <c r="P173">
        <v>12575251</v>
      </c>
      <c r="Q173" s="6">
        <f t="shared" si="46"/>
        <v>2.7235261354769946E-3</v>
      </c>
      <c r="R173">
        <v>1927.0476206451203</v>
      </c>
      <c r="S173" s="6">
        <f t="shared" si="47"/>
        <v>2.5277588946703844E-3</v>
      </c>
      <c r="T173" s="29">
        <v>520.67636000000027</v>
      </c>
      <c r="U173" s="6">
        <f t="shared" si="48"/>
        <v>-1.7196050272977326E-3</v>
      </c>
      <c r="V173">
        <v>531.39666999999997</v>
      </c>
      <c r="W173" s="6">
        <f t="shared" si="50"/>
        <v>-1.226108827340644E-3</v>
      </c>
      <c r="X173">
        <v>2447.7239806451207</v>
      </c>
      <c r="Y173" s="6">
        <f t="shared" si="49"/>
        <v>1.6212420566530383E-3</v>
      </c>
      <c r="Z173" s="29">
        <v>2979.1206506451208</v>
      </c>
      <c r="AA173" s="6">
        <f t="shared" si="51"/>
        <v>1.1121605957116198E-3</v>
      </c>
      <c r="AB173">
        <f t="shared" si="41"/>
        <v>2017</v>
      </c>
      <c r="AC173">
        <f t="shared" si="42"/>
        <v>1</v>
      </c>
      <c r="AD173" s="23">
        <f t="shared" si="43"/>
        <v>1</v>
      </c>
      <c r="AE173">
        <f>IF(ISBLANK(Basket_Sheet!$I$1),0,IF(Basket_Sheet!$I$1=0,1,IF(Calculation_Sheet!AB173=Basket_Sheet!$I$1,1,0)))</f>
        <v>1</v>
      </c>
      <c r="AF173">
        <f>IF(ISBLANK(Basket_Sheet!$I$2),0,IF(Basket_Sheet!$I$2=0,1,IF(Calculation_Sheet!AC173=Basket_Sheet!$I$2,1,0)))</f>
        <v>0</v>
      </c>
      <c r="AG173">
        <f>IF(ISBLANK(Basket_Sheet!$I$3),0,IF(Basket_Sheet!$I$3=0,1,IF(Calculation_Sheet!AD173=Basket_Sheet!$I$3,1,0)))</f>
        <v>0</v>
      </c>
      <c r="AH173">
        <f t="shared" si="44"/>
        <v>1</v>
      </c>
    </row>
    <row r="174" spans="1:34" x14ac:dyDescent="0.35">
      <c r="A174" s="19">
        <v>42766</v>
      </c>
      <c r="B174" s="7">
        <v>-0.28430611003688444</v>
      </c>
      <c r="C174">
        <v>0.426329925</v>
      </c>
      <c r="D174">
        <v>4.8952213192459099E-2</v>
      </c>
      <c r="E174">
        <v>9.9329320266465402</v>
      </c>
      <c r="F174">
        <v>7</v>
      </c>
      <c r="G174">
        <f t="shared" si="35"/>
        <v>-1</v>
      </c>
      <c r="H174">
        <f t="shared" si="36"/>
        <v>99999</v>
      </c>
      <c r="I174">
        <f t="shared" si="37"/>
        <v>99999</v>
      </c>
      <c r="J174">
        <f>IF(Basket_Sheet!$I$6=0,IF(C174&lt;Basket_Sheet!$I$7,-10,10),IF(Basket_Sheet!$I$6=1,IF(D174&lt;Basket_Sheet!$I$7,-10,10),IF(Basket_Sheet!$I$6=2,IF(E174&gt;Basket_Sheet!$I$7,-10,10),"")))</f>
        <v>-10</v>
      </c>
      <c r="K174">
        <f t="shared" si="38"/>
        <v>-1</v>
      </c>
      <c r="L174">
        <f t="shared" si="39"/>
        <v>2</v>
      </c>
      <c r="M174">
        <f t="shared" si="40"/>
        <v>2</v>
      </c>
      <c r="N174">
        <v>19491.400399999999</v>
      </c>
      <c r="O174" s="6">
        <f t="shared" si="45"/>
        <v>-5.0484370306351778E-3</v>
      </c>
      <c r="P174">
        <v>12553307</v>
      </c>
      <c r="Q174" s="6">
        <f t="shared" si="46"/>
        <v>-1.7450148708760826E-3</v>
      </c>
      <c r="R174">
        <v>1924.4186475989959</v>
      </c>
      <c r="S174" s="6">
        <f t="shared" si="47"/>
        <v>-1.3642491332125362E-3</v>
      </c>
      <c r="T174" s="29">
        <v>519.8269700000003</v>
      </c>
      <c r="U174" s="6">
        <f t="shared" si="48"/>
        <v>-1.6313204617163235E-3</v>
      </c>
      <c r="V174">
        <v>530.94846000000007</v>
      </c>
      <c r="W174" s="6">
        <f t="shared" si="50"/>
        <v>-8.4345654631201583E-4</v>
      </c>
      <c r="X174">
        <v>2444.2456175989964</v>
      </c>
      <c r="Y174" s="6">
        <f t="shared" si="49"/>
        <v>-1.4210601659454536E-3</v>
      </c>
      <c r="Z174" s="29">
        <v>2975.1940775989965</v>
      </c>
      <c r="AA174" s="6">
        <f t="shared" si="51"/>
        <v>-1.3180308911873162E-3</v>
      </c>
      <c r="AB174">
        <f t="shared" si="41"/>
        <v>2017</v>
      </c>
      <c r="AC174">
        <f t="shared" si="42"/>
        <v>1</v>
      </c>
      <c r="AD174" s="23">
        <f t="shared" si="43"/>
        <v>1</v>
      </c>
      <c r="AE174">
        <f>IF(ISBLANK(Basket_Sheet!$I$1),0,IF(Basket_Sheet!$I$1=0,1,IF(Calculation_Sheet!AB174=Basket_Sheet!$I$1,1,0)))</f>
        <v>1</v>
      </c>
      <c r="AF174">
        <f>IF(ISBLANK(Basket_Sheet!$I$2),0,IF(Basket_Sheet!$I$2=0,1,IF(Calculation_Sheet!AC174=Basket_Sheet!$I$2,1,0)))</f>
        <v>0</v>
      </c>
      <c r="AG174">
        <f>IF(ISBLANK(Basket_Sheet!$I$3),0,IF(Basket_Sheet!$I$3=0,1,IF(Calculation_Sheet!AD174=Basket_Sheet!$I$3,1,0)))</f>
        <v>0</v>
      </c>
      <c r="AH174">
        <f t="shared" si="44"/>
        <v>1</v>
      </c>
    </row>
    <row r="175" spans="1:34" x14ac:dyDescent="0.35">
      <c r="A175" s="19">
        <v>42767</v>
      </c>
      <c r="B175" s="7">
        <v>1.887399518984276</v>
      </c>
      <c r="C175">
        <v>0.74479297700000002</v>
      </c>
      <c r="D175">
        <v>0.25903216737337798</v>
      </c>
      <c r="E175">
        <v>6.08526493307303</v>
      </c>
      <c r="F175">
        <v>14</v>
      </c>
      <c r="G175">
        <f t="shared" si="35"/>
        <v>99999</v>
      </c>
      <c r="H175">
        <f t="shared" si="36"/>
        <v>99999</v>
      </c>
      <c r="I175">
        <f t="shared" si="37"/>
        <v>1</v>
      </c>
      <c r="J175">
        <f>IF(Basket_Sheet!$I$6=0,IF(C175&lt;Basket_Sheet!$I$7,-10,10),IF(Basket_Sheet!$I$6=1,IF(D175&lt;Basket_Sheet!$I$7,-10,10),IF(Basket_Sheet!$I$6=2,IF(E175&gt;Basket_Sheet!$I$7,-10,10),"")))</f>
        <v>10</v>
      </c>
      <c r="K175">
        <f t="shared" si="38"/>
        <v>1</v>
      </c>
      <c r="L175">
        <f t="shared" si="39"/>
        <v>5</v>
      </c>
      <c r="M175">
        <f t="shared" si="40"/>
        <v>5</v>
      </c>
      <c r="N175">
        <v>20045.900399999999</v>
      </c>
      <c r="O175" s="6">
        <f t="shared" si="45"/>
        <v>2.8448443345302277E-2</v>
      </c>
      <c r="P175">
        <v>12606206</v>
      </c>
      <c r="Q175" s="6">
        <f t="shared" si="46"/>
        <v>4.2139493601167644E-3</v>
      </c>
      <c r="R175">
        <v>1938.5852690812428</v>
      </c>
      <c r="S175" s="6">
        <f t="shared" si="47"/>
        <v>7.3615070711987585E-3</v>
      </c>
      <c r="T175" s="29">
        <v>520.9481900000003</v>
      </c>
      <c r="U175" s="6">
        <f t="shared" si="48"/>
        <v>2.1569100195013569E-3</v>
      </c>
      <c r="V175">
        <v>530.94846000000007</v>
      </c>
      <c r="W175" s="6">
        <f t="shared" si="50"/>
        <v>0</v>
      </c>
      <c r="X175">
        <v>2459.5334590812431</v>
      </c>
      <c r="Y175" s="6">
        <f t="shared" si="49"/>
        <v>6.2546257103506253E-3</v>
      </c>
      <c r="Z175" s="29">
        <v>2990.4819190812432</v>
      </c>
      <c r="AA175" s="6">
        <f t="shared" si="51"/>
        <v>5.1384350343235408E-3</v>
      </c>
      <c r="AB175">
        <f t="shared" si="41"/>
        <v>2017</v>
      </c>
      <c r="AC175">
        <f t="shared" si="42"/>
        <v>2</v>
      </c>
      <c r="AD175" s="23">
        <f t="shared" si="43"/>
        <v>1</v>
      </c>
      <c r="AE175">
        <f>IF(ISBLANK(Basket_Sheet!$I$1),0,IF(Basket_Sheet!$I$1=0,1,IF(Calculation_Sheet!AB175=Basket_Sheet!$I$1,1,0)))</f>
        <v>1</v>
      </c>
      <c r="AF175">
        <f>IF(ISBLANK(Basket_Sheet!$I$2),0,IF(Basket_Sheet!$I$2=0,1,IF(Calculation_Sheet!AC175=Basket_Sheet!$I$2,1,0)))</f>
        <v>0</v>
      </c>
      <c r="AG175">
        <f>IF(ISBLANK(Basket_Sheet!$I$3),0,IF(Basket_Sheet!$I$3=0,1,IF(Calculation_Sheet!AD175=Basket_Sheet!$I$3,1,0)))</f>
        <v>0</v>
      </c>
      <c r="AH175">
        <f t="shared" si="44"/>
        <v>1</v>
      </c>
    </row>
    <row r="176" spans="1:34" x14ac:dyDescent="0.35">
      <c r="A176" s="19">
        <v>42768</v>
      </c>
      <c r="B176" s="7">
        <v>-2.4471545717698041E-2</v>
      </c>
      <c r="C176">
        <v>0.247091857</v>
      </c>
      <c r="D176">
        <v>9.3257366518569099E-2</v>
      </c>
      <c r="E176">
        <v>7.7664336654281003</v>
      </c>
      <c r="F176">
        <v>5</v>
      </c>
      <c r="G176">
        <f t="shared" si="35"/>
        <v>99999</v>
      </c>
      <c r="H176">
        <f t="shared" si="36"/>
        <v>0</v>
      </c>
      <c r="I176">
        <f t="shared" si="37"/>
        <v>99999</v>
      </c>
      <c r="J176">
        <f>IF(Basket_Sheet!$I$6=0,IF(C176&lt;Basket_Sheet!$I$7,-10,10),IF(Basket_Sheet!$I$6=1,IF(D176&lt;Basket_Sheet!$I$7,-10,10),IF(Basket_Sheet!$I$6=2,IF(E176&gt;Basket_Sheet!$I$7,-10,10),"")))</f>
        <v>10</v>
      </c>
      <c r="K176">
        <f t="shared" si="38"/>
        <v>0</v>
      </c>
      <c r="L176">
        <f t="shared" si="39"/>
        <v>3</v>
      </c>
      <c r="M176">
        <f t="shared" si="40"/>
        <v>3</v>
      </c>
      <c r="N176">
        <v>20018.400399999999</v>
      </c>
      <c r="O176" s="6">
        <f t="shared" si="45"/>
        <v>-1.3718515732025205E-3</v>
      </c>
      <c r="P176">
        <v>12683608</v>
      </c>
      <c r="Q176" s="6">
        <f t="shared" si="46"/>
        <v>6.1399916834612434E-3</v>
      </c>
      <c r="R176">
        <v>1931.0268659902902</v>
      </c>
      <c r="S176" s="6">
        <f t="shared" si="47"/>
        <v>-3.8989273319582907E-3</v>
      </c>
      <c r="T176" s="29">
        <v>521.04520000000025</v>
      </c>
      <c r="U176" s="6">
        <f t="shared" si="48"/>
        <v>1.8621813428310041E-4</v>
      </c>
      <c r="V176">
        <v>533.13914</v>
      </c>
      <c r="W176" s="6">
        <f t="shared" si="50"/>
        <v>4.1259748639255189E-3</v>
      </c>
      <c r="X176">
        <v>2452.0720659902904</v>
      </c>
      <c r="Y176" s="6">
        <f t="shared" si="49"/>
        <v>-3.0336619586951441E-3</v>
      </c>
      <c r="Z176" s="29">
        <v>2985.2112059902902</v>
      </c>
      <c r="AA176" s="6">
        <f t="shared" si="51"/>
        <v>-1.7624962242113185E-3</v>
      </c>
      <c r="AB176">
        <f t="shared" si="41"/>
        <v>2017</v>
      </c>
      <c r="AC176">
        <f t="shared" si="42"/>
        <v>2</v>
      </c>
      <c r="AD176" s="23">
        <f t="shared" si="43"/>
        <v>1</v>
      </c>
      <c r="AE176">
        <f>IF(ISBLANK(Basket_Sheet!$I$1),0,IF(Basket_Sheet!$I$1=0,1,IF(Calculation_Sheet!AB176=Basket_Sheet!$I$1,1,0)))</f>
        <v>1</v>
      </c>
      <c r="AF176">
        <f>IF(ISBLANK(Basket_Sheet!$I$2),0,IF(Basket_Sheet!$I$2=0,1,IF(Calculation_Sheet!AC176=Basket_Sheet!$I$2,1,0)))</f>
        <v>0</v>
      </c>
      <c r="AG176">
        <f>IF(ISBLANK(Basket_Sheet!$I$3),0,IF(Basket_Sheet!$I$3=0,1,IF(Calculation_Sheet!AD176=Basket_Sheet!$I$3,1,0)))</f>
        <v>0</v>
      </c>
      <c r="AH176">
        <f t="shared" si="44"/>
        <v>1</v>
      </c>
    </row>
    <row r="177" spans="1:34" x14ac:dyDescent="0.35">
      <c r="A177" s="19">
        <v>42769</v>
      </c>
      <c r="B177" s="7">
        <v>0.564058290804205</v>
      </c>
      <c r="C177">
        <v>0.65873912000000001</v>
      </c>
      <c r="D177">
        <v>7.7692945737582397E-2</v>
      </c>
      <c r="E177">
        <v>10.0106280841452</v>
      </c>
      <c r="F177">
        <v>6</v>
      </c>
      <c r="G177">
        <f t="shared" si="35"/>
        <v>99999</v>
      </c>
      <c r="H177">
        <f t="shared" si="36"/>
        <v>99999</v>
      </c>
      <c r="I177">
        <f t="shared" si="37"/>
        <v>1</v>
      </c>
      <c r="J177">
        <f>IF(Basket_Sheet!$I$6=0,IF(C177&lt;Basket_Sheet!$I$7,-10,10),IF(Basket_Sheet!$I$6=1,IF(D177&lt;Basket_Sheet!$I$7,-10,10),IF(Basket_Sheet!$I$6=2,IF(E177&gt;Basket_Sheet!$I$7,-10,10),"")))</f>
        <v>-10</v>
      </c>
      <c r="K177">
        <f t="shared" si="38"/>
        <v>1</v>
      </c>
      <c r="L177">
        <f t="shared" si="39"/>
        <v>6</v>
      </c>
      <c r="M177">
        <f t="shared" si="40"/>
        <v>6</v>
      </c>
      <c r="N177">
        <v>20183.25</v>
      </c>
      <c r="O177" s="6">
        <f t="shared" si="45"/>
        <v>8.2349037238760303E-3</v>
      </c>
      <c r="P177">
        <v>12720457</v>
      </c>
      <c r="Q177" s="6">
        <f t="shared" si="46"/>
        <v>2.9052458890246324E-3</v>
      </c>
      <c r="R177">
        <v>1931.5356390422212</v>
      </c>
      <c r="S177" s="6">
        <f t="shared" si="47"/>
        <v>2.6347279827731995E-4</v>
      </c>
      <c r="T177" s="29">
        <v>522.09597000000031</v>
      </c>
      <c r="U177" s="6">
        <f t="shared" si="48"/>
        <v>2.0166580557694491E-3</v>
      </c>
      <c r="V177">
        <v>526.70767000000001</v>
      </c>
      <c r="W177" s="6">
        <f t="shared" si="50"/>
        <v>-1.2063398684253435E-2</v>
      </c>
      <c r="X177">
        <v>2453.6316090422215</v>
      </c>
      <c r="Y177" s="6">
        <f t="shared" si="49"/>
        <v>6.3601028434745466E-4</v>
      </c>
      <c r="Z177" s="29">
        <v>2980.3392790422213</v>
      </c>
      <c r="AA177" s="6">
        <f t="shared" si="51"/>
        <v>-1.632020856109806E-3</v>
      </c>
      <c r="AB177">
        <f t="shared" si="41"/>
        <v>2017</v>
      </c>
      <c r="AC177">
        <f t="shared" si="42"/>
        <v>2</v>
      </c>
      <c r="AD177" s="23">
        <f t="shared" si="43"/>
        <v>1</v>
      </c>
      <c r="AE177">
        <f>IF(ISBLANK(Basket_Sheet!$I$1),0,IF(Basket_Sheet!$I$1=0,1,IF(Calculation_Sheet!AB177=Basket_Sheet!$I$1,1,0)))</f>
        <v>1</v>
      </c>
      <c r="AF177">
        <f>IF(ISBLANK(Basket_Sheet!$I$2),0,IF(Basket_Sheet!$I$2=0,1,IF(Calculation_Sheet!AC177=Basket_Sheet!$I$2,1,0)))</f>
        <v>0</v>
      </c>
      <c r="AG177">
        <f>IF(ISBLANK(Basket_Sheet!$I$3),0,IF(Basket_Sheet!$I$3=0,1,IF(Calculation_Sheet!AD177=Basket_Sheet!$I$3,1,0)))</f>
        <v>0</v>
      </c>
      <c r="AH177">
        <f t="shared" si="44"/>
        <v>1</v>
      </c>
    </row>
    <row r="178" spans="1:34" x14ac:dyDescent="0.35">
      <c r="A178" s="19">
        <v>42772</v>
      </c>
      <c r="B178" s="7">
        <v>5.2144853091579619E-3</v>
      </c>
      <c r="C178">
        <v>0.66246491500000004</v>
      </c>
      <c r="D178">
        <v>9.3323918145298196E-2</v>
      </c>
      <c r="E178">
        <v>9.2768417456813292</v>
      </c>
      <c r="F178">
        <v>2</v>
      </c>
      <c r="G178">
        <f t="shared" si="35"/>
        <v>99999</v>
      </c>
      <c r="H178">
        <f t="shared" si="36"/>
        <v>0</v>
      </c>
      <c r="I178">
        <f t="shared" si="37"/>
        <v>99999</v>
      </c>
      <c r="J178">
        <f>IF(Basket_Sheet!$I$6=0,IF(C178&lt;Basket_Sheet!$I$7,-10,10),IF(Basket_Sheet!$I$6=1,IF(D178&lt;Basket_Sheet!$I$7,-10,10),IF(Basket_Sheet!$I$6=2,IF(E178&gt;Basket_Sheet!$I$7,-10,10),"")))</f>
        <v>10</v>
      </c>
      <c r="K178">
        <f t="shared" si="38"/>
        <v>0</v>
      </c>
      <c r="L178">
        <f t="shared" si="39"/>
        <v>3</v>
      </c>
      <c r="M178">
        <f t="shared" si="40"/>
        <v>3</v>
      </c>
      <c r="N178">
        <v>20381</v>
      </c>
      <c r="O178" s="6">
        <f t="shared" si="45"/>
        <v>9.79772831432002E-3</v>
      </c>
      <c r="P178">
        <v>12638283</v>
      </c>
      <c r="Q178" s="6">
        <f t="shared" si="46"/>
        <v>-6.4599880334488269E-3</v>
      </c>
      <c r="R178">
        <v>1929.3958813300724</v>
      </c>
      <c r="S178" s="6">
        <f t="shared" si="47"/>
        <v>-1.1078013104691697E-3</v>
      </c>
      <c r="T178" s="29">
        <v>523.61519000000021</v>
      </c>
      <c r="U178" s="6">
        <f t="shared" si="48"/>
        <v>2.9098481645049024E-3</v>
      </c>
      <c r="V178">
        <v>526.62672999999995</v>
      </c>
      <c r="W178" s="6">
        <f t="shared" si="50"/>
        <v>-1.5367158029055972E-4</v>
      </c>
      <c r="X178">
        <v>2453.0110713300728</v>
      </c>
      <c r="Y178" s="6">
        <f t="shared" si="49"/>
        <v>-2.5290581921988409E-4</v>
      </c>
      <c r="Z178" s="29">
        <v>2979.6378013300728</v>
      </c>
      <c r="AA178" s="6">
        <f t="shared" si="51"/>
        <v>-2.3536840824844862E-4</v>
      </c>
      <c r="AB178">
        <f t="shared" si="41"/>
        <v>2017</v>
      </c>
      <c r="AC178">
        <f t="shared" si="42"/>
        <v>2</v>
      </c>
      <c r="AD178" s="23">
        <f t="shared" si="43"/>
        <v>1</v>
      </c>
      <c r="AE178">
        <f>IF(ISBLANK(Basket_Sheet!$I$1),0,IF(Basket_Sheet!$I$1=0,1,IF(Calculation_Sheet!AB178=Basket_Sheet!$I$1,1,0)))</f>
        <v>1</v>
      </c>
      <c r="AF178">
        <f>IF(ISBLANK(Basket_Sheet!$I$2),0,IF(Basket_Sheet!$I$2=0,1,IF(Calculation_Sheet!AC178=Basket_Sheet!$I$2,1,0)))</f>
        <v>0</v>
      </c>
      <c r="AG178">
        <f>IF(ISBLANK(Basket_Sheet!$I$3),0,IF(Basket_Sheet!$I$3=0,1,IF(Calculation_Sheet!AD178=Basket_Sheet!$I$3,1,0)))</f>
        <v>0</v>
      </c>
      <c r="AH178">
        <f t="shared" si="44"/>
        <v>1</v>
      </c>
    </row>
    <row r="179" spans="1:34" x14ac:dyDescent="0.35">
      <c r="A179" s="19">
        <v>42773</v>
      </c>
      <c r="B179" s="7">
        <v>-6.6554876864225232E-2</v>
      </c>
      <c r="C179">
        <v>9.7024114999999994E-2</v>
      </c>
      <c r="D179">
        <v>1.6451995588676702E-2</v>
      </c>
      <c r="E179">
        <v>11.194924413471799</v>
      </c>
      <c r="F179">
        <v>6</v>
      </c>
      <c r="G179">
        <f t="shared" si="35"/>
        <v>99999</v>
      </c>
      <c r="H179">
        <f t="shared" si="36"/>
        <v>0</v>
      </c>
      <c r="I179">
        <f t="shared" si="37"/>
        <v>99999</v>
      </c>
      <c r="J179">
        <f>IF(Basket_Sheet!$I$6=0,IF(C179&lt;Basket_Sheet!$I$7,-10,10),IF(Basket_Sheet!$I$6=1,IF(D179&lt;Basket_Sheet!$I$7,-10,10),IF(Basket_Sheet!$I$6=2,IF(E179&gt;Basket_Sheet!$I$7,-10,10),"")))</f>
        <v>-10</v>
      </c>
      <c r="K179">
        <f t="shared" si="38"/>
        <v>0</v>
      </c>
      <c r="L179">
        <f t="shared" si="39"/>
        <v>4</v>
      </c>
      <c r="M179">
        <f t="shared" si="40"/>
        <v>4</v>
      </c>
      <c r="N179">
        <v>20308.300800000001</v>
      </c>
      <c r="O179" s="6">
        <f t="shared" si="45"/>
        <v>-3.5670084882978292E-3</v>
      </c>
      <c r="P179">
        <v>12666665</v>
      </c>
      <c r="Q179" s="6">
        <f t="shared" si="46"/>
        <v>2.2457164474003477E-3</v>
      </c>
      <c r="R179">
        <v>1929.9321513284904</v>
      </c>
      <c r="S179" s="6">
        <f t="shared" si="47"/>
        <v>2.7794710437989423E-4</v>
      </c>
      <c r="T179" s="29">
        <v>523.39147000000025</v>
      </c>
      <c r="U179" s="6">
        <f t="shared" si="48"/>
        <v>-4.2726033215334525E-4</v>
      </c>
      <c r="V179">
        <v>528.36194999999998</v>
      </c>
      <c r="W179" s="6">
        <f t="shared" si="50"/>
        <v>3.2949713737471242E-3</v>
      </c>
      <c r="X179">
        <v>2453.3236213284908</v>
      </c>
      <c r="Y179" s="6">
        <f t="shared" si="49"/>
        <v>1.2741483398537312E-4</v>
      </c>
      <c r="Z179" s="29">
        <v>2981.6855713284908</v>
      </c>
      <c r="AA179" s="6">
        <f t="shared" si="51"/>
        <v>6.8725467152552788E-4</v>
      </c>
      <c r="AB179">
        <f t="shared" si="41"/>
        <v>2017</v>
      </c>
      <c r="AC179">
        <f t="shared" si="42"/>
        <v>2</v>
      </c>
      <c r="AD179" s="23">
        <f t="shared" si="43"/>
        <v>1</v>
      </c>
      <c r="AE179">
        <f>IF(ISBLANK(Basket_Sheet!$I$1),0,IF(Basket_Sheet!$I$1=0,1,IF(Calculation_Sheet!AB179=Basket_Sheet!$I$1,1,0)))</f>
        <v>1</v>
      </c>
      <c r="AF179">
        <f>IF(ISBLANK(Basket_Sheet!$I$2),0,IF(Basket_Sheet!$I$2=0,1,IF(Calculation_Sheet!AC179=Basket_Sheet!$I$2,1,0)))</f>
        <v>0</v>
      </c>
      <c r="AG179">
        <f>IF(ISBLANK(Basket_Sheet!$I$3),0,IF(Basket_Sheet!$I$3=0,1,IF(Calculation_Sheet!AD179=Basket_Sheet!$I$3,1,0)))</f>
        <v>0</v>
      </c>
      <c r="AH179">
        <f t="shared" si="44"/>
        <v>1</v>
      </c>
    </row>
    <row r="180" spans="1:34" x14ac:dyDescent="0.35">
      <c r="A180" s="19">
        <v>42774</v>
      </c>
      <c r="B180" s="7">
        <v>6.6519486502907513E-3</v>
      </c>
      <c r="C180">
        <v>0.41127297400000001</v>
      </c>
      <c r="D180">
        <v>5.1116601783268798E-3</v>
      </c>
      <c r="E180">
        <v>6.6849450246297799</v>
      </c>
      <c r="F180">
        <v>7</v>
      </c>
      <c r="G180">
        <f t="shared" si="35"/>
        <v>99999</v>
      </c>
      <c r="H180">
        <f t="shared" si="36"/>
        <v>0</v>
      </c>
      <c r="I180">
        <f t="shared" si="37"/>
        <v>99999</v>
      </c>
      <c r="J180">
        <f>IF(Basket_Sheet!$I$6=0,IF(C180&lt;Basket_Sheet!$I$7,-10,10),IF(Basket_Sheet!$I$6=1,IF(D180&lt;Basket_Sheet!$I$7,-10,10),IF(Basket_Sheet!$I$6=2,IF(E180&gt;Basket_Sheet!$I$7,-10,10),"")))</f>
        <v>-10</v>
      </c>
      <c r="K180">
        <f t="shared" si="38"/>
        <v>0</v>
      </c>
      <c r="L180">
        <f t="shared" si="39"/>
        <v>4</v>
      </c>
      <c r="M180">
        <f t="shared" si="40"/>
        <v>4</v>
      </c>
      <c r="N180">
        <v>20322.300800000001</v>
      </c>
      <c r="O180" s="6">
        <f t="shared" si="45"/>
        <v>6.8937328326357239E-4</v>
      </c>
      <c r="P180">
        <v>12722099</v>
      </c>
      <c r="Q180" s="6">
        <f t="shared" si="46"/>
        <v>4.376368996890756E-3</v>
      </c>
      <c r="R180">
        <v>1937.026371716712</v>
      </c>
      <c r="S180" s="6">
        <f t="shared" si="47"/>
        <v>3.6758910842218384E-3</v>
      </c>
      <c r="T180" s="29">
        <v>523.67539000000033</v>
      </c>
      <c r="U180" s="6">
        <f t="shared" si="48"/>
        <v>5.4246203133589965E-4</v>
      </c>
      <c r="V180">
        <v>528.06721000000005</v>
      </c>
      <c r="W180" s="6">
        <f t="shared" si="50"/>
        <v>-5.5783729316605246E-4</v>
      </c>
      <c r="X180">
        <v>2460.7017617167121</v>
      </c>
      <c r="Y180" s="6">
        <f t="shared" si="49"/>
        <v>3.0074060853928497E-3</v>
      </c>
      <c r="Z180" s="29">
        <v>2988.7689717167123</v>
      </c>
      <c r="AA180" s="6">
        <f t="shared" si="51"/>
        <v>2.3756362697444633E-3</v>
      </c>
      <c r="AB180">
        <f t="shared" si="41"/>
        <v>2017</v>
      </c>
      <c r="AC180">
        <f t="shared" si="42"/>
        <v>2</v>
      </c>
      <c r="AD180" s="23">
        <f t="shared" si="43"/>
        <v>1</v>
      </c>
      <c r="AE180">
        <f>IF(ISBLANK(Basket_Sheet!$I$1),0,IF(Basket_Sheet!$I$1=0,1,IF(Calculation_Sheet!AB180=Basket_Sheet!$I$1,1,0)))</f>
        <v>1</v>
      </c>
      <c r="AF180">
        <f>IF(ISBLANK(Basket_Sheet!$I$2),0,IF(Basket_Sheet!$I$2=0,1,IF(Calculation_Sheet!AC180=Basket_Sheet!$I$2,1,0)))</f>
        <v>0</v>
      </c>
      <c r="AG180">
        <f>IF(ISBLANK(Basket_Sheet!$I$3),0,IF(Basket_Sheet!$I$3=0,1,IF(Calculation_Sheet!AD180=Basket_Sheet!$I$3,1,0)))</f>
        <v>0</v>
      </c>
      <c r="AH180">
        <f t="shared" si="44"/>
        <v>1</v>
      </c>
    </row>
    <row r="181" spans="1:34" x14ac:dyDescent="0.35">
      <c r="A181" s="19">
        <v>42775</v>
      </c>
      <c r="B181" s="7">
        <v>-1.0258564699290651</v>
      </c>
      <c r="C181">
        <v>0.112897969</v>
      </c>
      <c r="D181">
        <v>0.20399668837020701</v>
      </c>
      <c r="E181">
        <v>5.3575103550621002</v>
      </c>
      <c r="F181">
        <v>11</v>
      </c>
      <c r="G181">
        <f t="shared" si="35"/>
        <v>-1</v>
      </c>
      <c r="H181">
        <f t="shared" si="36"/>
        <v>99999</v>
      </c>
      <c r="I181">
        <f t="shared" si="37"/>
        <v>99999</v>
      </c>
      <c r="J181">
        <f>IF(Basket_Sheet!$I$6=0,IF(C181&lt;Basket_Sheet!$I$7,-10,10),IF(Basket_Sheet!$I$6=1,IF(D181&lt;Basket_Sheet!$I$7,-10,10),IF(Basket_Sheet!$I$6=2,IF(E181&gt;Basket_Sheet!$I$7,-10,10),"")))</f>
        <v>10</v>
      </c>
      <c r="K181">
        <f t="shared" si="38"/>
        <v>-1</v>
      </c>
      <c r="L181">
        <f t="shared" si="39"/>
        <v>1</v>
      </c>
      <c r="M181">
        <f t="shared" si="40"/>
        <v>1</v>
      </c>
      <c r="N181">
        <v>20175.150399999999</v>
      </c>
      <c r="O181" s="6">
        <f t="shared" si="45"/>
        <v>-7.2408336756831781E-3</v>
      </c>
      <c r="P181">
        <v>12761833</v>
      </c>
      <c r="Q181" s="6">
        <f t="shared" si="46"/>
        <v>3.1232267568426231E-3</v>
      </c>
      <c r="R181">
        <v>1938.7170951273849</v>
      </c>
      <c r="S181" s="6">
        <f t="shared" si="47"/>
        <v>8.7284480756677496E-4</v>
      </c>
      <c r="T181" s="29">
        <v>522.4966800000002</v>
      </c>
      <c r="U181" s="6">
        <f t="shared" si="48"/>
        <v>-2.2508409264757612E-3</v>
      </c>
      <c r="V181">
        <v>522.06193000000007</v>
      </c>
      <c r="W181" s="6">
        <f t="shared" si="50"/>
        <v>-1.1372188778772996E-2</v>
      </c>
      <c r="X181">
        <v>2461.2137751273849</v>
      </c>
      <c r="Y181" s="6">
        <f t="shared" si="49"/>
        <v>2.0807617511331422E-4</v>
      </c>
      <c r="Z181" s="29">
        <v>2983.2757051273848</v>
      </c>
      <c r="AA181" s="6">
        <f t="shared" si="51"/>
        <v>-1.8379696260605316E-3</v>
      </c>
      <c r="AB181">
        <f t="shared" si="41"/>
        <v>2017</v>
      </c>
      <c r="AC181">
        <f t="shared" si="42"/>
        <v>2</v>
      </c>
      <c r="AD181" s="23">
        <f t="shared" si="43"/>
        <v>1</v>
      </c>
      <c r="AE181">
        <f>IF(ISBLANK(Basket_Sheet!$I$1),0,IF(Basket_Sheet!$I$1=0,1,IF(Calculation_Sheet!AB181=Basket_Sheet!$I$1,1,0)))</f>
        <v>1</v>
      </c>
      <c r="AF181">
        <f>IF(ISBLANK(Basket_Sheet!$I$2),0,IF(Basket_Sheet!$I$2=0,1,IF(Calculation_Sheet!AC181=Basket_Sheet!$I$2,1,0)))</f>
        <v>0</v>
      </c>
      <c r="AG181">
        <f>IF(ISBLANK(Basket_Sheet!$I$3),0,IF(Basket_Sheet!$I$3=0,1,IF(Calculation_Sheet!AD181=Basket_Sheet!$I$3,1,0)))</f>
        <v>0</v>
      </c>
      <c r="AH181">
        <f t="shared" si="44"/>
        <v>1</v>
      </c>
    </row>
    <row r="182" spans="1:34" x14ac:dyDescent="0.35">
      <c r="A182" s="19">
        <v>42776</v>
      </c>
      <c r="B182" s="7">
        <v>-6.9310217627963938E-2</v>
      </c>
      <c r="C182">
        <v>0.54620795899999997</v>
      </c>
      <c r="D182">
        <v>0.115087304351579</v>
      </c>
      <c r="E182">
        <v>10.700868576990599</v>
      </c>
      <c r="F182">
        <v>8</v>
      </c>
      <c r="G182">
        <f t="shared" si="35"/>
        <v>99999</v>
      </c>
      <c r="H182">
        <f t="shared" si="36"/>
        <v>0</v>
      </c>
      <c r="I182">
        <f t="shared" si="37"/>
        <v>99999</v>
      </c>
      <c r="J182">
        <f>IF(Basket_Sheet!$I$6=0,IF(C182&lt;Basket_Sheet!$I$7,-10,10),IF(Basket_Sheet!$I$6=1,IF(D182&lt;Basket_Sheet!$I$7,-10,10),IF(Basket_Sheet!$I$6=2,IF(E182&gt;Basket_Sheet!$I$7,-10,10),"")))</f>
        <v>10</v>
      </c>
      <c r="K182">
        <f t="shared" si="38"/>
        <v>0</v>
      </c>
      <c r="L182">
        <f t="shared" si="39"/>
        <v>3</v>
      </c>
      <c r="M182">
        <f t="shared" si="40"/>
        <v>3</v>
      </c>
      <c r="N182">
        <v>20227</v>
      </c>
      <c r="O182" s="6">
        <f t="shared" si="45"/>
        <v>2.5699734064932311E-3</v>
      </c>
      <c r="P182">
        <v>12786367</v>
      </c>
      <c r="Q182" s="6">
        <f t="shared" si="46"/>
        <v>1.9224511087083673E-3</v>
      </c>
      <c r="R182">
        <v>1940.8902208256989</v>
      </c>
      <c r="S182" s="6">
        <f t="shared" si="47"/>
        <v>1.1209091330424137E-3</v>
      </c>
      <c r="T182" s="29">
        <v>522.06731000000025</v>
      </c>
      <c r="U182" s="6">
        <f t="shared" si="48"/>
        <v>-8.2176598710625992E-4</v>
      </c>
      <c r="V182">
        <v>519.15365000000008</v>
      </c>
      <c r="W182" s="6">
        <f t="shared" si="50"/>
        <v>-5.5707567107986522E-3</v>
      </c>
      <c r="X182">
        <v>2462.957530825699</v>
      </c>
      <c r="Y182" s="6">
        <f t="shared" si="49"/>
        <v>7.0849420555663123E-4</v>
      </c>
      <c r="Z182" s="29">
        <v>2982.1111808256992</v>
      </c>
      <c r="AA182" s="6">
        <f t="shared" si="51"/>
        <v>-3.9035088164462994E-4</v>
      </c>
      <c r="AB182">
        <f t="shared" si="41"/>
        <v>2017</v>
      </c>
      <c r="AC182">
        <f t="shared" si="42"/>
        <v>2</v>
      </c>
      <c r="AD182" s="23">
        <f t="shared" si="43"/>
        <v>1</v>
      </c>
      <c r="AE182">
        <f>IF(ISBLANK(Basket_Sheet!$I$1),0,IF(Basket_Sheet!$I$1=0,1,IF(Calculation_Sheet!AB182=Basket_Sheet!$I$1,1,0)))</f>
        <v>1</v>
      </c>
      <c r="AF182">
        <f>IF(ISBLANK(Basket_Sheet!$I$2),0,IF(Basket_Sheet!$I$2=0,1,IF(Calculation_Sheet!AC182=Basket_Sheet!$I$2,1,0)))</f>
        <v>0</v>
      </c>
      <c r="AG182">
        <f>IF(ISBLANK(Basket_Sheet!$I$3),0,IF(Basket_Sheet!$I$3=0,1,IF(Calculation_Sheet!AD182=Basket_Sheet!$I$3,1,0)))</f>
        <v>0</v>
      </c>
      <c r="AH182">
        <f t="shared" si="44"/>
        <v>1</v>
      </c>
    </row>
    <row r="183" spans="1:34" x14ac:dyDescent="0.35">
      <c r="A183" s="19">
        <v>42779</v>
      </c>
      <c r="B183" s="7">
        <v>-5.3085919271402071E-3</v>
      </c>
      <c r="C183">
        <v>7.0960720000000005E-2</v>
      </c>
      <c r="D183">
        <v>2.8229181214086001E-2</v>
      </c>
      <c r="E183">
        <v>9.8681249147273302</v>
      </c>
      <c r="F183">
        <v>3</v>
      </c>
      <c r="G183">
        <f t="shared" si="35"/>
        <v>99999</v>
      </c>
      <c r="H183">
        <f t="shared" si="36"/>
        <v>0</v>
      </c>
      <c r="I183">
        <f t="shared" si="37"/>
        <v>99999</v>
      </c>
      <c r="J183">
        <f>IF(Basket_Sheet!$I$6=0,IF(C183&lt;Basket_Sheet!$I$7,-10,10),IF(Basket_Sheet!$I$6=1,IF(D183&lt;Basket_Sheet!$I$7,-10,10),IF(Basket_Sheet!$I$6=2,IF(E183&gt;Basket_Sheet!$I$7,-10,10),"")))</f>
        <v>-10</v>
      </c>
      <c r="K183">
        <f t="shared" si="38"/>
        <v>0</v>
      </c>
      <c r="L183">
        <f t="shared" si="39"/>
        <v>4</v>
      </c>
      <c r="M183">
        <f t="shared" si="40"/>
        <v>4</v>
      </c>
      <c r="N183">
        <v>20255.25</v>
      </c>
      <c r="O183" s="6">
        <f t="shared" si="45"/>
        <v>1.3966480446927498E-3</v>
      </c>
      <c r="P183">
        <v>12765600</v>
      </c>
      <c r="Q183" s="6">
        <f t="shared" si="46"/>
        <v>-1.6241517234723002E-3</v>
      </c>
      <c r="R183">
        <v>1934.9291799246168</v>
      </c>
      <c r="S183" s="6">
        <f t="shared" si="47"/>
        <v>-3.0712921509522539E-3</v>
      </c>
      <c r="T183" s="29">
        <v>520.85369000000026</v>
      </c>
      <c r="U183" s="6">
        <f t="shared" si="48"/>
        <v>-2.3246427745111653E-3</v>
      </c>
      <c r="V183">
        <v>519.15365000000008</v>
      </c>
      <c r="W183" s="6">
        <f t="shared" si="50"/>
        <v>0</v>
      </c>
      <c r="X183">
        <v>2455.782869924617</v>
      </c>
      <c r="Y183" s="6">
        <f t="shared" si="49"/>
        <v>-2.913026640242844E-3</v>
      </c>
      <c r="Z183" s="29">
        <v>2974.9365199246172</v>
      </c>
      <c r="AA183" s="6">
        <f t="shared" si="51"/>
        <v>-2.4058998696002698E-3</v>
      </c>
      <c r="AB183">
        <f t="shared" si="41"/>
        <v>2017</v>
      </c>
      <c r="AC183">
        <f t="shared" si="42"/>
        <v>2</v>
      </c>
      <c r="AD183" s="23">
        <f t="shared" si="43"/>
        <v>1</v>
      </c>
      <c r="AE183">
        <f>IF(ISBLANK(Basket_Sheet!$I$1),0,IF(Basket_Sheet!$I$1=0,1,IF(Calculation_Sheet!AB183=Basket_Sheet!$I$1,1,0)))</f>
        <v>1</v>
      </c>
      <c r="AF183">
        <f>IF(ISBLANK(Basket_Sheet!$I$2),0,IF(Basket_Sheet!$I$2=0,1,IF(Calculation_Sheet!AC183=Basket_Sheet!$I$2,1,0)))</f>
        <v>0</v>
      </c>
      <c r="AG183">
        <f>IF(ISBLANK(Basket_Sheet!$I$3),0,IF(Basket_Sheet!$I$3=0,1,IF(Calculation_Sheet!AD183=Basket_Sheet!$I$3,1,0)))</f>
        <v>0</v>
      </c>
      <c r="AH183">
        <f t="shared" si="44"/>
        <v>1</v>
      </c>
    </row>
    <row r="184" spans="1:34" x14ac:dyDescent="0.35">
      <c r="A184" s="19">
        <v>42780</v>
      </c>
      <c r="B184" s="7">
        <v>2.3734788041394634E-3</v>
      </c>
      <c r="C184">
        <v>3.4788689999999999E-3</v>
      </c>
      <c r="D184">
        <v>6.1979995392615998E-2</v>
      </c>
      <c r="E184">
        <v>10.097065123328701</v>
      </c>
      <c r="F184">
        <v>1</v>
      </c>
      <c r="G184">
        <f t="shared" si="35"/>
        <v>99999</v>
      </c>
      <c r="H184">
        <f t="shared" si="36"/>
        <v>0</v>
      </c>
      <c r="I184">
        <f t="shared" si="37"/>
        <v>99999</v>
      </c>
      <c r="J184">
        <f>IF(Basket_Sheet!$I$6=0,IF(C184&lt;Basket_Sheet!$I$7,-10,10),IF(Basket_Sheet!$I$6=1,IF(D184&lt;Basket_Sheet!$I$7,-10,10),IF(Basket_Sheet!$I$6=2,IF(E184&gt;Basket_Sheet!$I$7,-10,10),"")))</f>
        <v>-10</v>
      </c>
      <c r="K184">
        <f t="shared" si="38"/>
        <v>0</v>
      </c>
      <c r="L184">
        <f t="shared" si="39"/>
        <v>4</v>
      </c>
      <c r="M184">
        <f t="shared" si="40"/>
        <v>4</v>
      </c>
      <c r="N184">
        <v>20256.800800000001</v>
      </c>
      <c r="O184" s="6">
        <f t="shared" si="45"/>
        <v>7.6562866417440034E-5</v>
      </c>
      <c r="P184">
        <v>12804785</v>
      </c>
      <c r="Q184" s="6">
        <f t="shared" si="46"/>
        <v>3.0695776148399467E-3</v>
      </c>
      <c r="R184">
        <v>1936.3060960806761</v>
      </c>
      <c r="S184" s="6">
        <f t="shared" si="47"/>
        <v>7.1161062138358488E-4</v>
      </c>
      <c r="T184" s="29">
        <v>520.84537000000023</v>
      </c>
      <c r="U184" s="6">
        <f t="shared" si="48"/>
        <v>-1.5973775668198797E-5</v>
      </c>
      <c r="V184">
        <v>516.14322000000004</v>
      </c>
      <c r="W184" s="6">
        <f t="shared" si="50"/>
        <v>-5.7987264463998933E-3</v>
      </c>
      <c r="X184">
        <v>2457.1514660806761</v>
      </c>
      <c r="Y184" s="6">
        <f t="shared" si="49"/>
        <v>5.572952612464821E-4</v>
      </c>
      <c r="Z184" s="29">
        <v>2973.294686080676</v>
      </c>
      <c r="AA184" s="6">
        <f t="shared" si="51"/>
        <v>-5.5188869844613464E-4</v>
      </c>
      <c r="AB184">
        <f t="shared" si="41"/>
        <v>2017</v>
      </c>
      <c r="AC184">
        <f t="shared" si="42"/>
        <v>2</v>
      </c>
      <c r="AD184" s="23">
        <f t="shared" si="43"/>
        <v>1</v>
      </c>
      <c r="AE184">
        <f>IF(ISBLANK(Basket_Sheet!$I$1),0,IF(Basket_Sheet!$I$1=0,1,IF(Calculation_Sheet!AB184=Basket_Sheet!$I$1,1,0)))</f>
        <v>1</v>
      </c>
      <c r="AF184">
        <f>IF(ISBLANK(Basket_Sheet!$I$2),0,IF(Basket_Sheet!$I$2=0,1,IF(Calculation_Sheet!AC184=Basket_Sheet!$I$2,1,0)))</f>
        <v>0</v>
      </c>
      <c r="AG184">
        <f>IF(ISBLANK(Basket_Sheet!$I$3),0,IF(Basket_Sheet!$I$3=0,1,IF(Calculation_Sheet!AD184=Basket_Sheet!$I$3,1,0)))</f>
        <v>0</v>
      </c>
      <c r="AH184">
        <f t="shared" si="44"/>
        <v>1</v>
      </c>
    </row>
    <row r="185" spans="1:34" x14ac:dyDescent="0.35">
      <c r="A185" s="19">
        <v>42781</v>
      </c>
      <c r="B185" s="7">
        <v>-0.81277824850958946</v>
      </c>
      <c r="C185">
        <v>0.56106683199999996</v>
      </c>
      <c r="D185">
        <v>0.133168409451314</v>
      </c>
      <c r="E185">
        <v>7.2189660692939004</v>
      </c>
      <c r="F185">
        <v>7</v>
      </c>
      <c r="G185">
        <f t="shared" si="35"/>
        <v>-1</v>
      </c>
      <c r="H185">
        <f t="shared" si="36"/>
        <v>99999</v>
      </c>
      <c r="I185">
        <f t="shared" si="37"/>
        <v>99999</v>
      </c>
      <c r="J185">
        <f>IF(Basket_Sheet!$I$6=0,IF(C185&lt;Basket_Sheet!$I$7,-10,10),IF(Basket_Sheet!$I$6=1,IF(D185&lt;Basket_Sheet!$I$7,-10,10),IF(Basket_Sheet!$I$6=2,IF(E185&gt;Basket_Sheet!$I$7,-10,10),"")))</f>
        <v>10</v>
      </c>
      <c r="K185">
        <f t="shared" si="38"/>
        <v>-1</v>
      </c>
      <c r="L185">
        <f t="shared" si="39"/>
        <v>1</v>
      </c>
      <c r="M185">
        <f t="shared" si="40"/>
        <v>1</v>
      </c>
      <c r="N185">
        <v>20157.550800000001</v>
      </c>
      <c r="O185" s="6">
        <f t="shared" si="45"/>
        <v>-4.8995890802263631E-3</v>
      </c>
      <c r="P185">
        <v>12847778</v>
      </c>
      <c r="Q185" s="6">
        <f t="shared" si="46"/>
        <v>3.3575729697921108E-3</v>
      </c>
      <c r="R185">
        <v>1943.1054087074972</v>
      </c>
      <c r="S185" s="6">
        <f t="shared" si="47"/>
        <v>3.5114864538121626E-3</v>
      </c>
      <c r="T185" s="29">
        <v>521.45914000000027</v>
      </c>
      <c r="U185" s="6">
        <f t="shared" si="48"/>
        <v>1.1784111664465691E-3</v>
      </c>
      <c r="V185">
        <v>515.85311999999999</v>
      </c>
      <c r="W185" s="6">
        <f t="shared" si="50"/>
        <v>-5.6205329985747898E-4</v>
      </c>
      <c r="X185">
        <v>2464.5645487074976</v>
      </c>
      <c r="Y185" s="6">
        <f t="shared" si="49"/>
        <v>3.0169416615761779E-3</v>
      </c>
      <c r="Z185" s="29">
        <v>2980.4176687074978</v>
      </c>
      <c r="AA185" s="6">
        <f t="shared" si="51"/>
        <v>2.3956530982844892E-3</v>
      </c>
      <c r="AB185">
        <f t="shared" si="41"/>
        <v>2017</v>
      </c>
      <c r="AC185">
        <f t="shared" si="42"/>
        <v>2</v>
      </c>
      <c r="AD185" s="23">
        <f t="shared" si="43"/>
        <v>1</v>
      </c>
      <c r="AE185">
        <f>IF(ISBLANK(Basket_Sheet!$I$1),0,IF(Basket_Sheet!$I$1=0,1,IF(Calculation_Sheet!AB185=Basket_Sheet!$I$1,1,0)))</f>
        <v>1</v>
      </c>
      <c r="AF185">
        <f>IF(ISBLANK(Basket_Sheet!$I$2),0,IF(Basket_Sheet!$I$2=0,1,IF(Calculation_Sheet!AC185=Basket_Sheet!$I$2,1,0)))</f>
        <v>0</v>
      </c>
      <c r="AG185">
        <f>IF(ISBLANK(Basket_Sheet!$I$3),0,IF(Basket_Sheet!$I$3=0,1,IF(Calculation_Sheet!AD185=Basket_Sheet!$I$3,1,0)))</f>
        <v>0</v>
      </c>
      <c r="AH185">
        <f t="shared" si="44"/>
        <v>1</v>
      </c>
    </row>
    <row r="186" spans="1:34" x14ac:dyDescent="0.35">
      <c r="A186" s="19">
        <v>42782</v>
      </c>
      <c r="B186" s="7">
        <v>0.39826978686588915</v>
      </c>
      <c r="C186">
        <v>0.73666905400000005</v>
      </c>
      <c r="D186">
        <v>0.12908654051611099</v>
      </c>
      <c r="E186">
        <v>7.5680920716289197</v>
      </c>
      <c r="F186">
        <v>5</v>
      </c>
      <c r="G186">
        <f t="shared" si="35"/>
        <v>99999</v>
      </c>
      <c r="H186">
        <f t="shared" si="36"/>
        <v>99999</v>
      </c>
      <c r="I186">
        <f t="shared" si="37"/>
        <v>1</v>
      </c>
      <c r="J186">
        <f>IF(Basket_Sheet!$I$6=0,IF(C186&lt;Basket_Sheet!$I$7,-10,10),IF(Basket_Sheet!$I$6=1,IF(D186&lt;Basket_Sheet!$I$7,-10,10),IF(Basket_Sheet!$I$6=2,IF(E186&gt;Basket_Sheet!$I$7,-10,10),"")))</f>
        <v>10</v>
      </c>
      <c r="K186">
        <f t="shared" si="38"/>
        <v>1</v>
      </c>
      <c r="L186">
        <f t="shared" si="39"/>
        <v>5</v>
      </c>
      <c r="M186">
        <f t="shared" si="40"/>
        <v>5</v>
      </c>
      <c r="N186">
        <v>20255.650399999999</v>
      </c>
      <c r="O186" s="6">
        <f t="shared" si="45"/>
        <v>4.8666428264687589E-3</v>
      </c>
      <c r="P186">
        <v>12712877</v>
      </c>
      <c r="Q186" s="6">
        <f t="shared" si="46"/>
        <v>-1.0499947928739095E-2</v>
      </c>
      <c r="R186">
        <v>1952.1054212241161</v>
      </c>
      <c r="S186" s="6">
        <f t="shared" si="47"/>
        <v>4.6317675182663276E-3</v>
      </c>
      <c r="T186" s="29">
        <v>521.62081000000035</v>
      </c>
      <c r="U186" s="6">
        <f t="shared" si="48"/>
        <v>3.1003387916461733E-4</v>
      </c>
      <c r="V186">
        <v>513.74514999999997</v>
      </c>
      <c r="W186" s="6">
        <f t="shared" si="50"/>
        <v>-4.0863763700799138E-3</v>
      </c>
      <c r="X186">
        <v>2473.7262312241164</v>
      </c>
      <c r="Y186" s="6">
        <f t="shared" si="49"/>
        <v>3.7173635892082668E-3</v>
      </c>
      <c r="Z186" s="29">
        <v>2987.4713812241162</v>
      </c>
      <c r="AA186" s="6">
        <f t="shared" si="51"/>
        <v>2.3666859147555286E-3</v>
      </c>
      <c r="AB186">
        <f t="shared" si="41"/>
        <v>2017</v>
      </c>
      <c r="AC186">
        <f t="shared" si="42"/>
        <v>2</v>
      </c>
      <c r="AD186" s="23">
        <f t="shared" si="43"/>
        <v>1</v>
      </c>
      <c r="AE186">
        <f>IF(ISBLANK(Basket_Sheet!$I$1),0,IF(Basket_Sheet!$I$1=0,1,IF(Calculation_Sheet!AB186=Basket_Sheet!$I$1,1,0)))</f>
        <v>1</v>
      </c>
      <c r="AF186">
        <f>IF(ISBLANK(Basket_Sheet!$I$2),0,IF(Basket_Sheet!$I$2=0,1,IF(Calculation_Sheet!AC186=Basket_Sheet!$I$2,1,0)))</f>
        <v>0</v>
      </c>
      <c r="AG186">
        <f>IF(ISBLANK(Basket_Sheet!$I$3),0,IF(Basket_Sheet!$I$3=0,1,IF(Calculation_Sheet!AD186=Basket_Sheet!$I$3,1,0)))</f>
        <v>0</v>
      </c>
      <c r="AH186">
        <f t="shared" si="44"/>
        <v>1</v>
      </c>
    </row>
    <row r="187" spans="1:34" x14ac:dyDescent="0.35">
      <c r="A187" s="19">
        <v>42783</v>
      </c>
      <c r="B187" s="7">
        <v>-1.2876857403824173</v>
      </c>
      <c r="C187">
        <v>0.407446739</v>
      </c>
      <c r="D187">
        <v>0.25020295813608101</v>
      </c>
      <c r="E187">
        <v>5.1644577984690896</v>
      </c>
      <c r="F187">
        <v>10</v>
      </c>
      <c r="G187">
        <f t="shared" si="35"/>
        <v>-1</v>
      </c>
      <c r="H187">
        <f t="shared" si="36"/>
        <v>99999</v>
      </c>
      <c r="I187">
        <f t="shared" si="37"/>
        <v>99999</v>
      </c>
      <c r="J187">
        <f>IF(Basket_Sheet!$I$6=0,IF(C187&lt;Basket_Sheet!$I$7,-10,10),IF(Basket_Sheet!$I$6=1,IF(D187&lt;Basket_Sheet!$I$7,-10,10),IF(Basket_Sheet!$I$6=2,IF(E187&gt;Basket_Sheet!$I$7,-10,10),"")))</f>
        <v>10</v>
      </c>
      <c r="K187">
        <f t="shared" si="38"/>
        <v>-1</v>
      </c>
      <c r="L187">
        <f t="shared" si="39"/>
        <v>1</v>
      </c>
      <c r="M187">
        <f t="shared" si="40"/>
        <v>1</v>
      </c>
      <c r="N187">
        <v>20549.449199999999</v>
      </c>
      <c r="O187" s="6">
        <f t="shared" si="45"/>
        <v>1.4504535485071468E-2</v>
      </c>
      <c r="P187">
        <v>12632325</v>
      </c>
      <c r="Q187" s="6">
        <f t="shared" si="46"/>
        <v>-6.3362526043475587E-3</v>
      </c>
      <c r="R187">
        <v>1945.8005093777299</v>
      </c>
      <c r="S187" s="6">
        <f t="shared" si="47"/>
        <v>-3.2298009000111261E-3</v>
      </c>
      <c r="T187" s="29">
        <v>524.31672000000026</v>
      </c>
      <c r="U187" s="6">
        <f t="shared" si="48"/>
        <v>5.1683329121778865E-3</v>
      </c>
      <c r="V187">
        <v>509.90368999999998</v>
      </c>
      <c r="W187" s="6">
        <f t="shared" si="50"/>
        <v>-7.4773649931293429E-3</v>
      </c>
      <c r="X187">
        <v>2470.1172293777299</v>
      </c>
      <c r="Y187" s="6">
        <f t="shared" si="49"/>
        <v>-1.4589334101861029E-3</v>
      </c>
      <c r="Z187" s="29">
        <v>2980.02091937773</v>
      </c>
      <c r="AA187" s="6">
        <f t="shared" si="51"/>
        <v>-2.4939023326587817E-3</v>
      </c>
      <c r="AB187">
        <f t="shared" si="41"/>
        <v>2017</v>
      </c>
      <c r="AC187">
        <f t="shared" si="42"/>
        <v>2</v>
      </c>
      <c r="AD187" s="23">
        <f t="shared" si="43"/>
        <v>1</v>
      </c>
      <c r="AE187">
        <f>IF(ISBLANK(Basket_Sheet!$I$1),0,IF(Basket_Sheet!$I$1=0,1,IF(Calculation_Sheet!AB187=Basket_Sheet!$I$1,1,0)))</f>
        <v>1</v>
      </c>
      <c r="AF187">
        <f>IF(ISBLANK(Basket_Sheet!$I$2),0,IF(Basket_Sheet!$I$2=0,1,IF(Calculation_Sheet!AC187=Basket_Sheet!$I$2,1,0)))</f>
        <v>0</v>
      </c>
      <c r="AG187">
        <f>IF(ISBLANK(Basket_Sheet!$I$3),0,IF(Basket_Sheet!$I$3=0,1,IF(Calculation_Sheet!AD187=Basket_Sheet!$I$3,1,0)))</f>
        <v>0</v>
      </c>
      <c r="AH187">
        <f t="shared" si="44"/>
        <v>1</v>
      </c>
    </row>
    <row r="188" spans="1:34" x14ac:dyDescent="0.35">
      <c r="A188" s="19">
        <v>42786</v>
      </c>
      <c r="B188" s="7">
        <v>0.65706016986950744</v>
      </c>
      <c r="C188">
        <v>0.76041728399999997</v>
      </c>
      <c r="D188">
        <v>0.24790337411400801</v>
      </c>
      <c r="E188">
        <v>7.1235178692834502</v>
      </c>
      <c r="F188">
        <v>2</v>
      </c>
      <c r="G188">
        <f t="shared" si="35"/>
        <v>99999</v>
      </c>
      <c r="H188">
        <f t="shared" si="36"/>
        <v>99999</v>
      </c>
      <c r="I188">
        <f t="shared" si="37"/>
        <v>1</v>
      </c>
      <c r="J188">
        <f>IF(Basket_Sheet!$I$6=0,IF(C188&lt;Basket_Sheet!$I$7,-10,10),IF(Basket_Sheet!$I$6=1,IF(D188&lt;Basket_Sheet!$I$7,-10,10),IF(Basket_Sheet!$I$6=2,IF(E188&gt;Basket_Sheet!$I$7,-10,10),"")))</f>
        <v>10</v>
      </c>
      <c r="K188">
        <f t="shared" si="38"/>
        <v>1</v>
      </c>
      <c r="L188">
        <f t="shared" si="39"/>
        <v>5</v>
      </c>
      <c r="M188">
        <f t="shared" si="40"/>
        <v>5</v>
      </c>
      <c r="N188">
        <v>20676.449199999999</v>
      </c>
      <c r="O188" s="6">
        <f t="shared" si="45"/>
        <v>6.1802143095883721E-3</v>
      </c>
      <c r="P188">
        <v>12670605</v>
      </c>
      <c r="Q188" s="6">
        <f t="shared" si="46"/>
        <v>3.0303210216646725E-3</v>
      </c>
      <c r="R188">
        <v>1950.2369572675975</v>
      </c>
      <c r="S188" s="6">
        <f t="shared" si="47"/>
        <v>2.2800116807897286E-3</v>
      </c>
      <c r="T188" s="29">
        <v>525.19687000000022</v>
      </c>
      <c r="U188" s="6">
        <f t="shared" si="48"/>
        <v>1.6786609437133837E-3</v>
      </c>
      <c r="V188">
        <v>507.51958999999999</v>
      </c>
      <c r="W188" s="6">
        <f t="shared" si="50"/>
        <v>-4.675588835217126E-3</v>
      </c>
      <c r="X188">
        <v>2475.4338272675977</v>
      </c>
      <c r="Y188" s="6">
        <f t="shared" si="49"/>
        <v>2.1523666272338371E-3</v>
      </c>
      <c r="Z188" s="29">
        <v>2982.9534172675976</v>
      </c>
      <c r="AA188" s="6">
        <f t="shared" si="51"/>
        <v>9.8405278660917972E-4</v>
      </c>
      <c r="AB188">
        <f t="shared" si="41"/>
        <v>2017</v>
      </c>
      <c r="AC188">
        <f t="shared" si="42"/>
        <v>2</v>
      </c>
      <c r="AD188" s="23">
        <f t="shared" si="43"/>
        <v>1</v>
      </c>
      <c r="AE188">
        <f>IF(ISBLANK(Basket_Sheet!$I$1),0,IF(Basket_Sheet!$I$1=0,1,IF(Calculation_Sheet!AB188=Basket_Sheet!$I$1,1,0)))</f>
        <v>1</v>
      </c>
      <c r="AF188">
        <f>IF(ISBLANK(Basket_Sheet!$I$2),0,IF(Basket_Sheet!$I$2=0,1,IF(Calculation_Sheet!AC188=Basket_Sheet!$I$2,1,0)))</f>
        <v>0</v>
      </c>
      <c r="AG188">
        <f>IF(ISBLANK(Basket_Sheet!$I$3),0,IF(Basket_Sheet!$I$3=0,1,IF(Calculation_Sheet!AD188=Basket_Sheet!$I$3,1,0)))</f>
        <v>0</v>
      </c>
      <c r="AH188">
        <f t="shared" si="44"/>
        <v>1</v>
      </c>
    </row>
    <row r="189" spans="1:34" x14ac:dyDescent="0.35">
      <c r="A189" s="19">
        <v>42787</v>
      </c>
      <c r="B189" s="7">
        <v>0.86184617323677881</v>
      </c>
      <c r="C189">
        <v>0.480314242</v>
      </c>
      <c r="D189">
        <v>0.26370429110379201</v>
      </c>
      <c r="E189">
        <v>4.6010004941937197</v>
      </c>
      <c r="F189">
        <v>2</v>
      </c>
      <c r="G189">
        <f t="shared" si="35"/>
        <v>99999</v>
      </c>
      <c r="H189">
        <f t="shared" si="36"/>
        <v>99999</v>
      </c>
      <c r="I189">
        <f t="shared" si="37"/>
        <v>1</v>
      </c>
      <c r="J189">
        <f>IF(Basket_Sheet!$I$6=0,IF(C189&lt;Basket_Sheet!$I$7,-10,10),IF(Basket_Sheet!$I$6=1,IF(D189&lt;Basket_Sheet!$I$7,-10,10),IF(Basket_Sheet!$I$6=2,IF(E189&gt;Basket_Sheet!$I$7,-10,10),"")))</f>
        <v>10</v>
      </c>
      <c r="K189">
        <f t="shared" si="38"/>
        <v>1</v>
      </c>
      <c r="L189">
        <f t="shared" si="39"/>
        <v>5</v>
      </c>
      <c r="M189">
        <f t="shared" si="40"/>
        <v>5</v>
      </c>
      <c r="N189">
        <v>20850.900399999999</v>
      </c>
      <c r="O189" s="6">
        <f t="shared" si="45"/>
        <v>8.4371933649032282E-3</v>
      </c>
      <c r="P189">
        <v>12579802</v>
      </c>
      <c r="Q189" s="6">
        <f t="shared" si="46"/>
        <v>-7.166429700870669E-3</v>
      </c>
      <c r="R189">
        <v>1951.3857095818526</v>
      </c>
      <c r="S189" s="6">
        <f t="shared" si="47"/>
        <v>5.8903217374384198E-4</v>
      </c>
      <c r="T189" s="29">
        <v>525.61957000000029</v>
      </c>
      <c r="U189" s="6">
        <f t="shared" si="48"/>
        <v>8.0484104941458412E-4</v>
      </c>
      <c r="V189">
        <v>507.03688999999997</v>
      </c>
      <c r="W189" s="6">
        <f t="shared" si="50"/>
        <v>-9.5109629167222653E-4</v>
      </c>
      <c r="X189">
        <v>2477.0052795818528</v>
      </c>
      <c r="Y189" s="6">
        <f t="shared" si="49"/>
        <v>6.3481895453842974E-4</v>
      </c>
      <c r="Z189" s="29">
        <v>2984.0421695818527</v>
      </c>
      <c r="AA189" s="6">
        <f t="shared" si="51"/>
        <v>3.6499139006074266E-4</v>
      </c>
      <c r="AB189">
        <f t="shared" si="41"/>
        <v>2017</v>
      </c>
      <c r="AC189">
        <f t="shared" si="42"/>
        <v>2</v>
      </c>
      <c r="AD189" s="23">
        <f t="shared" si="43"/>
        <v>1</v>
      </c>
      <c r="AE189">
        <f>IF(ISBLANK(Basket_Sheet!$I$1),0,IF(Basket_Sheet!$I$1=0,1,IF(Calculation_Sheet!AB189=Basket_Sheet!$I$1,1,0)))</f>
        <v>1</v>
      </c>
      <c r="AF189">
        <f>IF(ISBLANK(Basket_Sheet!$I$2),0,IF(Basket_Sheet!$I$2=0,1,IF(Calculation_Sheet!AC189=Basket_Sheet!$I$2,1,0)))</f>
        <v>0</v>
      </c>
      <c r="AG189">
        <f>IF(ISBLANK(Basket_Sheet!$I$3),0,IF(Basket_Sheet!$I$3=0,1,IF(Calculation_Sheet!AD189=Basket_Sheet!$I$3,1,0)))</f>
        <v>0</v>
      </c>
      <c r="AH189">
        <f t="shared" si="44"/>
        <v>1</v>
      </c>
    </row>
    <row r="190" spans="1:34" x14ac:dyDescent="0.35">
      <c r="A190" s="19">
        <v>42788</v>
      </c>
      <c r="B190" s="7">
        <v>3.6968481965474864E-2</v>
      </c>
      <c r="C190">
        <v>0.242871318</v>
      </c>
      <c r="D190">
        <v>4.8195351094107497E-2</v>
      </c>
      <c r="E190">
        <v>11.969623544703801</v>
      </c>
      <c r="F190">
        <v>2</v>
      </c>
      <c r="G190">
        <f t="shared" si="35"/>
        <v>99999</v>
      </c>
      <c r="H190">
        <f t="shared" si="36"/>
        <v>0</v>
      </c>
      <c r="I190">
        <f t="shared" si="37"/>
        <v>99999</v>
      </c>
      <c r="J190">
        <f>IF(Basket_Sheet!$I$6=0,IF(C190&lt;Basket_Sheet!$I$7,-10,10),IF(Basket_Sheet!$I$6=1,IF(D190&lt;Basket_Sheet!$I$7,-10,10),IF(Basket_Sheet!$I$6=2,IF(E190&gt;Basket_Sheet!$I$7,-10,10),"")))</f>
        <v>-10</v>
      </c>
      <c r="K190">
        <f t="shared" si="38"/>
        <v>0</v>
      </c>
      <c r="L190">
        <f t="shared" si="39"/>
        <v>4</v>
      </c>
      <c r="M190">
        <f t="shared" si="40"/>
        <v>4</v>
      </c>
      <c r="N190">
        <v>20879.849600000001</v>
      </c>
      <c r="O190" s="6">
        <f t="shared" si="45"/>
        <v>1.3883908821512581E-3</v>
      </c>
      <c r="P190">
        <v>12581178</v>
      </c>
      <c r="Q190" s="6">
        <f t="shared" si="46"/>
        <v>1.0938168979124363E-4</v>
      </c>
      <c r="R190">
        <v>1950.820821365912</v>
      </c>
      <c r="S190" s="6">
        <f t="shared" si="47"/>
        <v>-2.8948055382738147E-4</v>
      </c>
      <c r="T190" s="29">
        <v>525.48440000000016</v>
      </c>
      <c r="U190" s="6">
        <f t="shared" si="48"/>
        <v>-2.5716317982626968E-4</v>
      </c>
      <c r="V190">
        <v>509.30491999999998</v>
      </c>
      <c r="W190" s="6">
        <f t="shared" si="50"/>
        <v>4.4731064834355738E-3</v>
      </c>
      <c r="X190">
        <v>2476.3052213659121</v>
      </c>
      <c r="Y190" s="6">
        <f t="shared" si="49"/>
        <v>-2.8262281946322965E-4</v>
      </c>
      <c r="Z190" s="29">
        <v>2985.6101413659121</v>
      </c>
      <c r="AA190" s="6">
        <f t="shared" si="51"/>
        <v>5.254522875188794E-4</v>
      </c>
      <c r="AB190">
        <f t="shared" si="41"/>
        <v>2017</v>
      </c>
      <c r="AC190">
        <f t="shared" si="42"/>
        <v>2</v>
      </c>
      <c r="AD190" s="23">
        <f t="shared" si="43"/>
        <v>1</v>
      </c>
      <c r="AE190">
        <f>IF(ISBLANK(Basket_Sheet!$I$1),0,IF(Basket_Sheet!$I$1=0,1,IF(Calculation_Sheet!AB190=Basket_Sheet!$I$1,1,0)))</f>
        <v>1</v>
      </c>
      <c r="AF190">
        <f>IF(ISBLANK(Basket_Sheet!$I$2),0,IF(Basket_Sheet!$I$2=0,1,IF(Calculation_Sheet!AC190=Basket_Sheet!$I$2,1,0)))</f>
        <v>0</v>
      </c>
      <c r="AG190">
        <f>IF(ISBLANK(Basket_Sheet!$I$3),0,IF(Basket_Sheet!$I$3=0,1,IF(Calculation_Sheet!AD190=Basket_Sheet!$I$3,1,0)))</f>
        <v>0</v>
      </c>
      <c r="AH190">
        <f t="shared" si="44"/>
        <v>1</v>
      </c>
    </row>
    <row r="191" spans="1:34" x14ac:dyDescent="0.35">
      <c r="A191" s="19">
        <v>42789</v>
      </c>
      <c r="B191" s="7">
        <v>-0.21184221880238882</v>
      </c>
      <c r="C191">
        <v>0.17120997900000001</v>
      </c>
      <c r="D191">
        <v>3.78078999208908E-2</v>
      </c>
      <c r="E191">
        <v>9.8772844603918202</v>
      </c>
      <c r="F191">
        <v>3</v>
      </c>
      <c r="G191">
        <f t="shared" si="35"/>
        <v>99999</v>
      </c>
      <c r="H191">
        <f t="shared" si="36"/>
        <v>0</v>
      </c>
      <c r="I191">
        <f t="shared" si="37"/>
        <v>99999</v>
      </c>
      <c r="J191">
        <f>IF(Basket_Sheet!$I$6=0,IF(C191&lt;Basket_Sheet!$I$7,-10,10),IF(Basket_Sheet!$I$6=1,IF(D191&lt;Basket_Sheet!$I$7,-10,10),IF(Basket_Sheet!$I$6=2,IF(E191&gt;Basket_Sheet!$I$7,-10,10),"")))</f>
        <v>-10</v>
      </c>
      <c r="K191">
        <f t="shared" si="38"/>
        <v>0</v>
      </c>
      <c r="L191">
        <f t="shared" si="39"/>
        <v>4</v>
      </c>
      <c r="M191">
        <f t="shared" si="40"/>
        <v>4</v>
      </c>
      <c r="N191">
        <v>20851.199199999999</v>
      </c>
      <c r="O191" s="6">
        <f t="shared" si="45"/>
        <v>-1.3721554775951716E-3</v>
      </c>
      <c r="P191">
        <v>12637749</v>
      </c>
      <c r="Q191" s="6">
        <f t="shared" si="46"/>
        <v>4.4964787875985124E-3</v>
      </c>
      <c r="R191">
        <v>1955.2560865120013</v>
      </c>
      <c r="S191" s="6">
        <f t="shared" si="47"/>
        <v>2.273537937217629E-3</v>
      </c>
      <c r="T191" s="29">
        <v>526.12924000000021</v>
      </c>
      <c r="U191" s="6">
        <f t="shared" si="48"/>
        <v>1.2271344306320486E-3</v>
      </c>
      <c r="V191">
        <v>508.63628000000006</v>
      </c>
      <c r="W191" s="6">
        <f t="shared" si="50"/>
        <v>-1.3128481067882225E-3</v>
      </c>
      <c r="X191">
        <v>2481.3853265120015</v>
      </c>
      <c r="Y191" s="6">
        <f t="shared" si="49"/>
        <v>2.0514858597628916E-3</v>
      </c>
      <c r="Z191" s="29">
        <v>2990.0216065120017</v>
      </c>
      <c r="AA191" s="6">
        <f t="shared" si="51"/>
        <v>1.4775757507545784E-3</v>
      </c>
      <c r="AB191">
        <f t="shared" si="41"/>
        <v>2017</v>
      </c>
      <c r="AC191">
        <f t="shared" si="42"/>
        <v>2</v>
      </c>
      <c r="AD191" s="23">
        <f t="shared" si="43"/>
        <v>1</v>
      </c>
      <c r="AE191">
        <f>IF(ISBLANK(Basket_Sheet!$I$1),0,IF(Basket_Sheet!$I$1=0,1,IF(Calculation_Sheet!AB191=Basket_Sheet!$I$1,1,0)))</f>
        <v>1</v>
      </c>
      <c r="AF191">
        <f>IF(ISBLANK(Basket_Sheet!$I$2),0,IF(Basket_Sheet!$I$2=0,1,IF(Calculation_Sheet!AC191=Basket_Sheet!$I$2,1,0)))</f>
        <v>0</v>
      </c>
      <c r="AG191">
        <f>IF(ISBLANK(Basket_Sheet!$I$3),0,IF(Basket_Sheet!$I$3=0,1,IF(Calculation_Sheet!AD191=Basket_Sheet!$I$3,1,0)))</f>
        <v>0</v>
      </c>
      <c r="AH191">
        <f t="shared" si="44"/>
        <v>1</v>
      </c>
    </row>
    <row r="192" spans="1:34" x14ac:dyDescent="0.35">
      <c r="A192" s="19">
        <v>42793</v>
      </c>
      <c r="B192" s="7">
        <v>-0.92890844004924533</v>
      </c>
      <c r="C192">
        <v>0.54347861799999997</v>
      </c>
      <c r="D192">
        <v>0.18991690409545001</v>
      </c>
      <c r="E192">
        <v>7.8470419230301403</v>
      </c>
      <c r="F192">
        <v>2</v>
      </c>
      <c r="G192">
        <f t="shared" si="35"/>
        <v>-1</v>
      </c>
      <c r="H192">
        <f t="shared" si="36"/>
        <v>99999</v>
      </c>
      <c r="I192">
        <f t="shared" si="37"/>
        <v>99999</v>
      </c>
      <c r="J192">
        <f>IF(Basket_Sheet!$I$6=0,IF(C192&lt;Basket_Sheet!$I$7,-10,10),IF(Basket_Sheet!$I$6=1,IF(D192&lt;Basket_Sheet!$I$7,-10,10),IF(Basket_Sheet!$I$6=2,IF(E192&gt;Basket_Sheet!$I$7,-10,10),"")))</f>
        <v>10</v>
      </c>
      <c r="K192">
        <f t="shared" si="38"/>
        <v>-1</v>
      </c>
      <c r="L192">
        <f t="shared" si="39"/>
        <v>1</v>
      </c>
      <c r="M192">
        <f t="shared" si="40"/>
        <v>1</v>
      </c>
      <c r="N192">
        <v>20599.150399999999</v>
      </c>
      <c r="O192" s="6">
        <f t="shared" si="45"/>
        <v>-1.208797621577562E-2</v>
      </c>
      <c r="P192">
        <v>12675679</v>
      </c>
      <c r="Q192" s="6">
        <f t="shared" si="46"/>
        <v>3.0013256316452352E-3</v>
      </c>
      <c r="R192">
        <v>1959.2665796924164</v>
      </c>
      <c r="S192" s="6">
        <f t="shared" si="47"/>
        <v>2.0511344821176891E-3</v>
      </c>
      <c r="T192" s="29">
        <v>527.97982000000025</v>
      </c>
      <c r="U192" s="6">
        <f t="shared" si="48"/>
        <v>3.5173487031439077E-3</v>
      </c>
      <c r="V192">
        <v>502.24010999999996</v>
      </c>
      <c r="W192" s="6">
        <f t="shared" si="50"/>
        <v>-1.2575135222363754E-2</v>
      </c>
      <c r="X192">
        <v>2487.2463996924166</v>
      </c>
      <c r="Y192" s="6">
        <f t="shared" si="49"/>
        <v>2.3620165388233971E-3</v>
      </c>
      <c r="Z192" s="29">
        <v>2989.4865096924168</v>
      </c>
      <c r="AA192" s="6">
        <f t="shared" si="51"/>
        <v>-1.7896085380098015E-4</v>
      </c>
      <c r="AB192">
        <f t="shared" si="41"/>
        <v>2017</v>
      </c>
      <c r="AC192">
        <f t="shared" si="42"/>
        <v>2</v>
      </c>
      <c r="AD192" s="23">
        <f t="shared" si="43"/>
        <v>1</v>
      </c>
      <c r="AE192">
        <f>IF(ISBLANK(Basket_Sheet!$I$1),0,IF(Basket_Sheet!$I$1=0,1,IF(Calculation_Sheet!AB192=Basket_Sheet!$I$1,1,0)))</f>
        <v>1</v>
      </c>
      <c r="AF192">
        <f>IF(ISBLANK(Basket_Sheet!$I$2),0,IF(Basket_Sheet!$I$2=0,1,IF(Calculation_Sheet!AC192=Basket_Sheet!$I$2,1,0)))</f>
        <v>0</v>
      </c>
      <c r="AG192">
        <f>IF(ISBLANK(Basket_Sheet!$I$3),0,IF(Basket_Sheet!$I$3=0,1,IF(Calculation_Sheet!AD192=Basket_Sheet!$I$3,1,0)))</f>
        <v>0</v>
      </c>
      <c r="AH192">
        <f t="shared" si="44"/>
        <v>1</v>
      </c>
    </row>
    <row r="193" spans="1:34" x14ac:dyDescent="0.35">
      <c r="A193" s="19">
        <v>42794</v>
      </c>
      <c r="B193" s="7">
        <v>-1.0577472848920001E-2</v>
      </c>
      <c r="C193">
        <v>0.36475306899999999</v>
      </c>
      <c r="D193">
        <v>5.7645507883472898E-2</v>
      </c>
      <c r="E193">
        <v>10.8876001232832</v>
      </c>
      <c r="F193">
        <v>4</v>
      </c>
      <c r="G193">
        <f t="shared" si="35"/>
        <v>99999</v>
      </c>
      <c r="H193">
        <f t="shared" si="36"/>
        <v>0</v>
      </c>
      <c r="I193">
        <f t="shared" si="37"/>
        <v>99999</v>
      </c>
      <c r="J193">
        <f>IF(Basket_Sheet!$I$6=0,IF(C193&lt;Basket_Sheet!$I$7,-10,10),IF(Basket_Sheet!$I$6=1,IF(D193&lt;Basket_Sheet!$I$7,-10,10),IF(Basket_Sheet!$I$6=2,IF(E193&gt;Basket_Sheet!$I$7,-10,10),"")))</f>
        <v>-10</v>
      </c>
      <c r="K193">
        <f t="shared" si="38"/>
        <v>0</v>
      </c>
      <c r="L193">
        <f t="shared" si="39"/>
        <v>4</v>
      </c>
      <c r="M193">
        <f t="shared" si="40"/>
        <v>4</v>
      </c>
      <c r="N193">
        <v>20609.150399999999</v>
      </c>
      <c r="O193" s="6">
        <f t="shared" si="45"/>
        <v>4.8545691476675756E-4</v>
      </c>
      <c r="P193">
        <v>12734865</v>
      </c>
      <c r="Q193" s="6">
        <f t="shared" si="46"/>
        <v>4.6692567711756894E-3</v>
      </c>
      <c r="R193">
        <v>1961.972022459986</v>
      </c>
      <c r="S193" s="6">
        <f t="shared" si="47"/>
        <v>1.3808446464667057E-3</v>
      </c>
      <c r="T193" s="29">
        <v>527.9952000000003</v>
      </c>
      <c r="U193" s="6">
        <f t="shared" si="48"/>
        <v>2.9129901214952625E-5</v>
      </c>
      <c r="V193">
        <v>502.87110000000001</v>
      </c>
      <c r="W193" s="6">
        <f t="shared" si="50"/>
        <v>1.2563512699135249E-3</v>
      </c>
      <c r="X193">
        <v>2489.9672224599863</v>
      </c>
      <c r="Y193" s="6">
        <f t="shared" si="49"/>
        <v>1.0939096214617194E-3</v>
      </c>
      <c r="Z193" s="29">
        <v>2992.8383224599861</v>
      </c>
      <c r="AA193" s="6">
        <f t="shared" si="51"/>
        <v>1.1212001648785996E-3</v>
      </c>
      <c r="AB193">
        <f t="shared" si="41"/>
        <v>2017</v>
      </c>
      <c r="AC193">
        <f t="shared" si="42"/>
        <v>2</v>
      </c>
      <c r="AD193" s="23">
        <f t="shared" si="43"/>
        <v>1</v>
      </c>
      <c r="AE193">
        <f>IF(ISBLANK(Basket_Sheet!$I$1),0,IF(Basket_Sheet!$I$1=0,1,IF(Calculation_Sheet!AB193=Basket_Sheet!$I$1,1,0)))</f>
        <v>1</v>
      </c>
      <c r="AF193">
        <f>IF(ISBLANK(Basket_Sheet!$I$2),0,IF(Basket_Sheet!$I$2=0,1,IF(Calculation_Sheet!AC193=Basket_Sheet!$I$2,1,0)))</f>
        <v>0</v>
      </c>
      <c r="AG193">
        <f>IF(ISBLANK(Basket_Sheet!$I$3),0,IF(Basket_Sheet!$I$3=0,1,IF(Calculation_Sheet!AD193=Basket_Sheet!$I$3,1,0)))</f>
        <v>0</v>
      </c>
      <c r="AH193">
        <f t="shared" si="44"/>
        <v>1</v>
      </c>
    </row>
    <row r="194" spans="1:34" x14ac:dyDescent="0.35">
      <c r="A194" s="19">
        <v>42795</v>
      </c>
      <c r="B194" s="7">
        <v>0.37112796359294947</v>
      </c>
      <c r="C194">
        <v>0.119533111</v>
      </c>
      <c r="D194">
        <v>8.8366454217104498E-2</v>
      </c>
      <c r="E194">
        <v>12.186248521326799</v>
      </c>
      <c r="F194">
        <v>1</v>
      </c>
      <c r="G194">
        <f t="shared" si="35"/>
        <v>99999</v>
      </c>
      <c r="H194">
        <f t="shared" si="36"/>
        <v>99999</v>
      </c>
      <c r="I194">
        <f t="shared" si="37"/>
        <v>1</v>
      </c>
      <c r="J194">
        <f>IF(Basket_Sheet!$I$6=0,IF(C194&lt;Basket_Sheet!$I$7,-10,10),IF(Basket_Sheet!$I$6=1,IF(D194&lt;Basket_Sheet!$I$7,-10,10),IF(Basket_Sheet!$I$6=2,IF(E194&gt;Basket_Sheet!$I$7,-10,10),"")))</f>
        <v>-10</v>
      </c>
      <c r="K194">
        <f t="shared" si="38"/>
        <v>1</v>
      </c>
      <c r="L194">
        <f t="shared" si="39"/>
        <v>6</v>
      </c>
      <c r="M194">
        <f t="shared" si="40"/>
        <v>6</v>
      </c>
      <c r="N194">
        <v>20786.150399999999</v>
      </c>
      <c r="O194" s="6">
        <f t="shared" si="45"/>
        <v>8.5884180844253422E-3</v>
      </c>
      <c r="P194">
        <v>12757543</v>
      </c>
      <c r="Q194" s="6">
        <f t="shared" si="46"/>
        <v>1.780780557940842E-3</v>
      </c>
      <c r="R194">
        <v>1969.9223367067416</v>
      </c>
      <c r="S194" s="6">
        <f t="shared" si="47"/>
        <v>4.0522057173819626E-3</v>
      </c>
      <c r="T194" s="29">
        <v>528.59784000000025</v>
      </c>
      <c r="U194" s="6">
        <f t="shared" si="48"/>
        <v>1.1413740124910365E-3</v>
      </c>
      <c r="V194">
        <v>502.85186999999996</v>
      </c>
      <c r="W194" s="6">
        <f t="shared" si="50"/>
        <v>-3.8240415883961099E-5</v>
      </c>
      <c r="X194">
        <v>2498.5201767067419</v>
      </c>
      <c r="Y194" s="6">
        <f t="shared" si="49"/>
        <v>3.4349666010085045E-3</v>
      </c>
      <c r="Z194" s="29">
        <v>3001.3720467067419</v>
      </c>
      <c r="AA194" s="6">
        <f t="shared" si="51"/>
        <v>2.8513816408703985E-3</v>
      </c>
      <c r="AB194">
        <f t="shared" si="41"/>
        <v>2017</v>
      </c>
      <c r="AC194">
        <f t="shared" si="42"/>
        <v>3</v>
      </c>
      <c r="AD194" s="23">
        <f t="shared" si="43"/>
        <v>1</v>
      </c>
      <c r="AE194">
        <f>IF(ISBLANK(Basket_Sheet!$I$1),0,IF(Basket_Sheet!$I$1=0,1,IF(Calculation_Sheet!AB194=Basket_Sheet!$I$1,1,0)))</f>
        <v>1</v>
      </c>
      <c r="AF194">
        <f>IF(ISBLANK(Basket_Sheet!$I$2),0,IF(Basket_Sheet!$I$2=0,1,IF(Calculation_Sheet!AC194=Basket_Sheet!$I$2,1,0)))</f>
        <v>0</v>
      </c>
      <c r="AG194">
        <f>IF(ISBLANK(Basket_Sheet!$I$3),0,IF(Basket_Sheet!$I$3=0,1,IF(Calculation_Sheet!AD194=Basket_Sheet!$I$3,1,0)))</f>
        <v>0</v>
      </c>
      <c r="AH194">
        <f t="shared" si="44"/>
        <v>1</v>
      </c>
    </row>
    <row r="195" spans="1:34" x14ac:dyDescent="0.35">
      <c r="A195" s="19">
        <v>42796</v>
      </c>
      <c r="B195" s="7">
        <v>-1.5558211592648166</v>
      </c>
      <c r="C195">
        <v>0.77737721000000004</v>
      </c>
      <c r="D195">
        <v>0.34253585566061401</v>
      </c>
      <c r="E195">
        <v>4.5741658191246604</v>
      </c>
      <c r="F195">
        <v>5</v>
      </c>
      <c r="G195">
        <f t="shared" si="35"/>
        <v>-1</v>
      </c>
      <c r="H195">
        <f t="shared" si="36"/>
        <v>99999</v>
      </c>
      <c r="I195">
        <f t="shared" si="37"/>
        <v>99999</v>
      </c>
      <c r="J195">
        <f>IF(Basket_Sheet!$I$6=0,IF(C195&lt;Basket_Sheet!$I$7,-10,10),IF(Basket_Sheet!$I$6=1,IF(D195&lt;Basket_Sheet!$I$7,-10,10),IF(Basket_Sheet!$I$6=2,IF(E195&gt;Basket_Sheet!$I$7,-10,10),"")))</f>
        <v>10</v>
      </c>
      <c r="K195">
        <f t="shared" si="38"/>
        <v>-1</v>
      </c>
      <c r="L195">
        <f t="shared" si="39"/>
        <v>1</v>
      </c>
      <c r="M195">
        <f t="shared" si="40"/>
        <v>1</v>
      </c>
      <c r="N195">
        <v>20542.75</v>
      </c>
      <c r="O195" s="6">
        <f t="shared" si="45"/>
        <v>-1.1709739192496071E-2</v>
      </c>
      <c r="P195">
        <v>12632453</v>
      </c>
      <c r="Q195" s="6">
        <f t="shared" si="46"/>
        <v>-9.8051795710192291E-3</v>
      </c>
      <c r="R195">
        <v>1964.5544344352063</v>
      </c>
      <c r="S195" s="6">
        <f t="shared" si="47"/>
        <v>-2.7249309130171762E-3</v>
      </c>
      <c r="T195" s="29">
        <v>530.25138000000027</v>
      </c>
      <c r="U195" s="6">
        <f t="shared" si="48"/>
        <v>3.1281626122423578E-3</v>
      </c>
      <c r="V195">
        <v>501.62720000000002</v>
      </c>
      <c r="W195" s="6">
        <f t="shared" si="50"/>
        <v>-2.4354488330727841E-3</v>
      </c>
      <c r="X195">
        <v>2494.8058144352067</v>
      </c>
      <c r="Y195" s="6">
        <f t="shared" si="49"/>
        <v>-1.4866248854676911E-3</v>
      </c>
      <c r="Z195" s="29">
        <v>2996.4330144352066</v>
      </c>
      <c r="AA195" s="6">
        <f t="shared" si="51"/>
        <v>-1.6455914810543648E-3</v>
      </c>
      <c r="AB195">
        <f t="shared" si="41"/>
        <v>2017</v>
      </c>
      <c r="AC195">
        <f t="shared" si="42"/>
        <v>3</v>
      </c>
      <c r="AD195" s="23">
        <f t="shared" si="43"/>
        <v>1</v>
      </c>
      <c r="AE195">
        <f>IF(ISBLANK(Basket_Sheet!$I$1),0,IF(Basket_Sheet!$I$1=0,1,IF(Calculation_Sheet!AB195=Basket_Sheet!$I$1,1,0)))</f>
        <v>1</v>
      </c>
      <c r="AF195">
        <f>IF(ISBLANK(Basket_Sheet!$I$2),0,IF(Basket_Sheet!$I$2=0,1,IF(Calculation_Sheet!AC195=Basket_Sheet!$I$2,1,0)))</f>
        <v>0</v>
      </c>
      <c r="AG195">
        <f>IF(ISBLANK(Basket_Sheet!$I$3),0,IF(Basket_Sheet!$I$3=0,1,IF(Calculation_Sheet!AD195=Basket_Sheet!$I$3,1,0)))</f>
        <v>0</v>
      </c>
      <c r="AH195">
        <f t="shared" si="44"/>
        <v>1</v>
      </c>
    </row>
    <row r="196" spans="1:34" x14ac:dyDescent="0.35">
      <c r="A196" s="19">
        <v>42797</v>
      </c>
      <c r="B196" s="7">
        <v>0.1477961993833336</v>
      </c>
      <c r="C196">
        <v>4.1446327999999998E-2</v>
      </c>
      <c r="D196">
        <v>3.9265276485922797E-2</v>
      </c>
      <c r="E196">
        <v>14.6767623215088</v>
      </c>
      <c r="F196">
        <v>1</v>
      </c>
      <c r="G196">
        <f t="shared" si="35"/>
        <v>99999</v>
      </c>
      <c r="H196">
        <f t="shared" si="36"/>
        <v>0</v>
      </c>
      <c r="I196">
        <f t="shared" si="37"/>
        <v>99999</v>
      </c>
      <c r="J196">
        <f>IF(Basket_Sheet!$I$6=0,IF(C196&lt;Basket_Sheet!$I$7,-10,10),IF(Basket_Sheet!$I$6=1,IF(D196&lt;Basket_Sheet!$I$7,-10,10),IF(Basket_Sheet!$I$6=2,IF(E196&gt;Basket_Sheet!$I$7,-10,10),"")))</f>
        <v>-10</v>
      </c>
      <c r="K196">
        <f t="shared" si="38"/>
        <v>0</v>
      </c>
      <c r="L196">
        <f t="shared" si="39"/>
        <v>4</v>
      </c>
      <c r="M196">
        <f t="shared" si="40"/>
        <v>4</v>
      </c>
      <c r="N196">
        <v>20507.099600000001</v>
      </c>
      <c r="O196" s="6">
        <f t="shared" si="45"/>
        <v>-1.7354249065971716E-3</v>
      </c>
      <c r="P196">
        <v>12660820</v>
      </c>
      <c r="Q196" s="6">
        <f t="shared" si="46"/>
        <v>2.2455654495607824E-3</v>
      </c>
      <c r="R196">
        <v>1966.5256202938681</v>
      </c>
      <c r="S196" s="6">
        <f t="shared" si="47"/>
        <v>1.0033755360046026E-3</v>
      </c>
      <c r="T196" s="29">
        <v>529.98724000000027</v>
      </c>
      <c r="U196" s="6">
        <f t="shared" si="48"/>
        <v>-4.9814108923207367E-4</v>
      </c>
      <c r="V196">
        <v>538.25490000000013</v>
      </c>
      <c r="W196" s="6">
        <f t="shared" si="50"/>
        <v>7.3017770966167905E-2</v>
      </c>
      <c r="X196">
        <v>2496.5128602938685</v>
      </c>
      <c r="Y196" s="6">
        <f t="shared" si="49"/>
        <v>6.8423997121724867E-4</v>
      </c>
      <c r="Z196" s="29">
        <v>3034.7677602938684</v>
      </c>
      <c r="AA196" s="6">
        <f t="shared" si="51"/>
        <v>1.2793459981913724E-2</v>
      </c>
      <c r="AB196">
        <f t="shared" si="41"/>
        <v>2017</v>
      </c>
      <c r="AC196">
        <f t="shared" si="42"/>
        <v>3</v>
      </c>
      <c r="AD196" s="23">
        <f t="shared" si="43"/>
        <v>1</v>
      </c>
      <c r="AE196">
        <f>IF(ISBLANK(Basket_Sheet!$I$1),0,IF(Basket_Sheet!$I$1=0,1,IF(Calculation_Sheet!AB196=Basket_Sheet!$I$1,1,0)))</f>
        <v>1</v>
      </c>
      <c r="AF196">
        <f>IF(ISBLANK(Basket_Sheet!$I$2),0,IF(Basket_Sheet!$I$2=0,1,IF(Calculation_Sheet!AC196=Basket_Sheet!$I$2,1,0)))</f>
        <v>0</v>
      </c>
      <c r="AG196">
        <f>IF(ISBLANK(Basket_Sheet!$I$3),0,IF(Basket_Sheet!$I$3=0,1,IF(Calculation_Sheet!AD196=Basket_Sheet!$I$3,1,0)))</f>
        <v>0</v>
      </c>
      <c r="AH196">
        <f t="shared" si="44"/>
        <v>1</v>
      </c>
    </row>
    <row r="197" spans="1:34" x14ac:dyDescent="0.35">
      <c r="A197" s="19">
        <v>42800</v>
      </c>
      <c r="B197" s="7">
        <v>0.2832658617478766</v>
      </c>
      <c r="C197">
        <v>0.57144881700000005</v>
      </c>
      <c r="D197">
        <v>8.6148145638564405E-2</v>
      </c>
      <c r="E197">
        <v>8.6622739487015892</v>
      </c>
      <c r="F197">
        <v>1</v>
      </c>
      <c r="G197">
        <f t="shared" si="35"/>
        <v>99999</v>
      </c>
      <c r="H197">
        <f t="shared" si="36"/>
        <v>99999</v>
      </c>
      <c r="I197">
        <f t="shared" si="37"/>
        <v>1</v>
      </c>
      <c r="J197">
        <f>IF(Basket_Sheet!$I$6=0,IF(C197&lt;Basket_Sheet!$I$7,-10,10),IF(Basket_Sheet!$I$6=1,IF(D197&lt;Basket_Sheet!$I$7,-10,10),IF(Basket_Sheet!$I$6=2,IF(E197&gt;Basket_Sheet!$I$7,-10,10),"")))</f>
        <v>-10</v>
      </c>
      <c r="K197">
        <f t="shared" si="38"/>
        <v>1</v>
      </c>
      <c r="L197">
        <f t="shared" si="39"/>
        <v>6</v>
      </c>
      <c r="M197">
        <f t="shared" si="40"/>
        <v>6</v>
      </c>
      <c r="N197">
        <v>20667.300800000001</v>
      </c>
      <c r="O197" s="6">
        <f t="shared" si="45"/>
        <v>7.8119872202697671E-3</v>
      </c>
      <c r="P197">
        <v>12657935</v>
      </c>
      <c r="Q197" s="6">
        <f t="shared" si="46"/>
        <v>-2.2786833712196142E-4</v>
      </c>
      <c r="R197">
        <v>1962.0918391130681</v>
      </c>
      <c r="S197" s="6">
        <f t="shared" si="47"/>
        <v>-2.2546267056197111E-3</v>
      </c>
      <c r="T197" s="29">
        <v>529.39121000000034</v>
      </c>
      <c r="U197" s="6">
        <f t="shared" si="48"/>
        <v>-1.1246119812241551E-3</v>
      </c>
      <c r="V197">
        <v>538.25490000000013</v>
      </c>
      <c r="W197" s="6">
        <f t="shared" si="50"/>
        <v>0</v>
      </c>
      <c r="X197">
        <v>2491.4830491130683</v>
      </c>
      <c r="Y197" s="6">
        <f t="shared" si="49"/>
        <v>-2.0147347369194879E-3</v>
      </c>
      <c r="Z197" s="29">
        <v>3029.7379491130687</v>
      </c>
      <c r="AA197" s="6">
        <f t="shared" si="51"/>
        <v>-1.6573957475786161E-3</v>
      </c>
      <c r="AB197">
        <f t="shared" si="41"/>
        <v>2017</v>
      </c>
      <c r="AC197">
        <f t="shared" si="42"/>
        <v>3</v>
      </c>
      <c r="AD197" s="23">
        <f t="shared" si="43"/>
        <v>1</v>
      </c>
      <c r="AE197">
        <f>IF(ISBLANK(Basket_Sheet!$I$1),0,IF(Basket_Sheet!$I$1=0,1,IF(Calculation_Sheet!AB197=Basket_Sheet!$I$1,1,0)))</f>
        <v>1</v>
      </c>
      <c r="AF197">
        <f>IF(ISBLANK(Basket_Sheet!$I$2),0,IF(Basket_Sheet!$I$2=0,1,IF(Calculation_Sheet!AC197=Basket_Sheet!$I$2,1,0)))</f>
        <v>0</v>
      </c>
      <c r="AG197">
        <f>IF(ISBLANK(Basket_Sheet!$I$3),0,IF(Basket_Sheet!$I$3=0,1,IF(Calculation_Sheet!AD197=Basket_Sheet!$I$3,1,0)))</f>
        <v>0</v>
      </c>
      <c r="AH197">
        <f t="shared" si="44"/>
        <v>1</v>
      </c>
    </row>
    <row r="198" spans="1:34" x14ac:dyDescent="0.35">
      <c r="A198" s="19">
        <v>42801</v>
      </c>
      <c r="B198" s="7">
        <v>-0.11675608036811515</v>
      </c>
      <c r="C198">
        <v>6.4822818000000004E-2</v>
      </c>
      <c r="D198">
        <v>2.18522372528616E-2</v>
      </c>
      <c r="E198">
        <v>15.2137615770094</v>
      </c>
      <c r="F198">
        <v>0</v>
      </c>
      <c r="G198">
        <f t="shared" si="35"/>
        <v>99999</v>
      </c>
      <c r="H198">
        <f t="shared" si="36"/>
        <v>0</v>
      </c>
      <c r="I198">
        <f t="shared" si="37"/>
        <v>99999</v>
      </c>
      <c r="J198">
        <f>IF(Basket_Sheet!$I$6=0,IF(C198&lt;Basket_Sheet!$I$7,-10,10),IF(Basket_Sheet!$I$6=1,IF(D198&lt;Basket_Sheet!$I$7,-10,10),IF(Basket_Sheet!$I$6=2,IF(E198&gt;Basket_Sheet!$I$7,-10,10),"")))</f>
        <v>-10</v>
      </c>
      <c r="K198">
        <f t="shared" si="38"/>
        <v>0</v>
      </c>
      <c r="L198">
        <f t="shared" si="39"/>
        <v>4</v>
      </c>
      <c r="M198">
        <f t="shared" si="40"/>
        <v>4</v>
      </c>
      <c r="N198">
        <v>20631.199199999999</v>
      </c>
      <c r="O198" s="6">
        <f t="shared" si="45"/>
        <v>-1.7467980143783812E-3</v>
      </c>
      <c r="P198">
        <v>12689344</v>
      </c>
      <c r="Q198" s="6">
        <f t="shared" si="46"/>
        <v>2.4813684064581842E-3</v>
      </c>
      <c r="R198">
        <v>1965.3836957947208</v>
      </c>
      <c r="S198" s="6">
        <f t="shared" si="47"/>
        <v>1.6777281348567818E-3</v>
      </c>
      <c r="T198" s="29">
        <v>529.3395800000003</v>
      </c>
      <c r="U198" s="6">
        <f t="shared" si="48"/>
        <v>-9.7527119877982571E-5</v>
      </c>
      <c r="V198">
        <v>537.83239000000003</v>
      </c>
      <c r="W198" s="6">
        <f t="shared" si="50"/>
        <v>-7.8496266360061906E-4</v>
      </c>
      <c r="X198">
        <v>2494.7232757947213</v>
      </c>
      <c r="Y198" s="6">
        <f t="shared" si="49"/>
        <v>1.3005212629508822E-3</v>
      </c>
      <c r="Z198" s="29">
        <v>3032.5556657947213</v>
      </c>
      <c r="AA198" s="6">
        <f t="shared" si="51"/>
        <v>9.300199320794178E-4</v>
      </c>
      <c r="AB198">
        <f t="shared" si="41"/>
        <v>2017</v>
      </c>
      <c r="AC198">
        <f t="shared" si="42"/>
        <v>3</v>
      </c>
      <c r="AD198" s="23">
        <f t="shared" si="43"/>
        <v>1</v>
      </c>
      <c r="AE198">
        <f>IF(ISBLANK(Basket_Sheet!$I$1),0,IF(Basket_Sheet!$I$1=0,1,IF(Calculation_Sheet!AB198=Basket_Sheet!$I$1,1,0)))</f>
        <v>1</v>
      </c>
      <c r="AF198">
        <f>IF(ISBLANK(Basket_Sheet!$I$2),0,IF(Basket_Sheet!$I$2=0,1,IF(Calculation_Sheet!AC198=Basket_Sheet!$I$2,1,0)))</f>
        <v>0</v>
      </c>
      <c r="AG198">
        <f>IF(ISBLANK(Basket_Sheet!$I$3),0,IF(Basket_Sheet!$I$3=0,1,IF(Calculation_Sheet!AD198=Basket_Sheet!$I$3,1,0)))</f>
        <v>0</v>
      </c>
      <c r="AH198">
        <f t="shared" si="44"/>
        <v>1</v>
      </c>
    </row>
    <row r="199" spans="1:34" x14ac:dyDescent="0.35">
      <c r="A199" s="19">
        <v>42802</v>
      </c>
      <c r="B199" s="7">
        <v>0.13539117396944897</v>
      </c>
      <c r="C199">
        <v>8.1428900000000005E-4</v>
      </c>
      <c r="D199">
        <v>7.7483850544400696E-3</v>
      </c>
      <c r="E199">
        <v>9.2436513399116809</v>
      </c>
      <c r="F199">
        <v>3</v>
      </c>
      <c r="G199">
        <f t="shared" si="35"/>
        <v>99999</v>
      </c>
      <c r="H199">
        <f t="shared" si="36"/>
        <v>0</v>
      </c>
      <c r="I199">
        <f t="shared" si="37"/>
        <v>99999</v>
      </c>
      <c r="J199">
        <f>IF(Basket_Sheet!$I$6=0,IF(C199&lt;Basket_Sheet!$I$7,-10,10),IF(Basket_Sheet!$I$6=1,IF(D199&lt;Basket_Sheet!$I$7,-10,10),IF(Basket_Sheet!$I$6=2,IF(E199&gt;Basket_Sheet!$I$7,-10,10),"")))</f>
        <v>-10</v>
      </c>
      <c r="K199">
        <f t="shared" si="38"/>
        <v>0</v>
      </c>
      <c r="L199">
        <f t="shared" si="39"/>
        <v>4</v>
      </c>
      <c r="M199">
        <f t="shared" si="40"/>
        <v>4</v>
      </c>
      <c r="N199">
        <v>20689.650399999999</v>
      </c>
      <c r="O199" s="6">
        <f t="shared" si="45"/>
        <v>2.8331460247836837E-3</v>
      </c>
      <c r="P199">
        <v>12688889</v>
      </c>
      <c r="Q199" s="6">
        <f t="shared" si="46"/>
        <v>-3.5856857533378417E-5</v>
      </c>
      <c r="R199">
        <v>1965.7232219362561</v>
      </c>
      <c r="S199" s="6">
        <f t="shared" si="47"/>
        <v>1.7275310783415598E-4</v>
      </c>
      <c r="T199" s="29">
        <v>528.40412000000026</v>
      </c>
      <c r="U199" s="6">
        <f t="shared" si="48"/>
        <v>-1.7672209586141463E-3</v>
      </c>
      <c r="V199">
        <v>537.47151000000008</v>
      </c>
      <c r="W199" s="6">
        <f t="shared" si="50"/>
        <v>-6.7098971112533601E-4</v>
      </c>
      <c r="X199">
        <v>2494.1273419362565</v>
      </c>
      <c r="Y199" s="6">
        <f t="shared" si="49"/>
        <v>-2.3887774016739804E-4</v>
      </c>
      <c r="Z199" s="29">
        <v>3031.5988519362563</v>
      </c>
      <c r="AA199" s="6">
        <f t="shared" si="51"/>
        <v>-3.1551402971996545E-4</v>
      </c>
      <c r="AB199">
        <f t="shared" si="41"/>
        <v>2017</v>
      </c>
      <c r="AC199">
        <f t="shared" si="42"/>
        <v>3</v>
      </c>
      <c r="AD199" s="23">
        <f t="shared" si="43"/>
        <v>1</v>
      </c>
      <c r="AE199">
        <f>IF(ISBLANK(Basket_Sheet!$I$1),0,IF(Basket_Sheet!$I$1=0,1,IF(Calculation_Sheet!AB199=Basket_Sheet!$I$1,1,0)))</f>
        <v>1</v>
      </c>
      <c r="AF199">
        <f>IF(ISBLANK(Basket_Sheet!$I$2),0,IF(Basket_Sheet!$I$2=0,1,IF(Calculation_Sheet!AC199=Basket_Sheet!$I$2,1,0)))</f>
        <v>0</v>
      </c>
      <c r="AG199">
        <f>IF(ISBLANK(Basket_Sheet!$I$3),0,IF(Basket_Sheet!$I$3=0,1,IF(Calculation_Sheet!AD199=Basket_Sheet!$I$3,1,0)))</f>
        <v>0</v>
      </c>
      <c r="AH199">
        <f t="shared" si="44"/>
        <v>1</v>
      </c>
    </row>
    <row r="200" spans="1:34" x14ac:dyDescent="0.35">
      <c r="A200" s="19">
        <v>42803</v>
      </c>
      <c r="B200" s="7">
        <v>0.26747286938313958</v>
      </c>
      <c r="C200">
        <v>0.17071007299999999</v>
      </c>
      <c r="D200">
        <v>4.8401021204301502E-2</v>
      </c>
      <c r="E200">
        <v>10.613453211886601</v>
      </c>
      <c r="F200">
        <v>5</v>
      </c>
      <c r="G200">
        <f t="shared" si="35"/>
        <v>99999</v>
      </c>
      <c r="H200">
        <f t="shared" si="36"/>
        <v>99999</v>
      </c>
      <c r="I200">
        <f t="shared" si="37"/>
        <v>1</v>
      </c>
      <c r="J200">
        <f>IF(Basket_Sheet!$I$6=0,IF(C200&lt;Basket_Sheet!$I$7,-10,10),IF(Basket_Sheet!$I$6=1,IF(D200&lt;Basket_Sheet!$I$7,-10,10),IF(Basket_Sheet!$I$6=2,IF(E200&gt;Basket_Sheet!$I$7,-10,10),"")))</f>
        <v>-10</v>
      </c>
      <c r="K200">
        <f t="shared" si="38"/>
        <v>1</v>
      </c>
      <c r="L200">
        <f t="shared" si="39"/>
        <v>6</v>
      </c>
      <c r="M200">
        <f t="shared" si="40"/>
        <v>6</v>
      </c>
      <c r="N200">
        <v>20730.449199999999</v>
      </c>
      <c r="O200" s="6">
        <f t="shared" si="45"/>
        <v>1.9719424548614306E-3</v>
      </c>
      <c r="P200">
        <v>12747728</v>
      </c>
      <c r="Q200" s="6">
        <f t="shared" si="46"/>
        <v>4.6370489961728989E-3</v>
      </c>
      <c r="R200">
        <v>1971.9064177351199</v>
      </c>
      <c r="S200" s="6">
        <f t="shared" si="47"/>
        <v>3.1455068189982782E-3</v>
      </c>
      <c r="T200" s="29">
        <v>529.09848000000022</v>
      </c>
      <c r="U200" s="6">
        <f t="shared" si="48"/>
        <v>1.3140699962748137E-3</v>
      </c>
      <c r="V200">
        <v>533.53093000000013</v>
      </c>
      <c r="W200" s="6">
        <f t="shared" si="50"/>
        <v>-7.3317002421207089E-3</v>
      </c>
      <c r="X200">
        <v>2501.0048977351203</v>
      </c>
      <c r="Y200" s="6">
        <f t="shared" si="49"/>
        <v>2.7574998610635504E-3</v>
      </c>
      <c r="Z200" s="29">
        <v>3034.5358277351206</v>
      </c>
      <c r="AA200" s="6">
        <f t="shared" si="51"/>
        <v>9.6878773950859198E-4</v>
      </c>
      <c r="AB200">
        <f t="shared" si="41"/>
        <v>2017</v>
      </c>
      <c r="AC200">
        <f t="shared" si="42"/>
        <v>3</v>
      </c>
      <c r="AD200" s="23">
        <f t="shared" si="43"/>
        <v>1</v>
      </c>
      <c r="AE200">
        <f>IF(ISBLANK(Basket_Sheet!$I$1),0,IF(Basket_Sheet!$I$1=0,1,IF(Calculation_Sheet!AB200=Basket_Sheet!$I$1,1,0)))</f>
        <v>1</v>
      </c>
      <c r="AF200">
        <f>IF(ISBLANK(Basket_Sheet!$I$2),0,IF(Basket_Sheet!$I$2=0,1,IF(Calculation_Sheet!AC200=Basket_Sheet!$I$2,1,0)))</f>
        <v>0</v>
      </c>
      <c r="AG200">
        <f>IF(ISBLANK(Basket_Sheet!$I$3),0,IF(Basket_Sheet!$I$3=0,1,IF(Calculation_Sheet!AD200=Basket_Sheet!$I$3,1,0)))</f>
        <v>0</v>
      </c>
      <c r="AH200">
        <f t="shared" si="44"/>
        <v>1</v>
      </c>
    </row>
    <row r="201" spans="1:34" x14ac:dyDescent="0.35">
      <c r="A201" s="19">
        <v>42804</v>
      </c>
      <c r="B201" s="7">
        <v>-0.33332770187863509</v>
      </c>
      <c r="C201">
        <v>0.67056976199999996</v>
      </c>
      <c r="D201">
        <v>0.13202099537054299</v>
      </c>
      <c r="E201">
        <v>7.8622722200684301</v>
      </c>
      <c r="F201">
        <v>1</v>
      </c>
      <c r="G201">
        <f t="shared" ref="G201:G264" si="52">IF(B201&gt;=MIN($B$9:$B$1732),IF(B201&lt;-0.25,-1,99999),99999)</f>
        <v>-1</v>
      </c>
      <c r="H201">
        <f t="shared" ref="H201:H264" si="53">IF(B201&gt;-0.25,IF(B201&lt;0.25,0,99999),99999)</f>
        <v>99999</v>
      </c>
      <c r="I201">
        <f t="shared" ref="I201:I264" si="54">IF(B201&gt;0.25,1,99999)</f>
        <v>99999</v>
      </c>
      <c r="J201">
        <f>IF(Basket_Sheet!$I$6=0,IF(C201&lt;Basket_Sheet!$I$7,-10,10),IF(Basket_Sheet!$I$6=1,IF(D201&lt;Basket_Sheet!$I$7,-10,10),IF(Basket_Sheet!$I$6=2,IF(E201&gt;Basket_Sheet!$I$7,-10,10),"")))</f>
        <v>10</v>
      </c>
      <c r="K201">
        <f t="shared" ref="K201:K264" si="55">MIN(G201:I201)</f>
        <v>-1</v>
      </c>
      <c r="L201">
        <f t="shared" ref="L201:L264" si="56">IF(AND(K201=-1,J201=10),1,IF(AND(K201=-1,J201=-10),2,IF(AND(K201=0,J201=10),3,IF(AND(K201=0,J201=-10),4,IF(AND(K201=1,J201=10),5,IF(AND(K201=1,J201=-10),6,""))))))</f>
        <v>1</v>
      </c>
      <c r="M201">
        <f t="shared" ref="M201:M264" si="57">L201</f>
        <v>1</v>
      </c>
      <c r="N201">
        <v>20760.900399999999</v>
      </c>
      <c r="O201" s="6">
        <f t="shared" si="45"/>
        <v>1.4689117300941135E-3</v>
      </c>
      <c r="P201">
        <v>12739350</v>
      </c>
      <c r="Q201" s="6">
        <f t="shared" si="46"/>
        <v>-6.5721515237848749E-4</v>
      </c>
      <c r="R201">
        <v>1966.123384101538</v>
      </c>
      <c r="S201" s="6">
        <f t="shared" si="47"/>
        <v>-2.9327120098447956E-3</v>
      </c>
      <c r="T201" s="29">
        <v>527.40403000000026</v>
      </c>
      <c r="U201" s="6">
        <f t="shared" si="48"/>
        <v>-3.2025229027305979E-3</v>
      </c>
      <c r="V201">
        <v>531.37172000000021</v>
      </c>
      <c r="W201" s="6">
        <f t="shared" si="50"/>
        <v>-4.0470193546228161E-3</v>
      </c>
      <c r="X201">
        <v>2493.5274141015384</v>
      </c>
      <c r="Y201" s="6">
        <f t="shared" si="49"/>
        <v>-2.9897916794778823E-3</v>
      </c>
      <c r="Z201" s="29">
        <v>3024.8991341015385</v>
      </c>
      <c r="AA201" s="6">
        <f t="shared" si="51"/>
        <v>-3.1756730454471915E-3</v>
      </c>
      <c r="AB201">
        <f t="shared" ref="AB201:AB264" si="58">YEAR(A201)</f>
        <v>2017</v>
      </c>
      <c r="AC201">
        <f t="shared" ref="AC201:AC264" si="59">MONTH(A201)</f>
        <v>3</v>
      </c>
      <c r="AD201" s="23">
        <f t="shared" si="43"/>
        <v>1</v>
      </c>
      <c r="AE201">
        <f>IF(ISBLANK(Basket_Sheet!$I$1),0,IF(Basket_Sheet!$I$1=0,1,IF(Calculation_Sheet!AB201=Basket_Sheet!$I$1,1,0)))</f>
        <v>1</v>
      </c>
      <c r="AF201">
        <f>IF(ISBLANK(Basket_Sheet!$I$2),0,IF(Basket_Sheet!$I$2=0,1,IF(Calculation_Sheet!AC201=Basket_Sheet!$I$2,1,0)))</f>
        <v>0</v>
      </c>
      <c r="AG201">
        <f>IF(ISBLANK(Basket_Sheet!$I$3),0,IF(Basket_Sheet!$I$3=0,1,IF(Calculation_Sheet!AD201=Basket_Sheet!$I$3,1,0)))</f>
        <v>0</v>
      </c>
      <c r="AH201">
        <f t="shared" si="44"/>
        <v>1</v>
      </c>
    </row>
    <row r="202" spans="1:34" x14ac:dyDescent="0.35">
      <c r="A202" s="19">
        <v>42808</v>
      </c>
      <c r="B202" s="7">
        <v>-0.36027324651121506</v>
      </c>
      <c r="C202">
        <v>0.12550276599999999</v>
      </c>
      <c r="D202">
        <v>5.2701858039248997E-2</v>
      </c>
      <c r="E202">
        <v>10.813982555860701</v>
      </c>
      <c r="F202">
        <v>3</v>
      </c>
      <c r="G202">
        <f t="shared" si="52"/>
        <v>-1</v>
      </c>
      <c r="H202">
        <f t="shared" si="53"/>
        <v>99999</v>
      </c>
      <c r="I202">
        <f t="shared" si="54"/>
        <v>99999</v>
      </c>
      <c r="J202">
        <f>IF(Basket_Sheet!$I$6=0,IF(C202&lt;Basket_Sheet!$I$7,-10,10),IF(Basket_Sheet!$I$6=1,IF(D202&lt;Basket_Sheet!$I$7,-10,10),IF(Basket_Sheet!$I$6=2,IF(E202&gt;Basket_Sheet!$I$7,-10,10),"")))</f>
        <v>-10</v>
      </c>
      <c r="K202">
        <f t="shared" si="55"/>
        <v>-1</v>
      </c>
      <c r="L202">
        <f t="shared" si="56"/>
        <v>2</v>
      </c>
      <c r="M202">
        <f t="shared" si="57"/>
        <v>2</v>
      </c>
      <c r="N202">
        <v>21062</v>
      </c>
      <c r="O202" s="6">
        <f t="shared" si="45"/>
        <v>1.4503205265606001E-2</v>
      </c>
      <c r="P202">
        <v>12841687</v>
      </c>
      <c r="Q202" s="6">
        <f t="shared" si="46"/>
        <v>8.0331414083136821E-3</v>
      </c>
      <c r="R202">
        <v>1976.2798059751856</v>
      </c>
      <c r="S202" s="6">
        <f t="shared" si="47"/>
        <v>5.1657093119252817E-3</v>
      </c>
      <c r="T202" s="29">
        <v>525.83004000000017</v>
      </c>
      <c r="U202" s="6">
        <f t="shared" si="48"/>
        <v>-2.9844102632284875E-3</v>
      </c>
      <c r="V202">
        <v>531.10792000000015</v>
      </c>
      <c r="W202" s="6">
        <f t="shared" si="50"/>
        <v>-4.9645095903871894E-4</v>
      </c>
      <c r="X202">
        <v>2502.1098459751856</v>
      </c>
      <c r="Y202" s="6">
        <f t="shared" si="49"/>
        <v>3.4418839051504335E-3</v>
      </c>
      <c r="Z202" s="29">
        <v>3033.217765975186</v>
      </c>
      <c r="AA202" s="6">
        <f t="shared" si="51"/>
        <v>2.7500526479928844E-3</v>
      </c>
      <c r="AB202">
        <f t="shared" si="58"/>
        <v>2017</v>
      </c>
      <c r="AC202">
        <f t="shared" si="59"/>
        <v>3</v>
      </c>
      <c r="AD202" s="23">
        <f t="shared" ref="AD202:AD265" si="60">ROUNDUP(AC202/3,0)</f>
        <v>1</v>
      </c>
      <c r="AE202">
        <f>IF(ISBLANK(Basket_Sheet!$I$1),0,IF(Basket_Sheet!$I$1=0,1,IF(Calculation_Sheet!AB202=Basket_Sheet!$I$1,1,0)))</f>
        <v>1</v>
      </c>
      <c r="AF202">
        <f>IF(ISBLANK(Basket_Sheet!$I$2),0,IF(Basket_Sheet!$I$2=0,1,IF(Calculation_Sheet!AC202=Basket_Sheet!$I$2,1,0)))</f>
        <v>0</v>
      </c>
      <c r="AG202">
        <f>IF(ISBLANK(Basket_Sheet!$I$3),0,IF(Basket_Sheet!$I$3=0,1,IF(Calculation_Sheet!AD202=Basket_Sheet!$I$3,1,0)))</f>
        <v>0</v>
      </c>
      <c r="AH202">
        <f t="shared" ref="AH202:AH265" si="61">IF(SUM(AE202:AG202)&gt;=$T$1,1,0)</f>
        <v>1</v>
      </c>
    </row>
    <row r="203" spans="1:34" x14ac:dyDescent="0.35">
      <c r="A203" s="19">
        <v>42809</v>
      </c>
      <c r="B203" s="7">
        <v>0.2818141294709593</v>
      </c>
      <c r="C203">
        <v>7.4049999999999995E-4</v>
      </c>
      <c r="D203">
        <v>0.105119719422332</v>
      </c>
      <c r="E203">
        <v>8.2890524186509698</v>
      </c>
      <c r="F203">
        <v>3</v>
      </c>
      <c r="G203">
        <f t="shared" si="52"/>
        <v>99999</v>
      </c>
      <c r="H203">
        <f t="shared" si="53"/>
        <v>99999</v>
      </c>
      <c r="I203">
        <f t="shared" si="54"/>
        <v>1</v>
      </c>
      <c r="J203">
        <f>IF(Basket_Sheet!$I$6=0,IF(C203&lt;Basket_Sheet!$I$7,-10,10),IF(Basket_Sheet!$I$6=1,IF(D203&lt;Basket_Sheet!$I$7,-10,10),IF(Basket_Sheet!$I$6=2,IF(E203&gt;Basket_Sheet!$I$7,-10,10),"")))</f>
        <v>10</v>
      </c>
      <c r="K203">
        <f t="shared" si="55"/>
        <v>1</v>
      </c>
      <c r="L203">
        <f t="shared" si="56"/>
        <v>5</v>
      </c>
      <c r="M203">
        <f t="shared" si="57"/>
        <v>5</v>
      </c>
      <c r="N203">
        <v>21157.900399999999</v>
      </c>
      <c r="O203" s="6">
        <f t="shared" ref="O203:O266" si="62">N203/N202-1</f>
        <v>4.5532428069507969E-3</v>
      </c>
      <c r="P203">
        <v>12850336</v>
      </c>
      <c r="Q203" s="6">
        <f t="shared" ref="Q203:Q266" si="63">P203/P202-1</f>
        <v>6.7350964090628906E-4</v>
      </c>
      <c r="R203">
        <v>1976.2403750366479</v>
      </c>
      <c r="S203" s="6">
        <f t="shared" ref="S203:S266" si="64">R203/R202-1</f>
        <v>-1.995210314775786E-5</v>
      </c>
      <c r="T203" s="29">
        <v>525.32823000000019</v>
      </c>
      <c r="U203" s="6">
        <f t="shared" ref="U203:U266" si="65">T203/T202-1</f>
        <v>-9.5431976461435308E-4</v>
      </c>
      <c r="V203">
        <v>528.49422000000015</v>
      </c>
      <c r="W203" s="6">
        <f t="shared" si="50"/>
        <v>-4.9212220371331883E-3</v>
      </c>
      <c r="X203">
        <v>2501.568605036648</v>
      </c>
      <c r="Y203" s="6">
        <f t="shared" ref="Y203:Y266" si="66">X203/X202-1</f>
        <v>-2.1631381987818887E-4</v>
      </c>
      <c r="Z203" s="29">
        <v>3030.0628250366481</v>
      </c>
      <c r="AA203" s="6">
        <f t="shared" si="51"/>
        <v>-1.0401300473471542E-3</v>
      </c>
      <c r="AB203">
        <f t="shared" si="58"/>
        <v>2017</v>
      </c>
      <c r="AC203">
        <f t="shared" si="59"/>
        <v>3</v>
      </c>
      <c r="AD203" s="23">
        <f t="shared" si="60"/>
        <v>1</v>
      </c>
      <c r="AE203">
        <f>IF(ISBLANK(Basket_Sheet!$I$1),0,IF(Basket_Sheet!$I$1=0,1,IF(Calculation_Sheet!AB203=Basket_Sheet!$I$1,1,0)))</f>
        <v>1</v>
      </c>
      <c r="AF203">
        <f>IF(ISBLANK(Basket_Sheet!$I$2),0,IF(Basket_Sheet!$I$2=0,1,IF(Calculation_Sheet!AC203=Basket_Sheet!$I$2,1,0)))</f>
        <v>0</v>
      </c>
      <c r="AG203">
        <f>IF(ISBLANK(Basket_Sheet!$I$3),0,IF(Basket_Sheet!$I$3=0,1,IF(Calculation_Sheet!AD203=Basket_Sheet!$I$3,1,0)))</f>
        <v>0</v>
      </c>
      <c r="AH203">
        <f t="shared" si="61"/>
        <v>1</v>
      </c>
    </row>
    <row r="204" spans="1:34" x14ac:dyDescent="0.35">
      <c r="A204" s="19">
        <v>42810</v>
      </c>
      <c r="B204" s="7">
        <v>7.098364161383007E-2</v>
      </c>
      <c r="C204">
        <v>3.8444029999999997E-2</v>
      </c>
      <c r="D204">
        <v>5.5871444221269103E-3</v>
      </c>
      <c r="E204">
        <v>13.1941729442979</v>
      </c>
      <c r="F204">
        <v>4</v>
      </c>
      <c r="G204">
        <f t="shared" si="52"/>
        <v>99999</v>
      </c>
      <c r="H204">
        <f t="shared" si="53"/>
        <v>0</v>
      </c>
      <c r="I204">
        <f t="shared" si="54"/>
        <v>99999</v>
      </c>
      <c r="J204">
        <f>IF(Basket_Sheet!$I$6=0,IF(C204&lt;Basket_Sheet!$I$7,-10,10),IF(Basket_Sheet!$I$6=1,IF(D204&lt;Basket_Sheet!$I$7,-10,10),IF(Basket_Sheet!$I$6=2,IF(E204&gt;Basket_Sheet!$I$7,-10,10),"")))</f>
        <v>-10</v>
      </c>
      <c r="K204">
        <f t="shared" si="55"/>
        <v>0</v>
      </c>
      <c r="L204">
        <f t="shared" si="56"/>
        <v>4</v>
      </c>
      <c r="M204">
        <f t="shared" si="57"/>
        <v>4</v>
      </c>
      <c r="N204">
        <v>21266.550800000001</v>
      </c>
      <c r="O204" s="6">
        <f t="shared" si="62"/>
        <v>5.1352165359470625E-3</v>
      </c>
      <c r="P204">
        <v>12926225</v>
      </c>
      <c r="Q204" s="6">
        <f t="shared" si="63"/>
        <v>5.9056043359488886E-3</v>
      </c>
      <c r="R204">
        <v>2000.8597454913299</v>
      </c>
      <c r="S204" s="6">
        <f t="shared" si="64"/>
        <v>1.2457680131257032E-2</v>
      </c>
      <c r="T204" s="29">
        <v>525.33784000000014</v>
      </c>
      <c r="U204" s="6">
        <f t="shared" si="65"/>
        <v>1.8293324917983966E-5</v>
      </c>
      <c r="V204">
        <v>527.94940000000008</v>
      </c>
      <c r="W204" s="6">
        <f t="shared" ref="W204:W267" si="67">V204/V203-1</f>
        <v>-1.030891123085631E-3</v>
      </c>
      <c r="X204">
        <v>2526.1975854913298</v>
      </c>
      <c r="Y204" s="6">
        <f t="shared" si="66"/>
        <v>9.8454147550037785E-3</v>
      </c>
      <c r="Z204" s="29">
        <v>3054.1469854913298</v>
      </c>
      <c r="AA204" s="6">
        <f t="shared" ref="AA204:AA267" si="68">Z204/Z203-1</f>
        <v>7.9484030019709717E-3</v>
      </c>
      <c r="AB204">
        <f t="shared" si="58"/>
        <v>2017</v>
      </c>
      <c r="AC204">
        <f t="shared" si="59"/>
        <v>3</v>
      </c>
      <c r="AD204" s="23">
        <f t="shared" si="60"/>
        <v>1</v>
      </c>
      <c r="AE204">
        <f>IF(ISBLANK(Basket_Sheet!$I$1),0,IF(Basket_Sheet!$I$1=0,1,IF(Calculation_Sheet!AB204=Basket_Sheet!$I$1,1,0)))</f>
        <v>1</v>
      </c>
      <c r="AF204">
        <f>IF(ISBLANK(Basket_Sheet!$I$2),0,IF(Basket_Sheet!$I$2=0,1,IF(Calculation_Sheet!AC204=Basket_Sheet!$I$2,1,0)))</f>
        <v>0</v>
      </c>
      <c r="AG204">
        <f>IF(ISBLANK(Basket_Sheet!$I$3),0,IF(Basket_Sheet!$I$3=0,1,IF(Calculation_Sheet!AD204=Basket_Sheet!$I$3,1,0)))</f>
        <v>0</v>
      </c>
      <c r="AH204">
        <f t="shared" si="61"/>
        <v>1</v>
      </c>
    </row>
    <row r="205" spans="1:34" x14ac:dyDescent="0.35">
      <c r="A205" s="19">
        <v>42811</v>
      </c>
      <c r="B205" s="7">
        <v>-0.24390105089696754</v>
      </c>
      <c r="C205">
        <v>0.144924152</v>
      </c>
      <c r="D205">
        <v>0.133747264965346</v>
      </c>
      <c r="E205">
        <v>10.512721437028301</v>
      </c>
      <c r="F205">
        <v>4</v>
      </c>
      <c r="G205">
        <f t="shared" si="52"/>
        <v>99999</v>
      </c>
      <c r="H205">
        <f t="shared" si="53"/>
        <v>0</v>
      </c>
      <c r="I205">
        <f t="shared" si="54"/>
        <v>99999</v>
      </c>
      <c r="J205">
        <f>IF(Basket_Sheet!$I$6=0,IF(C205&lt;Basket_Sheet!$I$7,-10,10),IF(Basket_Sheet!$I$6=1,IF(D205&lt;Basket_Sheet!$I$7,-10,10),IF(Basket_Sheet!$I$6=2,IF(E205&gt;Basket_Sheet!$I$7,-10,10),"")))</f>
        <v>10</v>
      </c>
      <c r="K205">
        <f t="shared" si="55"/>
        <v>0</v>
      </c>
      <c r="L205">
        <f t="shared" si="56"/>
        <v>3</v>
      </c>
      <c r="M205">
        <f t="shared" si="57"/>
        <v>3</v>
      </c>
      <c r="N205">
        <v>21175.699199999999</v>
      </c>
      <c r="O205" s="6">
        <f t="shared" si="62"/>
        <v>-4.2720420840413054E-3</v>
      </c>
      <c r="P205">
        <v>12943213</v>
      </c>
      <c r="Q205" s="6">
        <f t="shared" si="63"/>
        <v>1.3142274716708702E-3</v>
      </c>
      <c r="R205">
        <v>2001.2909086695927</v>
      </c>
      <c r="S205" s="6">
        <f t="shared" si="64"/>
        <v>2.1548895630196796E-4</v>
      </c>
      <c r="T205" s="29">
        <v>525.89350000000024</v>
      </c>
      <c r="U205" s="6">
        <f t="shared" si="65"/>
        <v>1.0577193525600492E-3</v>
      </c>
      <c r="V205">
        <v>528.94843000000014</v>
      </c>
      <c r="W205" s="6">
        <f t="shared" si="67"/>
        <v>1.8922836165740087E-3</v>
      </c>
      <c r="X205">
        <v>2527.1844086695928</v>
      </c>
      <c r="Y205" s="6">
        <f t="shared" si="66"/>
        <v>3.9063578555009748E-4</v>
      </c>
      <c r="Z205" s="29">
        <v>3056.1328386695932</v>
      </c>
      <c r="AA205" s="6">
        <f t="shared" si="68"/>
        <v>6.5021532614406574E-4</v>
      </c>
      <c r="AB205">
        <f t="shared" si="58"/>
        <v>2017</v>
      </c>
      <c r="AC205">
        <f t="shared" si="59"/>
        <v>3</v>
      </c>
      <c r="AD205" s="23">
        <f t="shared" si="60"/>
        <v>1</v>
      </c>
      <c r="AE205">
        <f>IF(ISBLANK(Basket_Sheet!$I$1),0,IF(Basket_Sheet!$I$1=0,1,IF(Calculation_Sheet!AB205=Basket_Sheet!$I$1,1,0)))</f>
        <v>1</v>
      </c>
      <c r="AF205">
        <f>IF(ISBLANK(Basket_Sheet!$I$2),0,IF(Basket_Sheet!$I$2=0,1,IF(Calculation_Sheet!AC205=Basket_Sheet!$I$2,1,0)))</f>
        <v>0</v>
      </c>
      <c r="AG205">
        <f>IF(ISBLANK(Basket_Sheet!$I$3),0,IF(Basket_Sheet!$I$3=0,1,IF(Calculation_Sheet!AD205=Basket_Sheet!$I$3,1,0)))</f>
        <v>0</v>
      </c>
      <c r="AH205">
        <f t="shared" si="61"/>
        <v>1</v>
      </c>
    </row>
    <row r="206" spans="1:34" x14ac:dyDescent="0.35">
      <c r="A206" s="19">
        <v>42814</v>
      </c>
      <c r="B206" s="7">
        <v>-2.9671127736034891E-2</v>
      </c>
      <c r="C206">
        <v>2.4114829999999999E-3</v>
      </c>
      <c r="D206">
        <v>8.0953699341203E-3</v>
      </c>
      <c r="E206">
        <v>17.999772357724101</v>
      </c>
      <c r="F206">
        <v>0</v>
      </c>
      <c r="G206">
        <f t="shared" si="52"/>
        <v>99999</v>
      </c>
      <c r="H206">
        <f t="shared" si="53"/>
        <v>0</v>
      </c>
      <c r="I206">
        <f t="shared" si="54"/>
        <v>99999</v>
      </c>
      <c r="J206">
        <f>IF(Basket_Sheet!$I$6=0,IF(C206&lt;Basket_Sheet!$I$7,-10,10),IF(Basket_Sheet!$I$6=1,IF(D206&lt;Basket_Sheet!$I$7,-10,10),IF(Basket_Sheet!$I$6=2,IF(E206&gt;Basket_Sheet!$I$7,-10,10),"")))</f>
        <v>-10</v>
      </c>
      <c r="K206">
        <f t="shared" si="55"/>
        <v>0</v>
      </c>
      <c r="L206">
        <f t="shared" si="56"/>
        <v>4</v>
      </c>
      <c r="M206">
        <f t="shared" si="57"/>
        <v>4</v>
      </c>
      <c r="N206">
        <v>21113.050800000001</v>
      </c>
      <c r="O206" s="6">
        <f t="shared" si="62"/>
        <v>-2.9585044351214673E-3</v>
      </c>
      <c r="P206">
        <v>13000717</v>
      </c>
      <c r="Q206" s="6">
        <f t="shared" si="63"/>
        <v>4.442791755030262E-3</v>
      </c>
      <c r="R206">
        <v>2006.0534498922452</v>
      </c>
      <c r="S206" s="6">
        <f t="shared" si="64"/>
        <v>2.3797346013121334E-3</v>
      </c>
      <c r="T206" s="29">
        <v>526.15968000000021</v>
      </c>
      <c r="U206" s="6">
        <f t="shared" si="65"/>
        <v>5.0614810793425669E-4</v>
      </c>
      <c r="V206">
        <v>528.67392000000018</v>
      </c>
      <c r="W206" s="6">
        <f t="shared" si="67"/>
        <v>-5.189730877922516E-4</v>
      </c>
      <c r="X206">
        <v>2532.2131298922454</v>
      </c>
      <c r="Y206" s="6">
        <f t="shared" si="66"/>
        <v>1.9898513165090836E-3</v>
      </c>
      <c r="Z206" s="29">
        <v>3060.8870498922456</v>
      </c>
      <c r="AA206" s="6">
        <f t="shared" si="68"/>
        <v>1.5556297692616017E-3</v>
      </c>
      <c r="AB206">
        <f t="shared" si="58"/>
        <v>2017</v>
      </c>
      <c r="AC206">
        <f t="shared" si="59"/>
        <v>3</v>
      </c>
      <c r="AD206" s="23">
        <f t="shared" si="60"/>
        <v>1</v>
      </c>
      <c r="AE206">
        <f>IF(ISBLANK(Basket_Sheet!$I$1),0,IF(Basket_Sheet!$I$1=0,1,IF(Calculation_Sheet!AB206=Basket_Sheet!$I$1,1,0)))</f>
        <v>1</v>
      </c>
      <c r="AF206">
        <f>IF(ISBLANK(Basket_Sheet!$I$2),0,IF(Basket_Sheet!$I$2=0,1,IF(Calculation_Sheet!AC206=Basket_Sheet!$I$2,1,0)))</f>
        <v>0</v>
      </c>
      <c r="AG206">
        <f>IF(ISBLANK(Basket_Sheet!$I$3),0,IF(Basket_Sheet!$I$3=0,1,IF(Calculation_Sheet!AD206=Basket_Sheet!$I$3,1,0)))</f>
        <v>0</v>
      </c>
      <c r="AH206">
        <f t="shared" si="61"/>
        <v>1</v>
      </c>
    </row>
    <row r="207" spans="1:34" x14ac:dyDescent="0.35">
      <c r="A207" s="19">
        <v>42815</v>
      </c>
      <c r="B207" s="7">
        <v>-0.37232207631885156</v>
      </c>
      <c r="C207">
        <v>0.72055950599999996</v>
      </c>
      <c r="D207">
        <v>0.13758831355866699</v>
      </c>
      <c r="E207">
        <v>7.4043362387039497</v>
      </c>
      <c r="F207">
        <v>3</v>
      </c>
      <c r="G207">
        <f t="shared" si="52"/>
        <v>-1</v>
      </c>
      <c r="H207">
        <f t="shared" si="53"/>
        <v>99999</v>
      </c>
      <c r="I207">
        <f t="shared" si="54"/>
        <v>99999</v>
      </c>
      <c r="J207">
        <f>IF(Basket_Sheet!$I$6=0,IF(C207&lt;Basket_Sheet!$I$7,-10,10),IF(Basket_Sheet!$I$6=1,IF(D207&lt;Basket_Sheet!$I$7,-10,10),IF(Basket_Sheet!$I$6=2,IF(E207&gt;Basket_Sheet!$I$7,-10,10),"")))</f>
        <v>10</v>
      </c>
      <c r="K207">
        <f t="shared" si="55"/>
        <v>-1</v>
      </c>
      <c r="L207">
        <f t="shared" si="56"/>
        <v>1</v>
      </c>
      <c r="M207">
        <f t="shared" si="57"/>
        <v>1</v>
      </c>
      <c r="N207">
        <v>21052.400399999999</v>
      </c>
      <c r="O207" s="6">
        <f t="shared" si="62"/>
        <v>-2.8726497451520006E-3</v>
      </c>
      <c r="P207">
        <v>12999315</v>
      </c>
      <c r="Q207" s="6">
        <f t="shared" si="63"/>
        <v>-1.0784020604404088E-4</v>
      </c>
      <c r="R207">
        <v>2005.967930646812</v>
      </c>
      <c r="S207" s="6">
        <f t="shared" si="64"/>
        <v>-4.2630591641446003E-5</v>
      </c>
      <c r="T207" s="29">
        <v>527.27360000000022</v>
      </c>
      <c r="U207" s="6">
        <f t="shared" si="65"/>
        <v>2.1170759416608842E-3</v>
      </c>
      <c r="V207">
        <v>528.84686000000011</v>
      </c>
      <c r="W207" s="6">
        <f t="shared" si="67"/>
        <v>3.2712035426274433E-4</v>
      </c>
      <c r="X207">
        <v>2533.241530646812</v>
      </c>
      <c r="Y207" s="6">
        <f t="shared" si="66"/>
        <v>4.0612724988520199E-4</v>
      </c>
      <c r="Z207" s="29">
        <v>3062.0883906468121</v>
      </c>
      <c r="AA207" s="6">
        <f t="shared" si="68"/>
        <v>3.9248124317703414E-4</v>
      </c>
      <c r="AB207">
        <f t="shared" si="58"/>
        <v>2017</v>
      </c>
      <c r="AC207">
        <f t="shared" si="59"/>
        <v>3</v>
      </c>
      <c r="AD207" s="23">
        <f t="shared" si="60"/>
        <v>1</v>
      </c>
      <c r="AE207">
        <f>IF(ISBLANK(Basket_Sheet!$I$1),0,IF(Basket_Sheet!$I$1=0,1,IF(Calculation_Sheet!AB207=Basket_Sheet!$I$1,1,0)))</f>
        <v>1</v>
      </c>
      <c r="AF207">
        <f>IF(ISBLANK(Basket_Sheet!$I$2),0,IF(Basket_Sheet!$I$2=0,1,IF(Calculation_Sheet!AC207=Basket_Sheet!$I$2,1,0)))</f>
        <v>0</v>
      </c>
      <c r="AG207">
        <f>IF(ISBLANK(Basket_Sheet!$I$3),0,IF(Basket_Sheet!$I$3=0,1,IF(Calculation_Sheet!AD207=Basket_Sheet!$I$3,1,0)))</f>
        <v>0</v>
      </c>
      <c r="AH207">
        <f t="shared" si="61"/>
        <v>1</v>
      </c>
    </row>
    <row r="208" spans="1:34" x14ac:dyDescent="0.35">
      <c r="A208" s="19">
        <v>42816</v>
      </c>
      <c r="B208" s="7">
        <v>-0.49064498210353341</v>
      </c>
      <c r="C208">
        <v>3.5724462999999998E-2</v>
      </c>
      <c r="D208">
        <v>0.18266247306438199</v>
      </c>
      <c r="E208">
        <v>8.8250002067557496</v>
      </c>
      <c r="F208">
        <v>4</v>
      </c>
      <c r="G208">
        <f t="shared" si="52"/>
        <v>-1</v>
      </c>
      <c r="H208">
        <f t="shared" si="53"/>
        <v>99999</v>
      </c>
      <c r="I208">
        <f t="shared" si="54"/>
        <v>99999</v>
      </c>
      <c r="J208">
        <f>IF(Basket_Sheet!$I$6=0,IF(C208&lt;Basket_Sheet!$I$7,-10,10),IF(Basket_Sheet!$I$6=1,IF(D208&lt;Basket_Sheet!$I$7,-10,10),IF(Basket_Sheet!$I$6=2,IF(E208&gt;Basket_Sheet!$I$7,-10,10),"")))</f>
        <v>10</v>
      </c>
      <c r="K208">
        <f t="shared" si="55"/>
        <v>-1</v>
      </c>
      <c r="L208">
        <f t="shared" si="56"/>
        <v>1</v>
      </c>
      <c r="M208">
        <f t="shared" si="57"/>
        <v>1</v>
      </c>
      <c r="N208">
        <v>20776.599600000001</v>
      </c>
      <c r="O208" s="6">
        <f t="shared" si="62"/>
        <v>-1.3100681858587371E-2</v>
      </c>
      <c r="P208">
        <v>13008286</v>
      </c>
      <c r="Q208" s="6">
        <f t="shared" si="63"/>
        <v>6.9011328673851402E-4</v>
      </c>
      <c r="R208">
        <v>2007.109133921713</v>
      </c>
      <c r="S208" s="6">
        <f t="shared" si="64"/>
        <v>5.6890404750054024E-4</v>
      </c>
      <c r="T208" s="29">
        <v>527.06277000000023</v>
      </c>
      <c r="U208" s="6">
        <f t="shared" si="65"/>
        <v>-3.9984933818038026E-4</v>
      </c>
      <c r="V208">
        <v>527.5626900000002</v>
      </c>
      <c r="W208" s="6">
        <f t="shared" si="67"/>
        <v>-2.4282454849026136E-3</v>
      </c>
      <c r="X208">
        <v>2534.1719039217132</v>
      </c>
      <c r="Y208" s="6">
        <f t="shared" si="66"/>
        <v>3.6726591746027992E-4</v>
      </c>
      <c r="Z208" s="29">
        <v>3061.7345939217134</v>
      </c>
      <c r="AA208" s="6">
        <f t="shared" si="68"/>
        <v>-1.1554099031862997E-4</v>
      </c>
      <c r="AB208">
        <f t="shared" si="58"/>
        <v>2017</v>
      </c>
      <c r="AC208">
        <f t="shared" si="59"/>
        <v>3</v>
      </c>
      <c r="AD208" s="23">
        <f t="shared" si="60"/>
        <v>1</v>
      </c>
      <c r="AE208">
        <f>IF(ISBLANK(Basket_Sheet!$I$1),0,IF(Basket_Sheet!$I$1=0,1,IF(Calculation_Sheet!AB208=Basket_Sheet!$I$1,1,0)))</f>
        <v>1</v>
      </c>
      <c r="AF208">
        <f>IF(ISBLANK(Basket_Sheet!$I$2),0,IF(Basket_Sheet!$I$2=0,1,IF(Calculation_Sheet!AC208=Basket_Sheet!$I$2,1,0)))</f>
        <v>0</v>
      </c>
      <c r="AG208">
        <f>IF(ISBLANK(Basket_Sheet!$I$3),0,IF(Basket_Sheet!$I$3=0,1,IF(Calculation_Sheet!AD208=Basket_Sheet!$I$3,1,0)))</f>
        <v>0</v>
      </c>
      <c r="AH208">
        <f t="shared" si="61"/>
        <v>1</v>
      </c>
    </row>
    <row r="209" spans="1:34" x14ac:dyDescent="0.35">
      <c r="A209" s="19">
        <v>42817</v>
      </c>
      <c r="B209" s="7">
        <v>0.25023335696351096</v>
      </c>
      <c r="C209">
        <v>0.15617346900000001</v>
      </c>
      <c r="D209">
        <v>4.0903902266771201E-2</v>
      </c>
      <c r="E209">
        <v>7.9262360696723597</v>
      </c>
      <c r="F209">
        <v>6</v>
      </c>
      <c r="G209">
        <f t="shared" si="52"/>
        <v>99999</v>
      </c>
      <c r="H209">
        <f t="shared" si="53"/>
        <v>99999</v>
      </c>
      <c r="I209">
        <f t="shared" si="54"/>
        <v>1</v>
      </c>
      <c r="J209">
        <f>IF(Basket_Sheet!$I$6=0,IF(C209&lt;Basket_Sheet!$I$7,-10,10),IF(Basket_Sheet!$I$6=1,IF(D209&lt;Basket_Sheet!$I$7,-10,10),IF(Basket_Sheet!$I$6=2,IF(E209&gt;Basket_Sheet!$I$7,-10,10),"")))</f>
        <v>-10</v>
      </c>
      <c r="K209">
        <f t="shared" si="55"/>
        <v>1</v>
      </c>
      <c r="L209">
        <f t="shared" si="56"/>
        <v>6</v>
      </c>
      <c r="M209">
        <f t="shared" si="57"/>
        <v>6</v>
      </c>
      <c r="N209">
        <v>20888.5</v>
      </c>
      <c r="O209" s="6">
        <f t="shared" si="62"/>
        <v>5.3858861485687193E-3</v>
      </c>
      <c r="P209">
        <v>12914238</v>
      </c>
      <c r="Q209" s="6">
        <f t="shared" si="63"/>
        <v>-7.2298533411704335E-3</v>
      </c>
      <c r="R209">
        <v>2005.3814328653052</v>
      </c>
      <c r="S209" s="6">
        <f t="shared" si="64"/>
        <v>-8.6079078970258127E-4</v>
      </c>
      <c r="T209" s="29">
        <v>527.80637000000024</v>
      </c>
      <c r="U209" s="6">
        <f t="shared" si="65"/>
        <v>1.410837650323904E-3</v>
      </c>
      <c r="V209">
        <v>537.41698000000008</v>
      </c>
      <c r="W209" s="6">
        <f t="shared" si="67"/>
        <v>1.867889861582106E-2</v>
      </c>
      <c r="X209">
        <v>2533.1878028653055</v>
      </c>
      <c r="Y209" s="6">
        <f t="shared" si="66"/>
        <v>-3.8833239958380172E-4</v>
      </c>
      <c r="Z209" s="29">
        <v>3070.6047828653054</v>
      </c>
      <c r="AA209" s="6">
        <f t="shared" si="68"/>
        <v>2.8971122974543739E-3</v>
      </c>
      <c r="AB209">
        <f t="shared" si="58"/>
        <v>2017</v>
      </c>
      <c r="AC209">
        <f t="shared" si="59"/>
        <v>3</v>
      </c>
      <c r="AD209" s="23">
        <f t="shared" si="60"/>
        <v>1</v>
      </c>
      <c r="AE209">
        <f>IF(ISBLANK(Basket_Sheet!$I$1),0,IF(Basket_Sheet!$I$1=0,1,IF(Calculation_Sheet!AB209=Basket_Sheet!$I$1,1,0)))</f>
        <v>1</v>
      </c>
      <c r="AF209">
        <f>IF(ISBLANK(Basket_Sheet!$I$2),0,IF(Basket_Sheet!$I$2=0,1,IF(Calculation_Sheet!AC209=Basket_Sheet!$I$2,1,0)))</f>
        <v>0</v>
      </c>
      <c r="AG209">
        <f>IF(ISBLANK(Basket_Sheet!$I$3),0,IF(Basket_Sheet!$I$3=0,1,IF(Calculation_Sheet!AD209=Basket_Sheet!$I$3,1,0)))</f>
        <v>0</v>
      </c>
      <c r="AH209">
        <f t="shared" si="61"/>
        <v>1</v>
      </c>
    </row>
    <row r="210" spans="1:34" x14ac:dyDescent="0.35">
      <c r="A210" s="19">
        <v>42818</v>
      </c>
      <c r="B210" s="7">
        <v>1.1201465635523358</v>
      </c>
      <c r="C210">
        <v>0.40994665299999999</v>
      </c>
      <c r="D210">
        <v>4.8935685188792301E-2</v>
      </c>
      <c r="E210">
        <v>6.7393785123944197</v>
      </c>
      <c r="F210">
        <v>3</v>
      </c>
      <c r="G210">
        <f t="shared" si="52"/>
        <v>99999</v>
      </c>
      <c r="H210">
        <f t="shared" si="53"/>
        <v>99999</v>
      </c>
      <c r="I210">
        <f t="shared" si="54"/>
        <v>1</v>
      </c>
      <c r="J210">
        <f>IF(Basket_Sheet!$I$6=0,IF(C210&lt;Basket_Sheet!$I$7,-10,10),IF(Basket_Sheet!$I$6=1,IF(D210&lt;Basket_Sheet!$I$7,-10,10),IF(Basket_Sheet!$I$6=2,IF(E210&gt;Basket_Sheet!$I$7,-10,10),"")))</f>
        <v>-10</v>
      </c>
      <c r="K210">
        <f t="shared" si="55"/>
        <v>1</v>
      </c>
      <c r="L210">
        <f t="shared" si="56"/>
        <v>6</v>
      </c>
      <c r="M210">
        <f t="shared" si="57"/>
        <v>6</v>
      </c>
      <c r="N210">
        <v>21122.75</v>
      </c>
      <c r="O210" s="6">
        <f t="shared" si="62"/>
        <v>1.1214304521626639E-2</v>
      </c>
      <c r="P210">
        <v>12915684</v>
      </c>
      <c r="Q210" s="6">
        <f t="shared" si="63"/>
        <v>1.119694402411664E-4</v>
      </c>
      <c r="R210">
        <v>2006.4098687343362</v>
      </c>
      <c r="S210" s="6">
        <f t="shared" si="64"/>
        <v>5.1283803279345008E-4</v>
      </c>
      <c r="T210" s="29">
        <v>529.10355000000027</v>
      </c>
      <c r="U210" s="6">
        <f t="shared" si="65"/>
        <v>2.4576815925885231E-3</v>
      </c>
      <c r="V210">
        <v>534.60184000000004</v>
      </c>
      <c r="W210" s="6">
        <f t="shared" si="67"/>
        <v>-5.2382788500654476E-3</v>
      </c>
      <c r="X210">
        <v>2535.5134187343365</v>
      </c>
      <c r="Y210" s="6">
        <f t="shared" si="66"/>
        <v>9.1805900312658117E-4</v>
      </c>
      <c r="Z210" s="29">
        <v>3070.1152587343367</v>
      </c>
      <c r="AA210" s="6">
        <f t="shared" si="68"/>
        <v>-1.5942270841895478E-4</v>
      </c>
      <c r="AB210">
        <f t="shared" si="58"/>
        <v>2017</v>
      </c>
      <c r="AC210">
        <f t="shared" si="59"/>
        <v>3</v>
      </c>
      <c r="AD210" s="23">
        <f t="shared" si="60"/>
        <v>1</v>
      </c>
      <c r="AE210">
        <f>IF(ISBLANK(Basket_Sheet!$I$1),0,IF(Basket_Sheet!$I$1=0,1,IF(Calculation_Sheet!AB210=Basket_Sheet!$I$1,1,0)))</f>
        <v>1</v>
      </c>
      <c r="AF210">
        <f>IF(ISBLANK(Basket_Sheet!$I$2),0,IF(Basket_Sheet!$I$2=0,1,IF(Calculation_Sheet!AC210=Basket_Sheet!$I$2,1,0)))</f>
        <v>0</v>
      </c>
      <c r="AG210">
        <f>IF(ISBLANK(Basket_Sheet!$I$3),0,IF(Basket_Sheet!$I$3=0,1,IF(Calculation_Sheet!AD210=Basket_Sheet!$I$3,1,0)))</f>
        <v>0</v>
      </c>
      <c r="AH210">
        <f t="shared" si="61"/>
        <v>1</v>
      </c>
    </row>
    <row r="211" spans="1:34" x14ac:dyDescent="0.35">
      <c r="A211" s="19">
        <v>42821</v>
      </c>
      <c r="B211" s="7">
        <v>-0.35345809644750753</v>
      </c>
      <c r="C211">
        <v>4.7818450999999998E-2</v>
      </c>
      <c r="D211">
        <v>0.115994296111639</v>
      </c>
      <c r="E211">
        <v>8.9819507222144495</v>
      </c>
      <c r="F211">
        <v>8</v>
      </c>
      <c r="G211">
        <f t="shared" si="52"/>
        <v>-1</v>
      </c>
      <c r="H211">
        <f t="shared" si="53"/>
        <v>99999</v>
      </c>
      <c r="I211">
        <f t="shared" si="54"/>
        <v>99999</v>
      </c>
      <c r="J211">
        <f>IF(Basket_Sheet!$I$6=0,IF(C211&lt;Basket_Sheet!$I$7,-10,10),IF(Basket_Sheet!$I$6=1,IF(D211&lt;Basket_Sheet!$I$7,-10,10),IF(Basket_Sheet!$I$6=2,IF(E211&gt;Basket_Sheet!$I$7,-10,10),"")))</f>
        <v>10</v>
      </c>
      <c r="K211">
        <f t="shared" si="55"/>
        <v>-1</v>
      </c>
      <c r="L211">
        <f t="shared" si="56"/>
        <v>1</v>
      </c>
      <c r="M211">
        <f t="shared" si="57"/>
        <v>1</v>
      </c>
      <c r="N211">
        <v>21043.5</v>
      </c>
      <c r="O211" s="6">
        <f t="shared" si="62"/>
        <v>-3.7518788983441631E-3</v>
      </c>
      <c r="P211">
        <v>12849699</v>
      </c>
      <c r="Q211" s="6">
        <f t="shared" si="63"/>
        <v>-5.1089048013253091E-3</v>
      </c>
      <c r="R211">
        <v>1999.7833192508874</v>
      </c>
      <c r="S211" s="6">
        <f t="shared" si="64"/>
        <v>-3.3026898375598801E-3</v>
      </c>
      <c r="T211" s="29">
        <v>528.26301000000024</v>
      </c>
      <c r="U211" s="6">
        <f t="shared" si="65"/>
        <v>-1.5886115298224812E-3</v>
      </c>
      <c r="V211">
        <v>533.70345000000009</v>
      </c>
      <c r="W211" s="6">
        <f t="shared" si="67"/>
        <v>-1.6804843021115401E-3</v>
      </c>
      <c r="X211">
        <v>2528.0463292508875</v>
      </c>
      <c r="Y211" s="6">
        <f t="shared" si="66"/>
        <v>-2.9450009722986614E-3</v>
      </c>
      <c r="Z211" s="29">
        <v>3061.7497792508875</v>
      </c>
      <c r="AA211" s="6">
        <f t="shared" si="68"/>
        <v>-2.724809584803034E-3</v>
      </c>
      <c r="AB211">
        <f t="shared" si="58"/>
        <v>2017</v>
      </c>
      <c r="AC211">
        <f t="shared" si="59"/>
        <v>3</v>
      </c>
      <c r="AD211" s="23">
        <f t="shared" si="60"/>
        <v>1</v>
      </c>
      <c r="AE211">
        <f>IF(ISBLANK(Basket_Sheet!$I$1),0,IF(Basket_Sheet!$I$1=0,1,IF(Calculation_Sheet!AB211=Basket_Sheet!$I$1,1,0)))</f>
        <v>1</v>
      </c>
      <c r="AF211">
        <f>IF(ISBLANK(Basket_Sheet!$I$2),0,IF(Basket_Sheet!$I$2=0,1,IF(Calculation_Sheet!AC211=Basket_Sheet!$I$2,1,0)))</f>
        <v>0</v>
      </c>
      <c r="AG211">
        <f>IF(ISBLANK(Basket_Sheet!$I$3),0,IF(Basket_Sheet!$I$3=0,1,IF(Calculation_Sheet!AD211=Basket_Sheet!$I$3,1,0)))</f>
        <v>0</v>
      </c>
      <c r="AH211">
        <f t="shared" si="61"/>
        <v>1</v>
      </c>
    </row>
    <row r="212" spans="1:34" x14ac:dyDescent="0.35">
      <c r="A212" s="19">
        <v>42822</v>
      </c>
      <c r="B212" s="7">
        <v>0.3185593191931525</v>
      </c>
      <c r="C212">
        <v>0.23188403499999999</v>
      </c>
      <c r="D212">
        <v>0.120438640741279</v>
      </c>
      <c r="E212">
        <v>9.2075912136107494</v>
      </c>
      <c r="F212">
        <v>2</v>
      </c>
      <c r="G212">
        <f t="shared" si="52"/>
        <v>99999</v>
      </c>
      <c r="H212">
        <f t="shared" si="53"/>
        <v>99999</v>
      </c>
      <c r="I212">
        <f t="shared" si="54"/>
        <v>1</v>
      </c>
      <c r="J212">
        <f>IF(Basket_Sheet!$I$6=0,IF(C212&lt;Basket_Sheet!$I$7,-10,10),IF(Basket_Sheet!$I$6=1,IF(D212&lt;Basket_Sheet!$I$7,-10,10),IF(Basket_Sheet!$I$6=2,IF(E212&gt;Basket_Sheet!$I$7,-10,10),"")))</f>
        <v>10</v>
      </c>
      <c r="K212">
        <f t="shared" si="55"/>
        <v>1</v>
      </c>
      <c r="L212">
        <f t="shared" si="56"/>
        <v>5</v>
      </c>
      <c r="M212">
        <f t="shared" si="57"/>
        <v>5</v>
      </c>
      <c r="N212">
        <v>21230.099600000001</v>
      </c>
      <c r="O212" s="6">
        <f t="shared" si="62"/>
        <v>8.8673272031745132E-3</v>
      </c>
      <c r="P212">
        <v>12850881</v>
      </c>
      <c r="Q212" s="6">
        <f t="shared" si="63"/>
        <v>9.1986590502912691E-5</v>
      </c>
      <c r="R212">
        <v>2001.6541766627713</v>
      </c>
      <c r="S212" s="6">
        <f t="shared" si="64"/>
        <v>9.3553006161917196E-4</v>
      </c>
      <c r="T212" s="29">
        <v>529.46074000000033</v>
      </c>
      <c r="U212" s="6">
        <f t="shared" si="65"/>
        <v>2.2672986321721211E-3</v>
      </c>
      <c r="V212">
        <v>531.53132000000005</v>
      </c>
      <c r="W212" s="6">
        <f t="shared" si="67"/>
        <v>-4.0699193531539279E-3</v>
      </c>
      <c r="X212">
        <v>2531.1149166627715</v>
      </c>
      <c r="Y212" s="6">
        <f t="shared" si="66"/>
        <v>1.2138177122700267E-3</v>
      </c>
      <c r="Z212" s="29">
        <v>3062.6462366627716</v>
      </c>
      <c r="AA212" s="6">
        <f t="shared" si="68"/>
        <v>2.927925129476705E-4</v>
      </c>
      <c r="AB212">
        <f t="shared" si="58"/>
        <v>2017</v>
      </c>
      <c r="AC212">
        <f t="shared" si="59"/>
        <v>3</v>
      </c>
      <c r="AD212" s="23">
        <f t="shared" si="60"/>
        <v>1</v>
      </c>
      <c r="AE212">
        <f>IF(ISBLANK(Basket_Sheet!$I$1),0,IF(Basket_Sheet!$I$1=0,1,IF(Calculation_Sheet!AB212=Basket_Sheet!$I$1,1,0)))</f>
        <v>1</v>
      </c>
      <c r="AF212">
        <f>IF(ISBLANK(Basket_Sheet!$I$2),0,IF(Basket_Sheet!$I$2=0,1,IF(Calculation_Sheet!AC212=Basket_Sheet!$I$2,1,0)))</f>
        <v>0</v>
      </c>
      <c r="AG212">
        <f>IF(ISBLANK(Basket_Sheet!$I$3),0,IF(Basket_Sheet!$I$3=0,1,IF(Calculation_Sheet!AD212=Basket_Sheet!$I$3,1,0)))</f>
        <v>0</v>
      </c>
      <c r="AH212">
        <f t="shared" si="61"/>
        <v>1</v>
      </c>
    </row>
    <row r="213" spans="1:34" x14ac:dyDescent="0.35">
      <c r="A213" s="19">
        <v>42823</v>
      </c>
      <c r="B213" s="7">
        <v>0.57155258950973931</v>
      </c>
      <c r="C213">
        <v>0.70102285900000005</v>
      </c>
      <c r="D213">
        <v>0.23952202953981899</v>
      </c>
      <c r="E213">
        <v>8.3565687524782408</v>
      </c>
      <c r="F213">
        <v>2</v>
      </c>
      <c r="G213">
        <f t="shared" si="52"/>
        <v>99999</v>
      </c>
      <c r="H213">
        <f t="shared" si="53"/>
        <v>99999</v>
      </c>
      <c r="I213">
        <f t="shared" si="54"/>
        <v>1</v>
      </c>
      <c r="J213">
        <f>IF(Basket_Sheet!$I$6=0,IF(C213&lt;Basket_Sheet!$I$7,-10,10),IF(Basket_Sheet!$I$6=1,IF(D213&lt;Basket_Sheet!$I$7,-10,10),IF(Basket_Sheet!$I$6=2,IF(E213&gt;Basket_Sheet!$I$7,-10,10),"")))</f>
        <v>10</v>
      </c>
      <c r="K213">
        <f t="shared" si="55"/>
        <v>1</v>
      </c>
      <c r="L213">
        <f t="shared" si="56"/>
        <v>5</v>
      </c>
      <c r="M213">
        <f t="shared" si="57"/>
        <v>5</v>
      </c>
      <c r="N213">
        <v>21397.5</v>
      </c>
      <c r="O213" s="6">
        <f t="shared" si="62"/>
        <v>7.8850501483280766E-3</v>
      </c>
      <c r="P213">
        <v>12876464</v>
      </c>
      <c r="Q213" s="6">
        <f t="shared" si="63"/>
        <v>1.9907584546148271E-3</v>
      </c>
      <c r="R213">
        <v>2007.2179214552039</v>
      </c>
      <c r="S213" s="6">
        <f t="shared" si="64"/>
        <v>2.7795734434550301E-3</v>
      </c>
      <c r="T213" s="29">
        <v>530.4422900000003</v>
      </c>
      <c r="U213" s="6">
        <f t="shared" si="65"/>
        <v>1.8538673896764113E-3</v>
      </c>
      <c r="V213">
        <v>529.90967000000001</v>
      </c>
      <c r="W213" s="6">
        <f t="shared" si="67"/>
        <v>-3.050902061613292E-3</v>
      </c>
      <c r="X213">
        <v>2537.6602114552043</v>
      </c>
      <c r="Y213" s="6">
        <f t="shared" si="66"/>
        <v>2.5859334751432428E-3</v>
      </c>
      <c r="Z213" s="29">
        <v>3067.5698814552043</v>
      </c>
      <c r="AA213" s="6">
        <f t="shared" si="68"/>
        <v>1.6076439823482502E-3</v>
      </c>
      <c r="AB213">
        <f t="shared" si="58"/>
        <v>2017</v>
      </c>
      <c r="AC213">
        <f t="shared" si="59"/>
        <v>3</v>
      </c>
      <c r="AD213" s="23">
        <f t="shared" si="60"/>
        <v>1</v>
      </c>
      <c r="AE213">
        <f>IF(ISBLANK(Basket_Sheet!$I$1),0,IF(Basket_Sheet!$I$1=0,1,IF(Calculation_Sheet!AB213=Basket_Sheet!$I$1,1,0)))</f>
        <v>1</v>
      </c>
      <c r="AF213">
        <f>IF(ISBLANK(Basket_Sheet!$I$2),0,IF(Basket_Sheet!$I$2=0,1,IF(Calculation_Sheet!AC213=Basket_Sheet!$I$2,1,0)))</f>
        <v>0</v>
      </c>
      <c r="AG213">
        <f>IF(ISBLANK(Basket_Sheet!$I$3),0,IF(Basket_Sheet!$I$3=0,1,IF(Calculation_Sheet!AD213=Basket_Sheet!$I$3,1,0)))</f>
        <v>0</v>
      </c>
      <c r="AH213">
        <f t="shared" si="61"/>
        <v>1</v>
      </c>
    </row>
    <row r="214" spans="1:34" x14ac:dyDescent="0.35">
      <c r="A214" s="19">
        <v>42824</v>
      </c>
      <c r="B214" s="7">
        <v>0.76933213594808181</v>
      </c>
      <c r="C214">
        <v>0.23444034</v>
      </c>
      <c r="D214">
        <v>0.225759583292404</v>
      </c>
      <c r="E214">
        <v>6.0373148800061998</v>
      </c>
      <c r="F214">
        <v>5</v>
      </c>
      <c r="G214">
        <f t="shared" si="52"/>
        <v>99999</v>
      </c>
      <c r="H214">
        <f t="shared" si="53"/>
        <v>99999</v>
      </c>
      <c r="I214">
        <f t="shared" si="54"/>
        <v>1</v>
      </c>
      <c r="J214">
        <f>IF(Basket_Sheet!$I$6=0,IF(C214&lt;Basket_Sheet!$I$7,-10,10),IF(Basket_Sheet!$I$6=1,IF(D214&lt;Basket_Sheet!$I$7,-10,10),IF(Basket_Sheet!$I$6=2,IF(E214&gt;Basket_Sheet!$I$7,-10,10),"")))</f>
        <v>10</v>
      </c>
      <c r="K214">
        <f t="shared" si="55"/>
        <v>1</v>
      </c>
      <c r="L214">
        <f t="shared" si="56"/>
        <v>5</v>
      </c>
      <c r="M214">
        <f t="shared" si="57"/>
        <v>5</v>
      </c>
      <c r="N214">
        <v>21559.050800000001</v>
      </c>
      <c r="O214" s="6">
        <f t="shared" si="62"/>
        <v>7.5499848113098622E-3</v>
      </c>
      <c r="P214">
        <v>12947332</v>
      </c>
      <c r="Q214" s="6">
        <f t="shared" si="63"/>
        <v>5.5036848625522605E-3</v>
      </c>
      <c r="R214">
        <v>2012.9276641503327</v>
      </c>
      <c r="S214" s="6">
        <f t="shared" si="64"/>
        <v>2.8446052788275722E-3</v>
      </c>
      <c r="T214" s="29">
        <v>529.2182700000003</v>
      </c>
      <c r="U214" s="6">
        <f t="shared" si="65"/>
        <v>-2.3075460291825944E-3</v>
      </c>
      <c r="V214">
        <v>531.68121000000008</v>
      </c>
      <c r="W214" s="6">
        <f t="shared" si="67"/>
        <v>3.3430980793387466E-3</v>
      </c>
      <c r="X214">
        <v>2542.1459341503332</v>
      </c>
      <c r="Y214" s="6">
        <f t="shared" si="66"/>
        <v>1.7676608849679365E-3</v>
      </c>
      <c r="Z214" s="29">
        <v>3073.8271441503334</v>
      </c>
      <c r="AA214" s="6">
        <f t="shared" si="68"/>
        <v>2.0398109699006906E-3</v>
      </c>
      <c r="AB214">
        <f t="shared" si="58"/>
        <v>2017</v>
      </c>
      <c r="AC214">
        <f t="shared" si="59"/>
        <v>3</v>
      </c>
      <c r="AD214" s="23">
        <f t="shared" si="60"/>
        <v>1</v>
      </c>
      <c r="AE214">
        <f>IF(ISBLANK(Basket_Sheet!$I$1),0,IF(Basket_Sheet!$I$1=0,1,IF(Calculation_Sheet!AB214=Basket_Sheet!$I$1,1,0)))</f>
        <v>1</v>
      </c>
      <c r="AF214">
        <f>IF(ISBLANK(Basket_Sheet!$I$2),0,IF(Basket_Sheet!$I$2=0,1,IF(Calculation_Sheet!AC214=Basket_Sheet!$I$2,1,0)))</f>
        <v>0</v>
      </c>
      <c r="AG214">
        <f>IF(ISBLANK(Basket_Sheet!$I$3),0,IF(Basket_Sheet!$I$3=0,1,IF(Calculation_Sheet!AD214=Basket_Sheet!$I$3,1,0)))</f>
        <v>0</v>
      </c>
      <c r="AH214">
        <f t="shared" si="61"/>
        <v>1</v>
      </c>
    </row>
    <row r="215" spans="1:34" x14ac:dyDescent="0.35">
      <c r="A215" s="19">
        <v>42825</v>
      </c>
      <c r="B215" s="7">
        <v>-0.28495344326437266</v>
      </c>
      <c r="C215">
        <v>0.311533318</v>
      </c>
      <c r="D215">
        <v>0.107423661956869</v>
      </c>
      <c r="E215">
        <v>9.1097438485811093</v>
      </c>
      <c r="F215">
        <v>5</v>
      </c>
      <c r="G215">
        <f t="shared" si="52"/>
        <v>-1</v>
      </c>
      <c r="H215">
        <f t="shared" si="53"/>
        <v>99999</v>
      </c>
      <c r="I215">
        <f t="shared" si="54"/>
        <v>99999</v>
      </c>
      <c r="J215">
        <f>IF(Basket_Sheet!$I$6=0,IF(C215&lt;Basket_Sheet!$I$7,-10,10),IF(Basket_Sheet!$I$6=1,IF(D215&lt;Basket_Sheet!$I$7,-10,10),IF(Basket_Sheet!$I$6=2,IF(E215&gt;Basket_Sheet!$I$7,-10,10),"")))</f>
        <v>10</v>
      </c>
      <c r="K215">
        <f t="shared" si="55"/>
        <v>-1</v>
      </c>
      <c r="L215">
        <f t="shared" si="56"/>
        <v>1</v>
      </c>
      <c r="M215">
        <f t="shared" si="57"/>
        <v>1</v>
      </c>
      <c r="N215">
        <v>21430.949199999999</v>
      </c>
      <c r="O215" s="6">
        <f t="shared" si="62"/>
        <v>-5.9418942507432071E-3</v>
      </c>
      <c r="P215">
        <v>12897693</v>
      </c>
      <c r="Q215" s="6">
        <f t="shared" si="63"/>
        <v>-3.8339172889055861E-3</v>
      </c>
      <c r="R215">
        <v>2009.5846274963487</v>
      </c>
      <c r="S215" s="6">
        <f t="shared" si="64"/>
        <v>-1.6607833026106578E-3</v>
      </c>
      <c r="T215" s="29">
        <v>529.88032000000032</v>
      </c>
      <c r="U215" s="6">
        <f t="shared" si="65"/>
        <v>1.250996115459202E-3</v>
      </c>
      <c r="V215">
        <v>536.84721000000002</v>
      </c>
      <c r="W215" s="6">
        <f t="shared" si="67"/>
        <v>9.7163486368079255E-3</v>
      </c>
      <c r="X215">
        <v>2539.4649474963489</v>
      </c>
      <c r="Y215" s="6">
        <f t="shared" si="66"/>
        <v>-1.0546155584416628E-3</v>
      </c>
      <c r="Z215" s="29">
        <v>3076.3121574963488</v>
      </c>
      <c r="AA215" s="6">
        <f t="shared" si="68"/>
        <v>8.0844277491154415E-4</v>
      </c>
      <c r="AB215">
        <f t="shared" si="58"/>
        <v>2017</v>
      </c>
      <c r="AC215">
        <f t="shared" si="59"/>
        <v>3</v>
      </c>
      <c r="AD215" s="23">
        <f t="shared" si="60"/>
        <v>1</v>
      </c>
      <c r="AE215">
        <f>IF(ISBLANK(Basket_Sheet!$I$1),0,IF(Basket_Sheet!$I$1=0,1,IF(Calculation_Sheet!AB215=Basket_Sheet!$I$1,1,0)))</f>
        <v>1</v>
      </c>
      <c r="AF215">
        <f>IF(ISBLANK(Basket_Sheet!$I$2),0,IF(Basket_Sheet!$I$2=0,1,IF(Calculation_Sheet!AC215=Basket_Sheet!$I$2,1,0)))</f>
        <v>0</v>
      </c>
      <c r="AG215">
        <f>IF(ISBLANK(Basket_Sheet!$I$3),0,IF(Basket_Sheet!$I$3=0,1,IF(Calculation_Sheet!AD215=Basket_Sheet!$I$3,1,0)))</f>
        <v>0</v>
      </c>
      <c r="AH215">
        <f t="shared" si="61"/>
        <v>1</v>
      </c>
    </row>
    <row r="216" spans="1:34" x14ac:dyDescent="0.35">
      <c r="A216" s="19">
        <v>42828</v>
      </c>
      <c r="B216" s="7">
        <v>0.20137609490875846</v>
      </c>
      <c r="C216">
        <v>0.79738861400000005</v>
      </c>
      <c r="D216">
        <v>0.11212850582499399</v>
      </c>
      <c r="E216">
        <v>8.5693913149931191</v>
      </c>
      <c r="F216">
        <v>4</v>
      </c>
      <c r="G216">
        <f t="shared" si="52"/>
        <v>99999</v>
      </c>
      <c r="H216">
        <f t="shared" si="53"/>
        <v>0</v>
      </c>
      <c r="I216">
        <f t="shared" si="54"/>
        <v>99999</v>
      </c>
      <c r="J216">
        <f>IF(Basket_Sheet!$I$6=0,IF(C216&lt;Basket_Sheet!$I$7,-10,10),IF(Basket_Sheet!$I$6=1,IF(D216&lt;Basket_Sheet!$I$7,-10,10),IF(Basket_Sheet!$I$6=2,IF(E216&gt;Basket_Sheet!$I$7,-10,10),"")))</f>
        <v>10</v>
      </c>
      <c r="K216">
        <f t="shared" si="55"/>
        <v>0</v>
      </c>
      <c r="L216">
        <f t="shared" si="56"/>
        <v>3</v>
      </c>
      <c r="M216">
        <f t="shared" si="57"/>
        <v>3</v>
      </c>
      <c r="N216">
        <v>21548.550800000001</v>
      </c>
      <c r="O216" s="6">
        <f t="shared" si="62"/>
        <v>5.4874657628325441E-3</v>
      </c>
      <c r="P216">
        <v>12866480</v>
      </c>
      <c r="Q216" s="6">
        <f t="shared" si="63"/>
        <v>-2.4200451972302695E-3</v>
      </c>
      <c r="R216">
        <v>2016.4819355528045</v>
      </c>
      <c r="S216" s="6">
        <f t="shared" si="64"/>
        <v>3.4322058210849438E-3</v>
      </c>
      <c r="T216" s="29">
        <v>530.09802000000025</v>
      </c>
      <c r="U216" s="6">
        <f t="shared" si="65"/>
        <v>4.1084749099562501E-4</v>
      </c>
      <c r="V216">
        <v>536.84721000000002</v>
      </c>
      <c r="W216" s="6">
        <f t="shared" si="67"/>
        <v>0</v>
      </c>
      <c r="X216">
        <v>2546.5799555528047</v>
      </c>
      <c r="Y216" s="6">
        <f t="shared" si="66"/>
        <v>2.8017744696458013E-3</v>
      </c>
      <c r="Z216" s="29">
        <v>3083.4271655528046</v>
      </c>
      <c r="AA216" s="6">
        <f t="shared" si="68"/>
        <v>2.3128368293567902E-3</v>
      </c>
      <c r="AB216">
        <f t="shared" si="58"/>
        <v>2017</v>
      </c>
      <c r="AC216">
        <f t="shared" si="59"/>
        <v>4</v>
      </c>
      <c r="AD216" s="23">
        <f t="shared" si="60"/>
        <v>2</v>
      </c>
      <c r="AE216">
        <f>IF(ISBLANK(Basket_Sheet!$I$1),0,IF(Basket_Sheet!$I$1=0,1,IF(Calculation_Sheet!AB216=Basket_Sheet!$I$1,1,0)))</f>
        <v>1</v>
      </c>
      <c r="AF216">
        <f>IF(ISBLANK(Basket_Sheet!$I$2),0,IF(Basket_Sheet!$I$2=0,1,IF(Calculation_Sheet!AC216=Basket_Sheet!$I$2,1,0)))</f>
        <v>0</v>
      </c>
      <c r="AG216">
        <f>IF(ISBLANK(Basket_Sheet!$I$3),0,IF(Basket_Sheet!$I$3=0,1,IF(Calculation_Sheet!AD216=Basket_Sheet!$I$3,1,0)))</f>
        <v>0</v>
      </c>
      <c r="AH216">
        <f t="shared" si="61"/>
        <v>1</v>
      </c>
    </row>
    <row r="217" spans="1:34" x14ac:dyDescent="0.35">
      <c r="A217" s="19">
        <v>42830</v>
      </c>
      <c r="B217" s="7">
        <v>0.38885322268464262</v>
      </c>
      <c r="C217">
        <v>0.80075780399999996</v>
      </c>
      <c r="D217">
        <v>0.14359238104895899</v>
      </c>
      <c r="E217">
        <v>7.2985240490108598</v>
      </c>
      <c r="F217">
        <v>3</v>
      </c>
      <c r="G217">
        <f t="shared" si="52"/>
        <v>99999</v>
      </c>
      <c r="H217">
        <f t="shared" si="53"/>
        <v>99999</v>
      </c>
      <c r="I217">
        <f t="shared" si="54"/>
        <v>1</v>
      </c>
      <c r="J217">
        <f>IF(Basket_Sheet!$I$6=0,IF(C217&lt;Basket_Sheet!$I$7,-10,10),IF(Basket_Sheet!$I$6=1,IF(D217&lt;Basket_Sheet!$I$7,-10,10),IF(Basket_Sheet!$I$6=2,IF(E217&gt;Basket_Sheet!$I$7,-10,10),"")))</f>
        <v>10</v>
      </c>
      <c r="K217">
        <f t="shared" si="55"/>
        <v>1</v>
      </c>
      <c r="L217">
        <f t="shared" si="56"/>
        <v>5</v>
      </c>
      <c r="M217">
        <f t="shared" si="57"/>
        <v>5</v>
      </c>
      <c r="N217">
        <v>21613.150399999999</v>
      </c>
      <c r="O217" s="6">
        <f t="shared" si="62"/>
        <v>2.9978628539604202E-3</v>
      </c>
      <c r="P217">
        <v>12928169</v>
      </c>
      <c r="Q217" s="6">
        <f t="shared" si="63"/>
        <v>4.7945514235439024E-3</v>
      </c>
      <c r="R217">
        <v>2022.5728851761128</v>
      </c>
      <c r="S217" s="6">
        <f t="shared" si="64"/>
        <v>3.0205822903335289E-3</v>
      </c>
      <c r="T217" s="29">
        <v>530.97385000000031</v>
      </c>
      <c r="U217" s="6">
        <f t="shared" si="65"/>
        <v>1.652203869767499E-3</v>
      </c>
      <c r="V217">
        <v>536.84721000000002</v>
      </c>
      <c r="W217" s="6">
        <f t="shared" si="67"/>
        <v>0</v>
      </c>
      <c r="X217">
        <v>2553.5467351761131</v>
      </c>
      <c r="Y217" s="6">
        <f t="shared" si="66"/>
        <v>2.7357395977760657E-3</v>
      </c>
      <c r="Z217" s="29">
        <v>3090.393945176113</v>
      </c>
      <c r="AA217" s="6">
        <f t="shared" si="68"/>
        <v>2.2594273349925142E-3</v>
      </c>
      <c r="AB217">
        <f t="shared" si="58"/>
        <v>2017</v>
      </c>
      <c r="AC217">
        <f t="shared" si="59"/>
        <v>4</v>
      </c>
      <c r="AD217" s="23">
        <f t="shared" si="60"/>
        <v>2</v>
      </c>
      <c r="AE217">
        <f>IF(ISBLANK(Basket_Sheet!$I$1),0,IF(Basket_Sheet!$I$1=0,1,IF(Calculation_Sheet!AB217=Basket_Sheet!$I$1,1,0)))</f>
        <v>1</v>
      </c>
      <c r="AF217">
        <f>IF(ISBLANK(Basket_Sheet!$I$2),0,IF(Basket_Sheet!$I$2=0,1,IF(Calculation_Sheet!AC217=Basket_Sheet!$I$2,1,0)))</f>
        <v>0</v>
      </c>
      <c r="AG217">
        <f>IF(ISBLANK(Basket_Sheet!$I$3),0,IF(Basket_Sheet!$I$3=0,1,IF(Calculation_Sheet!AD217=Basket_Sheet!$I$3,1,0)))</f>
        <v>0</v>
      </c>
      <c r="AH217">
        <f t="shared" si="61"/>
        <v>1</v>
      </c>
    </row>
    <row r="218" spans="1:34" x14ac:dyDescent="0.35">
      <c r="A218" s="19">
        <v>42831</v>
      </c>
      <c r="B218" s="7">
        <v>0.21934437163927595</v>
      </c>
      <c r="C218">
        <v>1.2235360000000001E-2</v>
      </c>
      <c r="D218">
        <v>5.21860985062194E-2</v>
      </c>
      <c r="E218">
        <v>8.9182148421709293</v>
      </c>
      <c r="F218">
        <v>8</v>
      </c>
      <c r="G218">
        <f t="shared" si="52"/>
        <v>99999</v>
      </c>
      <c r="H218">
        <f t="shared" si="53"/>
        <v>0</v>
      </c>
      <c r="I218">
        <f t="shared" si="54"/>
        <v>99999</v>
      </c>
      <c r="J218">
        <f>IF(Basket_Sheet!$I$6=0,IF(C218&lt;Basket_Sheet!$I$7,-10,10),IF(Basket_Sheet!$I$6=1,IF(D218&lt;Basket_Sheet!$I$7,-10,10),IF(Basket_Sheet!$I$6=2,IF(E218&gt;Basket_Sheet!$I$7,-10,10),"")))</f>
        <v>-10</v>
      </c>
      <c r="K218">
        <f t="shared" si="55"/>
        <v>0</v>
      </c>
      <c r="L218">
        <f t="shared" si="56"/>
        <v>4</v>
      </c>
      <c r="M218">
        <f t="shared" si="57"/>
        <v>4</v>
      </c>
      <c r="N218">
        <v>21621.400399999999</v>
      </c>
      <c r="O218" s="6">
        <f t="shared" si="62"/>
        <v>3.8171205249182272E-4</v>
      </c>
      <c r="P218">
        <v>12832904</v>
      </c>
      <c r="Q218" s="6">
        <f t="shared" si="63"/>
        <v>-7.3687929048575906E-3</v>
      </c>
      <c r="R218">
        <v>2008.939705906545</v>
      </c>
      <c r="S218" s="6">
        <f t="shared" si="64"/>
        <v>-6.7405132193200101E-3</v>
      </c>
      <c r="T218" s="29">
        <v>531.20894000000033</v>
      </c>
      <c r="U218" s="6">
        <f t="shared" si="65"/>
        <v>4.4275250090008988E-4</v>
      </c>
      <c r="V218">
        <v>536.22715000000005</v>
      </c>
      <c r="W218" s="6">
        <f t="shared" si="67"/>
        <v>-1.1550027427729148E-3</v>
      </c>
      <c r="X218">
        <v>2540.1486459065454</v>
      </c>
      <c r="Y218" s="6">
        <f t="shared" si="66"/>
        <v>-5.246854927307032E-3</v>
      </c>
      <c r="Z218" s="29">
        <v>3076.3757959065456</v>
      </c>
      <c r="AA218" s="6">
        <f t="shared" si="68"/>
        <v>-4.5360395853250024E-3</v>
      </c>
      <c r="AB218">
        <f t="shared" si="58"/>
        <v>2017</v>
      </c>
      <c r="AC218">
        <f t="shared" si="59"/>
        <v>4</v>
      </c>
      <c r="AD218" s="23">
        <f t="shared" si="60"/>
        <v>2</v>
      </c>
      <c r="AE218">
        <f>IF(ISBLANK(Basket_Sheet!$I$1),0,IF(Basket_Sheet!$I$1=0,1,IF(Calculation_Sheet!AB218=Basket_Sheet!$I$1,1,0)))</f>
        <v>1</v>
      </c>
      <c r="AF218">
        <f>IF(ISBLANK(Basket_Sheet!$I$2),0,IF(Basket_Sheet!$I$2=0,1,IF(Calculation_Sheet!AC218=Basket_Sheet!$I$2,1,0)))</f>
        <v>0</v>
      </c>
      <c r="AG218">
        <f>IF(ISBLANK(Basket_Sheet!$I$3),0,IF(Basket_Sheet!$I$3=0,1,IF(Calculation_Sheet!AD218=Basket_Sheet!$I$3,1,0)))</f>
        <v>0</v>
      </c>
      <c r="AH218">
        <f t="shared" si="61"/>
        <v>1</v>
      </c>
    </row>
    <row r="219" spans="1:34" x14ac:dyDescent="0.35">
      <c r="A219" s="19">
        <v>42832</v>
      </c>
      <c r="B219" s="7">
        <v>-0.77368677552827103</v>
      </c>
      <c r="C219">
        <v>0.43100978600000001</v>
      </c>
      <c r="D219">
        <v>0.185887975614421</v>
      </c>
      <c r="E219">
        <v>6.07848092514228</v>
      </c>
      <c r="F219">
        <v>6</v>
      </c>
      <c r="G219">
        <f t="shared" si="52"/>
        <v>-1</v>
      </c>
      <c r="H219">
        <f t="shared" si="53"/>
        <v>99999</v>
      </c>
      <c r="I219">
        <f t="shared" si="54"/>
        <v>99999</v>
      </c>
      <c r="J219">
        <f>IF(Basket_Sheet!$I$6=0,IF(C219&lt;Basket_Sheet!$I$7,-10,10),IF(Basket_Sheet!$I$6=1,IF(D219&lt;Basket_Sheet!$I$7,-10,10),IF(Basket_Sheet!$I$6=2,IF(E219&gt;Basket_Sheet!$I$7,-10,10),"")))</f>
        <v>10</v>
      </c>
      <c r="K219">
        <f t="shared" si="55"/>
        <v>-1</v>
      </c>
      <c r="L219">
        <f t="shared" si="56"/>
        <v>1</v>
      </c>
      <c r="M219">
        <f t="shared" si="57"/>
        <v>1</v>
      </c>
      <c r="N219">
        <v>21436.75</v>
      </c>
      <c r="O219" s="6">
        <f t="shared" si="62"/>
        <v>-8.5401683787327265E-3</v>
      </c>
      <c r="P219">
        <v>12859603</v>
      </c>
      <c r="Q219" s="6">
        <f t="shared" si="63"/>
        <v>2.0805111609967231E-3</v>
      </c>
      <c r="R219">
        <v>2013.0678382640247</v>
      </c>
      <c r="S219" s="6">
        <f t="shared" si="64"/>
        <v>2.0548811621088348E-3</v>
      </c>
      <c r="T219" s="29">
        <v>532.2098500000003</v>
      </c>
      <c r="U219" s="6">
        <f t="shared" si="65"/>
        <v>1.8842115119523939E-3</v>
      </c>
      <c r="V219">
        <v>531.71847000000014</v>
      </c>
      <c r="W219" s="6">
        <f t="shared" si="67"/>
        <v>-8.4081531492762318E-3</v>
      </c>
      <c r="X219">
        <v>2545.2776882640251</v>
      </c>
      <c r="Y219" s="6">
        <f t="shared" si="66"/>
        <v>2.0191898477064374E-3</v>
      </c>
      <c r="Z219" s="29">
        <v>3076.9961582640253</v>
      </c>
      <c r="AA219" s="6">
        <f t="shared" si="68"/>
        <v>2.0165363357271815E-4</v>
      </c>
      <c r="AB219">
        <f t="shared" si="58"/>
        <v>2017</v>
      </c>
      <c r="AC219">
        <f t="shared" si="59"/>
        <v>4</v>
      </c>
      <c r="AD219" s="23">
        <f t="shared" si="60"/>
        <v>2</v>
      </c>
      <c r="AE219">
        <f>IF(ISBLANK(Basket_Sheet!$I$1),0,IF(Basket_Sheet!$I$1=0,1,IF(Calculation_Sheet!AB219=Basket_Sheet!$I$1,1,0)))</f>
        <v>1</v>
      </c>
      <c r="AF219">
        <f>IF(ISBLANK(Basket_Sheet!$I$2),0,IF(Basket_Sheet!$I$2=0,1,IF(Calculation_Sheet!AC219=Basket_Sheet!$I$2,1,0)))</f>
        <v>0</v>
      </c>
      <c r="AG219">
        <f>IF(ISBLANK(Basket_Sheet!$I$3),0,IF(Basket_Sheet!$I$3=0,1,IF(Calculation_Sheet!AD219=Basket_Sheet!$I$3,1,0)))</f>
        <v>0</v>
      </c>
      <c r="AH219">
        <f t="shared" si="61"/>
        <v>1</v>
      </c>
    </row>
    <row r="220" spans="1:34" x14ac:dyDescent="0.35">
      <c r="A220" s="19">
        <v>42835</v>
      </c>
      <c r="B220" s="7">
        <v>0.41771136012062998</v>
      </c>
      <c r="C220">
        <v>0.67433693900000002</v>
      </c>
      <c r="D220">
        <v>0.119921337595412</v>
      </c>
      <c r="E220">
        <v>9.3111513834145203</v>
      </c>
      <c r="F220">
        <v>3</v>
      </c>
      <c r="G220">
        <f t="shared" si="52"/>
        <v>99999</v>
      </c>
      <c r="H220">
        <f t="shared" si="53"/>
        <v>99999</v>
      </c>
      <c r="I220">
        <f t="shared" si="54"/>
        <v>1</v>
      </c>
      <c r="J220">
        <f>IF(Basket_Sheet!$I$6=0,IF(C220&lt;Basket_Sheet!$I$7,-10,10),IF(Basket_Sheet!$I$6=1,IF(D220&lt;Basket_Sheet!$I$7,-10,10),IF(Basket_Sheet!$I$6=2,IF(E220&gt;Basket_Sheet!$I$7,-10,10),"")))</f>
        <v>10</v>
      </c>
      <c r="K220">
        <f t="shared" si="55"/>
        <v>1</v>
      </c>
      <c r="L220">
        <f t="shared" si="56"/>
        <v>5</v>
      </c>
      <c r="M220">
        <f t="shared" si="57"/>
        <v>5</v>
      </c>
      <c r="N220">
        <v>21534.650399999999</v>
      </c>
      <c r="O220" s="6">
        <f t="shared" si="62"/>
        <v>4.5669422836949192E-3</v>
      </c>
      <c r="P220">
        <v>12881803</v>
      </c>
      <c r="Q220" s="6">
        <f t="shared" si="63"/>
        <v>1.7263363417985289E-3</v>
      </c>
      <c r="R220">
        <v>2012.7861868057348</v>
      </c>
      <c r="S220" s="6">
        <f t="shared" si="64"/>
        <v>-1.3991155833714686E-4</v>
      </c>
      <c r="T220" s="29">
        <v>532.74562000000026</v>
      </c>
      <c r="U220" s="6">
        <f t="shared" si="65"/>
        <v>1.0066893726223825E-3</v>
      </c>
      <c r="V220">
        <v>532.43144000000007</v>
      </c>
      <c r="W220" s="6">
        <f t="shared" si="67"/>
        <v>1.3408787548792045E-3</v>
      </c>
      <c r="X220">
        <v>2545.531806805735</v>
      </c>
      <c r="Y220" s="6">
        <f t="shared" si="66"/>
        <v>9.9839221033404257E-5</v>
      </c>
      <c r="Z220" s="29">
        <v>3077.9632468057353</v>
      </c>
      <c r="AA220" s="6">
        <f t="shared" si="68"/>
        <v>3.1429631106716371E-4</v>
      </c>
      <c r="AB220">
        <f t="shared" si="58"/>
        <v>2017</v>
      </c>
      <c r="AC220">
        <f t="shared" si="59"/>
        <v>4</v>
      </c>
      <c r="AD220" s="23">
        <f t="shared" si="60"/>
        <v>2</v>
      </c>
      <c r="AE220">
        <f>IF(ISBLANK(Basket_Sheet!$I$1),0,IF(Basket_Sheet!$I$1=0,1,IF(Calculation_Sheet!AB220=Basket_Sheet!$I$1,1,0)))</f>
        <v>1</v>
      </c>
      <c r="AF220">
        <f>IF(ISBLANK(Basket_Sheet!$I$2),0,IF(Basket_Sheet!$I$2=0,1,IF(Calculation_Sheet!AC220=Basket_Sheet!$I$2,1,0)))</f>
        <v>0</v>
      </c>
      <c r="AG220">
        <f>IF(ISBLANK(Basket_Sheet!$I$3),0,IF(Basket_Sheet!$I$3=0,1,IF(Calculation_Sheet!AD220=Basket_Sheet!$I$3,1,0)))</f>
        <v>0</v>
      </c>
      <c r="AH220">
        <f t="shared" si="61"/>
        <v>1</v>
      </c>
    </row>
    <row r="221" spans="1:34" x14ac:dyDescent="0.35">
      <c r="A221" s="19">
        <v>42836</v>
      </c>
      <c r="B221" s="7">
        <v>0.85385663511841225</v>
      </c>
      <c r="C221">
        <v>0.784997536</v>
      </c>
      <c r="D221">
        <v>0.33386876126694298</v>
      </c>
      <c r="E221">
        <v>5.6981022835942703</v>
      </c>
      <c r="F221">
        <v>4</v>
      </c>
      <c r="G221">
        <f t="shared" si="52"/>
        <v>99999</v>
      </c>
      <c r="H221">
        <f t="shared" si="53"/>
        <v>99999</v>
      </c>
      <c r="I221">
        <f t="shared" si="54"/>
        <v>1</v>
      </c>
      <c r="J221">
        <f>IF(Basket_Sheet!$I$6=0,IF(C221&lt;Basket_Sheet!$I$7,-10,10),IF(Basket_Sheet!$I$6=1,IF(D221&lt;Basket_Sheet!$I$7,-10,10),IF(Basket_Sheet!$I$6=2,IF(E221&gt;Basket_Sheet!$I$7,-10,10),"")))</f>
        <v>10</v>
      </c>
      <c r="K221">
        <f t="shared" si="55"/>
        <v>1</v>
      </c>
      <c r="L221">
        <f t="shared" si="56"/>
        <v>5</v>
      </c>
      <c r="M221">
        <f t="shared" si="57"/>
        <v>5</v>
      </c>
      <c r="N221">
        <v>21704.849600000001</v>
      </c>
      <c r="O221" s="6">
        <f t="shared" si="62"/>
        <v>7.9035042054829141E-3</v>
      </c>
      <c r="P221">
        <v>12909220</v>
      </c>
      <c r="Q221" s="6">
        <f t="shared" si="63"/>
        <v>2.1283511322134352E-3</v>
      </c>
      <c r="R221">
        <v>2016.5131080302108</v>
      </c>
      <c r="S221" s="6">
        <f t="shared" si="64"/>
        <v>1.8516230133667211E-3</v>
      </c>
      <c r="T221" s="29">
        <v>534.42053000000033</v>
      </c>
      <c r="U221" s="6">
        <f t="shared" si="65"/>
        <v>3.1439207327506047E-3</v>
      </c>
      <c r="V221">
        <v>531.80076000000008</v>
      </c>
      <c r="W221" s="6">
        <f t="shared" si="67"/>
        <v>-1.1845280962371474E-3</v>
      </c>
      <c r="X221">
        <v>2550.9336380302111</v>
      </c>
      <c r="Y221" s="6">
        <f t="shared" si="66"/>
        <v>2.1220835701341034E-3</v>
      </c>
      <c r="Z221" s="29">
        <v>3082.7343980302112</v>
      </c>
      <c r="AA221" s="6">
        <f t="shared" si="68"/>
        <v>1.5501001285274096E-3</v>
      </c>
      <c r="AB221">
        <f t="shared" si="58"/>
        <v>2017</v>
      </c>
      <c r="AC221">
        <f t="shared" si="59"/>
        <v>4</v>
      </c>
      <c r="AD221" s="23">
        <f t="shared" si="60"/>
        <v>2</v>
      </c>
      <c r="AE221">
        <f>IF(ISBLANK(Basket_Sheet!$I$1),0,IF(Basket_Sheet!$I$1=0,1,IF(Calculation_Sheet!AB221=Basket_Sheet!$I$1,1,0)))</f>
        <v>1</v>
      </c>
      <c r="AF221">
        <f>IF(ISBLANK(Basket_Sheet!$I$2),0,IF(Basket_Sheet!$I$2=0,1,IF(Calculation_Sheet!AC221=Basket_Sheet!$I$2,1,0)))</f>
        <v>0</v>
      </c>
      <c r="AG221">
        <f>IF(ISBLANK(Basket_Sheet!$I$3),0,IF(Basket_Sheet!$I$3=0,1,IF(Calculation_Sheet!AD221=Basket_Sheet!$I$3,1,0)))</f>
        <v>0</v>
      </c>
      <c r="AH221">
        <f t="shared" si="61"/>
        <v>1</v>
      </c>
    </row>
    <row r="222" spans="1:34" x14ac:dyDescent="0.35">
      <c r="A222" s="19">
        <v>42837</v>
      </c>
      <c r="B222" s="7">
        <v>-0.64186764648833172</v>
      </c>
      <c r="C222">
        <v>0.27795990999999998</v>
      </c>
      <c r="D222">
        <v>9.0482883181803697E-2</v>
      </c>
      <c r="E222">
        <v>8.4302195542319804</v>
      </c>
      <c r="F222">
        <v>6</v>
      </c>
      <c r="G222">
        <f t="shared" si="52"/>
        <v>-1</v>
      </c>
      <c r="H222">
        <f t="shared" si="53"/>
        <v>99999</v>
      </c>
      <c r="I222">
        <f t="shared" si="54"/>
        <v>99999</v>
      </c>
      <c r="J222">
        <f>IF(Basket_Sheet!$I$6=0,IF(C222&lt;Basket_Sheet!$I$7,-10,10),IF(Basket_Sheet!$I$6=1,IF(D222&lt;Basket_Sheet!$I$7,-10,10),IF(Basket_Sheet!$I$6=2,IF(E222&gt;Basket_Sheet!$I$7,-10,10),"")))</f>
        <v>10</v>
      </c>
      <c r="K222">
        <f t="shared" si="55"/>
        <v>-1</v>
      </c>
      <c r="L222">
        <f t="shared" si="56"/>
        <v>1</v>
      </c>
      <c r="M222">
        <f t="shared" si="57"/>
        <v>1</v>
      </c>
      <c r="N222">
        <v>21651.900399999999</v>
      </c>
      <c r="O222" s="6">
        <f t="shared" si="62"/>
        <v>-2.4395101083770632E-3</v>
      </c>
      <c r="P222">
        <v>12920234</v>
      </c>
      <c r="Q222" s="6">
        <f t="shared" si="63"/>
        <v>8.5318865121197796E-4</v>
      </c>
      <c r="R222">
        <v>2014.2859943081771</v>
      </c>
      <c r="S222" s="6">
        <f t="shared" si="64"/>
        <v>-1.1044380089396677E-3</v>
      </c>
      <c r="T222" s="29">
        <v>533.06941000000029</v>
      </c>
      <c r="U222" s="6">
        <f t="shared" si="65"/>
        <v>-2.5281962876688713E-3</v>
      </c>
      <c r="V222">
        <v>535.94216000000006</v>
      </c>
      <c r="W222" s="6">
        <f t="shared" si="67"/>
        <v>7.787502973858107E-3</v>
      </c>
      <c r="X222">
        <v>2547.3554043081776</v>
      </c>
      <c r="Y222" s="6">
        <f t="shared" si="66"/>
        <v>-1.4027153308451279E-3</v>
      </c>
      <c r="Z222" s="29">
        <v>3083.2975643081777</v>
      </c>
      <c r="AA222" s="6">
        <f t="shared" si="68"/>
        <v>1.8268400882237579E-4</v>
      </c>
      <c r="AB222">
        <f t="shared" si="58"/>
        <v>2017</v>
      </c>
      <c r="AC222">
        <f t="shared" si="59"/>
        <v>4</v>
      </c>
      <c r="AD222" s="23">
        <f t="shared" si="60"/>
        <v>2</v>
      </c>
      <c r="AE222">
        <f>IF(ISBLANK(Basket_Sheet!$I$1),0,IF(Basket_Sheet!$I$1=0,1,IF(Calculation_Sheet!AB222=Basket_Sheet!$I$1,1,0)))</f>
        <v>1</v>
      </c>
      <c r="AF222">
        <f>IF(ISBLANK(Basket_Sheet!$I$2),0,IF(Basket_Sheet!$I$2=0,1,IF(Calculation_Sheet!AC222=Basket_Sheet!$I$2,1,0)))</f>
        <v>0</v>
      </c>
      <c r="AG222">
        <f>IF(ISBLANK(Basket_Sheet!$I$3),0,IF(Basket_Sheet!$I$3=0,1,IF(Calculation_Sheet!AD222=Basket_Sheet!$I$3,1,0)))</f>
        <v>0</v>
      </c>
      <c r="AH222">
        <f t="shared" si="61"/>
        <v>1</v>
      </c>
    </row>
    <row r="223" spans="1:34" x14ac:dyDescent="0.35">
      <c r="A223" s="19">
        <v>42838</v>
      </c>
      <c r="B223" s="7">
        <v>7.7217179091531987E-2</v>
      </c>
      <c r="C223">
        <v>0.39535805299999999</v>
      </c>
      <c r="D223">
        <v>2.0331921050987498E-2</v>
      </c>
      <c r="E223">
        <v>12.7944257125391</v>
      </c>
      <c r="F223">
        <v>3</v>
      </c>
      <c r="G223">
        <f t="shared" si="52"/>
        <v>99999</v>
      </c>
      <c r="H223">
        <f t="shared" si="53"/>
        <v>0</v>
      </c>
      <c r="I223">
        <f t="shared" si="54"/>
        <v>99999</v>
      </c>
      <c r="J223">
        <f>IF(Basket_Sheet!$I$6=0,IF(C223&lt;Basket_Sheet!$I$7,-10,10),IF(Basket_Sheet!$I$6=1,IF(D223&lt;Basket_Sheet!$I$7,-10,10),IF(Basket_Sheet!$I$6=2,IF(E223&gt;Basket_Sheet!$I$7,-10,10),"")))</f>
        <v>-10</v>
      </c>
      <c r="K223">
        <f t="shared" si="55"/>
        <v>0</v>
      </c>
      <c r="L223">
        <f t="shared" si="56"/>
        <v>4</v>
      </c>
      <c r="M223">
        <f t="shared" si="57"/>
        <v>4</v>
      </c>
      <c r="N223">
        <v>21680.949199999999</v>
      </c>
      <c r="O223" s="6">
        <f t="shared" si="62"/>
        <v>1.3416281925997531E-3</v>
      </c>
      <c r="P223">
        <v>12970005</v>
      </c>
      <c r="Q223" s="6">
        <f t="shared" si="63"/>
        <v>3.8521748135520451E-3</v>
      </c>
      <c r="R223">
        <v>2033.8644397651585</v>
      </c>
      <c r="S223" s="6">
        <f t="shared" si="64"/>
        <v>9.7197942657123448E-3</v>
      </c>
      <c r="T223" s="29">
        <v>533.55586000000039</v>
      </c>
      <c r="U223" s="6">
        <f t="shared" si="65"/>
        <v>9.1254532875950645E-4</v>
      </c>
      <c r="V223">
        <v>533.62794000000008</v>
      </c>
      <c r="W223" s="6">
        <f t="shared" si="67"/>
        <v>-4.3180405885590023E-3</v>
      </c>
      <c r="X223">
        <v>2567.4202997651591</v>
      </c>
      <c r="Y223" s="6">
        <f t="shared" si="66"/>
        <v>7.8767554079997026E-3</v>
      </c>
      <c r="Z223" s="29">
        <v>3101.0482397651595</v>
      </c>
      <c r="AA223" s="6">
        <f t="shared" si="68"/>
        <v>5.7570426099839977E-3</v>
      </c>
      <c r="AB223">
        <f t="shared" si="58"/>
        <v>2017</v>
      </c>
      <c r="AC223">
        <f t="shared" si="59"/>
        <v>4</v>
      </c>
      <c r="AD223" s="23">
        <f t="shared" si="60"/>
        <v>2</v>
      </c>
      <c r="AE223">
        <f>IF(ISBLANK(Basket_Sheet!$I$1),0,IF(Basket_Sheet!$I$1=0,1,IF(Calculation_Sheet!AB223=Basket_Sheet!$I$1,1,0)))</f>
        <v>1</v>
      </c>
      <c r="AF223">
        <f>IF(ISBLANK(Basket_Sheet!$I$2),0,IF(Basket_Sheet!$I$2=0,1,IF(Calculation_Sheet!AC223=Basket_Sheet!$I$2,1,0)))</f>
        <v>0</v>
      </c>
      <c r="AG223">
        <f>IF(ISBLANK(Basket_Sheet!$I$3),0,IF(Basket_Sheet!$I$3=0,1,IF(Calculation_Sheet!AD223=Basket_Sheet!$I$3,1,0)))</f>
        <v>0</v>
      </c>
      <c r="AH223">
        <f t="shared" si="61"/>
        <v>1</v>
      </c>
    </row>
    <row r="224" spans="1:34" x14ac:dyDescent="0.35">
      <c r="A224" s="19">
        <v>42842</v>
      </c>
      <c r="B224" s="7">
        <v>-0.34869323961017618</v>
      </c>
      <c r="C224">
        <v>4.5296367999999997E-2</v>
      </c>
      <c r="D224">
        <v>9.6996374224031498E-2</v>
      </c>
      <c r="E224">
        <v>12.9419662751771</v>
      </c>
      <c r="F224">
        <v>2</v>
      </c>
      <c r="G224">
        <f t="shared" si="52"/>
        <v>-1</v>
      </c>
      <c r="H224">
        <f t="shared" si="53"/>
        <v>99999</v>
      </c>
      <c r="I224">
        <f t="shared" si="54"/>
        <v>99999</v>
      </c>
      <c r="J224">
        <f>IF(Basket_Sheet!$I$6=0,IF(C224&lt;Basket_Sheet!$I$7,-10,10),IF(Basket_Sheet!$I$6=1,IF(D224&lt;Basket_Sheet!$I$7,-10,10),IF(Basket_Sheet!$I$6=2,IF(E224&gt;Basket_Sheet!$I$7,-10,10),"")))</f>
        <v>10</v>
      </c>
      <c r="K224">
        <f t="shared" si="55"/>
        <v>-1</v>
      </c>
      <c r="L224">
        <f t="shared" si="56"/>
        <v>1</v>
      </c>
      <c r="M224">
        <f t="shared" si="57"/>
        <v>1</v>
      </c>
      <c r="N224">
        <v>21654.75</v>
      </c>
      <c r="O224" s="6">
        <f t="shared" si="62"/>
        <v>-1.2083972781044006E-3</v>
      </c>
      <c r="P224">
        <v>12947751</v>
      </c>
      <c r="Q224" s="6">
        <f t="shared" si="63"/>
        <v>-1.7158050440226891E-3</v>
      </c>
      <c r="R224">
        <v>2038.5450392227272</v>
      </c>
      <c r="S224" s="6">
        <f t="shared" si="64"/>
        <v>2.3013330515326835E-3</v>
      </c>
      <c r="T224" s="29">
        <v>532.88613000000032</v>
      </c>
      <c r="U224" s="6">
        <f t="shared" si="65"/>
        <v>-1.2552200251348955E-3</v>
      </c>
      <c r="V224">
        <v>527.87068000000011</v>
      </c>
      <c r="W224" s="6">
        <f t="shared" si="67"/>
        <v>-1.0788902844929726E-2</v>
      </c>
      <c r="X224">
        <v>2571.4311692227275</v>
      </c>
      <c r="Y224" s="6">
        <f t="shared" si="66"/>
        <v>1.5622177085439226E-3</v>
      </c>
      <c r="Z224" s="29">
        <v>3099.3018492227275</v>
      </c>
      <c r="AA224" s="6">
        <f t="shared" si="68"/>
        <v>-5.6316135945189139E-4</v>
      </c>
      <c r="AB224">
        <f t="shared" si="58"/>
        <v>2017</v>
      </c>
      <c r="AC224">
        <f t="shared" si="59"/>
        <v>4</v>
      </c>
      <c r="AD224" s="23">
        <f t="shared" si="60"/>
        <v>2</v>
      </c>
      <c r="AE224">
        <f>IF(ISBLANK(Basket_Sheet!$I$1),0,IF(Basket_Sheet!$I$1=0,1,IF(Calculation_Sheet!AB224=Basket_Sheet!$I$1,1,0)))</f>
        <v>1</v>
      </c>
      <c r="AF224">
        <f>IF(ISBLANK(Basket_Sheet!$I$2),0,IF(Basket_Sheet!$I$2=0,1,IF(Calculation_Sheet!AC224=Basket_Sheet!$I$2,1,0)))</f>
        <v>0</v>
      </c>
      <c r="AG224">
        <f>IF(ISBLANK(Basket_Sheet!$I$3),0,IF(Basket_Sheet!$I$3=0,1,IF(Calculation_Sheet!AD224=Basket_Sheet!$I$3,1,0)))</f>
        <v>0</v>
      </c>
      <c r="AH224">
        <f t="shared" si="61"/>
        <v>1</v>
      </c>
    </row>
    <row r="225" spans="1:34" x14ac:dyDescent="0.35">
      <c r="A225" s="19">
        <v>42843</v>
      </c>
      <c r="B225" s="7">
        <v>-0.55068954208182341</v>
      </c>
      <c r="C225">
        <v>0.55271484199999998</v>
      </c>
      <c r="D225">
        <v>0.20222658917646</v>
      </c>
      <c r="E225">
        <v>5.7177979450838903</v>
      </c>
      <c r="F225">
        <v>6</v>
      </c>
      <c r="G225">
        <f t="shared" si="52"/>
        <v>-1</v>
      </c>
      <c r="H225">
        <f t="shared" si="53"/>
        <v>99999</v>
      </c>
      <c r="I225">
        <f t="shared" si="54"/>
        <v>99999</v>
      </c>
      <c r="J225">
        <f>IF(Basket_Sheet!$I$6=0,IF(C225&lt;Basket_Sheet!$I$7,-10,10),IF(Basket_Sheet!$I$6=1,IF(D225&lt;Basket_Sheet!$I$7,-10,10),IF(Basket_Sheet!$I$6=2,IF(E225&gt;Basket_Sheet!$I$7,-10,10),"")))</f>
        <v>10</v>
      </c>
      <c r="K225">
        <f t="shared" si="55"/>
        <v>-1</v>
      </c>
      <c r="L225">
        <f t="shared" si="56"/>
        <v>1</v>
      </c>
      <c r="M225">
        <f t="shared" si="57"/>
        <v>1</v>
      </c>
      <c r="N225">
        <v>21651.5</v>
      </c>
      <c r="O225" s="6">
        <f t="shared" si="62"/>
        <v>-1.5008254539994326E-4</v>
      </c>
      <c r="P225">
        <v>12837954</v>
      </c>
      <c r="Q225" s="6">
        <f t="shared" si="63"/>
        <v>-8.4800055237391758E-3</v>
      </c>
      <c r="R225">
        <v>2041.0122234113685</v>
      </c>
      <c r="S225" s="6">
        <f t="shared" si="64"/>
        <v>1.2102671960498856E-3</v>
      </c>
      <c r="T225" s="29">
        <v>534.19114000000036</v>
      </c>
      <c r="U225" s="6">
        <f t="shared" si="65"/>
        <v>2.4489472075395202E-3</v>
      </c>
      <c r="V225">
        <v>527.13565000000006</v>
      </c>
      <c r="W225" s="6">
        <f t="shared" si="67"/>
        <v>-1.3924433158516436E-3</v>
      </c>
      <c r="X225">
        <v>2575.2033634113686</v>
      </c>
      <c r="Y225" s="6">
        <f t="shared" si="66"/>
        <v>1.4669629246897298E-3</v>
      </c>
      <c r="Z225" s="29">
        <v>3102.3390134113688</v>
      </c>
      <c r="AA225" s="6">
        <f t="shared" si="68"/>
        <v>9.7995107814452531E-4</v>
      </c>
      <c r="AB225">
        <f t="shared" si="58"/>
        <v>2017</v>
      </c>
      <c r="AC225">
        <f t="shared" si="59"/>
        <v>4</v>
      </c>
      <c r="AD225" s="23">
        <f t="shared" si="60"/>
        <v>2</v>
      </c>
      <c r="AE225">
        <f>IF(ISBLANK(Basket_Sheet!$I$1),0,IF(Basket_Sheet!$I$1=0,1,IF(Calculation_Sheet!AB225=Basket_Sheet!$I$1,1,0)))</f>
        <v>1</v>
      </c>
      <c r="AF225">
        <f>IF(ISBLANK(Basket_Sheet!$I$2),0,IF(Basket_Sheet!$I$2=0,1,IF(Calculation_Sheet!AC225=Basket_Sheet!$I$2,1,0)))</f>
        <v>0</v>
      </c>
      <c r="AG225">
        <f>IF(ISBLANK(Basket_Sheet!$I$3),0,IF(Basket_Sheet!$I$3=0,1,IF(Calculation_Sheet!AD225=Basket_Sheet!$I$3,1,0)))</f>
        <v>0</v>
      </c>
      <c r="AH225">
        <f t="shared" si="61"/>
        <v>1</v>
      </c>
    </row>
    <row r="226" spans="1:34" x14ac:dyDescent="0.35">
      <c r="A226" s="19">
        <v>42844</v>
      </c>
      <c r="B226" s="7">
        <v>-0.53086923482768134</v>
      </c>
      <c r="C226">
        <v>0.14384308100000001</v>
      </c>
      <c r="D226">
        <v>2.4579461794995101E-2</v>
      </c>
      <c r="E226">
        <v>12.8451059357223</v>
      </c>
      <c r="F226">
        <v>9</v>
      </c>
      <c r="G226">
        <f t="shared" si="52"/>
        <v>-1</v>
      </c>
      <c r="H226">
        <f t="shared" si="53"/>
        <v>99999</v>
      </c>
      <c r="I226">
        <f t="shared" si="54"/>
        <v>99999</v>
      </c>
      <c r="J226">
        <f>IF(Basket_Sheet!$I$6=0,IF(C226&lt;Basket_Sheet!$I$7,-10,10),IF(Basket_Sheet!$I$6=1,IF(D226&lt;Basket_Sheet!$I$7,-10,10),IF(Basket_Sheet!$I$6=2,IF(E226&gt;Basket_Sheet!$I$7,-10,10),"")))</f>
        <v>-10</v>
      </c>
      <c r="K226">
        <f t="shared" si="55"/>
        <v>-1</v>
      </c>
      <c r="L226">
        <f t="shared" si="56"/>
        <v>2</v>
      </c>
      <c r="M226">
        <f t="shared" si="57"/>
        <v>2</v>
      </c>
      <c r="N226">
        <v>21586.449199999999</v>
      </c>
      <c r="O226" s="6">
        <f t="shared" si="62"/>
        <v>-3.0044477287948235E-3</v>
      </c>
      <c r="P226">
        <v>12970491</v>
      </c>
      <c r="Q226" s="6">
        <f t="shared" si="63"/>
        <v>1.0323841322378957E-2</v>
      </c>
      <c r="R226">
        <v>2053.3383596208164</v>
      </c>
      <c r="S226" s="6">
        <f t="shared" si="64"/>
        <v>6.039227040417261E-3</v>
      </c>
      <c r="T226" s="29">
        <v>534.74120000000028</v>
      </c>
      <c r="U226" s="6">
        <f t="shared" si="65"/>
        <v>1.0297063332047607E-3</v>
      </c>
      <c r="V226">
        <v>520.60928000000013</v>
      </c>
      <c r="W226" s="6">
        <f t="shared" si="67"/>
        <v>-1.2380816968080133E-2</v>
      </c>
      <c r="X226">
        <v>2588.0795596208168</v>
      </c>
      <c r="Y226" s="6">
        <f t="shared" si="66"/>
        <v>5.0000696614465046E-3</v>
      </c>
      <c r="Z226" s="29">
        <v>3108.6888396208169</v>
      </c>
      <c r="AA226" s="6">
        <f t="shared" si="68"/>
        <v>2.0467866928783884E-3</v>
      </c>
      <c r="AB226">
        <f t="shared" si="58"/>
        <v>2017</v>
      </c>
      <c r="AC226">
        <f t="shared" si="59"/>
        <v>4</v>
      </c>
      <c r="AD226" s="23">
        <f t="shared" si="60"/>
        <v>2</v>
      </c>
      <c r="AE226">
        <f>IF(ISBLANK(Basket_Sheet!$I$1),0,IF(Basket_Sheet!$I$1=0,1,IF(Calculation_Sheet!AB226=Basket_Sheet!$I$1,1,0)))</f>
        <v>1</v>
      </c>
      <c r="AF226">
        <f>IF(ISBLANK(Basket_Sheet!$I$2),0,IF(Basket_Sheet!$I$2=0,1,IF(Calculation_Sheet!AC226=Basket_Sheet!$I$2,1,0)))</f>
        <v>0</v>
      </c>
      <c r="AG226">
        <f>IF(ISBLANK(Basket_Sheet!$I$3),0,IF(Basket_Sheet!$I$3=0,1,IF(Calculation_Sheet!AD226=Basket_Sheet!$I$3,1,0)))</f>
        <v>0</v>
      </c>
      <c r="AH226">
        <f t="shared" si="61"/>
        <v>1</v>
      </c>
    </row>
    <row r="227" spans="1:34" x14ac:dyDescent="0.35">
      <c r="A227" s="19">
        <v>42845</v>
      </c>
      <c r="B227" s="7">
        <v>-8.2572013493414545E-2</v>
      </c>
      <c r="C227">
        <v>1.2603085999999999E-2</v>
      </c>
      <c r="D227">
        <v>5.7577789100137798E-2</v>
      </c>
      <c r="E227">
        <v>12.0154365881447</v>
      </c>
      <c r="F227">
        <v>4</v>
      </c>
      <c r="G227">
        <f t="shared" si="52"/>
        <v>99999</v>
      </c>
      <c r="H227">
        <f t="shared" si="53"/>
        <v>0</v>
      </c>
      <c r="I227">
        <f t="shared" si="54"/>
        <v>99999</v>
      </c>
      <c r="J227">
        <f>IF(Basket_Sheet!$I$6=0,IF(C227&lt;Basket_Sheet!$I$7,-10,10),IF(Basket_Sheet!$I$6=1,IF(D227&lt;Basket_Sheet!$I$7,-10,10),IF(Basket_Sheet!$I$6=2,IF(E227&gt;Basket_Sheet!$I$7,-10,10),"")))</f>
        <v>-10</v>
      </c>
      <c r="K227">
        <f t="shared" si="55"/>
        <v>0</v>
      </c>
      <c r="L227">
        <f t="shared" si="56"/>
        <v>4</v>
      </c>
      <c r="M227">
        <f t="shared" si="57"/>
        <v>4</v>
      </c>
      <c r="N227">
        <v>21500.25</v>
      </c>
      <c r="O227" s="6">
        <f t="shared" si="62"/>
        <v>-3.993208850671004E-3</v>
      </c>
      <c r="P227">
        <v>12974107</v>
      </c>
      <c r="Q227" s="6">
        <f t="shared" si="63"/>
        <v>2.7878667045055927E-4</v>
      </c>
      <c r="R227">
        <v>2063.8217394996791</v>
      </c>
      <c r="S227" s="6">
        <f t="shared" si="64"/>
        <v>5.1055296511377524E-3</v>
      </c>
      <c r="T227" s="29">
        <v>535.06351000000041</v>
      </c>
      <c r="U227" s="6">
        <f t="shared" si="65"/>
        <v>6.0274016664529917E-4</v>
      </c>
      <c r="V227">
        <v>516.48281000000009</v>
      </c>
      <c r="W227" s="6">
        <f t="shared" si="67"/>
        <v>-7.9262321255587631E-3</v>
      </c>
      <c r="X227">
        <v>2598.8852494996795</v>
      </c>
      <c r="Y227" s="6">
        <f t="shared" si="66"/>
        <v>4.1751768560183145E-3</v>
      </c>
      <c r="Z227" s="29">
        <v>3115.3680594996795</v>
      </c>
      <c r="AA227" s="6">
        <f t="shared" si="68"/>
        <v>2.1485649492269943E-3</v>
      </c>
      <c r="AB227">
        <f t="shared" si="58"/>
        <v>2017</v>
      </c>
      <c r="AC227">
        <f t="shared" si="59"/>
        <v>4</v>
      </c>
      <c r="AD227" s="23">
        <f t="shared" si="60"/>
        <v>2</v>
      </c>
      <c r="AE227">
        <f>IF(ISBLANK(Basket_Sheet!$I$1),0,IF(Basket_Sheet!$I$1=0,1,IF(Calculation_Sheet!AB227=Basket_Sheet!$I$1,1,0)))</f>
        <v>1</v>
      </c>
      <c r="AF227">
        <f>IF(ISBLANK(Basket_Sheet!$I$2),0,IF(Basket_Sheet!$I$2=0,1,IF(Calculation_Sheet!AC227=Basket_Sheet!$I$2,1,0)))</f>
        <v>0</v>
      </c>
      <c r="AG227">
        <f>IF(ISBLANK(Basket_Sheet!$I$3),0,IF(Basket_Sheet!$I$3=0,1,IF(Calculation_Sheet!AD227=Basket_Sheet!$I$3,1,0)))</f>
        <v>0</v>
      </c>
      <c r="AH227">
        <f t="shared" si="61"/>
        <v>1</v>
      </c>
    </row>
    <row r="228" spans="1:34" x14ac:dyDescent="0.35">
      <c r="A228" s="19">
        <v>42846</v>
      </c>
      <c r="B228" s="7">
        <v>-5.3020545823242927E-2</v>
      </c>
      <c r="C228">
        <v>0.205845634</v>
      </c>
      <c r="D228">
        <v>2.9816995210198202E-2</v>
      </c>
      <c r="E228">
        <v>10.589603479964399</v>
      </c>
      <c r="F228">
        <v>7</v>
      </c>
      <c r="G228">
        <f t="shared" si="52"/>
        <v>99999</v>
      </c>
      <c r="H228">
        <f t="shared" si="53"/>
        <v>0</v>
      </c>
      <c r="I228">
        <f t="shared" si="54"/>
        <v>99999</v>
      </c>
      <c r="J228">
        <f>IF(Basket_Sheet!$I$6=0,IF(C228&lt;Basket_Sheet!$I$7,-10,10),IF(Basket_Sheet!$I$6=1,IF(D228&lt;Basket_Sheet!$I$7,-10,10),IF(Basket_Sheet!$I$6=2,IF(E228&gt;Basket_Sheet!$I$7,-10,10),"")))</f>
        <v>-10</v>
      </c>
      <c r="K228">
        <f t="shared" si="55"/>
        <v>0</v>
      </c>
      <c r="L228">
        <f t="shared" si="56"/>
        <v>4</v>
      </c>
      <c r="M228">
        <f t="shared" si="57"/>
        <v>4</v>
      </c>
      <c r="N228">
        <v>21573.550800000001</v>
      </c>
      <c r="O228" s="6">
        <f t="shared" si="62"/>
        <v>3.4092998918617834E-3</v>
      </c>
      <c r="P228">
        <v>12977579</v>
      </c>
      <c r="Q228" s="6">
        <f t="shared" si="63"/>
        <v>2.6760994032182239E-4</v>
      </c>
      <c r="R228">
        <v>2061.5936989613306</v>
      </c>
      <c r="S228" s="6">
        <f t="shared" si="64"/>
        <v>-1.0795702437405019E-3</v>
      </c>
      <c r="T228" s="29">
        <v>534.91765000000032</v>
      </c>
      <c r="U228" s="6">
        <f t="shared" si="65"/>
        <v>-2.7260315322208406E-4</v>
      </c>
      <c r="V228">
        <v>516.18969000000004</v>
      </c>
      <c r="W228" s="6">
        <f t="shared" si="67"/>
        <v>-5.6753098907602606E-4</v>
      </c>
      <c r="X228">
        <v>2596.5113489613309</v>
      </c>
      <c r="Y228" s="6">
        <f t="shared" si="66"/>
        <v>-9.1343030201340714E-4</v>
      </c>
      <c r="Z228" s="29">
        <v>3112.7010389613311</v>
      </c>
      <c r="AA228" s="6">
        <f t="shared" si="68"/>
        <v>-8.5608521606805876E-4</v>
      </c>
      <c r="AB228">
        <f t="shared" si="58"/>
        <v>2017</v>
      </c>
      <c r="AC228">
        <f t="shared" si="59"/>
        <v>4</v>
      </c>
      <c r="AD228" s="23">
        <f t="shared" si="60"/>
        <v>2</v>
      </c>
      <c r="AE228">
        <f>IF(ISBLANK(Basket_Sheet!$I$1),0,IF(Basket_Sheet!$I$1=0,1,IF(Calculation_Sheet!AB228=Basket_Sheet!$I$1,1,0)))</f>
        <v>1</v>
      </c>
      <c r="AF228">
        <f>IF(ISBLANK(Basket_Sheet!$I$2),0,IF(Basket_Sheet!$I$2=0,1,IF(Calculation_Sheet!AC228=Basket_Sheet!$I$2,1,0)))</f>
        <v>0</v>
      </c>
      <c r="AG228">
        <f>IF(ISBLANK(Basket_Sheet!$I$3),0,IF(Basket_Sheet!$I$3=0,1,IF(Calculation_Sheet!AD228=Basket_Sheet!$I$3,1,0)))</f>
        <v>0</v>
      </c>
      <c r="AH228">
        <f t="shared" si="61"/>
        <v>1</v>
      </c>
    </row>
    <row r="229" spans="1:34" x14ac:dyDescent="0.35">
      <c r="A229" s="19">
        <v>42849</v>
      </c>
      <c r="B229" s="7">
        <v>0.85052156080823094</v>
      </c>
      <c r="C229">
        <v>0.84831332500000001</v>
      </c>
      <c r="D229">
        <v>0.18284608374207401</v>
      </c>
      <c r="E229">
        <v>7.1725416474469101</v>
      </c>
      <c r="F229">
        <v>6</v>
      </c>
      <c r="G229">
        <f t="shared" si="52"/>
        <v>99999</v>
      </c>
      <c r="H229">
        <f t="shared" si="53"/>
        <v>99999</v>
      </c>
      <c r="I229">
        <f t="shared" si="54"/>
        <v>1</v>
      </c>
      <c r="J229">
        <f>IF(Basket_Sheet!$I$6=0,IF(C229&lt;Basket_Sheet!$I$7,-10,10),IF(Basket_Sheet!$I$6=1,IF(D229&lt;Basket_Sheet!$I$7,-10,10),IF(Basket_Sheet!$I$6=2,IF(E229&gt;Basket_Sheet!$I$7,-10,10),"")))</f>
        <v>10</v>
      </c>
      <c r="K229">
        <f t="shared" si="55"/>
        <v>1</v>
      </c>
      <c r="L229">
        <f t="shared" si="56"/>
        <v>5</v>
      </c>
      <c r="M229">
        <f t="shared" si="57"/>
        <v>5</v>
      </c>
      <c r="N229">
        <v>21879.050800000001</v>
      </c>
      <c r="O229" s="6">
        <f t="shared" si="62"/>
        <v>1.4160858489739248E-2</v>
      </c>
      <c r="P229">
        <v>13004861</v>
      </c>
      <c r="Q229" s="6">
        <f t="shared" si="63"/>
        <v>2.1022411036757394E-3</v>
      </c>
      <c r="R229">
        <v>2062.5749881591501</v>
      </c>
      <c r="S229" s="6">
        <f t="shared" si="64"/>
        <v>4.7598573778806497E-4</v>
      </c>
      <c r="T229" s="29">
        <v>536.99087000000031</v>
      </c>
      <c r="U229" s="6">
        <f t="shared" si="65"/>
        <v>3.875774149534994E-3</v>
      </c>
      <c r="V229">
        <v>513.95613000000014</v>
      </c>
      <c r="W229" s="6">
        <f t="shared" si="67"/>
        <v>-4.3270139703872612E-3</v>
      </c>
      <c r="X229">
        <v>2599.5658581591506</v>
      </c>
      <c r="Y229" s="6">
        <f t="shared" si="66"/>
        <v>1.1763896965215626E-3</v>
      </c>
      <c r="Z229" s="29">
        <v>3113.5219881591506</v>
      </c>
      <c r="AA229" s="6">
        <f t="shared" si="68"/>
        <v>2.6374174311749599E-4</v>
      </c>
      <c r="AB229">
        <f t="shared" si="58"/>
        <v>2017</v>
      </c>
      <c r="AC229">
        <f t="shared" si="59"/>
        <v>4</v>
      </c>
      <c r="AD229" s="23">
        <f t="shared" si="60"/>
        <v>2</v>
      </c>
      <c r="AE229">
        <f>IF(ISBLANK(Basket_Sheet!$I$1),0,IF(Basket_Sheet!$I$1=0,1,IF(Calculation_Sheet!AB229=Basket_Sheet!$I$1,1,0)))</f>
        <v>1</v>
      </c>
      <c r="AF229">
        <f>IF(ISBLANK(Basket_Sheet!$I$2),0,IF(Basket_Sheet!$I$2=0,1,IF(Calculation_Sheet!AC229=Basket_Sheet!$I$2,1,0)))</f>
        <v>0</v>
      </c>
      <c r="AG229">
        <f>IF(ISBLANK(Basket_Sheet!$I$3),0,IF(Basket_Sheet!$I$3=0,1,IF(Calculation_Sheet!AD229=Basket_Sheet!$I$3,1,0)))</f>
        <v>0</v>
      </c>
      <c r="AH229">
        <f t="shared" si="61"/>
        <v>1</v>
      </c>
    </row>
    <row r="230" spans="1:34" x14ac:dyDescent="0.35">
      <c r="A230" s="19">
        <v>42850</v>
      </c>
      <c r="B230" s="7">
        <v>0.67210103047221559</v>
      </c>
      <c r="C230">
        <v>0.77965624899999997</v>
      </c>
      <c r="D230">
        <v>0.226544201858186</v>
      </c>
      <c r="E230">
        <v>8.8137766498177896</v>
      </c>
      <c r="F230">
        <v>2</v>
      </c>
      <c r="G230">
        <f t="shared" si="52"/>
        <v>99999</v>
      </c>
      <c r="H230">
        <f t="shared" si="53"/>
        <v>99999</v>
      </c>
      <c r="I230">
        <f t="shared" si="54"/>
        <v>1</v>
      </c>
      <c r="J230">
        <f>IF(Basket_Sheet!$I$6=0,IF(C230&lt;Basket_Sheet!$I$7,-10,10),IF(Basket_Sheet!$I$6=1,IF(D230&lt;Basket_Sheet!$I$7,-10,10),IF(Basket_Sheet!$I$6=2,IF(E230&gt;Basket_Sheet!$I$7,-10,10),"")))</f>
        <v>10</v>
      </c>
      <c r="K230">
        <f t="shared" si="55"/>
        <v>1</v>
      </c>
      <c r="L230">
        <f t="shared" si="56"/>
        <v>5</v>
      </c>
      <c r="M230">
        <f t="shared" si="57"/>
        <v>5</v>
      </c>
      <c r="N230">
        <v>22087</v>
      </c>
      <c r="O230" s="6">
        <f t="shared" si="62"/>
        <v>9.5044891069953064E-3</v>
      </c>
      <c r="P230">
        <v>13032217</v>
      </c>
      <c r="Q230" s="6">
        <f t="shared" si="63"/>
        <v>2.1035211372117946E-3</v>
      </c>
      <c r="R230">
        <v>2060.8880974013605</v>
      </c>
      <c r="S230" s="6">
        <f t="shared" si="64"/>
        <v>-8.1785669247114168E-4</v>
      </c>
      <c r="T230" s="29">
        <v>537.74161000000026</v>
      </c>
      <c r="U230" s="6">
        <f t="shared" si="65"/>
        <v>1.3980498402141883E-3</v>
      </c>
      <c r="V230">
        <v>515.38143000000014</v>
      </c>
      <c r="W230" s="6">
        <f t="shared" si="67"/>
        <v>2.7731938910817711E-3</v>
      </c>
      <c r="X230">
        <v>2598.629707401361</v>
      </c>
      <c r="Y230" s="6">
        <f t="shared" si="66"/>
        <v>-3.6011811543501526E-4</v>
      </c>
      <c r="Z230" s="29">
        <v>3114.0111374013613</v>
      </c>
      <c r="AA230" s="6">
        <f t="shared" si="68"/>
        <v>1.5710479774067032E-4</v>
      </c>
      <c r="AB230">
        <f t="shared" si="58"/>
        <v>2017</v>
      </c>
      <c r="AC230">
        <f t="shared" si="59"/>
        <v>4</v>
      </c>
      <c r="AD230" s="23">
        <f t="shared" si="60"/>
        <v>2</v>
      </c>
      <c r="AE230">
        <f>IF(ISBLANK(Basket_Sheet!$I$1),0,IF(Basket_Sheet!$I$1=0,1,IF(Calculation_Sheet!AB230=Basket_Sheet!$I$1,1,0)))</f>
        <v>1</v>
      </c>
      <c r="AF230">
        <f>IF(ISBLANK(Basket_Sheet!$I$2),0,IF(Basket_Sheet!$I$2=0,1,IF(Calculation_Sheet!AC230=Basket_Sheet!$I$2,1,0)))</f>
        <v>0</v>
      </c>
      <c r="AG230">
        <f>IF(ISBLANK(Basket_Sheet!$I$3),0,IF(Basket_Sheet!$I$3=0,1,IF(Calculation_Sheet!AD230=Basket_Sheet!$I$3,1,0)))</f>
        <v>0</v>
      </c>
      <c r="AH230">
        <f t="shared" si="61"/>
        <v>1</v>
      </c>
    </row>
    <row r="231" spans="1:34" x14ac:dyDescent="0.35">
      <c r="A231" s="19">
        <v>42851</v>
      </c>
      <c r="B231" s="7">
        <v>0.53218114710756526</v>
      </c>
      <c r="C231">
        <v>4.9395956999999997E-2</v>
      </c>
      <c r="D231">
        <v>5.2727367767948799E-2</v>
      </c>
      <c r="E231">
        <v>10.3486222902651</v>
      </c>
      <c r="F231">
        <v>4</v>
      </c>
      <c r="G231">
        <f t="shared" si="52"/>
        <v>99999</v>
      </c>
      <c r="H231">
        <f t="shared" si="53"/>
        <v>99999</v>
      </c>
      <c r="I231">
        <f t="shared" si="54"/>
        <v>1</v>
      </c>
      <c r="J231">
        <f>IF(Basket_Sheet!$I$6=0,IF(C231&lt;Basket_Sheet!$I$7,-10,10),IF(Basket_Sheet!$I$6=1,IF(D231&lt;Basket_Sheet!$I$7,-10,10),IF(Basket_Sheet!$I$6=2,IF(E231&gt;Basket_Sheet!$I$7,-10,10),"")))</f>
        <v>-10</v>
      </c>
      <c r="K231">
        <f t="shared" si="55"/>
        <v>1</v>
      </c>
      <c r="L231">
        <f t="shared" si="56"/>
        <v>6</v>
      </c>
      <c r="M231">
        <f t="shared" si="57"/>
        <v>6</v>
      </c>
      <c r="N231">
        <v>22241.800800000001</v>
      </c>
      <c r="O231" s="6">
        <f t="shared" si="62"/>
        <v>7.0086838411735908E-3</v>
      </c>
      <c r="P231">
        <v>13016938</v>
      </c>
      <c r="Q231" s="6">
        <f t="shared" si="63"/>
        <v>-1.1724022090792152E-3</v>
      </c>
      <c r="R231">
        <v>2054.6858565573516</v>
      </c>
      <c r="S231" s="6">
        <f t="shared" si="64"/>
        <v>-3.0094990852872483E-3</v>
      </c>
      <c r="T231" s="29">
        <v>537.50844000000029</v>
      </c>
      <c r="U231" s="6">
        <f t="shared" si="65"/>
        <v>-4.3360974055917101E-4</v>
      </c>
      <c r="V231">
        <v>517.80217000000016</v>
      </c>
      <c r="W231" s="6">
        <f t="shared" si="67"/>
        <v>4.696987239140471E-3</v>
      </c>
      <c r="X231">
        <v>2592.1942965573517</v>
      </c>
      <c r="Y231" s="6">
        <f t="shared" si="66"/>
        <v>-2.476463201232626E-3</v>
      </c>
      <c r="Z231" s="29">
        <v>3109.9964665573516</v>
      </c>
      <c r="AA231" s="6">
        <f t="shared" si="68"/>
        <v>-1.2892281584323539E-3</v>
      </c>
      <c r="AB231">
        <f t="shared" si="58"/>
        <v>2017</v>
      </c>
      <c r="AC231">
        <f t="shared" si="59"/>
        <v>4</v>
      </c>
      <c r="AD231" s="23">
        <f t="shared" si="60"/>
        <v>2</v>
      </c>
      <c r="AE231">
        <f>IF(ISBLANK(Basket_Sheet!$I$1),0,IF(Basket_Sheet!$I$1=0,1,IF(Calculation_Sheet!AB231=Basket_Sheet!$I$1,1,0)))</f>
        <v>1</v>
      </c>
      <c r="AF231">
        <f>IF(ISBLANK(Basket_Sheet!$I$2),0,IF(Basket_Sheet!$I$2=0,1,IF(Calculation_Sheet!AC231=Basket_Sheet!$I$2,1,0)))</f>
        <v>0</v>
      </c>
      <c r="AG231">
        <f>IF(ISBLANK(Basket_Sheet!$I$3),0,IF(Basket_Sheet!$I$3=0,1,IF(Calculation_Sheet!AD231=Basket_Sheet!$I$3,1,0)))</f>
        <v>0</v>
      </c>
      <c r="AH231">
        <f t="shared" si="61"/>
        <v>1</v>
      </c>
    </row>
    <row r="232" spans="1:34" x14ac:dyDescent="0.35">
      <c r="A232" s="19">
        <v>42852</v>
      </c>
      <c r="B232" s="7">
        <v>0.35723266029644724</v>
      </c>
      <c r="C232">
        <v>0.73437174199999999</v>
      </c>
      <c r="D232">
        <v>0.14306911197651301</v>
      </c>
      <c r="E232">
        <v>8.4144241758295895</v>
      </c>
      <c r="F232">
        <v>9</v>
      </c>
      <c r="G232">
        <f t="shared" si="52"/>
        <v>99999</v>
      </c>
      <c r="H232">
        <f t="shared" si="53"/>
        <v>99999</v>
      </c>
      <c r="I232">
        <f t="shared" si="54"/>
        <v>1</v>
      </c>
      <c r="J232">
        <f>IF(Basket_Sheet!$I$6=0,IF(C232&lt;Basket_Sheet!$I$7,-10,10),IF(Basket_Sheet!$I$6=1,IF(D232&lt;Basket_Sheet!$I$7,-10,10),IF(Basket_Sheet!$I$6=2,IF(E232&gt;Basket_Sheet!$I$7,-10,10),"")))</f>
        <v>10</v>
      </c>
      <c r="K232">
        <f t="shared" si="55"/>
        <v>1</v>
      </c>
      <c r="L232">
        <f t="shared" si="56"/>
        <v>5</v>
      </c>
      <c r="M232">
        <f t="shared" si="57"/>
        <v>5</v>
      </c>
      <c r="N232">
        <v>22264.050800000001</v>
      </c>
      <c r="O232" s="6">
        <f t="shared" si="62"/>
        <v>1.0003686392154876E-3</v>
      </c>
      <c r="P232">
        <v>13026780</v>
      </c>
      <c r="Q232" s="6">
        <f t="shared" si="63"/>
        <v>7.5609179363067547E-4</v>
      </c>
      <c r="R232">
        <v>2058.7325012850956</v>
      </c>
      <c r="S232" s="6">
        <f t="shared" si="64"/>
        <v>1.9694712526634461E-3</v>
      </c>
      <c r="T232" s="29">
        <v>538.5041200000004</v>
      </c>
      <c r="U232" s="6">
        <f t="shared" si="65"/>
        <v>1.8523988200076502E-3</v>
      </c>
      <c r="V232">
        <v>518.03203000000019</v>
      </c>
      <c r="W232" s="6">
        <f t="shared" si="67"/>
        <v>4.4391470974325387E-4</v>
      </c>
      <c r="X232">
        <v>2597.2366212850961</v>
      </c>
      <c r="Y232" s="6">
        <f t="shared" si="66"/>
        <v>1.9451955181142289E-3</v>
      </c>
      <c r="Z232" s="29">
        <v>3115.2686512850964</v>
      </c>
      <c r="AA232" s="6">
        <f t="shared" si="68"/>
        <v>1.6952381729169463E-3</v>
      </c>
      <c r="AB232">
        <f t="shared" si="58"/>
        <v>2017</v>
      </c>
      <c r="AC232">
        <f t="shared" si="59"/>
        <v>4</v>
      </c>
      <c r="AD232" s="23">
        <f t="shared" si="60"/>
        <v>2</v>
      </c>
      <c r="AE232">
        <f>IF(ISBLANK(Basket_Sheet!$I$1),0,IF(Basket_Sheet!$I$1=0,1,IF(Calculation_Sheet!AB232=Basket_Sheet!$I$1,1,0)))</f>
        <v>1</v>
      </c>
      <c r="AF232">
        <f>IF(ISBLANK(Basket_Sheet!$I$2),0,IF(Basket_Sheet!$I$2=0,1,IF(Calculation_Sheet!AC232=Basket_Sheet!$I$2,1,0)))</f>
        <v>0</v>
      </c>
      <c r="AG232">
        <f>IF(ISBLANK(Basket_Sheet!$I$3),0,IF(Basket_Sheet!$I$3=0,1,IF(Calculation_Sheet!AD232=Basket_Sheet!$I$3,1,0)))</f>
        <v>0</v>
      </c>
      <c r="AH232">
        <f t="shared" si="61"/>
        <v>1</v>
      </c>
    </row>
    <row r="233" spans="1:34" x14ac:dyDescent="0.35">
      <c r="A233" s="19">
        <v>42853</v>
      </c>
      <c r="B233" s="7">
        <v>0.39495414568566461</v>
      </c>
      <c r="C233">
        <v>0.42601119900000001</v>
      </c>
      <c r="D233">
        <v>0.107501050319145</v>
      </c>
      <c r="E233">
        <v>8.0269302282438293</v>
      </c>
      <c r="F233">
        <v>7</v>
      </c>
      <c r="G233">
        <f t="shared" si="52"/>
        <v>99999</v>
      </c>
      <c r="H233">
        <f t="shared" si="53"/>
        <v>99999</v>
      </c>
      <c r="I233">
        <f t="shared" si="54"/>
        <v>1</v>
      </c>
      <c r="J233">
        <f>IF(Basket_Sheet!$I$6=0,IF(C233&lt;Basket_Sheet!$I$7,-10,10),IF(Basket_Sheet!$I$6=1,IF(D233&lt;Basket_Sheet!$I$7,-10,10),IF(Basket_Sheet!$I$6=2,IF(E233&gt;Basket_Sheet!$I$7,-10,10),"")))</f>
        <v>10</v>
      </c>
      <c r="K233">
        <f t="shared" si="55"/>
        <v>1</v>
      </c>
      <c r="L233">
        <f t="shared" si="56"/>
        <v>5</v>
      </c>
      <c r="M233">
        <f t="shared" si="57"/>
        <v>5</v>
      </c>
      <c r="N233">
        <v>22349.150399999999</v>
      </c>
      <c r="O233" s="6">
        <f t="shared" si="62"/>
        <v>3.8222873620104014E-3</v>
      </c>
      <c r="P233">
        <v>13065338</v>
      </c>
      <c r="Q233" s="6">
        <f t="shared" si="63"/>
        <v>2.9599026006426055E-3</v>
      </c>
      <c r="R233">
        <v>2063.1492742783794</v>
      </c>
      <c r="S233" s="6">
        <f t="shared" si="64"/>
        <v>2.1453845949033212E-3</v>
      </c>
      <c r="T233" s="29">
        <v>539.16114000000039</v>
      </c>
      <c r="U233" s="6">
        <f t="shared" si="65"/>
        <v>1.2200835157956114E-3</v>
      </c>
      <c r="V233">
        <v>511.03239000000019</v>
      </c>
      <c r="W233" s="6">
        <f t="shared" si="67"/>
        <v>-1.3511983033172692E-2</v>
      </c>
      <c r="X233">
        <v>2602.3104142783795</v>
      </c>
      <c r="Y233" s="6">
        <f t="shared" si="66"/>
        <v>1.9535351348822783E-3</v>
      </c>
      <c r="Z233" s="29">
        <v>3113.3428042783798</v>
      </c>
      <c r="AA233" s="6">
        <f t="shared" si="68"/>
        <v>-6.1819612440872085E-4</v>
      </c>
      <c r="AB233">
        <f t="shared" si="58"/>
        <v>2017</v>
      </c>
      <c r="AC233">
        <f t="shared" si="59"/>
        <v>4</v>
      </c>
      <c r="AD233" s="23">
        <f t="shared" si="60"/>
        <v>2</v>
      </c>
      <c r="AE233">
        <f>IF(ISBLANK(Basket_Sheet!$I$1),0,IF(Basket_Sheet!$I$1=0,1,IF(Calculation_Sheet!AB233=Basket_Sheet!$I$1,1,0)))</f>
        <v>1</v>
      </c>
      <c r="AF233">
        <f>IF(ISBLANK(Basket_Sheet!$I$2),0,IF(Basket_Sheet!$I$2=0,1,IF(Calculation_Sheet!AC233=Basket_Sheet!$I$2,1,0)))</f>
        <v>0</v>
      </c>
      <c r="AG233">
        <f>IF(ISBLANK(Basket_Sheet!$I$3),0,IF(Basket_Sheet!$I$3=0,1,IF(Calculation_Sheet!AD233=Basket_Sheet!$I$3,1,0)))</f>
        <v>0</v>
      </c>
      <c r="AH233">
        <f t="shared" si="61"/>
        <v>1</v>
      </c>
    </row>
    <row r="234" spans="1:34" x14ac:dyDescent="0.35">
      <c r="A234" s="19">
        <v>42857</v>
      </c>
      <c r="B234" s="7">
        <v>-0.1810144950746557</v>
      </c>
      <c r="C234">
        <v>0.21627195199999999</v>
      </c>
      <c r="D234">
        <v>0.140135855763211</v>
      </c>
      <c r="E234">
        <v>7.92788141592718</v>
      </c>
      <c r="F234">
        <v>5</v>
      </c>
      <c r="G234">
        <f t="shared" si="52"/>
        <v>99999</v>
      </c>
      <c r="H234">
        <f t="shared" si="53"/>
        <v>0</v>
      </c>
      <c r="I234">
        <f t="shared" si="54"/>
        <v>99999</v>
      </c>
      <c r="J234">
        <f>IF(Basket_Sheet!$I$6=0,IF(C234&lt;Basket_Sheet!$I$7,-10,10),IF(Basket_Sheet!$I$6=1,IF(D234&lt;Basket_Sheet!$I$7,-10,10),IF(Basket_Sheet!$I$6=2,IF(E234&gt;Basket_Sheet!$I$7,-10,10),"")))</f>
        <v>10</v>
      </c>
      <c r="K234">
        <f t="shared" si="55"/>
        <v>0</v>
      </c>
      <c r="L234">
        <f t="shared" si="56"/>
        <v>3</v>
      </c>
      <c r="M234">
        <f t="shared" si="57"/>
        <v>3</v>
      </c>
      <c r="N234">
        <v>22359.300800000001</v>
      </c>
      <c r="O234" s="6">
        <f t="shared" si="62"/>
        <v>4.5417386425583572E-4</v>
      </c>
      <c r="P234">
        <v>13048197</v>
      </c>
      <c r="Q234" s="6">
        <f t="shared" si="63"/>
        <v>-1.3119446278389013E-3</v>
      </c>
      <c r="R234">
        <v>2064.1014502903977</v>
      </c>
      <c r="S234" s="6">
        <f t="shared" si="64"/>
        <v>4.6151581172004796E-4</v>
      </c>
      <c r="T234" s="29">
        <v>538.21078000000034</v>
      </c>
      <c r="U234" s="6">
        <f t="shared" si="65"/>
        <v>-1.762664126721103E-3</v>
      </c>
      <c r="V234">
        <v>511.03239000000019</v>
      </c>
      <c r="W234" s="6">
        <f t="shared" si="67"/>
        <v>0</v>
      </c>
      <c r="X234">
        <v>2602.312230290398</v>
      </c>
      <c r="Y234" s="6">
        <f t="shared" si="66"/>
        <v>6.9784604028733099E-7</v>
      </c>
      <c r="Z234" s="29">
        <v>3113.3446202903983</v>
      </c>
      <c r="AA234" s="6">
        <f t="shared" si="68"/>
        <v>5.8329973051662876E-7</v>
      </c>
      <c r="AB234">
        <f t="shared" si="58"/>
        <v>2017</v>
      </c>
      <c r="AC234">
        <f t="shared" si="59"/>
        <v>5</v>
      </c>
      <c r="AD234" s="23">
        <f t="shared" si="60"/>
        <v>2</v>
      </c>
      <c r="AE234">
        <f>IF(ISBLANK(Basket_Sheet!$I$1),0,IF(Basket_Sheet!$I$1=0,1,IF(Calculation_Sheet!AB234=Basket_Sheet!$I$1,1,0)))</f>
        <v>1</v>
      </c>
      <c r="AF234">
        <f>IF(ISBLANK(Basket_Sheet!$I$2),0,IF(Basket_Sheet!$I$2=0,1,IF(Calculation_Sheet!AC234=Basket_Sheet!$I$2,1,0)))</f>
        <v>0</v>
      </c>
      <c r="AG234">
        <f>IF(ISBLANK(Basket_Sheet!$I$3),0,IF(Basket_Sheet!$I$3=0,1,IF(Calculation_Sheet!AD234=Basket_Sheet!$I$3,1,0)))</f>
        <v>0</v>
      </c>
      <c r="AH234">
        <f t="shared" si="61"/>
        <v>1</v>
      </c>
    </row>
    <row r="235" spans="1:34" x14ac:dyDescent="0.35">
      <c r="A235" s="19">
        <v>42858</v>
      </c>
      <c r="B235" s="7">
        <v>-0.55037127938287278</v>
      </c>
      <c r="C235">
        <v>1.3157444000000001E-2</v>
      </c>
      <c r="D235">
        <v>5.6532262853476199E-2</v>
      </c>
      <c r="E235">
        <v>11.823298283279</v>
      </c>
      <c r="F235">
        <v>5</v>
      </c>
      <c r="G235">
        <f t="shared" si="52"/>
        <v>-1</v>
      </c>
      <c r="H235">
        <f t="shared" si="53"/>
        <v>99999</v>
      </c>
      <c r="I235">
        <f t="shared" si="54"/>
        <v>99999</v>
      </c>
      <c r="J235">
        <f>IF(Basket_Sheet!$I$6=0,IF(C235&lt;Basket_Sheet!$I$7,-10,10),IF(Basket_Sheet!$I$6=1,IF(D235&lt;Basket_Sheet!$I$7,-10,10),IF(Basket_Sheet!$I$6=2,IF(E235&gt;Basket_Sheet!$I$7,-10,10),"")))</f>
        <v>-10</v>
      </c>
      <c r="K235">
        <f t="shared" si="55"/>
        <v>-1</v>
      </c>
      <c r="L235">
        <f t="shared" si="56"/>
        <v>2</v>
      </c>
      <c r="M235">
        <f t="shared" si="57"/>
        <v>2</v>
      </c>
      <c r="N235">
        <v>22285.449199999999</v>
      </c>
      <c r="O235" s="6">
        <f t="shared" si="62"/>
        <v>-3.3029476485240128E-3</v>
      </c>
      <c r="P235">
        <v>13063152</v>
      </c>
      <c r="Q235" s="6">
        <f t="shared" si="63"/>
        <v>1.1461353626098791E-3</v>
      </c>
      <c r="R235">
        <v>2072.7905318354092</v>
      </c>
      <c r="S235" s="6">
        <f t="shared" si="64"/>
        <v>4.2096194175866852E-3</v>
      </c>
      <c r="T235" s="29">
        <v>536.78182000000038</v>
      </c>
      <c r="U235" s="6">
        <f t="shared" si="65"/>
        <v>-2.6550192844519982E-3</v>
      </c>
      <c r="V235">
        <v>509.53454000000022</v>
      </c>
      <c r="W235" s="6">
        <f t="shared" si="67"/>
        <v>-2.931027522541152E-3</v>
      </c>
      <c r="X235">
        <v>2609.5723518354098</v>
      </c>
      <c r="Y235" s="6">
        <f t="shared" si="66"/>
        <v>2.7898733520541619E-3</v>
      </c>
      <c r="Z235" s="29">
        <v>3119.1068918354099</v>
      </c>
      <c r="AA235" s="6">
        <f t="shared" si="68"/>
        <v>1.8508299747665991E-3</v>
      </c>
      <c r="AB235">
        <f t="shared" si="58"/>
        <v>2017</v>
      </c>
      <c r="AC235">
        <f t="shared" si="59"/>
        <v>5</v>
      </c>
      <c r="AD235" s="23">
        <f t="shared" si="60"/>
        <v>2</v>
      </c>
      <c r="AE235">
        <f>IF(ISBLANK(Basket_Sheet!$I$1),0,IF(Basket_Sheet!$I$1=0,1,IF(Calculation_Sheet!AB235=Basket_Sheet!$I$1,1,0)))</f>
        <v>1</v>
      </c>
      <c r="AF235">
        <f>IF(ISBLANK(Basket_Sheet!$I$2),0,IF(Basket_Sheet!$I$2=0,1,IF(Calculation_Sheet!AC235=Basket_Sheet!$I$2,1,0)))</f>
        <v>0</v>
      </c>
      <c r="AG235">
        <f>IF(ISBLANK(Basket_Sheet!$I$3),0,IF(Basket_Sheet!$I$3=0,1,IF(Calculation_Sheet!AD235=Basket_Sheet!$I$3,1,0)))</f>
        <v>0</v>
      </c>
      <c r="AH235">
        <f t="shared" si="61"/>
        <v>1</v>
      </c>
    </row>
    <row r="236" spans="1:34" x14ac:dyDescent="0.35">
      <c r="A236" s="19">
        <v>42859</v>
      </c>
      <c r="B236" s="7">
        <v>1.2481630584539214</v>
      </c>
      <c r="C236">
        <v>0.89579677199999996</v>
      </c>
      <c r="D236">
        <v>0.25654143919988798</v>
      </c>
      <c r="E236">
        <v>7.6875006056195403</v>
      </c>
      <c r="F236">
        <v>4</v>
      </c>
      <c r="G236">
        <f t="shared" si="52"/>
        <v>99999</v>
      </c>
      <c r="H236">
        <f t="shared" si="53"/>
        <v>99999</v>
      </c>
      <c r="I236">
        <f t="shared" si="54"/>
        <v>1</v>
      </c>
      <c r="J236">
        <f>IF(Basket_Sheet!$I$6=0,IF(C236&lt;Basket_Sheet!$I$7,-10,10),IF(Basket_Sheet!$I$6=1,IF(D236&lt;Basket_Sheet!$I$7,-10,10),IF(Basket_Sheet!$I$6=2,IF(E236&gt;Basket_Sheet!$I$7,-10,10),"")))</f>
        <v>10</v>
      </c>
      <c r="K236">
        <f t="shared" si="55"/>
        <v>1</v>
      </c>
      <c r="L236">
        <f t="shared" si="56"/>
        <v>5</v>
      </c>
      <c r="M236">
        <f t="shared" si="57"/>
        <v>5</v>
      </c>
      <c r="N236">
        <v>22729.75</v>
      </c>
      <c r="O236" s="6">
        <f t="shared" si="62"/>
        <v>1.9936811504791319E-2</v>
      </c>
      <c r="P236">
        <v>13123772</v>
      </c>
      <c r="Q236" s="6">
        <f t="shared" si="63"/>
        <v>4.6405339232062914E-3</v>
      </c>
      <c r="R236">
        <v>2083.2660105242653</v>
      </c>
      <c r="S236" s="6">
        <f t="shared" si="64"/>
        <v>5.0538047757195947E-3</v>
      </c>
      <c r="T236" s="29">
        <v>537.98078000000032</v>
      </c>
      <c r="U236" s="6">
        <f t="shared" si="65"/>
        <v>2.2336076881290801E-3</v>
      </c>
      <c r="V236">
        <v>508.8364200000002</v>
      </c>
      <c r="W236" s="6">
        <f t="shared" si="67"/>
        <v>-1.3701132017468476E-3</v>
      </c>
      <c r="X236">
        <v>2621.2467905242656</v>
      </c>
      <c r="Y236" s="6">
        <f t="shared" si="66"/>
        <v>4.4736980297346296E-3</v>
      </c>
      <c r="Z236" s="29">
        <v>3130.0832105242657</v>
      </c>
      <c r="AA236" s="6">
        <f t="shared" si="68"/>
        <v>3.519058201431724E-3</v>
      </c>
      <c r="AB236">
        <f t="shared" si="58"/>
        <v>2017</v>
      </c>
      <c r="AC236">
        <f t="shared" si="59"/>
        <v>5</v>
      </c>
      <c r="AD236" s="23">
        <f t="shared" si="60"/>
        <v>2</v>
      </c>
      <c r="AE236">
        <f>IF(ISBLANK(Basket_Sheet!$I$1),0,IF(Basket_Sheet!$I$1=0,1,IF(Calculation_Sheet!AB236=Basket_Sheet!$I$1,1,0)))</f>
        <v>1</v>
      </c>
      <c r="AF236">
        <f>IF(ISBLANK(Basket_Sheet!$I$2),0,IF(Basket_Sheet!$I$2=0,1,IF(Calculation_Sheet!AC236=Basket_Sheet!$I$2,1,0)))</f>
        <v>0</v>
      </c>
      <c r="AG236">
        <f>IF(ISBLANK(Basket_Sheet!$I$3),0,IF(Basket_Sheet!$I$3=0,1,IF(Calculation_Sheet!AD236=Basket_Sheet!$I$3,1,0)))</f>
        <v>0</v>
      </c>
      <c r="AH236">
        <f t="shared" si="61"/>
        <v>1</v>
      </c>
    </row>
    <row r="237" spans="1:34" x14ac:dyDescent="0.35">
      <c r="A237" s="19">
        <v>42860</v>
      </c>
      <c r="B237" s="7">
        <v>-0.59507303853246829</v>
      </c>
      <c r="C237">
        <v>0.65668604699999999</v>
      </c>
      <c r="D237">
        <v>9.9808030002840595E-2</v>
      </c>
      <c r="E237">
        <v>8.1788732615661992</v>
      </c>
      <c r="F237">
        <v>11</v>
      </c>
      <c r="G237">
        <f t="shared" si="52"/>
        <v>-1</v>
      </c>
      <c r="H237">
        <f t="shared" si="53"/>
        <v>99999</v>
      </c>
      <c r="I237">
        <f t="shared" si="54"/>
        <v>99999</v>
      </c>
      <c r="J237">
        <f>IF(Basket_Sheet!$I$6=0,IF(C237&lt;Basket_Sheet!$I$7,-10,10),IF(Basket_Sheet!$I$6=1,IF(D237&lt;Basket_Sheet!$I$7,-10,10),IF(Basket_Sheet!$I$6=2,IF(E237&gt;Basket_Sheet!$I$7,-10,10),"")))</f>
        <v>10</v>
      </c>
      <c r="K237">
        <f t="shared" si="55"/>
        <v>-1</v>
      </c>
      <c r="L237">
        <f t="shared" si="56"/>
        <v>1</v>
      </c>
      <c r="M237">
        <f t="shared" si="57"/>
        <v>1</v>
      </c>
      <c r="N237">
        <v>22580.25</v>
      </c>
      <c r="O237" s="6">
        <f t="shared" si="62"/>
        <v>-6.577283076144691E-3</v>
      </c>
      <c r="P237">
        <v>13038993</v>
      </c>
      <c r="Q237" s="6">
        <f t="shared" si="63"/>
        <v>-6.4599567868139918E-3</v>
      </c>
      <c r="R237">
        <v>2081.2260493809558</v>
      </c>
      <c r="S237" s="6">
        <f t="shared" si="64"/>
        <v>-9.7921299200576239E-4</v>
      </c>
      <c r="T237" s="29">
        <v>537.85135000000037</v>
      </c>
      <c r="U237" s="6">
        <f t="shared" si="65"/>
        <v>-2.4058480304811614E-4</v>
      </c>
      <c r="V237">
        <v>518.86173000000019</v>
      </c>
      <c r="W237" s="6">
        <f t="shared" si="67"/>
        <v>1.9702422244068041E-2</v>
      </c>
      <c r="X237">
        <v>2619.0773993809562</v>
      </c>
      <c r="Y237" s="6">
        <f t="shared" si="66"/>
        <v>-8.2761804464648314E-4</v>
      </c>
      <c r="Z237" s="29">
        <v>3137.9391293809563</v>
      </c>
      <c r="AA237" s="6">
        <f t="shared" si="68"/>
        <v>2.5098115060573356E-3</v>
      </c>
      <c r="AB237">
        <f t="shared" si="58"/>
        <v>2017</v>
      </c>
      <c r="AC237">
        <f t="shared" si="59"/>
        <v>5</v>
      </c>
      <c r="AD237" s="23">
        <f t="shared" si="60"/>
        <v>2</v>
      </c>
      <c r="AE237">
        <f>IF(ISBLANK(Basket_Sheet!$I$1),0,IF(Basket_Sheet!$I$1=0,1,IF(Calculation_Sheet!AB237=Basket_Sheet!$I$1,1,0)))</f>
        <v>1</v>
      </c>
      <c r="AF237">
        <f>IF(ISBLANK(Basket_Sheet!$I$2),0,IF(Basket_Sheet!$I$2=0,1,IF(Calculation_Sheet!AC237=Basket_Sheet!$I$2,1,0)))</f>
        <v>0</v>
      </c>
      <c r="AG237">
        <f>IF(ISBLANK(Basket_Sheet!$I$3),0,IF(Basket_Sheet!$I$3=0,1,IF(Calculation_Sheet!AD237=Basket_Sheet!$I$3,1,0)))</f>
        <v>0</v>
      </c>
      <c r="AH237">
        <f t="shared" si="61"/>
        <v>1</v>
      </c>
    </row>
    <row r="238" spans="1:34" x14ac:dyDescent="0.35">
      <c r="A238" s="19">
        <v>42863</v>
      </c>
      <c r="B238" s="7">
        <v>0.38629009891289584</v>
      </c>
      <c r="C238">
        <v>0.145597686</v>
      </c>
      <c r="D238">
        <v>0.169094157719446</v>
      </c>
      <c r="E238">
        <v>7.91953559128038</v>
      </c>
      <c r="F238">
        <v>5</v>
      </c>
      <c r="G238">
        <f t="shared" si="52"/>
        <v>99999</v>
      </c>
      <c r="H238">
        <f t="shared" si="53"/>
        <v>99999</v>
      </c>
      <c r="I238">
        <f t="shared" si="54"/>
        <v>1</v>
      </c>
      <c r="J238">
        <f>IF(Basket_Sheet!$I$6=0,IF(C238&lt;Basket_Sheet!$I$7,-10,10),IF(Basket_Sheet!$I$6=1,IF(D238&lt;Basket_Sheet!$I$7,-10,10),IF(Basket_Sheet!$I$6=2,IF(E238&gt;Basket_Sheet!$I$7,-10,10),"")))</f>
        <v>10</v>
      </c>
      <c r="K238">
        <f t="shared" si="55"/>
        <v>1</v>
      </c>
      <c r="L238">
        <f t="shared" si="56"/>
        <v>5</v>
      </c>
      <c r="M238">
        <f t="shared" si="57"/>
        <v>5</v>
      </c>
      <c r="N238">
        <v>22754.150399999999</v>
      </c>
      <c r="O238" s="6">
        <f t="shared" si="62"/>
        <v>7.7014382037399187E-3</v>
      </c>
      <c r="P238">
        <v>13050032</v>
      </c>
      <c r="Q238" s="6">
        <f t="shared" si="63"/>
        <v>8.4661445864719909E-4</v>
      </c>
      <c r="R238">
        <v>2084.5060589235422</v>
      </c>
      <c r="S238" s="6">
        <f t="shared" si="64"/>
        <v>1.5759986972880835E-3</v>
      </c>
      <c r="T238" s="29">
        <v>538.54326000000037</v>
      </c>
      <c r="U238" s="6">
        <f t="shared" si="65"/>
        <v>1.2864335099280755E-3</v>
      </c>
      <c r="V238">
        <v>516.91979000000015</v>
      </c>
      <c r="W238" s="6">
        <f t="shared" si="67"/>
        <v>-3.7426926823067586E-3</v>
      </c>
      <c r="X238">
        <v>2623.0493189235426</v>
      </c>
      <c r="Y238" s="6">
        <f t="shared" si="66"/>
        <v>1.5165338540683582E-3</v>
      </c>
      <c r="Z238" s="29">
        <v>3139.969108923543</v>
      </c>
      <c r="AA238" s="6">
        <f t="shared" si="68"/>
        <v>6.4691488868584557E-4</v>
      </c>
      <c r="AB238">
        <f t="shared" si="58"/>
        <v>2017</v>
      </c>
      <c r="AC238">
        <f t="shared" si="59"/>
        <v>5</v>
      </c>
      <c r="AD238" s="23">
        <f t="shared" si="60"/>
        <v>2</v>
      </c>
      <c r="AE238">
        <f>IF(ISBLANK(Basket_Sheet!$I$1),0,IF(Basket_Sheet!$I$1=0,1,IF(Calculation_Sheet!AB238=Basket_Sheet!$I$1,1,0)))</f>
        <v>1</v>
      </c>
      <c r="AF238">
        <f>IF(ISBLANK(Basket_Sheet!$I$2),0,IF(Basket_Sheet!$I$2=0,1,IF(Calculation_Sheet!AC238=Basket_Sheet!$I$2,1,0)))</f>
        <v>0</v>
      </c>
      <c r="AG238">
        <f>IF(ISBLANK(Basket_Sheet!$I$3),0,IF(Basket_Sheet!$I$3=0,1,IF(Calculation_Sheet!AD238=Basket_Sheet!$I$3,1,0)))</f>
        <v>0</v>
      </c>
      <c r="AH238">
        <f t="shared" si="61"/>
        <v>1</v>
      </c>
    </row>
    <row r="239" spans="1:34" x14ac:dyDescent="0.35">
      <c r="A239" s="19">
        <v>42864</v>
      </c>
      <c r="B239" s="7">
        <v>-0.31979911449541487</v>
      </c>
      <c r="C239">
        <v>0.26619116199999998</v>
      </c>
      <c r="D239">
        <v>8.51638578629519E-2</v>
      </c>
      <c r="E239">
        <v>11.767221810430801</v>
      </c>
      <c r="F239">
        <v>4</v>
      </c>
      <c r="G239">
        <f t="shared" si="52"/>
        <v>-1</v>
      </c>
      <c r="H239">
        <f t="shared" si="53"/>
        <v>99999</v>
      </c>
      <c r="I239">
        <f t="shared" si="54"/>
        <v>99999</v>
      </c>
      <c r="J239">
        <f>IF(Basket_Sheet!$I$6=0,IF(C239&lt;Basket_Sheet!$I$7,-10,10),IF(Basket_Sheet!$I$6=1,IF(D239&lt;Basket_Sheet!$I$7,-10,10),IF(Basket_Sheet!$I$6=2,IF(E239&gt;Basket_Sheet!$I$7,-10,10),"")))</f>
        <v>-10</v>
      </c>
      <c r="K239">
        <f t="shared" si="55"/>
        <v>-1</v>
      </c>
      <c r="L239">
        <f t="shared" si="56"/>
        <v>2</v>
      </c>
      <c r="M239">
        <f t="shared" si="57"/>
        <v>2</v>
      </c>
      <c r="N239">
        <v>22714.75</v>
      </c>
      <c r="O239" s="6">
        <f t="shared" si="62"/>
        <v>-1.7315698150610626E-3</v>
      </c>
      <c r="P239">
        <v>13050825</v>
      </c>
      <c r="Q239" s="6">
        <f t="shared" si="63"/>
        <v>6.0766134519774084E-5</v>
      </c>
      <c r="R239">
        <v>2086.568130075093</v>
      </c>
      <c r="S239" s="6">
        <f t="shared" si="64"/>
        <v>9.8923730287236999E-4</v>
      </c>
      <c r="T239" s="29">
        <v>536.95788000000039</v>
      </c>
      <c r="U239" s="6">
        <f t="shared" si="65"/>
        <v>-2.9438303619285788E-3</v>
      </c>
      <c r="V239">
        <v>515.80793000000017</v>
      </c>
      <c r="W239" s="6">
        <f t="shared" si="67"/>
        <v>-2.1509333198482805E-3</v>
      </c>
      <c r="X239">
        <v>2623.5260100750934</v>
      </c>
      <c r="Y239" s="6">
        <f t="shared" si="66"/>
        <v>1.8173167698831705E-4</v>
      </c>
      <c r="Z239" s="29">
        <v>3139.3339400750938</v>
      </c>
      <c r="AA239" s="6">
        <f t="shared" si="68"/>
        <v>-2.0228506281927405E-4</v>
      </c>
      <c r="AB239">
        <f t="shared" si="58"/>
        <v>2017</v>
      </c>
      <c r="AC239">
        <f t="shared" si="59"/>
        <v>5</v>
      </c>
      <c r="AD239" s="23">
        <f t="shared" si="60"/>
        <v>2</v>
      </c>
      <c r="AE239">
        <f>IF(ISBLANK(Basket_Sheet!$I$1),0,IF(Basket_Sheet!$I$1=0,1,IF(Calculation_Sheet!AB239=Basket_Sheet!$I$1,1,0)))</f>
        <v>1</v>
      </c>
      <c r="AF239">
        <f>IF(ISBLANK(Basket_Sheet!$I$2),0,IF(Basket_Sheet!$I$2=0,1,IF(Calculation_Sheet!AC239=Basket_Sheet!$I$2,1,0)))</f>
        <v>0</v>
      </c>
      <c r="AG239">
        <f>IF(ISBLANK(Basket_Sheet!$I$3),0,IF(Basket_Sheet!$I$3=0,1,IF(Calculation_Sheet!AD239=Basket_Sheet!$I$3,1,0)))</f>
        <v>0</v>
      </c>
      <c r="AH239">
        <f t="shared" si="61"/>
        <v>1</v>
      </c>
    </row>
    <row r="240" spans="1:34" x14ac:dyDescent="0.35">
      <c r="A240" s="19">
        <v>42865</v>
      </c>
      <c r="B240" s="7">
        <v>0.33032093178151628</v>
      </c>
      <c r="C240">
        <v>2.7226858999999999E-2</v>
      </c>
      <c r="D240">
        <v>0.123836995746961</v>
      </c>
      <c r="E240">
        <v>13.4185852094719</v>
      </c>
      <c r="F240">
        <v>6</v>
      </c>
      <c r="G240">
        <f t="shared" si="52"/>
        <v>99999</v>
      </c>
      <c r="H240">
        <f t="shared" si="53"/>
        <v>99999</v>
      </c>
      <c r="I240">
        <f t="shared" si="54"/>
        <v>1</v>
      </c>
      <c r="J240">
        <f>IF(Basket_Sheet!$I$6=0,IF(C240&lt;Basket_Sheet!$I$7,-10,10),IF(Basket_Sheet!$I$6=1,IF(D240&lt;Basket_Sheet!$I$7,-10,10),IF(Basket_Sheet!$I$6=2,IF(E240&gt;Basket_Sheet!$I$7,-10,10),"")))</f>
        <v>10</v>
      </c>
      <c r="K240">
        <f t="shared" si="55"/>
        <v>1</v>
      </c>
      <c r="L240">
        <f t="shared" si="56"/>
        <v>5</v>
      </c>
      <c r="M240">
        <f t="shared" si="57"/>
        <v>5</v>
      </c>
      <c r="N240">
        <v>22850.050800000001</v>
      </c>
      <c r="O240" s="6">
        <f t="shared" si="62"/>
        <v>5.9565172409998812E-3</v>
      </c>
      <c r="P240">
        <v>13076123</v>
      </c>
      <c r="Q240" s="6">
        <f t="shared" si="63"/>
        <v>1.9384215174136354E-3</v>
      </c>
      <c r="R240">
        <v>2095.9588166981516</v>
      </c>
      <c r="S240" s="6">
        <f t="shared" si="64"/>
        <v>4.5005415771977031E-3</v>
      </c>
      <c r="T240" s="29">
        <v>537.28402000000028</v>
      </c>
      <c r="U240" s="6">
        <f t="shared" si="65"/>
        <v>6.0738469840493359E-4</v>
      </c>
      <c r="V240">
        <v>515.21892000000014</v>
      </c>
      <c r="W240" s="6">
        <f t="shared" si="67"/>
        <v>-1.1419173024347362E-3</v>
      </c>
      <c r="X240">
        <v>2633.2428366981521</v>
      </c>
      <c r="Y240" s="6">
        <f t="shared" si="66"/>
        <v>3.7037279545708568E-3</v>
      </c>
      <c r="Z240" s="29">
        <v>3148.4617566981524</v>
      </c>
      <c r="AA240" s="6">
        <f t="shared" si="68"/>
        <v>2.9075647246499248E-3</v>
      </c>
      <c r="AB240">
        <f t="shared" si="58"/>
        <v>2017</v>
      </c>
      <c r="AC240">
        <f t="shared" si="59"/>
        <v>5</v>
      </c>
      <c r="AD240" s="23">
        <f t="shared" si="60"/>
        <v>2</v>
      </c>
      <c r="AE240">
        <f>IF(ISBLANK(Basket_Sheet!$I$1),0,IF(Basket_Sheet!$I$1=0,1,IF(Calculation_Sheet!AB240=Basket_Sheet!$I$1,1,0)))</f>
        <v>1</v>
      </c>
      <c r="AF240">
        <f>IF(ISBLANK(Basket_Sheet!$I$2),0,IF(Basket_Sheet!$I$2=0,1,IF(Calculation_Sheet!AC240=Basket_Sheet!$I$2,1,0)))</f>
        <v>0</v>
      </c>
      <c r="AG240">
        <f>IF(ISBLANK(Basket_Sheet!$I$3),0,IF(Basket_Sheet!$I$3=0,1,IF(Calculation_Sheet!AD240=Basket_Sheet!$I$3,1,0)))</f>
        <v>0</v>
      </c>
      <c r="AH240">
        <f t="shared" si="61"/>
        <v>1</v>
      </c>
    </row>
    <row r="241" spans="1:34" x14ac:dyDescent="0.35">
      <c r="A241" s="19">
        <v>42866</v>
      </c>
      <c r="B241" s="7">
        <v>-0.68302206647492314</v>
      </c>
      <c r="C241">
        <v>8.9015114000000006E-2</v>
      </c>
      <c r="D241">
        <v>0.11241998346141201</v>
      </c>
      <c r="E241">
        <v>10.044729201519599</v>
      </c>
      <c r="F241">
        <v>4</v>
      </c>
      <c r="G241">
        <f t="shared" si="52"/>
        <v>-1</v>
      </c>
      <c r="H241">
        <f t="shared" si="53"/>
        <v>99999</v>
      </c>
      <c r="I241">
        <f t="shared" si="54"/>
        <v>99999</v>
      </c>
      <c r="J241">
        <f>IF(Basket_Sheet!$I$6=0,IF(C241&lt;Basket_Sheet!$I$7,-10,10),IF(Basket_Sheet!$I$6=1,IF(D241&lt;Basket_Sheet!$I$7,-10,10),IF(Basket_Sheet!$I$6=2,IF(E241&gt;Basket_Sheet!$I$7,-10,10),"")))</f>
        <v>10</v>
      </c>
      <c r="K241">
        <f t="shared" si="55"/>
        <v>-1</v>
      </c>
      <c r="L241">
        <f t="shared" si="56"/>
        <v>1</v>
      </c>
      <c r="M241">
        <f t="shared" si="57"/>
        <v>1</v>
      </c>
      <c r="N241">
        <v>22773.849600000001</v>
      </c>
      <c r="O241" s="6">
        <f t="shared" si="62"/>
        <v>-3.3348372249570879E-3</v>
      </c>
      <c r="P241">
        <v>13083500</v>
      </c>
      <c r="Q241" s="6">
        <f t="shared" si="63"/>
        <v>5.641580459283535E-4</v>
      </c>
      <c r="R241">
        <v>2093.9906989306915</v>
      </c>
      <c r="S241" s="6">
        <f t="shared" si="64"/>
        <v>-9.3900593455387149E-4</v>
      </c>
      <c r="T241" s="29">
        <v>538.71975000000032</v>
      </c>
      <c r="U241" s="6">
        <f t="shared" si="65"/>
        <v>2.6721993332317062E-3</v>
      </c>
      <c r="V241">
        <v>514.70835000000011</v>
      </c>
      <c r="W241" s="6">
        <f t="shared" si="67"/>
        <v>-9.909768065194946E-4</v>
      </c>
      <c r="X241">
        <v>2632.7104489306917</v>
      </c>
      <c r="Y241" s="6">
        <f t="shared" si="66"/>
        <v>-2.0217951798473521E-4</v>
      </c>
      <c r="Z241" s="29">
        <v>3147.418798930692</v>
      </c>
      <c r="AA241" s="6">
        <f t="shared" si="68"/>
        <v>-3.3125946829160036E-4</v>
      </c>
      <c r="AB241">
        <f t="shared" si="58"/>
        <v>2017</v>
      </c>
      <c r="AC241">
        <f t="shared" si="59"/>
        <v>5</v>
      </c>
      <c r="AD241" s="23">
        <f t="shared" si="60"/>
        <v>2</v>
      </c>
      <c r="AE241">
        <f>IF(ISBLANK(Basket_Sheet!$I$1),0,IF(Basket_Sheet!$I$1=0,1,IF(Calculation_Sheet!AB241=Basket_Sheet!$I$1,1,0)))</f>
        <v>1</v>
      </c>
      <c r="AF241">
        <f>IF(ISBLANK(Basket_Sheet!$I$2),0,IF(Basket_Sheet!$I$2=0,1,IF(Calculation_Sheet!AC241=Basket_Sheet!$I$2,1,0)))</f>
        <v>0</v>
      </c>
      <c r="AG241">
        <f>IF(ISBLANK(Basket_Sheet!$I$3),0,IF(Basket_Sheet!$I$3=0,1,IF(Calculation_Sheet!AD241=Basket_Sheet!$I$3,1,0)))</f>
        <v>0</v>
      </c>
      <c r="AH241">
        <f t="shared" si="61"/>
        <v>1</v>
      </c>
    </row>
    <row r="242" spans="1:34" x14ac:dyDescent="0.35">
      <c r="A242" s="19">
        <v>42867</v>
      </c>
      <c r="B242" s="7">
        <v>-0.68954421075003447</v>
      </c>
      <c r="C242">
        <v>0.83742934700000005</v>
      </c>
      <c r="D242">
        <v>9.6555207792052899E-2</v>
      </c>
      <c r="E242">
        <v>8.2084606518465293</v>
      </c>
      <c r="F242">
        <v>9</v>
      </c>
      <c r="G242">
        <f t="shared" si="52"/>
        <v>-1</v>
      </c>
      <c r="H242">
        <f t="shared" si="53"/>
        <v>99999</v>
      </c>
      <c r="I242">
        <f t="shared" si="54"/>
        <v>99999</v>
      </c>
      <c r="J242">
        <f>IF(Basket_Sheet!$I$6=0,IF(C242&lt;Basket_Sheet!$I$7,-10,10),IF(Basket_Sheet!$I$6=1,IF(D242&lt;Basket_Sheet!$I$7,-10,10),IF(Basket_Sheet!$I$6=2,IF(E242&gt;Basket_Sheet!$I$7,-10,10),"")))</f>
        <v>10</v>
      </c>
      <c r="K242">
        <f t="shared" si="55"/>
        <v>-1</v>
      </c>
      <c r="L242">
        <f t="shared" si="56"/>
        <v>1</v>
      </c>
      <c r="M242">
        <f t="shared" si="57"/>
        <v>1</v>
      </c>
      <c r="N242">
        <v>22695.25</v>
      </c>
      <c r="O242" s="6">
        <f t="shared" si="62"/>
        <v>-3.4513093473665934E-3</v>
      </c>
      <c r="P242">
        <v>13120229</v>
      </c>
      <c r="Q242" s="6">
        <f t="shared" si="63"/>
        <v>2.8072763404287659E-3</v>
      </c>
      <c r="R242">
        <v>2096.196618773628</v>
      </c>
      <c r="S242" s="6">
        <f t="shared" si="64"/>
        <v>1.0534525507028825E-3</v>
      </c>
      <c r="T242" s="29">
        <v>540.13136000000043</v>
      </c>
      <c r="U242" s="6">
        <f t="shared" si="65"/>
        <v>2.6203048987902822E-3</v>
      </c>
      <c r="V242">
        <v>514.70835000000011</v>
      </c>
      <c r="W242" s="6">
        <f t="shared" si="67"/>
        <v>0</v>
      </c>
      <c r="X242">
        <v>2636.3279787736283</v>
      </c>
      <c r="Y242" s="6">
        <f t="shared" si="66"/>
        <v>1.374070530394178E-3</v>
      </c>
      <c r="Z242" s="29">
        <v>3151.0363287736282</v>
      </c>
      <c r="AA242" s="6">
        <f t="shared" si="68"/>
        <v>1.1493639944468725E-3</v>
      </c>
      <c r="AB242">
        <f t="shared" si="58"/>
        <v>2017</v>
      </c>
      <c r="AC242">
        <f t="shared" si="59"/>
        <v>5</v>
      </c>
      <c r="AD242" s="23">
        <f t="shared" si="60"/>
        <v>2</v>
      </c>
      <c r="AE242">
        <f>IF(ISBLANK(Basket_Sheet!$I$1),0,IF(Basket_Sheet!$I$1=0,1,IF(Calculation_Sheet!AB242=Basket_Sheet!$I$1,1,0)))</f>
        <v>1</v>
      </c>
      <c r="AF242">
        <f>IF(ISBLANK(Basket_Sheet!$I$2),0,IF(Basket_Sheet!$I$2=0,1,IF(Calculation_Sheet!AC242=Basket_Sheet!$I$2,1,0)))</f>
        <v>0</v>
      </c>
      <c r="AG242">
        <f>IF(ISBLANK(Basket_Sheet!$I$3),0,IF(Basket_Sheet!$I$3=0,1,IF(Calculation_Sheet!AD242=Basket_Sheet!$I$3,1,0)))</f>
        <v>0</v>
      </c>
      <c r="AH242">
        <f t="shared" si="61"/>
        <v>1</v>
      </c>
    </row>
    <row r="243" spans="1:34" x14ac:dyDescent="0.35">
      <c r="A243" s="19">
        <v>42870</v>
      </c>
      <c r="B243" s="7">
        <v>8.6256097492219158E-2</v>
      </c>
      <c r="C243">
        <v>1.018063E-3</v>
      </c>
      <c r="D243">
        <v>7.4983437656717597E-2</v>
      </c>
      <c r="E243">
        <v>9.7563358810665601</v>
      </c>
      <c r="F243">
        <v>4</v>
      </c>
      <c r="G243">
        <f t="shared" si="52"/>
        <v>99999</v>
      </c>
      <c r="H243">
        <f t="shared" si="53"/>
        <v>0</v>
      </c>
      <c r="I243">
        <f t="shared" si="54"/>
        <v>99999</v>
      </c>
      <c r="J243">
        <f>IF(Basket_Sheet!$I$6=0,IF(C243&lt;Basket_Sheet!$I$7,-10,10),IF(Basket_Sheet!$I$6=1,IF(D243&lt;Basket_Sheet!$I$7,-10,10),IF(Basket_Sheet!$I$6=2,IF(E243&gt;Basket_Sheet!$I$7,-10,10),"")))</f>
        <v>-10</v>
      </c>
      <c r="K243">
        <f t="shared" si="55"/>
        <v>0</v>
      </c>
      <c r="L243">
        <f t="shared" si="56"/>
        <v>4</v>
      </c>
      <c r="M243">
        <f t="shared" si="57"/>
        <v>4</v>
      </c>
      <c r="N243">
        <v>22805.900399999999</v>
      </c>
      <c r="O243" s="6">
        <f t="shared" si="62"/>
        <v>4.8754871614102857E-3</v>
      </c>
      <c r="P243">
        <v>13133006</v>
      </c>
      <c r="Q243" s="6">
        <f t="shared" si="63"/>
        <v>9.7383970965747579E-4</v>
      </c>
      <c r="R243">
        <v>2095.1797208223379</v>
      </c>
      <c r="S243" s="6">
        <f t="shared" si="64"/>
        <v>-4.8511572921294821E-4</v>
      </c>
      <c r="T243" s="29">
        <v>540.20878000000039</v>
      </c>
      <c r="U243" s="6">
        <f t="shared" si="65"/>
        <v>1.4333550268208484E-4</v>
      </c>
      <c r="V243">
        <v>514.02747000000011</v>
      </c>
      <c r="W243" s="6">
        <f t="shared" si="67"/>
        <v>-1.3228462293257692E-3</v>
      </c>
      <c r="X243">
        <v>2635.3885008223383</v>
      </c>
      <c r="Y243" s="6">
        <f t="shared" si="66"/>
        <v>-3.5635852551507696E-4</v>
      </c>
      <c r="Z243" s="29">
        <v>3149.4159708223383</v>
      </c>
      <c r="AA243" s="6">
        <f t="shared" si="68"/>
        <v>-5.142301713546571E-4</v>
      </c>
      <c r="AB243">
        <f t="shared" si="58"/>
        <v>2017</v>
      </c>
      <c r="AC243">
        <f t="shared" si="59"/>
        <v>5</v>
      </c>
      <c r="AD243" s="23">
        <f t="shared" si="60"/>
        <v>2</v>
      </c>
      <c r="AE243">
        <f>IF(ISBLANK(Basket_Sheet!$I$1),0,IF(Basket_Sheet!$I$1=0,1,IF(Calculation_Sheet!AB243=Basket_Sheet!$I$1,1,0)))</f>
        <v>1</v>
      </c>
      <c r="AF243">
        <f>IF(ISBLANK(Basket_Sheet!$I$2),0,IF(Basket_Sheet!$I$2=0,1,IF(Calculation_Sheet!AC243=Basket_Sheet!$I$2,1,0)))</f>
        <v>0</v>
      </c>
      <c r="AG243">
        <f>IF(ISBLANK(Basket_Sheet!$I$3),0,IF(Basket_Sheet!$I$3=0,1,IF(Calculation_Sheet!AD243=Basket_Sheet!$I$3,1,0)))</f>
        <v>0</v>
      </c>
      <c r="AH243">
        <f t="shared" si="61"/>
        <v>1</v>
      </c>
    </row>
    <row r="244" spans="1:34" x14ac:dyDescent="0.35">
      <c r="A244" s="19">
        <v>42871</v>
      </c>
      <c r="B244" s="7">
        <v>0.68833846002878518</v>
      </c>
      <c r="C244">
        <v>0.677956118</v>
      </c>
      <c r="D244">
        <v>7.6914331001987496E-2</v>
      </c>
      <c r="E244">
        <v>6.8789960877638698</v>
      </c>
      <c r="F244">
        <v>3</v>
      </c>
      <c r="G244">
        <f t="shared" si="52"/>
        <v>99999</v>
      </c>
      <c r="H244">
        <f t="shared" si="53"/>
        <v>99999</v>
      </c>
      <c r="I244">
        <f t="shared" si="54"/>
        <v>1</v>
      </c>
      <c r="J244">
        <f>IF(Basket_Sheet!$I$6=0,IF(C244&lt;Basket_Sheet!$I$7,-10,10),IF(Basket_Sheet!$I$6=1,IF(D244&lt;Basket_Sheet!$I$7,-10,10),IF(Basket_Sheet!$I$6=2,IF(E244&gt;Basket_Sheet!$I$7,-10,10),"")))</f>
        <v>-10</v>
      </c>
      <c r="K244">
        <f t="shared" si="55"/>
        <v>1</v>
      </c>
      <c r="L244">
        <f t="shared" si="56"/>
        <v>6</v>
      </c>
      <c r="M244">
        <f t="shared" si="57"/>
        <v>6</v>
      </c>
      <c r="N244">
        <v>22936.849600000001</v>
      </c>
      <c r="O244" s="6">
        <f t="shared" si="62"/>
        <v>5.7419000216278882E-3</v>
      </c>
      <c r="P244">
        <v>13023286</v>
      </c>
      <c r="Q244" s="6">
        <f t="shared" si="63"/>
        <v>-8.3545229477547389E-3</v>
      </c>
      <c r="R244">
        <v>2093.9994355413496</v>
      </c>
      <c r="S244" s="6">
        <f t="shared" si="64"/>
        <v>-5.6333366978422728E-4</v>
      </c>
      <c r="T244" s="29">
        <v>540.30389000000037</v>
      </c>
      <c r="U244" s="6">
        <f t="shared" si="65"/>
        <v>1.7606155901428444E-4</v>
      </c>
      <c r="V244">
        <v>510.62684000000007</v>
      </c>
      <c r="W244" s="6">
        <f t="shared" si="67"/>
        <v>-6.6156581087000177E-3</v>
      </c>
      <c r="X244">
        <v>2634.3033255413502</v>
      </c>
      <c r="Y244" s="6">
        <f t="shared" si="66"/>
        <v>-4.117705152957285E-4</v>
      </c>
      <c r="Z244" s="29">
        <v>3144.9301655413501</v>
      </c>
      <c r="AA244" s="6">
        <f t="shared" si="68"/>
        <v>-1.4243292478817171E-3</v>
      </c>
      <c r="AB244">
        <f t="shared" si="58"/>
        <v>2017</v>
      </c>
      <c r="AC244">
        <f t="shared" si="59"/>
        <v>5</v>
      </c>
      <c r="AD244" s="23">
        <f t="shared" si="60"/>
        <v>2</v>
      </c>
      <c r="AE244">
        <f>IF(ISBLANK(Basket_Sheet!$I$1),0,IF(Basket_Sheet!$I$1=0,1,IF(Calculation_Sheet!AB244=Basket_Sheet!$I$1,1,0)))</f>
        <v>1</v>
      </c>
      <c r="AF244">
        <f>IF(ISBLANK(Basket_Sheet!$I$2),0,IF(Basket_Sheet!$I$2=0,1,IF(Calculation_Sheet!AC244=Basket_Sheet!$I$2,1,0)))</f>
        <v>0</v>
      </c>
      <c r="AG244">
        <f>IF(ISBLANK(Basket_Sheet!$I$3),0,IF(Basket_Sheet!$I$3=0,1,IF(Calculation_Sheet!AD244=Basket_Sheet!$I$3,1,0)))</f>
        <v>0</v>
      </c>
      <c r="AH244">
        <f t="shared" si="61"/>
        <v>1</v>
      </c>
    </row>
    <row r="245" spans="1:34" x14ac:dyDescent="0.35">
      <c r="A245" s="19">
        <v>42872</v>
      </c>
      <c r="B245" s="7">
        <v>0.20953797360095022</v>
      </c>
      <c r="C245">
        <v>5.8109312000000003E-2</v>
      </c>
      <c r="D245">
        <v>3.1612970824916001E-2</v>
      </c>
      <c r="E245">
        <v>11.2302155746543</v>
      </c>
      <c r="F245">
        <v>10</v>
      </c>
      <c r="G245">
        <f t="shared" si="52"/>
        <v>99999</v>
      </c>
      <c r="H245">
        <f t="shared" si="53"/>
        <v>0</v>
      </c>
      <c r="I245">
        <f t="shared" si="54"/>
        <v>99999</v>
      </c>
      <c r="J245">
        <f>IF(Basket_Sheet!$I$6=0,IF(C245&lt;Basket_Sheet!$I$7,-10,10),IF(Basket_Sheet!$I$6=1,IF(D245&lt;Basket_Sheet!$I$7,-10,10),IF(Basket_Sheet!$I$6=2,IF(E245&gt;Basket_Sheet!$I$7,-10,10),"")))</f>
        <v>-10</v>
      </c>
      <c r="K245">
        <f t="shared" si="55"/>
        <v>0</v>
      </c>
      <c r="L245">
        <f t="shared" si="56"/>
        <v>4</v>
      </c>
      <c r="M245">
        <f t="shared" si="57"/>
        <v>4</v>
      </c>
      <c r="N245">
        <v>22906.849600000001</v>
      </c>
      <c r="O245" s="6">
        <f t="shared" si="62"/>
        <v>-1.3079389943769781E-3</v>
      </c>
      <c r="P245">
        <v>13037441</v>
      </c>
      <c r="Q245" s="6">
        <f t="shared" si="63"/>
        <v>1.0868992664370136E-3</v>
      </c>
      <c r="R245">
        <v>2098.7274678246067</v>
      </c>
      <c r="S245" s="6">
        <f t="shared" si="64"/>
        <v>2.2578956818271045E-3</v>
      </c>
      <c r="T245" s="29">
        <v>539.68819000000042</v>
      </c>
      <c r="U245" s="6">
        <f t="shared" si="65"/>
        <v>-1.1395438963061055E-3</v>
      </c>
      <c r="V245">
        <v>510.82170000000008</v>
      </c>
      <c r="W245" s="6">
        <f t="shared" si="67"/>
        <v>3.816093960122835E-4</v>
      </c>
      <c r="X245">
        <v>2638.415657824607</v>
      </c>
      <c r="Y245" s="6">
        <f t="shared" si="66"/>
        <v>1.5610701483708134E-3</v>
      </c>
      <c r="Z245" s="29">
        <v>3149.237357824607</v>
      </c>
      <c r="AA245" s="6">
        <f t="shared" si="68"/>
        <v>1.3695669081781325E-3</v>
      </c>
      <c r="AB245">
        <f t="shared" si="58"/>
        <v>2017</v>
      </c>
      <c r="AC245">
        <f t="shared" si="59"/>
        <v>5</v>
      </c>
      <c r="AD245" s="23">
        <f t="shared" si="60"/>
        <v>2</v>
      </c>
      <c r="AE245">
        <f>IF(ISBLANK(Basket_Sheet!$I$1),0,IF(Basket_Sheet!$I$1=0,1,IF(Calculation_Sheet!AB245=Basket_Sheet!$I$1,1,0)))</f>
        <v>1</v>
      </c>
      <c r="AF245">
        <f>IF(ISBLANK(Basket_Sheet!$I$2),0,IF(Basket_Sheet!$I$2=0,1,IF(Calculation_Sheet!AC245=Basket_Sheet!$I$2,1,0)))</f>
        <v>0</v>
      </c>
      <c r="AG245">
        <f>IF(ISBLANK(Basket_Sheet!$I$3),0,IF(Basket_Sheet!$I$3=0,1,IF(Calculation_Sheet!AD245=Basket_Sheet!$I$3,1,0)))</f>
        <v>0</v>
      </c>
      <c r="AH245">
        <f t="shared" si="61"/>
        <v>1</v>
      </c>
    </row>
    <row r="246" spans="1:34" x14ac:dyDescent="0.35">
      <c r="A246" s="19">
        <v>42873</v>
      </c>
      <c r="B246" s="7">
        <v>-0.62941809411377025</v>
      </c>
      <c r="C246">
        <v>5.8222761999999997E-2</v>
      </c>
      <c r="D246">
        <v>0.154074562850542</v>
      </c>
      <c r="E246">
        <v>10.222559875300201</v>
      </c>
      <c r="F246">
        <v>6</v>
      </c>
      <c r="G246">
        <f t="shared" si="52"/>
        <v>-1</v>
      </c>
      <c r="H246">
        <f t="shared" si="53"/>
        <v>99999</v>
      </c>
      <c r="I246">
        <f t="shared" si="54"/>
        <v>99999</v>
      </c>
      <c r="J246">
        <f>IF(Basket_Sheet!$I$6=0,IF(C246&lt;Basket_Sheet!$I$7,-10,10),IF(Basket_Sheet!$I$6=1,IF(D246&lt;Basket_Sheet!$I$7,-10,10),IF(Basket_Sheet!$I$6=2,IF(E246&gt;Basket_Sheet!$I$7,-10,10),"")))</f>
        <v>10</v>
      </c>
      <c r="K246">
        <f t="shared" si="55"/>
        <v>-1</v>
      </c>
      <c r="L246">
        <f t="shared" si="56"/>
        <v>1</v>
      </c>
      <c r="M246">
        <f t="shared" si="57"/>
        <v>1</v>
      </c>
      <c r="N246">
        <v>22672.449199999999</v>
      </c>
      <c r="O246" s="6">
        <f t="shared" si="62"/>
        <v>-1.0232764613777423E-2</v>
      </c>
      <c r="P246">
        <v>13097939</v>
      </c>
      <c r="Q246" s="6">
        <f t="shared" si="63"/>
        <v>4.6403278066609044E-3</v>
      </c>
      <c r="R246">
        <v>2098.2865230851949</v>
      </c>
      <c r="S246" s="6">
        <f t="shared" si="64"/>
        <v>-2.1010099985441233E-4</v>
      </c>
      <c r="T246" s="29">
        <v>538.91531000000043</v>
      </c>
      <c r="U246" s="6">
        <f t="shared" si="65"/>
        <v>-1.4320861829494325E-3</v>
      </c>
      <c r="V246">
        <v>508.45152000000002</v>
      </c>
      <c r="W246" s="6">
        <f t="shared" si="67"/>
        <v>-4.6399360089832697E-3</v>
      </c>
      <c r="X246">
        <v>2637.2018330851952</v>
      </c>
      <c r="Y246" s="6">
        <f t="shared" si="66"/>
        <v>-4.6005819280681148E-4</v>
      </c>
      <c r="Z246" s="29">
        <v>3145.6533530851952</v>
      </c>
      <c r="AA246" s="6">
        <f t="shared" si="68"/>
        <v>-1.1380548152418735E-3</v>
      </c>
      <c r="AB246">
        <f t="shared" si="58"/>
        <v>2017</v>
      </c>
      <c r="AC246">
        <f t="shared" si="59"/>
        <v>5</v>
      </c>
      <c r="AD246" s="23">
        <f t="shared" si="60"/>
        <v>2</v>
      </c>
      <c r="AE246">
        <f>IF(ISBLANK(Basket_Sheet!$I$1),0,IF(Basket_Sheet!$I$1=0,1,IF(Calculation_Sheet!AB246=Basket_Sheet!$I$1,1,0)))</f>
        <v>1</v>
      </c>
      <c r="AF246">
        <f>IF(ISBLANK(Basket_Sheet!$I$2),0,IF(Basket_Sheet!$I$2=0,1,IF(Calculation_Sheet!AC246=Basket_Sheet!$I$2,1,0)))</f>
        <v>0</v>
      </c>
      <c r="AG246">
        <f>IF(ISBLANK(Basket_Sheet!$I$3),0,IF(Basket_Sheet!$I$3=0,1,IF(Calculation_Sheet!AD246=Basket_Sheet!$I$3,1,0)))</f>
        <v>0</v>
      </c>
      <c r="AH246">
        <f t="shared" si="61"/>
        <v>1</v>
      </c>
    </row>
    <row r="247" spans="1:34" x14ac:dyDescent="0.35">
      <c r="A247" s="19">
        <v>42874</v>
      </c>
      <c r="B247" s="7">
        <v>3.7940413993140673E-2</v>
      </c>
      <c r="C247">
        <v>0.55986450099999996</v>
      </c>
      <c r="D247">
        <v>6.3336660127154706E-2</v>
      </c>
      <c r="E247">
        <v>8.6416825663056205</v>
      </c>
      <c r="F247">
        <v>24</v>
      </c>
      <c r="G247">
        <f t="shared" si="52"/>
        <v>99999</v>
      </c>
      <c r="H247">
        <f t="shared" si="53"/>
        <v>0</v>
      </c>
      <c r="I247">
        <f t="shared" si="54"/>
        <v>99999</v>
      </c>
      <c r="J247">
        <f>IF(Basket_Sheet!$I$6=0,IF(C247&lt;Basket_Sheet!$I$7,-10,10),IF(Basket_Sheet!$I$6=1,IF(D247&lt;Basket_Sheet!$I$7,-10,10),IF(Basket_Sheet!$I$6=2,IF(E247&gt;Basket_Sheet!$I$7,-10,10),"")))</f>
        <v>-10</v>
      </c>
      <c r="K247">
        <f t="shared" si="55"/>
        <v>0</v>
      </c>
      <c r="L247">
        <f t="shared" si="56"/>
        <v>4</v>
      </c>
      <c r="M247">
        <f t="shared" si="57"/>
        <v>4</v>
      </c>
      <c r="N247">
        <v>22815.25</v>
      </c>
      <c r="O247" s="6">
        <f t="shared" si="62"/>
        <v>6.298428490910446E-3</v>
      </c>
      <c r="P247">
        <v>13020396</v>
      </c>
      <c r="Q247" s="6">
        <f t="shared" si="63"/>
        <v>-5.9202443987561582E-3</v>
      </c>
      <c r="R247">
        <v>2096.8638790463401</v>
      </c>
      <c r="S247" s="6">
        <f t="shared" si="64"/>
        <v>-6.7800275281904021E-4</v>
      </c>
      <c r="T247" s="29">
        <v>537.1513200000004</v>
      </c>
      <c r="U247" s="6">
        <f t="shared" si="65"/>
        <v>-3.2732230227418002E-3</v>
      </c>
      <c r="V247">
        <v>505.09867000000003</v>
      </c>
      <c r="W247" s="6">
        <f t="shared" si="67"/>
        <v>-6.5942373424313638E-3</v>
      </c>
      <c r="X247">
        <v>2634.0151990463405</v>
      </c>
      <c r="Y247" s="6">
        <f t="shared" si="66"/>
        <v>-1.208339080792542E-3</v>
      </c>
      <c r="Z247" s="29">
        <v>3139.1138690463404</v>
      </c>
      <c r="AA247" s="6">
        <f t="shared" si="68"/>
        <v>-2.078895321520724E-3</v>
      </c>
      <c r="AB247">
        <f t="shared" si="58"/>
        <v>2017</v>
      </c>
      <c r="AC247">
        <f t="shared" si="59"/>
        <v>5</v>
      </c>
      <c r="AD247" s="23">
        <f t="shared" si="60"/>
        <v>2</v>
      </c>
      <c r="AE247">
        <f>IF(ISBLANK(Basket_Sheet!$I$1),0,IF(Basket_Sheet!$I$1=0,1,IF(Calculation_Sheet!AB247=Basket_Sheet!$I$1,1,0)))</f>
        <v>1</v>
      </c>
      <c r="AF247">
        <f>IF(ISBLANK(Basket_Sheet!$I$2),0,IF(Basket_Sheet!$I$2=0,1,IF(Calculation_Sheet!AC247=Basket_Sheet!$I$2,1,0)))</f>
        <v>0</v>
      </c>
      <c r="AG247">
        <f>IF(ISBLANK(Basket_Sheet!$I$3),0,IF(Basket_Sheet!$I$3=0,1,IF(Calculation_Sheet!AD247=Basket_Sheet!$I$3,1,0)))</f>
        <v>0</v>
      </c>
      <c r="AH247">
        <f t="shared" si="61"/>
        <v>1</v>
      </c>
    </row>
    <row r="248" spans="1:34" x14ac:dyDescent="0.35">
      <c r="A248" s="19">
        <v>42877</v>
      </c>
      <c r="B248" s="7">
        <v>-1.0341267957140139</v>
      </c>
      <c r="C248">
        <v>0.82820757599999995</v>
      </c>
      <c r="D248">
        <v>0.26634204361383301</v>
      </c>
      <c r="E248">
        <v>7.1673168522008499</v>
      </c>
      <c r="F248">
        <v>6</v>
      </c>
      <c r="G248">
        <f t="shared" si="52"/>
        <v>-1</v>
      </c>
      <c r="H248">
        <f t="shared" si="53"/>
        <v>99999</v>
      </c>
      <c r="I248">
        <f t="shared" si="54"/>
        <v>99999</v>
      </c>
      <c r="J248">
        <f>IF(Basket_Sheet!$I$6=0,IF(C248&lt;Basket_Sheet!$I$7,-10,10),IF(Basket_Sheet!$I$6=1,IF(D248&lt;Basket_Sheet!$I$7,-10,10),IF(Basket_Sheet!$I$6=2,IF(E248&gt;Basket_Sheet!$I$7,-10,10),"")))</f>
        <v>10</v>
      </c>
      <c r="K248">
        <f t="shared" si="55"/>
        <v>-1</v>
      </c>
      <c r="L248">
        <f t="shared" si="56"/>
        <v>1</v>
      </c>
      <c r="M248">
        <f t="shared" si="57"/>
        <v>1</v>
      </c>
      <c r="N248">
        <v>22671.050800000001</v>
      </c>
      <c r="O248" s="6">
        <f t="shared" si="62"/>
        <v>-6.3202989228695605E-3</v>
      </c>
      <c r="P248">
        <v>13043940</v>
      </c>
      <c r="Q248" s="6">
        <f t="shared" si="63"/>
        <v>1.8082399337162602E-3</v>
      </c>
      <c r="R248">
        <v>2100.0812259066447</v>
      </c>
      <c r="S248" s="6">
        <f t="shared" si="64"/>
        <v>1.534361334779577E-3</v>
      </c>
      <c r="T248" s="29">
        <v>536.99821000000031</v>
      </c>
      <c r="U248" s="6">
        <f t="shared" si="65"/>
        <v>-2.8504072185853158E-4</v>
      </c>
      <c r="V248">
        <v>503.77954</v>
      </c>
      <c r="W248" s="6">
        <f t="shared" si="67"/>
        <v>-2.6116283378849747E-3</v>
      </c>
      <c r="X248">
        <v>2637.0794359066449</v>
      </c>
      <c r="Y248" s="6">
        <f t="shared" si="66"/>
        <v>1.1633330215459203E-3</v>
      </c>
      <c r="Z248" s="29">
        <v>3140.8589759066449</v>
      </c>
      <c r="AA248" s="6">
        <f t="shared" si="68"/>
        <v>5.5592340166832344E-4</v>
      </c>
      <c r="AB248">
        <f t="shared" si="58"/>
        <v>2017</v>
      </c>
      <c r="AC248">
        <f t="shared" si="59"/>
        <v>5</v>
      </c>
      <c r="AD248" s="23">
        <f t="shared" si="60"/>
        <v>2</v>
      </c>
      <c r="AE248">
        <f>IF(ISBLANK(Basket_Sheet!$I$1),0,IF(Basket_Sheet!$I$1=0,1,IF(Calculation_Sheet!AB248=Basket_Sheet!$I$1,1,0)))</f>
        <v>1</v>
      </c>
      <c r="AF248">
        <f>IF(ISBLANK(Basket_Sheet!$I$2),0,IF(Basket_Sheet!$I$2=0,1,IF(Calculation_Sheet!AC248=Basket_Sheet!$I$2,1,0)))</f>
        <v>0</v>
      </c>
      <c r="AG248">
        <f>IF(ISBLANK(Basket_Sheet!$I$3),0,IF(Basket_Sheet!$I$3=0,1,IF(Calculation_Sheet!AD248=Basket_Sheet!$I$3,1,0)))</f>
        <v>0</v>
      </c>
      <c r="AH248">
        <f t="shared" si="61"/>
        <v>1</v>
      </c>
    </row>
    <row r="249" spans="1:34" x14ac:dyDescent="0.35">
      <c r="A249" s="19">
        <v>42878</v>
      </c>
      <c r="B249" s="7">
        <v>-0.34008442095688063</v>
      </c>
      <c r="C249">
        <v>0.53685830300000004</v>
      </c>
      <c r="D249">
        <v>2.0013002875319801E-2</v>
      </c>
      <c r="E249">
        <v>8.6035377749989799</v>
      </c>
      <c r="F249">
        <v>9</v>
      </c>
      <c r="G249">
        <f t="shared" si="52"/>
        <v>-1</v>
      </c>
      <c r="H249">
        <f t="shared" si="53"/>
        <v>99999</v>
      </c>
      <c r="I249">
        <f t="shared" si="54"/>
        <v>99999</v>
      </c>
      <c r="J249">
        <f>IF(Basket_Sheet!$I$6=0,IF(C249&lt;Basket_Sheet!$I$7,-10,10),IF(Basket_Sheet!$I$6=1,IF(D249&lt;Basket_Sheet!$I$7,-10,10),IF(Basket_Sheet!$I$6=2,IF(E249&gt;Basket_Sheet!$I$7,-10,10),"")))</f>
        <v>-10</v>
      </c>
      <c r="K249">
        <f t="shared" si="55"/>
        <v>-1</v>
      </c>
      <c r="L249">
        <f t="shared" si="56"/>
        <v>2</v>
      </c>
      <c r="M249">
        <f t="shared" si="57"/>
        <v>2</v>
      </c>
      <c r="N249">
        <v>22571.699199999999</v>
      </c>
      <c r="O249" s="6">
        <f t="shared" si="62"/>
        <v>-4.3823112072071124E-3</v>
      </c>
      <c r="P249">
        <v>12942382</v>
      </c>
      <c r="Q249" s="6">
        <f t="shared" si="63"/>
        <v>-7.7858377146782232E-3</v>
      </c>
      <c r="R249">
        <v>2083.6939588730825</v>
      </c>
      <c r="S249" s="6">
        <f t="shared" si="64"/>
        <v>-7.8031586737734582E-3</v>
      </c>
      <c r="T249" s="29">
        <v>536.16503000000034</v>
      </c>
      <c r="U249" s="6">
        <f t="shared" si="65"/>
        <v>-1.5515507956720409E-3</v>
      </c>
      <c r="V249">
        <v>505.5188</v>
      </c>
      <c r="W249" s="6">
        <f t="shared" si="67"/>
        <v>3.452422859411941E-3</v>
      </c>
      <c r="X249">
        <v>2619.858988873083</v>
      </c>
      <c r="Y249" s="6">
        <f t="shared" si="66"/>
        <v>-6.5301207081922552E-3</v>
      </c>
      <c r="Z249" s="29">
        <v>3125.3777888730829</v>
      </c>
      <c r="AA249" s="6">
        <f t="shared" si="68"/>
        <v>-4.928965977879729E-3</v>
      </c>
      <c r="AB249">
        <f t="shared" si="58"/>
        <v>2017</v>
      </c>
      <c r="AC249">
        <f t="shared" si="59"/>
        <v>5</v>
      </c>
      <c r="AD249" s="23">
        <f t="shared" si="60"/>
        <v>2</v>
      </c>
      <c r="AE249">
        <f>IF(ISBLANK(Basket_Sheet!$I$1),0,IF(Basket_Sheet!$I$1=0,1,IF(Calculation_Sheet!AB249=Basket_Sheet!$I$1,1,0)))</f>
        <v>1</v>
      </c>
      <c r="AF249">
        <f>IF(ISBLANK(Basket_Sheet!$I$2),0,IF(Basket_Sheet!$I$2=0,1,IF(Calculation_Sheet!AC249=Basket_Sheet!$I$2,1,0)))</f>
        <v>0</v>
      </c>
      <c r="AG249">
        <f>IF(ISBLANK(Basket_Sheet!$I$3),0,IF(Basket_Sheet!$I$3=0,1,IF(Calculation_Sheet!AD249=Basket_Sheet!$I$3,1,0)))</f>
        <v>0</v>
      </c>
      <c r="AH249">
        <f t="shared" si="61"/>
        <v>1</v>
      </c>
    </row>
    <row r="250" spans="1:34" x14ac:dyDescent="0.35">
      <c r="A250" s="19">
        <v>42879</v>
      </c>
      <c r="B250" s="7">
        <v>-0.13032365457578152</v>
      </c>
      <c r="C250">
        <v>0.61770831800000003</v>
      </c>
      <c r="D250">
        <v>6.2592253086532004E-2</v>
      </c>
      <c r="E250">
        <v>9.8649800883698902</v>
      </c>
      <c r="F250">
        <v>4</v>
      </c>
      <c r="G250">
        <f t="shared" si="52"/>
        <v>99999</v>
      </c>
      <c r="H250">
        <f t="shared" si="53"/>
        <v>0</v>
      </c>
      <c r="I250">
        <f t="shared" si="54"/>
        <v>99999</v>
      </c>
      <c r="J250">
        <f>IF(Basket_Sheet!$I$6=0,IF(C250&lt;Basket_Sheet!$I$7,-10,10),IF(Basket_Sheet!$I$6=1,IF(D250&lt;Basket_Sheet!$I$7,-10,10),IF(Basket_Sheet!$I$6=2,IF(E250&gt;Basket_Sheet!$I$7,-10,10),"")))</f>
        <v>-10</v>
      </c>
      <c r="K250">
        <f t="shared" si="55"/>
        <v>0</v>
      </c>
      <c r="L250">
        <f t="shared" si="56"/>
        <v>4</v>
      </c>
      <c r="M250">
        <f t="shared" si="57"/>
        <v>4</v>
      </c>
      <c r="N250">
        <v>22538.099600000001</v>
      </c>
      <c r="O250" s="6">
        <f t="shared" si="62"/>
        <v>-1.4885720256274659E-3</v>
      </c>
      <c r="P250">
        <v>12981266</v>
      </c>
      <c r="Q250" s="6">
        <f t="shared" si="63"/>
        <v>3.004392854422111E-3</v>
      </c>
      <c r="R250">
        <v>2086.4931060905496</v>
      </c>
      <c r="S250" s="6">
        <f t="shared" si="64"/>
        <v>1.3433581287440877E-3</v>
      </c>
      <c r="T250" s="29">
        <v>536.37191000000041</v>
      </c>
      <c r="U250" s="6">
        <f t="shared" si="65"/>
        <v>3.8585134879109972E-4</v>
      </c>
      <c r="V250">
        <v>505.85819999999995</v>
      </c>
      <c r="W250" s="6">
        <f t="shared" si="67"/>
        <v>6.7138947156841766E-4</v>
      </c>
      <c r="X250">
        <v>2622.8650160905499</v>
      </c>
      <c r="Y250" s="6">
        <f t="shared" si="66"/>
        <v>1.147400386904085E-3</v>
      </c>
      <c r="Z250" s="29">
        <v>3128.7232160905501</v>
      </c>
      <c r="AA250" s="6">
        <f t="shared" si="68"/>
        <v>1.0704073054392804E-3</v>
      </c>
      <c r="AB250">
        <f t="shared" si="58"/>
        <v>2017</v>
      </c>
      <c r="AC250">
        <f t="shared" si="59"/>
        <v>5</v>
      </c>
      <c r="AD250" s="23">
        <f t="shared" si="60"/>
        <v>2</v>
      </c>
      <c r="AE250">
        <f>IF(ISBLANK(Basket_Sheet!$I$1),0,IF(Basket_Sheet!$I$1=0,1,IF(Calculation_Sheet!AB250=Basket_Sheet!$I$1,1,0)))</f>
        <v>1</v>
      </c>
      <c r="AF250">
        <f>IF(ISBLANK(Basket_Sheet!$I$2),0,IF(Basket_Sheet!$I$2=0,1,IF(Calculation_Sheet!AC250=Basket_Sheet!$I$2,1,0)))</f>
        <v>0</v>
      </c>
      <c r="AG250">
        <f>IF(ISBLANK(Basket_Sheet!$I$3),0,IF(Basket_Sheet!$I$3=0,1,IF(Calculation_Sheet!AD250=Basket_Sheet!$I$3,1,0)))</f>
        <v>0</v>
      </c>
      <c r="AH250">
        <f t="shared" si="61"/>
        <v>1</v>
      </c>
    </row>
    <row r="251" spans="1:34" x14ac:dyDescent="0.35">
      <c r="A251" s="19">
        <v>42880</v>
      </c>
      <c r="B251" s="7">
        <v>2.858516327987938</v>
      </c>
      <c r="C251">
        <v>0.76997319600000003</v>
      </c>
      <c r="D251">
        <v>0.44530288358825199</v>
      </c>
      <c r="E251">
        <v>3.35358531548825</v>
      </c>
      <c r="F251">
        <v>9</v>
      </c>
      <c r="G251">
        <f t="shared" si="52"/>
        <v>99999</v>
      </c>
      <c r="H251">
        <f t="shared" si="53"/>
        <v>99999</v>
      </c>
      <c r="I251">
        <f t="shared" si="54"/>
        <v>1</v>
      </c>
      <c r="J251">
        <f>IF(Basket_Sheet!$I$6=0,IF(C251&lt;Basket_Sheet!$I$7,-10,10),IF(Basket_Sheet!$I$6=1,IF(D251&lt;Basket_Sheet!$I$7,-10,10),IF(Basket_Sheet!$I$6=2,IF(E251&gt;Basket_Sheet!$I$7,-10,10),"")))</f>
        <v>10</v>
      </c>
      <c r="K251">
        <f t="shared" si="55"/>
        <v>1</v>
      </c>
      <c r="L251">
        <f t="shared" si="56"/>
        <v>5</v>
      </c>
      <c r="M251">
        <f t="shared" si="57"/>
        <v>5</v>
      </c>
      <c r="N251">
        <v>23149.800800000001</v>
      </c>
      <c r="O251" s="6">
        <f t="shared" si="62"/>
        <v>2.7140762125303475E-2</v>
      </c>
      <c r="P251">
        <v>13041326</v>
      </c>
      <c r="Q251" s="6">
        <f t="shared" si="63"/>
        <v>4.6266673835972938E-3</v>
      </c>
      <c r="R251">
        <v>2095.2427060579334</v>
      </c>
      <c r="S251" s="6">
        <f t="shared" si="64"/>
        <v>4.1934478200975622E-3</v>
      </c>
      <c r="T251" s="29">
        <v>537.49361000000033</v>
      </c>
      <c r="U251" s="6">
        <f t="shared" si="65"/>
        <v>2.0912728259760982E-3</v>
      </c>
      <c r="V251">
        <v>503.24338999999992</v>
      </c>
      <c r="W251" s="6">
        <f t="shared" si="67"/>
        <v>-5.1690572575476823E-3</v>
      </c>
      <c r="X251">
        <v>2632.7363160579339</v>
      </c>
      <c r="Y251" s="6">
        <f t="shared" si="66"/>
        <v>3.7635562283329094E-3</v>
      </c>
      <c r="Z251" s="29">
        <v>3135.979706057934</v>
      </c>
      <c r="AA251" s="6">
        <f t="shared" si="68"/>
        <v>2.3193134918630953E-3</v>
      </c>
      <c r="AB251">
        <f t="shared" si="58"/>
        <v>2017</v>
      </c>
      <c r="AC251">
        <f t="shared" si="59"/>
        <v>5</v>
      </c>
      <c r="AD251" s="23">
        <f t="shared" si="60"/>
        <v>2</v>
      </c>
      <c r="AE251">
        <f>IF(ISBLANK(Basket_Sheet!$I$1),0,IF(Basket_Sheet!$I$1=0,1,IF(Calculation_Sheet!AB251=Basket_Sheet!$I$1,1,0)))</f>
        <v>1</v>
      </c>
      <c r="AF251">
        <f>IF(ISBLANK(Basket_Sheet!$I$2),0,IF(Basket_Sheet!$I$2=0,1,IF(Calculation_Sheet!AC251=Basket_Sheet!$I$2,1,0)))</f>
        <v>0</v>
      </c>
      <c r="AG251">
        <f>IF(ISBLANK(Basket_Sheet!$I$3),0,IF(Basket_Sheet!$I$3=0,1,IF(Calculation_Sheet!AD251=Basket_Sheet!$I$3,1,0)))</f>
        <v>0</v>
      </c>
      <c r="AH251">
        <f t="shared" si="61"/>
        <v>1</v>
      </c>
    </row>
    <row r="252" spans="1:34" x14ac:dyDescent="0.35">
      <c r="A252" s="19">
        <v>42881</v>
      </c>
      <c r="B252" s="7">
        <v>0.9192186728230004</v>
      </c>
      <c r="C252">
        <v>0.84929740499999995</v>
      </c>
      <c r="D252">
        <v>0.236314036857458</v>
      </c>
      <c r="E252">
        <v>7.0404976257310903</v>
      </c>
      <c r="F252">
        <v>11</v>
      </c>
      <c r="G252">
        <f t="shared" si="52"/>
        <v>99999</v>
      </c>
      <c r="H252">
        <f t="shared" si="53"/>
        <v>99999</v>
      </c>
      <c r="I252">
        <f t="shared" si="54"/>
        <v>1</v>
      </c>
      <c r="J252">
        <f>IF(Basket_Sheet!$I$6=0,IF(C252&lt;Basket_Sheet!$I$7,-10,10),IF(Basket_Sheet!$I$6=1,IF(D252&lt;Basket_Sheet!$I$7,-10,10),IF(Basket_Sheet!$I$6=2,IF(E252&gt;Basket_Sheet!$I$7,-10,10),"")))</f>
        <v>10</v>
      </c>
      <c r="K252">
        <f t="shared" si="55"/>
        <v>1</v>
      </c>
      <c r="L252">
        <f t="shared" si="56"/>
        <v>5</v>
      </c>
      <c r="M252">
        <f t="shared" si="57"/>
        <v>5</v>
      </c>
      <c r="N252">
        <v>23300.849600000001</v>
      </c>
      <c r="O252" s="6">
        <f t="shared" si="62"/>
        <v>6.5248423217534324E-3</v>
      </c>
      <c r="P252">
        <v>13054699</v>
      </c>
      <c r="Q252" s="6">
        <f t="shared" si="63"/>
        <v>1.0254325365379735E-3</v>
      </c>
      <c r="R252">
        <v>2097.3315002019021</v>
      </c>
      <c r="S252" s="6">
        <f t="shared" si="64"/>
        <v>9.9692228395764637E-4</v>
      </c>
      <c r="T252" s="29">
        <v>540.0061000000004</v>
      </c>
      <c r="U252" s="6">
        <f t="shared" si="65"/>
        <v>4.6744555716673464E-3</v>
      </c>
      <c r="V252">
        <v>609.34728999999993</v>
      </c>
      <c r="W252" s="6">
        <f t="shared" si="67"/>
        <v>0.21084012648432404</v>
      </c>
      <c r="X252">
        <v>2637.3376002019027</v>
      </c>
      <c r="Y252" s="6">
        <f t="shared" si="66"/>
        <v>1.7477193275696745E-3</v>
      </c>
      <c r="Z252" s="29">
        <v>3246.6848902019028</v>
      </c>
      <c r="AA252" s="6">
        <f t="shared" si="68"/>
        <v>3.5301626451891277E-2</v>
      </c>
      <c r="AB252">
        <f t="shared" si="58"/>
        <v>2017</v>
      </c>
      <c r="AC252">
        <f t="shared" si="59"/>
        <v>5</v>
      </c>
      <c r="AD252" s="23">
        <f t="shared" si="60"/>
        <v>2</v>
      </c>
      <c r="AE252">
        <f>IF(ISBLANK(Basket_Sheet!$I$1),0,IF(Basket_Sheet!$I$1=0,1,IF(Calculation_Sheet!AB252=Basket_Sheet!$I$1,1,0)))</f>
        <v>1</v>
      </c>
      <c r="AF252">
        <f>IF(ISBLANK(Basket_Sheet!$I$2),0,IF(Basket_Sheet!$I$2=0,1,IF(Calculation_Sheet!AC252=Basket_Sheet!$I$2,1,0)))</f>
        <v>0</v>
      </c>
      <c r="AG252">
        <f>IF(ISBLANK(Basket_Sheet!$I$3),0,IF(Basket_Sheet!$I$3=0,1,IF(Calculation_Sheet!AD252=Basket_Sheet!$I$3,1,0)))</f>
        <v>0</v>
      </c>
      <c r="AH252">
        <f t="shared" si="61"/>
        <v>1</v>
      </c>
    </row>
    <row r="253" spans="1:34" x14ac:dyDescent="0.35">
      <c r="A253" s="19">
        <v>42884</v>
      </c>
      <c r="B253" s="7">
        <v>-1.2889680810491528</v>
      </c>
      <c r="C253">
        <v>0.32273853600000002</v>
      </c>
      <c r="D253">
        <v>0.20411434776611001</v>
      </c>
      <c r="E253">
        <v>7.5480242604355103</v>
      </c>
      <c r="F253">
        <v>17</v>
      </c>
      <c r="G253">
        <f t="shared" si="52"/>
        <v>-1</v>
      </c>
      <c r="H253">
        <f t="shared" si="53"/>
        <v>99999</v>
      </c>
      <c r="I253">
        <f t="shared" si="54"/>
        <v>99999</v>
      </c>
      <c r="J253">
        <f>IF(Basket_Sheet!$I$6=0,IF(C253&lt;Basket_Sheet!$I$7,-10,10),IF(Basket_Sheet!$I$6=1,IF(D253&lt;Basket_Sheet!$I$7,-10,10),IF(Basket_Sheet!$I$6=2,IF(E253&gt;Basket_Sheet!$I$7,-10,10),"")))</f>
        <v>10</v>
      </c>
      <c r="K253">
        <f t="shared" si="55"/>
        <v>-1</v>
      </c>
      <c r="L253">
        <f t="shared" si="56"/>
        <v>1</v>
      </c>
      <c r="M253">
        <f t="shared" si="57"/>
        <v>1</v>
      </c>
      <c r="N253">
        <v>23141.849600000001</v>
      </c>
      <c r="O253" s="6">
        <f t="shared" si="62"/>
        <v>-6.8237855155289795E-3</v>
      </c>
      <c r="P253">
        <v>13101705</v>
      </c>
      <c r="Q253" s="6">
        <f t="shared" si="63"/>
        <v>3.6006958107575038E-3</v>
      </c>
      <c r="R253">
        <v>2102.8126340788826</v>
      </c>
      <c r="S253" s="6">
        <f t="shared" si="64"/>
        <v>2.6133846158573615E-3</v>
      </c>
      <c r="T253" s="29">
        <v>538.69926000000044</v>
      </c>
      <c r="U253" s="6">
        <f t="shared" si="65"/>
        <v>-2.420046736508974E-3</v>
      </c>
      <c r="V253">
        <v>610.1898799999999</v>
      </c>
      <c r="W253" s="6">
        <f t="shared" si="67"/>
        <v>1.3827746735362023E-3</v>
      </c>
      <c r="X253">
        <v>2641.511894078883</v>
      </c>
      <c r="Y253" s="6">
        <f t="shared" si="66"/>
        <v>1.5827681206459498E-3</v>
      </c>
      <c r="Z253" s="29">
        <v>3251.7017740788829</v>
      </c>
      <c r="AA253" s="6">
        <f t="shared" si="68"/>
        <v>1.5452327671590105E-3</v>
      </c>
      <c r="AB253">
        <f t="shared" si="58"/>
        <v>2017</v>
      </c>
      <c r="AC253">
        <f t="shared" si="59"/>
        <v>5</v>
      </c>
      <c r="AD253" s="23">
        <f t="shared" si="60"/>
        <v>2</v>
      </c>
      <c r="AE253">
        <f>IF(ISBLANK(Basket_Sheet!$I$1),0,IF(Basket_Sheet!$I$1=0,1,IF(Calculation_Sheet!AB253=Basket_Sheet!$I$1,1,0)))</f>
        <v>1</v>
      </c>
      <c r="AF253">
        <f>IF(ISBLANK(Basket_Sheet!$I$2),0,IF(Basket_Sheet!$I$2=0,1,IF(Calculation_Sheet!AC253=Basket_Sheet!$I$2,1,0)))</f>
        <v>0</v>
      </c>
      <c r="AG253">
        <f>IF(ISBLANK(Basket_Sheet!$I$3),0,IF(Basket_Sheet!$I$3=0,1,IF(Calculation_Sheet!AD253=Basket_Sheet!$I$3,1,0)))</f>
        <v>0</v>
      </c>
      <c r="AH253">
        <f t="shared" si="61"/>
        <v>1</v>
      </c>
    </row>
    <row r="254" spans="1:34" x14ac:dyDescent="0.35">
      <c r="A254" s="19">
        <v>42885</v>
      </c>
      <c r="B254" s="7">
        <v>0.99665697272426479</v>
      </c>
      <c r="C254">
        <v>3.6405556999999998E-2</v>
      </c>
      <c r="D254">
        <v>3.2873843018485102E-2</v>
      </c>
      <c r="E254">
        <v>12.012211525382799</v>
      </c>
      <c r="F254">
        <v>4</v>
      </c>
      <c r="G254">
        <f t="shared" si="52"/>
        <v>99999</v>
      </c>
      <c r="H254">
        <f t="shared" si="53"/>
        <v>99999</v>
      </c>
      <c r="I254">
        <f t="shared" si="54"/>
        <v>1</v>
      </c>
      <c r="J254">
        <f>IF(Basket_Sheet!$I$6=0,IF(C254&lt;Basket_Sheet!$I$7,-10,10),IF(Basket_Sheet!$I$6=1,IF(D254&lt;Basket_Sheet!$I$7,-10,10),IF(Basket_Sheet!$I$6=2,IF(E254&gt;Basket_Sheet!$I$7,-10,10),"")))</f>
        <v>-10</v>
      </c>
      <c r="K254">
        <f t="shared" si="55"/>
        <v>1</v>
      </c>
      <c r="L254">
        <f t="shared" si="56"/>
        <v>6</v>
      </c>
      <c r="M254">
        <f t="shared" si="57"/>
        <v>6</v>
      </c>
      <c r="N254">
        <v>23318.25</v>
      </c>
      <c r="O254" s="6">
        <f t="shared" si="62"/>
        <v>7.6225713609339163E-3</v>
      </c>
      <c r="P254">
        <v>13097919</v>
      </c>
      <c r="Q254" s="6">
        <f t="shared" si="63"/>
        <v>-2.8897002336714106E-4</v>
      </c>
      <c r="R254">
        <v>2105.3232144545204</v>
      </c>
      <c r="S254" s="6">
        <f t="shared" si="64"/>
        <v>1.19391539452951E-3</v>
      </c>
      <c r="T254" s="29">
        <v>537.50564000000031</v>
      </c>
      <c r="U254" s="6">
        <f t="shared" si="65"/>
        <v>-2.2157446438669792E-3</v>
      </c>
      <c r="V254">
        <v>613.14790999999991</v>
      </c>
      <c r="W254" s="6">
        <f t="shared" si="67"/>
        <v>4.8477205161121528E-3</v>
      </c>
      <c r="X254">
        <v>2642.8288544545208</v>
      </c>
      <c r="Y254" s="6">
        <f t="shared" si="66"/>
        <v>4.9856310645046698E-4</v>
      </c>
      <c r="Z254" s="29">
        <v>3255.9767644545209</v>
      </c>
      <c r="AA254" s="6">
        <f t="shared" si="68"/>
        <v>1.3146932506900022E-3</v>
      </c>
      <c r="AB254">
        <f t="shared" si="58"/>
        <v>2017</v>
      </c>
      <c r="AC254">
        <f t="shared" si="59"/>
        <v>5</v>
      </c>
      <c r="AD254" s="23">
        <f t="shared" si="60"/>
        <v>2</v>
      </c>
      <c r="AE254">
        <f>IF(ISBLANK(Basket_Sheet!$I$1),0,IF(Basket_Sheet!$I$1=0,1,IF(Calculation_Sheet!AB254=Basket_Sheet!$I$1,1,0)))</f>
        <v>1</v>
      </c>
      <c r="AF254">
        <f>IF(ISBLANK(Basket_Sheet!$I$2),0,IF(Basket_Sheet!$I$2=0,1,IF(Calculation_Sheet!AC254=Basket_Sheet!$I$2,1,0)))</f>
        <v>0</v>
      </c>
      <c r="AG254">
        <f>IF(ISBLANK(Basket_Sheet!$I$3),0,IF(Basket_Sheet!$I$3=0,1,IF(Calculation_Sheet!AD254=Basket_Sheet!$I$3,1,0)))</f>
        <v>0</v>
      </c>
      <c r="AH254">
        <f t="shared" si="61"/>
        <v>1</v>
      </c>
    </row>
    <row r="255" spans="1:34" x14ac:dyDescent="0.35">
      <c r="A255" s="19">
        <v>42886</v>
      </c>
      <c r="B255" s="7">
        <v>0.73696856415741929</v>
      </c>
      <c r="C255">
        <v>0.33852721000000002</v>
      </c>
      <c r="D255">
        <v>0.117461643306024</v>
      </c>
      <c r="E255">
        <v>8.40822428034895</v>
      </c>
      <c r="F255">
        <v>7</v>
      </c>
      <c r="G255">
        <f t="shared" si="52"/>
        <v>99999</v>
      </c>
      <c r="H255">
        <f t="shared" si="53"/>
        <v>99999</v>
      </c>
      <c r="I255">
        <f t="shared" si="54"/>
        <v>1</v>
      </c>
      <c r="J255">
        <f>IF(Basket_Sheet!$I$6=0,IF(C255&lt;Basket_Sheet!$I$7,-10,10),IF(Basket_Sheet!$I$6=1,IF(D255&lt;Basket_Sheet!$I$7,-10,10),IF(Basket_Sheet!$I$6=2,IF(E255&gt;Basket_Sheet!$I$7,-10,10),"")))</f>
        <v>10</v>
      </c>
      <c r="K255">
        <f t="shared" si="55"/>
        <v>1</v>
      </c>
      <c r="L255">
        <f t="shared" si="56"/>
        <v>5</v>
      </c>
      <c r="M255">
        <f t="shared" si="57"/>
        <v>5</v>
      </c>
      <c r="N255">
        <v>23452.400399999999</v>
      </c>
      <c r="O255" s="6">
        <f t="shared" si="62"/>
        <v>5.7530217747900902E-3</v>
      </c>
      <c r="P255">
        <v>13155542</v>
      </c>
      <c r="Q255" s="6">
        <f t="shared" si="63"/>
        <v>4.3994011567791702E-3</v>
      </c>
      <c r="R255">
        <v>2109.4859447110011</v>
      </c>
      <c r="S255" s="6">
        <f t="shared" si="64"/>
        <v>1.9772404673545907E-3</v>
      </c>
      <c r="T255" s="29">
        <v>538.67831000000035</v>
      </c>
      <c r="U255" s="6">
        <f t="shared" si="65"/>
        <v>2.1816887353964809E-3</v>
      </c>
      <c r="V255">
        <v>615.55259000000001</v>
      </c>
      <c r="W255" s="6">
        <f t="shared" si="67"/>
        <v>3.9218595721872695E-3</v>
      </c>
      <c r="X255">
        <v>2648.1642547110014</v>
      </c>
      <c r="Y255" s="6">
        <f t="shared" si="66"/>
        <v>2.0188217059489144E-3</v>
      </c>
      <c r="Z255" s="29">
        <v>3263.7168447110016</v>
      </c>
      <c r="AA255" s="6">
        <f t="shared" si="68"/>
        <v>2.3771914901171698E-3</v>
      </c>
      <c r="AB255">
        <f t="shared" si="58"/>
        <v>2017</v>
      </c>
      <c r="AC255">
        <f t="shared" si="59"/>
        <v>5</v>
      </c>
      <c r="AD255" s="23">
        <f t="shared" si="60"/>
        <v>2</v>
      </c>
      <c r="AE255">
        <f>IF(ISBLANK(Basket_Sheet!$I$1),0,IF(Basket_Sheet!$I$1=0,1,IF(Calculation_Sheet!AB255=Basket_Sheet!$I$1,1,0)))</f>
        <v>1</v>
      </c>
      <c r="AF255">
        <f>IF(ISBLANK(Basket_Sheet!$I$2),0,IF(Basket_Sheet!$I$2=0,1,IF(Calculation_Sheet!AC255=Basket_Sheet!$I$2,1,0)))</f>
        <v>0</v>
      </c>
      <c r="AG255">
        <f>IF(ISBLANK(Basket_Sheet!$I$3),0,IF(Basket_Sheet!$I$3=0,1,IF(Calculation_Sheet!AD255=Basket_Sheet!$I$3,1,0)))</f>
        <v>0</v>
      </c>
      <c r="AH255">
        <f t="shared" si="61"/>
        <v>1</v>
      </c>
    </row>
    <row r="256" spans="1:34" x14ac:dyDescent="0.35">
      <c r="A256" s="19">
        <v>42887</v>
      </c>
      <c r="B256" s="7">
        <v>-0.28874510311506185</v>
      </c>
      <c r="C256">
        <v>2.8963912000000001E-2</v>
      </c>
      <c r="D256">
        <v>5.9670349021132101E-2</v>
      </c>
      <c r="E256">
        <v>12.2520108478819</v>
      </c>
      <c r="F256">
        <v>6</v>
      </c>
      <c r="G256">
        <f t="shared" si="52"/>
        <v>-1</v>
      </c>
      <c r="H256">
        <f t="shared" si="53"/>
        <v>99999</v>
      </c>
      <c r="I256">
        <f t="shared" si="54"/>
        <v>99999</v>
      </c>
      <c r="J256">
        <f>IF(Basket_Sheet!$I$6=0,IF(C256&lt;Basket_Sheet!$I$7,-10,10),IF(Basket_Sheet!$I$6=1,IF(D256&lt;Basket_Sheet!$I$7,-10,10),IF(Basket_Sheet!$I$6=2,IF(E256&gt;Basket_Sheet!$I$7,-10,10),"")))</f>
        <v>-10</v>
      </c>
      <c r="K256">
        <f t="shared" si="55"/>
        <v>-1</v>
      </c>
      <c r="L256">
        <f t="shared" si="56"/>
        <v>2</v>
      </c>
      <c r="M256">
        <f t="shared" si="57"/>
        <v>2</v>
      </c>
      <c r="N256">
        <v>23314.449199999999</v>
      </c>
      <c r="O256" s="6">
        <f t="shared" si="62"/>
        <v>-5.8821782694788993E-3</v>
      </c>
      <c r="P256">
        <v>13216262</v>
      </c>
      <c r="Q256" s="6">
        <f t="shared" si="63"/>
        <v>4.6155452964233845E-3</v>
      </c>
      <c r="R256">
        <v>2107.1306534376236</v>
      </c>
      <c r="S256" s="6">
        <f t="shared" si="64"/>
        <v>-1.1165238049027915E-3</v>
      </c>
      <c r="T256" s="29">
        <v>539.32428000000039</v>
      </c>
      <c r="U256" s="6">
        <f t="shared" si="65"/>
        <v>1.1991758123695018E-3</v>
      </c>
      <c r="V256">
        <v>615.46998999999983</v>
      </c>
      <c r="W256" s="6">
        <f t="shared" si="67"/>
        <v>-1.3418837210998902E-4</v>
      </c>
      <c r="X256">
        <v>2646.4549334376238</v>
      </c>
      <c r="Y256" s="6">
        <f t="shared" si="66"/>
        <v>-6.4547403747206022E-4</v>
      </c>
      <c r="Z256" s="29">
        <v>3261.9249234376239</v>
      </c>
      <c r="AA256" s="6">
        <f t="shared" si="68"/>
        <v>-5.4904311821091234E-4</v>
      </c>
      <c r="AB256">
        <f t="shared" si="58"/>
        <v>2017</v>
      </c>
      <c r="AC256">
        <f t="shared" si="59"/>
        <v>6</v>
      </c>
      <c r="AD256" s="23">
        <f t="shared" si="60"/>
        <v>2</v>
      </c>
      <c r="AE256">
        <f>IF(ISBLANK(Basket_Sheet!$I$1),0,IF(Basket_Sheet!$I$1=0,1,IF(Calculation_Sheet!AB256=Basket_Sheet!$I$1,1,0)))</f>
        <v>1</v>
      </c>
      <c r="AF256">
        <f>IF(ISBLANK(Basket_Sheet!$I$2),0,IF(Basket_Sheet!$I$2=0,1,IF(Calculation_Sheet!AC256=Basket_Sheet!$I$2,1,0)))</f>
        <v>0</v>
      </c>
      <c r="AG256">
        <f>IF(ISBLANK(Basket_Sheet!$I$3),0,IF(Basket_Sheet!$I$3=0,1,IF(Calculation_Sheet!AD256=Basket_Sheet!$I$3,1,0)))</f>
        <v>0</v>
      </c>
      <c r="AH256">
        <f t="shared" si="61"/>
        <v>1</v>
      </c>
    </row>
    <row r="257" spans="1:34" x14ac:dyDescent="0.35">
      <c r="A257" s="19">
        <v>42888</v>
      </c>
      <c r="B257" s="7">
        <v>-0.37798793803105191</v>
      </c>
      <c r="C257">
        <v>0.61926089600000001</v>
      </c>
      <c r="D257">
        <v>7.7179457109386503E-3</v>
      </c>
      <c r="E257">
        <v>12.3866648260631</v>
      </c>
      <c r="F257">
        <v>6</v>
      </c>
      <c r="G257">
        <f t="shared" si="52"/>
        <v>-1</v>
      </c>
      <c r="H257">
        <f t="shared" si="53"/>
        <v>99999</v>
      </c>
      <c r="I257">
        <f t="shared" si="54"/>
        <v>99999</v>
      </c>
      <c r="J257">
        <f>IF(Basket_Sheet!$I$6=0,IF(C257&lt;Basket_Sheet!$I$7,-10,10),IF(Basket_Sheet!$I$6=1,IF(D257&lt;Basket_Sheet!$I$7,-10,10),IF(Basket_Sheet!$I$6=2,IF(E257&gt;Basket_Sheet!$I$7,-10,10),"")))</f>
        <v>-10</v>
      </c>
      <c r="K257">
        <f t="shared" si="55"/>
        <v>-1</v>
      </c>
      <c r="L257">
        <f t="shared" si="56"/>
        <v>2</v>
      </c>
      <c r="M257">
        <f t="shared" si="57"/>
        <v>2</v>
      </c>
      <c r="N257">
        <v>23362.75</v>
      </c>
      <c r="O257" s="6">
        <f t="shared" si="62"/>
        <v>2.0717109628307639E-3</v>
      </c>
      <c r="P257">
        <v>13254737</v>
      </c>
      <c r="Q257" s="6">
        <f t="shared" si="63"/>
        <v>2.9111862340500672E-3</v>
      </c>
      <c r="R257">
        <v>2111.7081875750932</v>
      </c>
      <c r="S257" s="6">
        <f t="shared" si="64"/>
        <v>2.1724016638464683E-3</v>
      </c>
      <c r="T257" s="29">
        <v>538.58112000000028</v>
      </c>
      <c r="U257" s="6">
        <f t="shared" si="65"/>
        <v>-1.3779464926001461E-3</v>
      </c>
      <c r="V257">
        <v>605.88861999999995</v>
      </c>
      <c r="W257" s="6">
        <f t="shared" si="67"/>
        <v>-1.5567566503120411E-2</v>
      </c>
      <c r="X257">
        <v>2650.2893075750935</v>
      </c>
      <c r="Y257" s="6">
        <f t="shared" si="66"/>
        <v>1.4488718810294898E-3</v>
      </c>
      <c r="Z257" s="29">
        <v>3256.1779275750932</v>
      </c>
      <c r="AA257" s="6">
        <f t="shared" si="68"/>
        <v>-1.7618418563950522E-3</v>
      </c>
      <c r="AB257">
        <f t="shared" si="58"/>
        <v>2017</v>
      </c>
      <c r="AC257">
        <f t="shared" si="59"/>
        <v>6</v>
      </c>
      <c r="AD257" s="23">
        <f t="shared" si="60"/>
        <v>2</v>
      </c>
      <c r="AE257">
        <f>IF(ISBLANK(Basket_Sheet!$I$1),0,IF(Basket_Sheet!$I$1=0,1,IF(Calculation_Sheet!AB257=Basket_Sheet!$I$1,1,0)))</f>
        <v>1</v>
      </c>
      <c r="AF257">
        <f>IF(ISBLANK(Basket_Sheet!$I$2),0,IF(Basket_Sheet!$I$2=0,1,IF(Calculation_Sheet!AC257=Basket_Sheet!$I$2,1,0)))</f>
        <v>0</v>
      </c>
      <c r="AG257">
        <f>IF(ISBLANK(Basket_Sheet!$I$3),0,IF(Basket_Sheet!$I$3=0,1,IF(Calculation_Sheet!AD257=Basket_Sheet!$I$3,1,0)))</f>
        <v>0</v>
      </c>
      <c r="AH257">
        <f t="shared" si="61"/>
        <v>1</v>
      </c>
    </row>
    <row r="258" spans="1:34" x14ac:dyDescent="0.35">
      <c r="A258" s="19">
        <v>42891</v>
      </c>
      <c r="B258" s="7">
        <v>0.35550770520398267</v>
      </c>
      <c r="C258">
        <v>0.54040738799999999</v>
      </c>
      <c r="D258">
        <v>0.1181305700082</v>
      </c>
      <c r="E258">
        <v>10.434151286745699</v>
      </c>
      <c r="F258">
        <v>3</v>
      </c>
      <c r="G258">
        <f t="shared" si="52"/>
        <v>99999</v>
      </c>
      <c r="H258">
        <f t="shared" si="53"/>
        <v>99999</v>
      </c>
      <c r="I258">
        <f t="shared" si="54"/>
        <v>1</v>
      </c>
      <c r="J258">
        <f>IF(Basket_Sheet!$I$6=0,IF(C258&lt;Basket_Sheet!$I$7,-10,10),IF(Basket_Sheet!$I$6=1,IF(D258&lt;Basket_Sheet!$I$7,-10,10),IF(Basket_Sheet!$I$6=2,IF(E258&gt;Basket_Sheet!$I$7,-10,10),"")))</f>
        <v>10</v>
      </c>
      <c r="K258">
        <f t="shared" si="55"/>
        <v>1</v>
      </c>
      <c r="L258">
        <f t="shared" si="56"/>
        <v>5</v>
      </c>
      <c r="M258">
        <f t="shared" si="57"/>
        <v>5</v>
      </c>
      <c r="N258">
        <v>23462.900399999999</v>
      </c>
      <c r="O258" s="6">
        <f t="shared" si="62"/>
        <v>4.2867556259429396E-3</v>
      </c>
      <c r="P258">
        <v>13270731</v>
      </c>
      <c r="Q258" s="6">
        <f t="shared" si="63"/>
        <v>1.2066629462357259E-3</v>
      </c>
      <c r="R258">
        <v>2113.6313901218882</v>
      </c>
      <c r="S258" s="6">
        <f t="shared" si="64"/>
        <v>9.1073310133982233E-4</v>
      </c>
      <c r="T258" s="29">
        <v>539.32809000000032</v>
      </c>
      <c r="U258" s="6">
        <f t="shared" si="65"/>
        <v>1.3869219923638987E-3</v>
      </c>
      <c r="V258">
        <v>605.88861999999995</v>
      </c>
      <c r="W258" s="6">
        <f t="shared" si="67"/>
        <v>0</v>
      </c>
      <c r="X258">
        <v>2652.9594801218886</v>
      </c>
      <c r="Y258" s="6">
        <f t="shared" si="66"/>
        <v>1.0075022900946085E-3</v>
      </c>
      <c r="Z258" s="29">
        <v>3258.8481001218888</v>
      </c>
      <c r="AA258" s="6">
        <f t="shared" si="68"/>
        <v>8.200327519523043E-4</v>
      </c>
      <c r="AB258">
        <f t="shared" si="58"/>
        <v>2017</v>
      </c>
      <c r="AC258">
        <f t="shared" si="59"/>
        <v>6</v>
      </c>
      <c r="AD258" s="23">
        <f t="shared" si="60"/>
        <v>2</v>
      </c>
      <c r="AE258">
        <f>IF(ISBLANK(Basket_Sheet!$I$1),0,IF(Basket_Sheet!$I$1=0,1,IF(Calculation_Sheet!AB258=Basket_Sheet!$I$1,1,0)))</f>
        <v>1</v>
      </c>
      <c r="AF258">
        <f>IF(ISBLANK(Basket_Sheet!$I$2),0,IF(Basket_Sheet!$I$2=0,1,IF(Calculation_Sheet!AC258=Basket_Sheet!$I$2,1,0)))</f>
        <v>0</v>
      </c>
      <c r="AG258">
        <f>IF(ISBLANK(Basket_Sheet!$I$3),0,IF(Basket_Sheet!$I$3=0,1,IF(Calculation_Sheet!AD258=Basket_Sheet!$I$3,1,0)))</f>
        <v>0</v>
      </c>
      <c r="AH258">
        <f t="shared" si="61"/>
        <v>1</v>
      </c>
    </row>
    <row r="259" spans="1:34" x14ac:dyDescent="0.35">
      <c r="A259" s="19">
        <v>42892</v>
      </c>
      <c r="B259" s="7">
        <v>-0.29562415765063488</v>
      </c>
      <c r="C259">
        <v>0.42028590799999999</v>
      </c>
      <c r="D259">
        <v>5.5736731957496198E-2</v>
      </c>
      <c r="E259">
        <v>14.6547501490274</v>
      </c>
      <c r="F259">
        <v>2</v>
      </c>
      <c r="G259">
        <f t="shared" si="52"/>
        <v>-1</v>
      </c>
      <c r="H259">
        <f t="shared" si="53"/>
        <v>99999</v>
      </c>
      <c r="I259">
        <f t="shared" si="54"/>
        <v>99999</v>
      </c>
      <c r="J259">
        <f>IF(Basket_Sheet!$I$6=0,IF(C259&lt;Basket_Sheet!$I$7,-10,10),IF(Basket_Sheet!$I$6=1,IF(D259&lt;Basket_Sheet!$I$7,-10,10),IF(Basket_Sheet!$I$6=2,IF(E259&gt;Basket_Sheet!$I$7,-10,10),"")))</f>
        <v>-10</v>
      </c>
      <c r="K259">
        <f t="shared" si="55"/>
        <v>-1</v>
      </c>
      <c r="L259">
        <f t="shared" si="56"/>
        <v>2</v>
      </c>
      <c r="M259">
        <f t="shared" si="57"/>
        <v>2</v>
      </c>
      <c r="N259">
        <v>23415.599600000001</v>
      </c>
      <c r="O259" s="6">
        <f t="shared" si="62"/>
        <v>-2.0159826446689566E-3</v>
      </c>
      <c r="P259">
        <v>13273255</v>
      </c>
      <c r="Q259" s="6">
        <f t="shared" si="63"/>
        <v>1.9019298936884255E-4</v>
      </c>
      <c r="R259">
        <v>2114.8546985774337</v>
      </c>
      <c r="S259" s="6">
        <f t="shared" si="64"/>
        <v>5.7877095375413745E-4</v>
      </c>
      <c r="T259" s="29">
        <v>538.8891600000004</v>
      </c>
      <c r="U259" s="6">
        <f t="shared" si="65"/>
        <v>-8.1384598380540574E-4</v>
      </c>
      <c r="V259">
        <v>605.81696999999986</v>
      </c>
      <c r="W259" s="6">
        <f t="shared" si="67"/>
        <v>-1.1825605834958619E-4</v>
      </c>
      <c r="X259">
        <v>2653.7438585774344</v>
      </c>
      <c r="Y259" s="6">
        <f t="shared" si="66"/>
        <v>2.9566167950290101E-4</v>
      </c>
      <c r="Z259" s="29">
        <v>3259.5608285774342</v>
      </c>
      <c r="AA259" s="6">
        <f t="shared" si="68"/>
        <v>2.1870563881720706E-4</v>
      </c>
      <c r="AB259">
        <f t="shared" si="58"/>
        <v>2017</v>
      </c>
      <c r="AC259">
        <f t="shared" si="59"/>
        <v>6</v>
      </c>
      <c r="AD259" s="23">
        <f t="shared" si="60"/>
        <v>2</v>
      </c>
      <c r="AE259">
        <f>IF(ISBLANK(Basket_Sheet!$I$1),0,IF(Basket_Sheet!$I$1=0,1,IF(Calculation_Sheet!AB259=Basket_Sheet!$I$1,1,0)))</f>
        <v>1</v>
      </c>
      <c r="AF259">
        <f>IF(ISBLANK(Basket_Sheet!$I$2),0,IF(Basket_Sheet!$I$2=0,1,IF(Calculation_Sheet!AC259=Basket_Sheet!$I$2,1,0)))</f>
        <v>0</v>
      </c>
      <c r="AG259">
        <f>IF(ISBLANK(Basket_Sheet!$I$3),0,IF(Basket_Sheet!$I$3=0,1,IF(Calculation_Sheet!AD259=Basket_Sheet!$I$3,1,0)))</f>
        <v>0</v>
      </c>
      <c r="AH259">
        <f t="shared" si="61"/>
        <v>1</v>
      </c>
    </row>
    <row r="260" spans="1:34" x14ac:dyDescent="0.35">
      <c r="A260" s="19">
        <v>42893</v>
      </c>
      <c r="B260" s="7">
        <v>0.68064138034919097</v>
      </c>
      <c r="C260">
        <v>2.5802388999999998E-2</v>
      </c>
      <c r="D260">
        <v>0.19350477646068701</v>
      </c>
      <c r="E260">
        <v>8.3135953272028207</v>
      </c>
      <c r="F260">
        <v>6</v>
      </c>
      <c r="G260">
        <f t="shared" si="52"/>
        <v>99999</v>
      </c>
      <c r="H260">
        <f t="shared" si="53"/>
        <v>99999</v>
      </c>
      <c r="I260">
        <f t="shared" si="54"/>
        <v>1</v>
      </c>
      <c r="J260">
        <f>IF(Basket_Sheet!$I$6=0,IF(C260&lt;Basket_Sheet!$I$7,-10,10),IF(Basket_Sheet!$I$6=1,IF(D260&lt;Basket_Sheet!$I$7,-10,10),IF(Basket_Sheet!$I$6=2,IF(E260&gt;Basket_Sheet!$I$7,-10,10),"")))</f>
        <v>10</v>
      </c>
      <c r="K260">
        <f t="shared" si="55"/>
        <v>1</v>
      </c>
      <c r="L260">
        <f t="shared" si="56"/>
        <v>5</v>
      </c>
      <c r="M260">
        <f t="shared" si="57"/>
        <v>5</v>
      </c>
      <c r="N260">
        <v>23586.199199999999</v>
      </c>
      <c r="O260" s="6">
        <f t="shared" si="62"/>
        <v>7.2857241716755006E-3</v>
      </c>
      <c r="P260">
        <v>13334156</v>
      </c>
      <c r="Q260" s="6">
        <f t="shared" si="63"/>
        <v>4.5882490768089923E-3</v>
      </c>
      <c r="R260">
        <v>2128.0780207027756</v>
      </c>
      <c r="S260" s="6">
        <f t="shared" si="64"/>
        <v>6.2525913171418424E-3</v>
      </c>
      <c r="T260" s="29">
        <v>540.39455000000044</v>
      </c>
      <c r="U260" s="6">
        <f t="shared" si="65"/>
        <v>2.7935058111023814E-3</v>
      </c>
      <c r="V260">
        <v>605.72244999999998</v>
      </c>
      <c r="W260" s="6">
        <f t="shared" si="67"/>
        <v>-1.5602072025133751E-4</v>
      </c>
      <c r="X260">
        <v>2668.472570702776</v>
      </c>
      <c r="Y260" s="6">
        <f t="shared" si="66"/>
        <v>5.5501634333454675E-3</v>
      </c>
      <c r="Z260" s="29">
        <v>3274.1950207027758</v>
      </c>
      <c r="AA260" s="6">
        <f t="shared" si="68"/>
        <v>4.4896208093556655E-3</v>
      </c>
      <c r="AB260">
        <f t="shared" si="58"/>
        <v>2017</v>
      </c>
      <c r="AC260">
        <f t="shared" si="59"/>
        <v>6</v>
      </c>
      <c r="AD260" s="23">
        <f t="shared" si="60"/>
        <v>2</v>
      </c>
      <c r="AE260">
        <f>IF(ISBLANK(Basket_Sheet!$I$1),0,IF(Basket_Sheet!$I$1=0,1,IF(Calculation_Sheet!AB260=Basket_Sheet!$I$1,1,0)))</f>
        <v>1</v>
      </c>
      <c r="AF260">
        <f>IF(ISBLANK(Basket_Sheet!$I$2),0,IF(Basket_Sheet!$I$2=0,1,IF(Calculation_Sheet!AC260=Basket_Sheet!$I$2,1,0)))</f>
        <v>0</v>
      </c>
      <c r="AG260">
        <f>IF(ISBLANK(Basket_Sheet!$I$3),0,IF(Basket_Sheet!$I$3=0,1,IF(Calculation_Sheet!AD260=Basket_Sheet!$I$3,1,0)))</f>
        <v>0</v>
      </c>
      <c r="AH260">
        <f t="shared" si="61"/>
        <v>1</v>
      </c>
    </row>
    <row r="261" spans="1:34" x14ac:dyDescent="0.35">
      <c r="A261" s="19">
        <v>42894</v>
      </c>
      <c r="B261" s="7">
        <v>-0.53683308105544314</v>
      </c>
      <c r="C261">
        <v>1.69247E-3</v>
      </c>
      <c r="D261">
        <v>8.1198788207061307E-2</v>
      </c>
      <c r="E261">
        <v>10.564725581392301</v>
      </c>
      <c r="F261">
        <v>3</v>
      </c>
      <c r="G261">
        <f t="shared" si="52"/>
        <v>-1</v>
      </c>
      <c r="H261">
        <f t="shared" si="53"/>
        <v>99999</v>
      </c>
      <c r="I261">
        <f t="shared" si="54"/>
        <v>99999</v>
      </c>
      <c r="J261">
        <f>IF(Basket_Sheet!$I$6=0,IF(C261&lt;Basket_Sheet!$I$7,-10,10),IF(Basket_Sheet!$I$6=1,IF(D261&lt;Basket_Sheet!$I$7,-10,10),IF(Basket_Sheet!$I$6=2,IF(E261&gt;Basket_Sheet!$I$7,-10,10),"")))</f>
        <v>-10</v>
      </c>
      <c r="K261">
        <f t="shared" si="55"/>
        <v>-1</v>
      </c>
      <c r="L261">
        <f t="shared" si="56"/>
        <v>2</v>
      </c>
      <c r="M261">
        <f t="shared" si="57"/>
        <v>2</v>
      </c>
      <c r="N261">
        <v>23521.099600000001</v>
      </c>
      <c r="O261" s="6">
        <f t="shared" si="62"/>
        <v>-2.7600716608887632E-3</v>
      </c>
      <c r="P261">
        <v>13357406</v>
      </c>
      <c r="Q261" s="6">
        <f t="shared" si="63"/>
        <v>1.7436424172627696E-3</v>
      </c>
      <c r="R261">
        <v>2134.4332968149479</v>
      </c>
      <c r="S261" s="6">
        <f t="shared" si="64"/>
        <v>2.9863924397253161E-3</v>
      </c>
      <c r="T261" s="29">
        <v>540.96288000000038</v>
      </c>
      <c r="U261" s="6">
        <f t="shared" si="65"/>
        <v>1.0516945442915482E-3</v>
      </c>
      <c r="V261">
        <v>605.65956000000006</v>
      </c>
      <c r="W261" s="6">
        <f t="shared" si="67"/>
        <v>-1.0382643073558739E-4</v>
      </c>
      <c r="X261">
        <v>2675.3961768149484</v>
      </c>
      <c r="Y261" s="6">
        <f t="shared" si="66"/>
        <v>2.5945951958386004E-3</v>
      </c>
      <c r="Z261" s="29">
        <v>3281.0557368149484</v>
      </c>
      <c r="AA261" s="6">
        <f t="shared" si="68"/>
        <v>2.0953901856157753E-3</v>
      </c>
      <c r="AB261">
        <f t="shared" si="58"/>
        <v>2017</v>
      </c>
      <c r="AC261">
        <f t="shared" si="59"/>
        <v>6</v>
      </c>
      <c r="AD261" s="23">
        <f t="shared" si="60"/>
        <v>2</v>
      </c>
      <c r="AE261">
        <f>IF(ISBLANK(Basket_Sheet!$I$1),0,IF(Basket_Sheet!$I$1=0,1,IF(Calculation_Sheet!AB261=Basket_Sheet!$I$1,1,0)))</f>
        <v>1</v>
      </c>
      <c r="AF261">
        <f>IF(ISBLANK(Basket_Sheet!$I$2),0,IF(Basket_Sheet!$I$2=0,1,IF(Calculation_Sheet!AC261=Basket_Sheet!$I$2,1,0)))</f>
        <v>0</v>
      </c>
      <c r="AG261">
        <f>IF(ISBLANK(Basket_Sheet!$I$3),0,IF(Basket_Sheet!$I$3=0,1,IF(Calculation_Sheet!AD261=Basket_Sheet!$I$3,1,0)))</f>
        <v>0</v>
      </c>
      <c r="AH261">
        <f t="shared" si="61"/>
        <v>1</v>
      </c>
    </row>
    <row r="262" spans="1:34" x14ac:dyDescent="0.35">
      <c r="A262" s="19">
        <v>42895</v>
      </c>
      <c r="B262" s="7">
        <v>0.93433133614305452</v>
      </c>
      <c r="C262">
        <v>0.927182006</v>
      </c>
      <c r="D262">
        <v>0.23789473684210199</v>
      </c>
      <c r="E262">
        <v>6.2040117556427203</v>
      </c>
      <c r="F262">
        <v>7</v>
      </c>
      <c r="G262">
        <f t="shared" si="52"/>
        <v>99999</v>
      </c>
      <c r="H262">
        <f t="shared" si="53"/>
        <v>99999</v>
      </c>
      <c r="I262">
        <f t="shared" si="54"/>
        <v>1</v>
      </c>
      <c r="J262">
        <f>IF(Basket_Sheet!$I$6=0,IF(C262&lt;Basket_Sheet!$I$7,-10,10),IF(Basket_Sheet!$I$6=1,IF(D262&lt;Basket_Sheet!$I$7,-10,10),IF(Basket_Sheet!$I$6=2,IF(E262&gt;Basket_Sheet!$I$7,-10,10),"")))</f>
        <v>10</v>
      </c>
      <c r="K262">
        <f t="shared" si="55"/>
        <v>1</v>
      </c>
      <c r="L262">
        <f t="shared" si="56"/>
        <v>5</v>
      </c>
      <c r="M262">
        <f t="shared" si="57"/>
        <v>5</v>
      </c>
      <c r="N262">
        <v>23698.300800000001</v>
      </c>
      <c r="O262" s="6">
        <f t="shared" si="62"/>
        <v>7.5337124119825294E-3</v>
      </c>
      <c r="P262">
        <v>13388330</v>
      </c>
      <c r="Q262" s="6">
        <f t="shared" si="63"/>
        <v>2.3151201662958698E-3</v>
      </c>
      <c r="R262">
        <v>2139.4891887693302</v>
      </c>
      <c r="S262" s="6">
        <f t="shared" si="64"/>
        <v>2.3687280187798532E-3</v>
      </c>
      <c r="T262" s="29">
        <v>542.06692000000044</v>
      </c>
      <c r="U262" s="6">
        <f t="shared" si="65"/>
        <v>2.0408794037773959E-3</v>
      </c>
      <c r="V262">
        <v>605.01402000000007</v>
      </c>
      <c r="W262" s="6">
        <f t="shared" si="67"/>
        <v>-1.0658462982074957E-3</v>
      </c>
      <c r="X262">
        <v>2681.5561087693304</v>
      </c>
      <c r="Y262" s="6">
        <f t="shared" si="66"/>
        <v>2.3024373017215272E-3</v>
      </c>
      <c r="Z262" s="29">
        <v>3286.5701287693305</v>
      </c>
      <c r="AA262" s="6">
        <f t="shared" si="68"/>
        <v>1.6806760983996138E-3</v>
      </c>
      <c r="AB262">
        <f t="shared" si="58"/>
        <v>2017</v>
      </c>
      <c r="AC262">
        <f t="shared" si="59"/>
        <v>6</v>
      </c>
      <c r="AD262" s="23">
        <f t="shared" si="60"/>
        <v>2</v>
      </c>
      <c r="AE262">
        <f>IF(ISBLANK(Basket_Sheet!$I$1),0,IF(Basket_Sheet!$I$1=0,1,IF(Calculation_Sheet!AB262=Basket_Sheet!$I$1,1,0)))</f>
        <v>1</v>
      </c>
      <c r="AF262">
        <f>IF(ISBLANK(Basket_Sheet!$I$2),0,IF(Basket_Sheet!$I$2=0,1,IF(Calculation_Sheet!AC262=Basket_Sheet!$I$2,1,0)))</f>
        <v>0</v>
      </c>
      <c r="AG262">
        <f>IF(ISBLANK(Basket_Sheet!$I$3),0,IF(Basket_Sheet!$I$3=0,1,IF(Calculation_Sheet!AD262=Basket_Sheet!$I$3,1,0)))</f>
        <v>0</v>
      </c>
      <c r="AH262">
        <f t="shared" si="61"/>
        <v>1</v>
      </c>
    </row>
    <row r="263" spans="1:34" x14ac:dyDescent="0.35">
      <c r="A263" s="19">
        <v>42898</v>
      </c>
      <c r="B263" s="7">
        <v>-0.78912595783212469</v>
      </c>
      <c r="C263">
        <v>0.75661906400000001</v>
      </c>
      <c r="D263">
        <v>0.183032508971154</v>
      </c>
      <c r="E263">
        <v>8.3796184911469496</v>
      </c>
      <c r="F263">
        <v>4</v>
      </c>
      <c r="G263">
        <f t="shared" si="52"/>
        <v>-1</v>
      </c>
      <c r="H263">
        <f t="shared" si="53"/>
        <v>99999</v>
      </c>
      <c r="I263">
        <f t="shared" si="54"/>
        <v>99999</v>
      </c>
      <c r="J263">
        <f>IF(Basket_Sheet!$I$6=0,IF(C263&lt;Basket_Sheet!$I$7,-10,10),IF(Basket_Sheet!$I$6=1,IF(D263&lt;Basket_Sheet!$I$7,-10,10),IF(Basket_Sheet!$I$6=2,IF(E263&gt;Basket_Sheet!$I$7,-10,10),"")))</f>
        <v>10</v>
      </c>
      <c r="K263">
        <f t="shared" si="55"/>
        <v>-1</v>
      </c>
      <c r="L263">
        <f t="shared" si="56"/>
        <v>1</v>
      </c>
      <c r="M263">
        <f t="shared" si="57"/>
        <v>1</v>
      </c>
      <c r="N263">
        <v>23473.75</v>
      </c>
      <c r="O263" s="6">
        <f t="shared" si="62"/>
        <v>-9.4753966495353392E-3</v>
      </c>
      <c r="P263">
        <v>13409103</v>
      </c>
      <c r="Q263" s="6">
        <f t="shared" si="63"/>
        <v>1.5515751404395761E-3</v>
      </c>
      <c r="R263">
        <v>2139.6892295992798</v>
      </c>
      <c r="S263" s="6">
        <f t="shared" si="64"/>
        <v>9.3499341337954789E-5</v>
      </c>
      <c r="T263" s="29">
        <v>542.09496000000036</v>
      </c>
      <c r="U263" s="6">
        <f t="shared" si="65"/>
        <v>5.1727930566070057E-5</v>
      </c>
      <c r="V263">
        <v>604.75954999999999</v>
      </c>
      <c r="W263" s="6">
        <f t="shared" si="67"/>
        <v>-4.2060182340908359E-4</v>
      </c>
      <c r="X263">
        <v>2681.7841895992801</v>
      </c>
      <c r="Y263" s="6">
        <f t="shared" si="66"/>
        <v>8.5055400930844627E-5</v>
      </c>
      <c r="Z263" s="29">
        <v>3286.5437395992803</v>
      </c>
      <c r="AA263" s="6">
        <f t="shared" si="68"/>
        <v>-8.0293950885934606E-6</v>
      </c>
      <c r="AB263">
        <f t="shared" si="58"/>
        <v>2017</v>
      </c>
      <c r="AC263">
        <f t="shared" si="59"/>
        <v>6</v>
      </c>
      <c r="AD263" s="23">
        <f t="shared" si="60"/>
        <v>2</v>
      </c>
      <c r="AE263">
        <f>IF(ISBLANK(Basket_Sheet!$I$1),0,IF(Basket_Sheet!$I$1=0,1,IF(Calculation_Sheet!AB263=Basket_Sheet!$I$1,1,0)))</f>
        <v>1</v>
      </c>
      <c r="AF263">
        <f>IF(ISBLANK(Basket_Sheet!$I$2),0,IF(Basket_Sheet!$I$2=0,1,IF(Calculation_Sheet!AC263=Basket_Sheet!$I$2,1,0)))</f>
        <v>0</v>
      </c>
      <c r="AG263">
        <f>IF(ISBLANK(Basket_Sheet!$I$3),0,IF(Basket_Sheet!$I$3=0,1,IF(Calculation_Sheet!AD263=Basket_Sheet!$I$3,1,0)))</f>
        <v>0</v>
      </c>
      <c r="AH263">
        <f t="shared" si="61"/>
        <v>1</v>
      </c>
    </row>
    <row r="264" spans="1:34" x14ac:dyDescent="0.35">
      <c r="A264" s="19">
        <v>42899</v>
      </c>
      <c r="B264" s="7">
        <v>-0.43268561122758137</v>
      </c>
      <c r="C264">
        <v>0.130671437</v>
      </c>
      <c r="D264">
        <v>0.13982435088084899</v>
      </c>
      <c r="E264">
        <v>9.0785095781455993</v>
      </c>
      <c r="F264">
        <v>3</v>
      </c>
      <c r="G264">
        <f t="shared" si="52"/>
        <v>-1</v>
      </c>
      <c r="H264">
        <f t="shared" si="53"/>
        <v>99999</v>
      </c>
      <c r="I264">
        <f t="shared" si="54"/>
        <v>99999</v>
      </c>
      <c r="J264">
        <f>IF(Basket_Sheet!$I$6=0,IF(C264&lt;Basket_Sheet!$I$7,-10,10),IF(Basket_Sheet!$I$6=1,IF(D264&lt;Basket_Sheet!$I$7,-10,10),IF(Basket_Sheet!$I$6=2,IF(E264&gt;Basket_Sheet!$I$7,-10,10),"")))</f>
        <v>10</v>
      </c>
      <c r="K264">
        <f t="shared" si="55"/>
        <v>-1</v>
      </c>
      <c r="L264">
        <f t="shared" si="56"/>
        <v>1</v>
      </c>
      <c r="M264">
        <f t="shared" si="57"/>
        <v>1</v>
      </c>
      <c r="N264">
        <v>23450.800800000001</v>
      </c>
      <c r="O264" s="6">
        <f t="shared" si="62"/>
        <v>-9.7765376218117428E-4</v>
      </c>
      <c r="P264">
        <v>13394465</v>
      </c>
      <c r="Q264" s="6">
        <f t="shared" si="63"/>
        <v>-1.0916464732950715E-3</v>
      </c>
      <c r="R264">
        <v>2137.7894063019762</v>
      </c>
      <c r="S264" s="6">
        <f t="shared" si="64"/>
        <v>-8.8789683614909354E-4</v>
      </c>
      <c r="T264" s="29">
        <v>541.4432400000004</v>
      </c>
      <c r="U264" s="6">
        <f t="shared" si="65"/>
        <v>-1.2022247910217221E-3</v>
      </c>
      <c r="V264">
        <v>602.78854999999999</v>
      </c>
      <c r="W264" s="6">
        <f t="shared" si="67"/>
        <v>-3.2591465484091975E-3</v>
      </c>
      <c r="X264">
        <v>2679.2326463019767</v>
      </c>
      <c r="Y264" s="6">
        <f t="shared" si="66"/>
        <v>-9.5143498391814241E-4</v>
      </c>
      <c r="Z264" s="29">
        <v>3282.0211963019765</v>
      </c>
      <c r="AA264" s="6">
        <f t="shared" si="68"/>
        <v>-1.3760788401542268E-3</v>
      </c>
      <c r="AB264">
        <f t="shared" si="58"/>
        <v>2017</v>
      </c>
      <c r="AC264">
        <f t="shared" si="59"/>
        <v>6</v>
      </c>
      <c r="AD264" s="23">
        <f t="shared" si="60"/>
        <v>2</v>
      </c>
      <c r="AE264">
        <f>IF(ISBLANK(Basket_Sheet!$I$1),0,IF(Basket_Sheet!$I$1=0,1,IF(Calculation_Sheet!AB264=Basket_Sheet!$I$1,1,0)))</f>
        <v>1</v>
      </c>
      <c r="AF264">
        <f>IF(ISBLANK(Basket_Sheet!$I$2),0,IF(Basket_Sheet!$I$2=0,1,IF(Calculation_Sheet!AC264=Basket_Sheet!$I$2,1,0)))</f>
        <v>0</v>
      </c>
      <c r="AG264">
        <f>IF(ISBLANK(Basket_Sheet!$I$3),0,IF(Basket_Sheet!$I$3=0,1,IF(Calculation_Sheet!AD264=Basket_Sheet!$I$3,1,0)))</f>
        <v>0</v>
      </c>
      <c r="AH264">
        <f t="shared" si="61"/>
        <v>1</v>
      </c>
    </row>
    <row r="265" spans="1:34" x14ac:dyDescent="0.35">
      <c r="A265" s="19">
        <v>42900</v>
      </c>
      <c r="B265" s="7">
        <v>-5.8288996787584084E-2</v>
      </c>
      <c r="C265">
        <v>0.55753836099999998</v>
      </c>
      <c r="D265">
        <v>5.6601167795293696E-3</v>
      </c>
      <c r="E265">
        <v>9.2889350235865091</v>
      </c>
      <c r="F265">
        <v>2</v>
      </c>
      <c r="G265">
        <f t="shared" ref="G265:G328" si="69">IF(B265&gt;=MIN($B$9:$B$1732),IF(B265&lt;-0.25,-1,99999),99999)</f>
        <v>99999</v>
      </c>
      <c r="H265">
        <f t="shared" ref="H265:H328" si="70">IF(B265&gt;-0.25,IF(B265&lt;0.25,0,99999),99999)</f>
        <v>0</v>
      </c>
      <c r="I265">
        <f t="shared" ref="I265:I328" si="71">IF(B265&gt;0.25,1,99999)</f>
        <v>99999</v>
      </c>
      <c r="J265">
        <f>IF(Basket_Sheet!$I$6=0,IF(C265&lt;Basket_Sheet!$I$7,-10,10),IF(Basket_Sheet!$I$6=1,IF(D265&lt;Basket_Sheet!$I$7,-10,10),IF(Basket_Sheet!$I$6=2,IF(E265&gt;Basket_Sheet!$I$7,-10,10),"")))</f>
        <v>-10</v>
      </c>
      <c r="K265">
        <f t="shared" ref="K265:K328" si="72">MIN(G265:I265)</f>
        <v>0</v>
      </c>
      <c r="L265">
        <f t="shared" ref="L265:L328" si="73">IF(AND(K265=-1,J265=10),1,IF(AND(K265=-1,J265=-10),2,IF(AND(K265=0,J265=10),3,IF(AND(K265=0,J265=-10),4,IF(AND(K265=1,J265=10),5,IF(AND(K265=1,J265=-10),6,""))))))</f>
        <v>4</v>
      </c>
      <c r="M265">
        <f t="shared" ref="M265:M328" si="74">L265</f>
        <v>4</v>
      </c>
      <c r="N265">
        <v>23494.699199999999</v>
      </c>
      <c r="O265" s="6">
        <f t="shared" si="62"/>
        <v>1.8719360747798675E-3</v>
      </c>
      <c r="P265">
        <v>13340613</v>
      </c>
      <c r="Q265" s="6">
        <f t="shared" si="63"/>
        <v>-4.0204666629088948E-3</v>
      </c>
      <c r="R265">
        <v>2137.9719251467213</v>
      </c>
      <c r="S265" s="6">
        <f t="shared" si="64"/>
        <v>8.537737356495434E-5</v>
      </c>
      <c r="T265" s="29">
        <v>541.67159000000038</v>
      </c>
      <c r="U265" s="6">
        <f t="shared" si="65"/>
        <v>4.2174319140086958E-4</v>
      </c>
      <c r="V265">
        <v>600.26144999999997</v>
      </c>
      <c r="W265" s="6">
        <f t="shared" si="67"/>
        <v>-4.1923490417992149E-3</v>
      </c>
      <c r="X265">
        <v>2679.6435151467217</v>
      </c>
      <c r="Y265" s="6">
        <f t="shared" si="66"/>
        <v>1.5335317943065974E-4</v>
      </c>
      <c r="Z265" s="29">
        <v>3279.9049651467217</v>
      </c>
      <c r="AA265" s="6">
        <f t="shared" si="68"/>
        <v>-6.4479509079318209E-4</v>
      </c>
      <c r="AB265">
        <f t="shared" ref="AB265:AB328" si="75">YEAR(A265)</f>
        <v>2017</v>
      </c>
      <c r="AC265">
        <f t="shared" ref="AC265:AC328" si="76">MONTH(A265)</f>
        <v>6</v>
      </c>
      <c r="AD265" s="23">
        <f t="shared" si="60"/>
        <v>2</v>
      </c>
      <c r="AE265">
        <f>IF(ISBLANK(Basket_Sheet!$I$1),0,IF(Basket_Sheet!$I$1=0,1,IF(Calculation_Sheet!AB265=Basket_Sheet!$I$1,1,0)))</f>
        <v>1</v>
      </c>
      <c r="AF265">
        <f>IF(ISBLANK(Basket_Sheet!$I$2),0,IF(Basket_Sheet!$I$2=0,1,IF(Calculation_Sheet!AC265=Basket_Sheet!$I$2,1,0)))</f>
        <v>0</v>
      </c>
      <c r="AG265">
        <f>IF(ISBLANK(Basket_Sheet!$I$3),0,IF(Basket_Sheet!$I$3=0,1,IF(Calculation_Sheet!AD265=Basket_Sheet!$I$3,1,0)))</f>
        <v>0</v>
      </c>
      <c r="AH265">
        <f t="shared" si="61"/>
        <v>1</v>
      </c>
    </row>
    <row r="266" spans="1:34" x14ac:dyDescent="0.35">
      <c r="A266" s="19">
        <v>42901</v>
      </c>
      <c r="B266" s="7">
        <v>-0.25586118329412932</v>
      </c>
      <c r="C266">
        <v>0.53783716599999998</v>
      </c>
      <c r="D266">
        <v>1.01447710535701E-2</v>
      </c>
      <c r="E266">
        <v>10.0690383539972</v>
      </c>
      <c r="F266">
        <v>4</v>
      </c>
      <c r="G266">
        <f t="shared" si="69"/>
        <v>-1</v>
      </c>
      <c r="H266">
        <f t="shared" si="70"/>
        <v>99999</v>
      </c>
      <c r="I266">
        <f t="shared" si="71"/>
        <v>99999</v>
      </c>
      <c r="J266">
        <f>IF(Basket_Sheet!$I$6=0,IF(C266&lt;Basket_Sheet!$I$7,-10,10),IF(Basket_Sheet!$I$6=1,IF(D266&lt;Basket_Sheet!$I$7,-10,10),IF(Basket_Sheet!$I$6=2,IF(E266&gt;Basket_Sheet!$I$7,-10,10),"")))</f>
        <v>-10</v>
      </c>
      <c r="K266">
        <f t="shared" si="72"/>
        <v>-1</v>
      </c>
      <c r="L266">
        <f t="shared" si="73"/>
        <v>2</v>
      </c>
      <c r="M266">
        <f t="shared" si="74"/>
        <v>2</v>
      </c>
      <c r="N266">
        <v>23395.800800000001</v>
      </c>
      <c r="O266" s="6">
        <f t="shared" si="62"/>
        <v>-4.2093920487391578E-3</v>
      </c>
      <c r="P266">
        <v>13405036</v>
      </c>
      <c r="Q266" s="6">
        <f t="shared" si="63"/>
        <v>4.8290884384398769E-3</v>
      </c>
      <c r="R266">
        <v>2144.5385437396021</v>
      </c>
      <c r="S266" s="6">
        <f t="shared" si="64"/>
        <v>3.0714241453053681E-3</v>
      </c>
      <c r="T266" s="29">
        <v>543.1298900000005</v>
      </c>
      <c r="U266" s="6">
        <f t="shared" si="65"/>
        <v>2.6922216836222645E-3</v>
      </c>
      <c r="V266">
        <v>598.35264999999993</v>
      </c>
      <c r="W266" s="6">
        <f t="shared" si="67"/>
        <v>-3.1799476711357189E-3</v>
      </c>
      <c r="X266">
        <v>2687.6684337396027</v>
      </c>
      <c r="Y266" s="6">
        <f t="shared" si="66"/>
        <v>2.9947709639435161E-3</v>
      </c>
      <c r="Z266" s="29">
        <v>3286.0210837396025</v>
      </c>
      <c r="AA266" s="6">
        <f t="shared" si="68"/>
        <v>1.8647243313061335E-3</v>
      </c>
      <c r="AB266">
        <f t="shared" si="75"/>
        <v>2017</v>
      </c>
      <c r="AC266">
        <f t="shared" si="76"/>
        <v>6</v>
      </c>
      <c r="AD266" s="23">
        <f t="shared" ref="AD266:AD329" si="77">ROUNDUP(AC266/3,0)</f>
        <v>2</v>
      </c>
      <c r="AE266">
        <f>IF(ISBLANK(Basket_Sheet!$I$1),0,IF(Basket_Sheet!$I$1=0,1,IF(Calculation_Sheet!AB266=Basket_Sheet!$I$1,1,0)))</f>
        <v>1</v>
      </c>
      <c r="AF266">
        <f>IF(ISBLANK(Basket_Sheet!$I$2),0,IF(Basket_Sheet!$I$2=0,1,IF(Calculation_Sheet!AC266=Basket_Sheet!$I$2,1,0)))</f>
        <v>0</v>
      </c>
      <c r="AG266">
        <f>IF(ISBLANK(Basket_Sheet!$I$3),0,IF(Basket_Sheet!$I$3=0,1,IF(Calculation_Sheet!AD266=Basket_Sheet!$I$3,1,0)))</f>
        <v>0</v>
      </c>
      <c r="AH266">
        <f t="shared" ref="AH266:AH329" si="78">IF(SUM(AE266:AG266)&gt;=$T$1,1,0)</f>
        <v>1</v>
      </c>
    </row>
    <row r="267" spans="1:34" x14ac:dyDescent="0.35">
      <c r="A267" s="19">
        <v>42902</v>
      </c>
      <c r="B267" s="7">
        <v>0.26969011162887807</v>
      </c>
      <c r="C267">
        <v>2.093648E-3</v>
      </c>
      <c r="D267">
        <v>6.8995404755786499E-2</v>
      </c>
      <c r="E267">
        <v>8.4222859141870394</v>
      </c>
      <c r="F267">
        <v>3</v>
      </c>
      <c r="G267">
        <f t="shared" si="69"/>
        <v>99999</v>
      </c>
      <c r="H267">
        <f t="shared" si="70"/>
        <v>99999</v>
      </c>
      <c r="I267">
        <f t="shared" si="71"/>
        <v>1</v>
      </c>
      <c r="J267">
        <f>IF(Basket_Sheet!$I$6=0,IF(C267&lt;Basket_Sheet!$I$7,-10,10),IF(Basket_Sheet!$I$6=1,IF(D267&lt;Basket_Sheet!$I$7,-10,10),IF(Basket_Sheet!$I$6=2,IF(E267&gt;Basket_Sheet!$I$7,-10,10),"")))</f>
        <v>-10</v>
      </c>
      <c r="K267">
        <f t="shared" si="72"/>
        <v>1</v>
      </c>
      <c r="L267">
        <f t="shared" si="73"/>
        <v>6</v>
      </c>
      <c r="M267">
        <f t="shared" si="74"/>
        <v>6</v>
      </c>
      <c r="N267">
        <v>23495</v>
      </c>
      <c r="O267" s="6">
        <f t="shared" ref="O267:O330" si="79">N267/N266-1</f>
        <v>4.2400429396713957E-3</v>
      </c>
      <c r="P267">
        <v>13434785</v>
      </c>
      <c r="Q267" s="6">
        <f t="shared" ref="Q267:Q330" si="80">P267/P266-1</f>
        <v>2.2192405898797674E-3</v>
      </c>
      <c r="R267">
        <v>2146.8354023677689</v>
      </c>
      <c r="S267" s="6">
        <f t="shared" ref="S267:S330" si="81">R267/R266-1</f>
        <v>1.071026974484468E-3</v>
      </c>
      <c r="T267" s="29">
        <v>542.4167200000004</v>
      </c>
      <c r="U267" s="6">
        <f t="shared" ref="U267:U330" si="82">T267/T266-1</f>
        <v>-1.3130744838957265E-3</v>
      </c>
      <c r="V267">
        <v>591.98921999999993</v>
      </c>
      <c r="W267" s="6">
        <f t="shared" si="67"/>
        <v>-1.0634915714002435E-2</v>
      </c>
      <c r="X267">
        <v>2689.2521223677695</v>
      </c>
      <c r="Y267" s="6">
        <f t="shared" ref="Y267:Y330" si="83">X267/X266-1</f>
        <v>5.8924255994008412E-4</v>
      </c>
      <c r="Z267" s="29">
        <v>3281.2413423677694</v>
      </c>
      <c r="AA267" s="6">
        <f t="shared" si="68"/>
        <v>-1.4545680779362025E-3</v>
      </c>
      <c r="AB267">
        <f t="shared" si="75"/>
        <v>2017</v>
      </c>
      <c r="AC267">
        <f t="shared" si="76"/>
        <v>6</v>
      </c>
      <c r="AD267" s="23">
        <f t="shared" si="77"/>
        <v>2</v>
      </c>
      <c r="AE267">
        <f>IF(ISBLANK(Basket_Sheet!$I$1),0,IF(Basket_Sheet!$I$1=0,1,IF(Calculation_Sheet!AB267=Basket_Sheet!$I$1,1,0)))</f>
        <v>1</v>
      </c>
      <c r="AF267">
        <f>IF(ISBLANK(Basket_Sheet!$I$2),0,IF(Basket_Sheet!$I$2=0,1,IF(Calculation_Sheet!AC267=Basket_Sheet!$I$2,1,0)))</f>
        <v>0</v>
      </c>
      <c r="AG267">
        <f>IF(ISBLANK(Basket_Sheet!$I$3),0,IF(Basket_Sheet!$I$3=0,1,IF(Calculation_Sheet!AD267=Basket_Sheet!$I$3,1,0)))</f>
        <v>0</v>
      </c>
      <c r="AH267">
        <f t="shared" si="78"/>
        <v>1</v>
      </c>
    </row>
    <row r="268" spans="1:34" x14ac:dyDescent="0.35">
      <c r="A268" s="19">
        <v>42905</v>
      </c>
      <c r="B268" s="7">
        <v>0.82735539186947515</v>
      </c>
      <c r="C268">
        <v>0.74996956699999995</v>
      </c>
      <c r="D268">
        <v>0.28230122389402801</v>
      </c>
      <c r="E268">
        <v>4.6558273224103202</v>
      </c>
      <c r="F268">
        <v>1</v>
      </c>
      <c r="G268">
        <f t="shared" si="69"/>
        <v>99999</v>
      </c>
      <c r="H268">
        <f t="shared" si="70"/>
        <v>99999</v>
      </c>
      <c r="I268">
        <f t="shared" si="71"/>
        <v>1</v>
      </c>
      <c r="J268">
        <f>IF(Basket_Sheet!$I$6=0,IF(C268&lt;Basket_Sheet!$I$7,-10,10),IF(Basket_Sheet!$I$6=1,IF(D268&lt;Basket_Sheet!$I$7,-10,10),IF(Basket_Sheet!$I$6=2,IF(E268&gt;Basket_Sheet!$I$7,-10,10),"")))</f>
        <v>10</v>
      </c>
      <c r="K268">
        <f t="shared" si="72"/>
        <v>1</v>
      </c>
      <c r="L268">
        <f t="shared" si="73"/>
        <v>5</v>
      </c>
      <c r="M268">
        <f t="shared" si="74"/>
        <v>5</v>
      </c>
      <c r="N268">
        <v>23707.550800000001</v>
      </c>
      <c r="O268" s="6">
        <f t="shared" si="79"/>
        <v>9.0466397105768426E-3</v>
      </c>
      <c r="P268">
        <v>13468070</v>
      </c>
      <c r="Q268" s="6">
        <f t="shared" si="80"/>
        <v>2.4775238308614167E-3</v>
      </c>
      <c r="R268">
        <v>2151.5548027953018</v>
      </c>
      <c r="S268" s="6">
        <f t="shared" si="81"/>
        <v>2.1983056653192001E-3</v>
      </c>
      <c r="T268" s="29">
        <v>544.48924000000045</v>
      </c>
      <c r="U268" s="6">
        <f t="shared" si="82"/>
        <v>3.8208999162121504E-3</v>
      </c>
      <c r="V268">
        <v>591.98921999999993</v>
      </c>
      <c r="W268" s="6">
        <f t="shared" ref="W268:W331" si="84">V268/V267-1</f>
        <v>0</v>
      </c>
      <c r="X268">
        <v>2696.0440427953022</v>
      </c>
      <c r="Y268" s="6">
        <f t="shared" si="83"/>
        <v>2.5255796476058023E-3</v>
      </c>
      <c r="Z268" s="29">
        <v>3288.0332627953021</v>
      </c>
      <c r="AA268" s="6">
        <f t="shared" ref="AA268:AA331" si="85">Z268/Z267-1</f>
        <v>2.0699240680148723E-3</v>
      </c>
      <c r="AB268">
        <f t="shared" si="75"/>
        <v>2017</v>
      </c>
      <c r="AC268">
        <f t="shared" si="76"/>
        <v>6</v>
      </c>
      <c r="AD268" s="23">
        <f t="shared" si="77"/>
        <v>2</v>
      </c>
      <c r="AE268">
        <f>IF(ISBLANK(Basket_Sheet!$I$1),0,IF(Basket_Sheet!$I$1=0,1,IF(Calculation_Sheet!AB268=Basket_Sheet!$I$1,1,0)))</f>
        <v>1</v>
      </c>
      <c r="AF268">
        <f>IF(ISBLANK(Basket_Sheet!$I$2),0,IF(Basket_Sheet!$I$2=0,1,IF(Calculation_Sheet!AC268=Basket_Sheet!$I$2,1,0)))</f>
        <v>0</v>
      </c>
      <c r="AG268">
        <f>IF(ISBLANK(Basket_Sheet!$I$3),0,IF(Basket_Sheet!$I$3=0,1,IF(Calculation_Sheet!AD268=Basket_Sheet!$I$3,1,0)))</f>
        <v>0</v>
      </c>
      <c r="AH268">
        <f t="shared" si="78"/>
        <v>1</v>
      </c>
    </row>
    <row r="269" spans="1:34" x14ac:dyDescent="0.35">
      <c r="A269" s="19">
        <v>42906</v>
      </c>
      <c r="B269" s="7">
        <v>-0.21872941392788051</v>
      </c>
      <c r="C269">
        <v>0.158847039</v>
      </c>
      <c r="D269">
        <v>6.0116469890238403E-2</v>
      </c>
      <c r="E269">
        <v>14.462683229816999</v>
      </c>
      <c r="F269">
        <v>4</v>
      </c>
      <c r="G269">
        <f t="shared" si="69"/>
        <v>99999</v>
      </c>
      <c r="H269">
        <f t="shared" si="70"/>
        <v>0</v>
      </c>
      <c r="I269">
        <f t="shared" si="71"/>
        <v>99999</v>
      </c>
      <c r="J269">
        <f>IF(Basket_Sheet!$I$6=0,IF(C269&lt;Basket_Sheet!$I$7,-10,10),IF(Basket_Sheet!$I$6=1,IF(D269&lt;Basket_Sheet!$I$7,-10,10),IF(Basket_Sheet!$I$6=2,IF(E269&gt;Basket_Sheet!$I$7,-10,10),"")))</f>
        <v>-10</v>
      </c>
      <c r="K269">
        <f t="shared" si="72"/>
        <v>0</v>
      </c>
      <c r="L269">
        <f t="shared" si="73"/>
        <v>4</v>
      </c>
      <c r="M269">
        <f t="shared" si="74"/>
        <v>4</v>
      </c>
      <c r="N269">
        <v>23669</v>
      </c>
      <c r="O269" s="6">
        <f t="shared" si="79"/>
        <v>-1.6260979603174297E-3</v>
      </c>
      <c r="P269">
        <v>13517901</v>
      </c>
      <c r="Q269" s="6">
        <f t="shared" si="80"/>
        <v>3.6999362195178076E-3</v>
      </c>
      <c r="R269">
        <v>2157.9966631141742</v>
      </c>
      <c r="S269" s="6">
        <f t="shared" si="81"/>
        <v>2.9940489131408121E-3</v>
      </c>
      <c r="T269" s="29">
        <v>544.51175000000046</v>
      </c>
      <c r="U269" s="6">
        <f t="shared" si="82"/>
        <v>4.1341496482161233E-5</v>
      </c>
      <c r="V269">
        <v>595.35506999999984</v>
      </c>
      <c r="W269" s="6">
        <f t="shared" si="84"/>
        <v>5.6856609652451429E-3</v>
      </c>
      <c r="X269">
        <v>2702.5084131141748</v>
      </c>
      <c r="Y269" s="6">
        <f t="shared" si="83"/>
        <v>2.397724301332449E-3</v>
      </c>
      <c r="Z269" s="29">
        <v>3297.8634831141744</v>
      </c>
      <c r="AA269" s="6">
        <f t="shared" si="85"/>
        <v>2.9896961293254254E-3</v>
      </c>
      <c r="AB269">
        <f t="shared" si="75"/>
        <v>2017</v>
      </c>
      <c r="AC269">
        <f t="shared" si="76"/>
        <v>6</v>
      </c>
      <c r="AD269" s="23">
        <f t="shared" si="77"/>
        <v>2</v>
      </c>
      <c r="AE269">
        <f>IF(ISBLANK(Basket_Sheet!$I$1),0,IF(Basket_Sheet!$I$1=0,1,IF(Calculation_Sheet!AB269=Basket_Sheet!$I$1,1,0)))</f>
        <v>1</v>
      </c>
      <c r="AF269">
        <f>IF(ISBLANK(Basket_Sheet!$I$2),0,IF(Basket_Sheet!$I$2=0,1,IF(Calculation_Sheet!AC269=Basket_Sheet!$I$2,1,0)))</f>
        <v>0</v>
      </c>
      <c r="AG269">
        <f>IF(ISBLANK(Basket_Sheet!$I$3),0,IF(Basket_Sheet!$I$3=0,1,IF(Calculation_Sheet!AD269=Basket_Sheet!$I$3,1,0)))</f>
        <v>0</v>
      </c>
      <c r="AH269">
        <f t="shared" si="78"/>
        <v>1</v>
      </c>
    </row>
    <row r="270" spans="1:34" x14ac:dyDescent="0.35">
      <c r="A270" s="19">
        <v>42907</v>
      </c>
      <c r="B270" s="7">
        <v>0.37571422056742693</v>
      </c>
      <c r="C270">
        <v>0.36388423800000003</v>
      </c>
      <c r="D270">
        <v>0.162196956792311</v>
      </c>
      <c r="E270">
        <v>7.8575152041715697</v>
      </c>
      <c r="F270">
        <v>5</v>
      </c>
      <c r="G270">
        <f t="shared" si="69"/>
        <v>99999</v>
      </c>
      <c r="H270">
        <f t="shared" si="70"/>
        <v>99999</v>
      </c>
      <c r="I270">
        <f t="shared" si="71"/>
        <v>1</v>
      </c>
      <c r="J270">
        <f>IF(Basket_Sheet!$I$6=0,IF(C270&lt;Basket_Sheet!$I$7,-10,10),IF(Basket_Sheet!$I$6=1,IF(D270&lt;Basket_Sheet!$I$7,-10,10),IF(Basket_Sheet!$I$6=2,IF(E270&gt;Basket_Sheet!$I$7,-10,10),"")))</f>
        <v>10</v>
      </c>
      <c r="K270">
        <f t="shared" si="72"/>
        <v>1</v>
      </c>
      <c r="L270">
        <f t="shared" si="73"/>
        <v>5</v>
      </c>
      <c r="M270">
        <f t="shared" si="74"/>
        <v>5</v>
      </c>
      <c r="N270">
        <v>23691.349600000001</v>
      </c>
      <c r="O270" s="6">
        <f t="shared" si="79"/>
        <v>9.442562000929744E-4</v>
      </c>
      <c r="P270">
        <v>13519267</v>
      </c>
      <c r="Q270" s="6">
        <f t="shared" si="80"/>
        <v>1.0105119130554563E-4</v>
      </c>
      <c r="R270">
        <v>2156.2313629706891</v>
      </c>
      <c r="S270" s="6">
        <f t="shared" si="81"/>
        <v>-8.1802728134783287E-4</v>
      </c>
      <c r="T270" s="29">
        <v>544.59600000000046</v>
      </c>
      <c r="U270" s="6">
        <f t="shared" si="82"/>
        <v>1.5472577038044832E-4</v>
      </c>
      <c r="V270">
        <v>596.17052999999987</v>
      </c>
      <c r="W270" s="6">
        <f t="shared" si="84"/>
        <v>1.3697036291302478E-3</v>
      </c>
      <c r="X270">
        <v>2700.8273629706896</v>
      </c>
      <c r="Y270" s="6">
        <f t="shared" si="83"/>
        <v>-6.2203326928711444E-4</v>
      </c>
      <c r="Z270" s="29">
        <v>3296.9978929706895</v>
      </c>
      <c r="AA270" s="6">
        <f t="shared" si="85"/>
        <v>-2.6246997424761442E-4</v>
      </c>
      <c r="AB270">
        <f t="shared" si="75"/>
        <v>2017</v>
      </c>
      <c r="AC270">
        <f t="shared" si="76"/>
        <v>6</v>
      </c>
      <c r="AD270" s="23">
        <f t="shared" si="77"/>
        <v>2</v>
      </c>
      <c r="AE270">
        <f>IF(ISBLANK(Basket_Sheet!$I$1),0,IF(Basket_Sheet!$I$1=0,1,IF(Calculation_Sheet!AB270=Basket_Sheet!$I$1,1,0)))</f>
        <v>1</v>
      </c>
      <c r="AF270">
        <f>IF(ISBLANK(Basket_Sheet!$I$2),0,IF(Basket_Sheet!$I$2=0,1,IF(Calculation_Sheet!AC270=Basket_Sheet!$I$2,1,0)))</f>
        <v>0</v>
      </c>
      <c r="AG270">
        <f>IF(ISBLANK(Basket_Sheet!$I$3),0,IF(Basket_Sheet!$I$3=0,1,IF(Calculation_Sheet!AD270=Basket_Sheet!$I$3,1,0)))</f>
        <v>0</v>
      </c>
      <c r="AH270">
        <f t="shared" si="78"/>
        <v>1</v>
      </c>
    </row>
    <row r="271" spans="1:34" x14ac:dyDescent="0.35">
      <c r="A271" s="19">
        <v>42908</v>
      </c>
      <c r="B271" s="7">
        <v>-0.31652992438100686</v>
      </c>
      <c r="C271">
        <v>5.6334409000000002E-2</v>
      </c>
      <c r="D271">
        <v>7.6993630678390795E-2</v>
      </c>
      <c r="E271">
        <v>8.7526815379480691</v>
      </c>
      <c r="F271">
        <v>8</v>
      </c>
      <c r="G271">
        <f t="shared" si="69"/>
        <v>-1</v>
      </c>
      <c r="H271">
        <f t="shared" si="70"/>
        <v>99999</v>
      </c>
      <c r="I271">
        <f t="shared" si="71"/>
        <v>99999</v>
      </c>
      <c r="J271">
        <f>IF(Basket_Sheet!$I$6=0,IF(C271&lt;Basket_Sheet!$I$7,-10,10),IF(Basket_Sheet!$I$6=1,IF(D271&lt;Basket_Sheet!$I$7,-10,10),IF(Basket_Sheet!$I$6=2,IF(E271&gt;Basket_Sheet!$I$7,-10,10),"")))</f>
        <v>-10</v>
      </c>
      <c r="K271">
        <f t="shared" si="72"/>
        <v>-1</v>
      </c>
      <c r="L271">
        <f t="shared" si="73"/>
        <v>2</v>
      </c>
      <c r="M271">
        <f t="shared" si="74"/>
        <v>2</v>
      </c>
      <c r="N271">
        <v>23710.449199999999</v>
      </c>
      <c r="O271" s="6">
        <f t="shared" si="79"/>
        <v>8.0618454931746797E-4</v>
      </c>
      <c r="P271">
        <v>13506288</v>
      </c>
      <c r="Q271" s="6">
        <f t="shared" si="80"/>
        <v>-9.6003725645776861E-4</v>
      </c>
      <c r="R271">
        <v>2150.487394298902</v>
      </c>
      <c r="S271" s="6">
        <f t="shared" si="81"/>
        <v>-2.6638925536606184E-3</v>
      </c>
      <c r="T271" s="29">
        <v>545.67708000000039</v>
      </c>
      <c r="U271" s="6">
        <f t="shared" si="82"/>
        <v>1.9851045545686841E-3</v>
      </c>
      <c r="V271">
        <v>592.87128999999993</v>
      </c>
      <c r="W271" s="6">
        <f t="shared" si="84"/>
        <v>-5.5340541572894697E-3</v>
      </c>
      <c r="X271">
        <v>2696.1644742989024</v>
      </c>
      <c r="Y271" s="6">
        <f t="shared" si="83"/>
        <v>-1.7264667618956953E-3</v>
      </c>
      <c r="Z271" s="29">
        <v>3289.0357642989024</v>
      </c>
      <c r="AA271" s="6">
        <f t="shared" si="85"/>
        <v>-2.4149632272324473E-3</v>
      </c>
      <c r="AB271">
        <f t="shared" si="75"/>
        <v>2017</v>
      </c>
      <c r="AC271">
        <f t="shared" si="76"/>
        <v>6</v>
      </c>
      <c r="AD271" s="23">
        <f t="shared" si="77"/>
        <v>2</v>
      </c>
      <c r="AE271">
        <f>IF(ISBLANK(Basket_Sheet!$I$1),0,IF(Basket_Sheet!$I$1=0,1,IF(Calculation_Sheet!AB271=Basket_Sheet!$I$1,1,0)))</f>
        <v>1</v>
      </c>
      <c r="AF271">
        <f>IF(ISBLANK(Basket_Sheet!$I$2),0,IF(Basket_Sheet!$I$2=0,1,IF(Calculation_Sheet!AC271=Basket_Sheet!$I$2,1,0)))</f>
        <v>0</v>
      </c>
      <c r="AG271">
        <f>IF(ISBLANK(Basket_Sheet!$I$3),0,IF(Basket_Sheet!$I$3=0,1,IF(Calculation_Sheet!AD271=Basket_Sheet!$I$3,1,0)))</f>
        <v>0</v>
      </c>
      <c r="AH271">
        <f t="shared" si="78"/>
        <v>1</v>
      </c>
    </row>
    <row r="272" spans="1:34" x14ac:dyDescent="0.35">
      <c r="A272" s="19">
        <v>42909</v>
      </c>
      <c r="B272" s="7">
        <v>-1.1481669759388442</v>
      </c>
      <c r="C272">
        <v>0.41865240300000001</v>
      </c>
      <c r="D272">
        <v>0.207619533943907</v>
      </c>
      <c r="E272">
        <v>8.3281014729034304</v>
      </c>
      <c r="F272">
        <v>16</v>
      </c>
      <c r="G272">
        <f t="shared" si="69"/>
        <v>-1</v>
      </c>
      <c r="H272">
        <f t="shared" si="70"/>
        <v>99999</v>
      </c>
      <c r="I272">
        <f t="shared" si="71"/>
        <v>99999</v>
      </c>
      <c r="J272">
        <f>IF(Basket_Sheet!$I$6=0,IF(C272&lt;Basket_Sheet!$I$7,-10,10),IF(Basket_Sheet!$I$6=1,IF(D272&lt;Basket_Sheet!$I$7,-10,10),IF(Basket_Sheet!$I$6=2,IF(E272&gt;Basket_Sheet!$I$7,-10,10),"")))</f>
        <v>10</v>
      </c>
      <c r="K272">
        <f t="shared" si="72"/>
        <v>-1</v>
      </c>
      <c r="L272">
        <f t="shared" si="73"/>
        <v>1</v>
      </c>
      <c r="M272">
        <f t="shared" si="74"/>
        <v>1</v>
      </c>
      <c r="N272">
        <v>23549.849600000001</v>
      </c>
      <c r="O272" s="6">
        <f t="shared" si="79"/>
        <v>-6.7733680895424309E-3</v>
      </c>
      <c r="P272">
        <v>13528802</v>
      </c>
      <c r="Q272" s="6">
        <f t="shared" si="80"/>
        <v>1.6669272860168061E-3</v>
      </c>
      <c r="R272">
        <v>2149.6167155637554</v>
      </c>
      <c r="S272" s="6">
        <f t="shared" si="81"/>
        <v>-4.0487507039321802E-4</v>
      </c>
      <c r="T272" s="29">
        <v>547.0656300000004</v>
      </c>
      <c r="U272" s="6">
        <f t="shared" si="82"/>
        <v>2.5446368390624752E-3</v>
      </c>
      <c r="V272">
        <v>584.60226</v>
      </c>
      <c r="W272" s="6">
        <f t="shared" si="84"/>
        <v>-1.3947428623167002E-2</v>
      </c>
      <c r="X272">
        <v>2696.6823455637559</v>
      </c>
      <c r="Y272" s="6">
        <f t="shared" si="83"/>
        <v>1.9207703008849997E-4</v>
      </c>
      <c r="Z272" s="29">
        <v>3281.284605563756</v>
      </c>
      <c r="AA272" s="6">
        <f t="shared" si="85"/>
        <v>-2.356665992897411E-3</v>
      </c>
      <c r="AB272">
        <f t="shared" si="75"/>
        <v>2017</v>
      </c>
      <c r="AC272">
        <f t="shared" si="76"/>
        <v>6</v>
      </c>
      <c r="AD272" s="23">
        <f t="shared" si="77"/>
        <v>2</v>
      </c>
      <c r="AE272">
        <f>IF(ISBLANK(Basket_Sheet!$I$1),0,IF(Basket_Sheet!$I$1=0,1,IF(Calculation_Sheet!AB272=Basket_Sheet!$I$1,1,0)))</f>
        <v>1</v>
      </c>
      <c r="AF272">
        <f>IF(ISBLANK(Basket_Sheet!$I$2),0,IF(Basket_Sheet!$I$2=0,1,IF(Calculation_Sheet!AC272=Basket_Sheet!$I$2,1,0)))</f>
        <v>0</v>
      </c>
      <c r="AG272">
        <f>IF(ISBLANK(Basket_Sheet!$I$3),0,IF(Basket_Sheet!$I$3=0,1,IF(Calculation_Sheet!AD272=Basket_Sheet!$I$3,1,0)))</f>
        <v>0</v>
      </c>
      <c r="AH272">
        <f t="shared" si="78"/>
        <v>1</v>
      </c>
    </row>
    <row r="273" spans="1:34" x14ac:dyDescent="0.35">
      <c r="A273" s="19">
        <v>42913</v>
      </c>
      <c r="B273" s="7">
        <v>-1.6229804409834783</v>
      </c>
      <c r="C273">
        <v>0.75964256299999999</v>
      </c>
      <c r="D273">
        <v>0.26145020983950201</v>
      </c>
      <c r="E273">
        <v>4.6843951701433904</v>
      </c>
      <c r="F273">
        <v>5</v>
      </c>
      <c r="G273">
        <f t="shared" si="69"/>
        <v>-1</v>
      </c>
      <c r="H273">
        <f t="shared" si="70"/>
        <v>99999</v>
      </c>
      <c r="I273">
        <f t="shared" si="71"/>
        <v>99999</v>
      </c>
      <c r="J273">
        <f>IF(Basket_Sheet!$I$6=0,IF(C273&lt;Basket_Sheet!$I$7,-10,10),IF(Basket_Sheet!$I$6=1,IF(D273&lt;Basket_Sheet!$I$7,-10,10),IF(Basket_Sheet!$I$6=2,IF(E273&gt;Basket_Sheet!$I$7,-10,10),"")))</f>
        <v>10</v>
      </c>
      <c r="K273">
        <f t="shared" si="72"/>
        <v>-1</v>
      </c>
      <c r="L273">
        <f t="shared" si="73"/>
        <v>1</v>
      </c>
      <c r="M273">
        <f t="shared" si="74"/>
        <v>1</v>
      </c>
      <c r="N273">
        <v>23210.650399999999</v>
      </c>
      <c r="O273" s="6">
        <f t="shared" si="79"/>
        <v>-1.4403455043721536E-2</v>
      </c>
      <c r="P273">
        <v>13574157</v>
      </c>
      <c r="Q273" s="6">
        <f t="shared" si="80"/>
        <v>3.3524771816455523E-3</v>
      </c>
      <c r="R273">
        <v>2151.5456239483665</v>
      </c>
      <c r="S273" s="6">
        <f t="shared" si="81"/>
        <v>8.9732665858299754E-4</v>
      </c>
      <c r="T273" s="29">
        <v>547.82977000000051</v>
      </c>
      <c r="U273" s="6">
        <f t="shared" si="82"/>
        <v>1.3967976748971989E-3</v>
      </c>
      <c r="V273">
        <v>584.88328999999999</v>
      </c>
      <c r="W273" s="6">
        <f t="shared" si="84"/>
        <v>4.807200026903935E-4</v>
      </c>
      <c r="X273">
        <v>2699.3753939483668</v>
      </c>
      <c r="Y273" s="6">
        <f t="shared" si="83"/>
        <v>9.9865243269792181E-4</v>
      </c>
      <c r="Z273" s="29">
        <v>3284.2586839483665</v>
      </c>
      <c r="AA273" s="6">
        <f t="shared" si="85"/>
        <v>9.0637623434663972E-4</v>
      </c>
      <c r="AB273">
        <f t="shared" si="75"/>
        <v>2017</v>
      </c>
      <c r="AC273">
        <f t="shared" si="76"/>
        <v>6</v>
      </c>
      <c r="AD273" s="23">
        <f t="shared" si="77"/>
        <v>2</v>
      </c>
      <c r="AE273">
        <f>IF(ISBLANK(Basket_Sheet!$I$1),0,IF(Basket_Sheet!$I$1=0,1,IF(Calculation_Sheet!AB273=Basket_Sheet!$I$1,1,0)))</f>
        <v>1</v>
      </c>
      <c r="AF273">
        <f>IF(ISBLANK(Basket_Sheet!$I$2),0,IF(Basket_Sheet!$I$2=0,1,IF(Calculation_Sheet!AC273=Basket_Sheet!$I$2,1,0)))</f>
        <v>0</v>
      </c>
      <c r="AG273">
        <f>IF(ISBLANK(Basket_Sheet!$I$3),0,IF(Basket_Sheet!$I$3=0,1,IF(Calculation_Sheet!AD273=Basket_Sheet!$I$3,1,0)))</f>
        <v>0</v>
      </c>
      <c r="AH273">
        <f t="shared" si="78"/>
        <v>1</v>
      </c>
    </row>
    <row r="274" spans="1:34" x14ac:dyDescent="0.35">
      <c r="A274" s="19">
        <v>42914</v>
      </c>
      <c r="B274" s="7">
        <v>0.46923136305075575</v>
      </c>
      <c r="C274">
        <v>2.2987685000000001E-2</v>
      </c>
      <c r="D274">
        <v>3.4838137912653798E-2</v>
      </c>
      <c r="E274">
        <v>10.684835491991899</v>
      </c>
      <c r="F274">
        <v>5</v>
      </c>
      <c r="G274">
        <f t="shared" si="69"/>
        <v>99999</v>
      </c>
      <c r="H274">
        <f t="shared" si="70"/>
        <v>99999</v>
      </c>
      <c r="I274">
        <f t="shared" si="71"/>
        <v>1</v>
      </c>
      <c r="J274">
        <f>IF(Basket_Sheet!$I$6=0,IF(C274&lt;Basket_Sheet!$I$7,-10,10),IF(Basket_Sheet!$I$6=1,IF(D274&lt;Basket_Sheet!$I$7,-10,10),IF(Basket_Sheet!$I$6=2,IF(E274&gt;Basket_Sheet!$I$7,-10,10),"")))</f>
        <v>-10</v>
      </c>
      <c r="K274">
        <f t="shared" si="72"/>
        <v>1</v>
      </c>
      <c r="L274">
        <f t="shared" si="73"/>
        <v>6</v>
      </c>
      <c r="M274">
        <f t="shared" si="74"/>
        <v>6</v>
      </c>
      <c r="N274">
        <v>23259.949199999999</v>
      </c>
      <c r="O274" s="6">
        <f t="shared" si="79"/>
        <v>2.1239732256705945E-3</v>
      </c>
      <c r="P274">
        <v>13601297</v>
      </c>
      <c r="Q274" s="6">
        <f t="shared" si="80"/>
        <v>1.9993875126094185E-3</v>
      </c>
      <c r="R274">
        <v>2151.6901653865698</v>
      </c>
      <c r="S274" s="6">
        <f t="shared" si="81"/>
        <v>6.7180280350243038E-5</v>
      </c>
      <c r="T274" s="29">
        <v>546.95011000000045</v>
      </c>
      <c r="U274" s="6">
        <f t="shared" si="82"/>
        <v>-1.6057177761625852E-3</v>
      </c>
      <c r="V274">
        <v>587.92190999999991</v>
      </c>
      <c r="W274" s="6">
        <f t="shared" si="84"/>
        <v>5.1952586985344329E-3</v>
      </c>
      <c r="X274">
        <v>2698.6402753865705</v>
      </c>
      <c r="Y274" s="6">
        <f t="shared" si="83"/>
        <v>-2.723291334152389E-4</v>
      </c>
      <c r="Z274" s="29">
        <v>3286.5621853865705</v>
      </c>
      <c r="AA274" s="6">
        <f t="shared" si="85"/>
        <v>7.0137637131395536E-4</v>
      </c>
      <c r="AB274">
        <f t="shared" si="75"/>
        <v>2017</v>
      </c>
      <c r="AC274">
        <f t="shared" si="76"/>
        <v>6</v>
      </c>
      <c r="AD274" s="23">
        <f t="shared" si="77"/>
        <v>2</v>
      </c>
      <c r="AE274">
        <f>IF(ISBLANK(Basket_Sheet!$I$1),0,IF(Basket_Sheet!$I$1=0,1,IF(Calculation_Sheet!AB274=Basket_Sheet!$I$1,1,0)))</f>
        <v>1</v>
      </c>
      <c r="AF274">
        <f>IF(ISBLANK(Basket_Sheet!$I$2),0,IF(Basket_Sheet!$I$2=0,1,IF(Calculation_Sheet!AC274=Basket_Sheet!$I$2,1,0)))</f>
        <v>0</v>
      </c>
      <c r="AG274">
        <f>IF(ISBLANK(Basket_Sheet!$I$3),0,IF(Basket_Sheet!$I$3=0,1,IF(Calculation_Sheet!AD274=Basket_Sheet!$I$3,1,0)))</f>
        <v>0</v>
      </c>
      <c r="AH274">
        <f t="shared" si="78"/>
        <v>1</v>
      </c>
    </row>
    <row r="275" spans="1:34" x14ac:dyDescent="0.35">
      <c r="A275" s="19">
        <v>42915</v>
      </c>
      <c r="B275" s="7">
        <v>-0.81230066142173651</v>
      </c>
      <c r="C275">
        <v>0.72706678400000002</v>
      </c>
      <c r="D275">
        <v>0.16490944454267401</v>
      </c>
      <c r="E275">
        <v>6.2474161838006896</v>
      </c>
      <c r="F275">
        <v>11</v>
      </c>
      <c r="G275">
        <f t="shared" si="69"/>
        <v>-1</v>
      </c>
      <c r="H275">
        <f t="shared" si="70"/>
        <v>99999</v>
      </c>
      <c r="I275">
        <f t="shared" si="71"/>
        <v>99999</v>
      </c>
      <c r="J275">
        <f>IF(Basket_Sheet!$I$6=0,IF(C275&lt;Basket_Sheet!$I$7,-10,10),IF(Basket_Sheet!$I$6=1,IF(D275&lt;Basket_Sheet!$I$7,-10,10),IF(Basket_Sheet!$I$6=2,IF(E275&gt;Basket_Sheet!$I$7,-10,10),"")))</f>
        <v>10</v>
      </c>
      <c r="K275">
        <f t="shared" si="72"/>
        <v>-1</v>
      </c>
      <c r="L275">
        <f t="shared" si="73"/>
        <v>1</v>
      </c>
      <c r="M275">
        <f t="shared" si="74"/>
        <v>1</v>
      </c>
      <c r="N275">
        <v>23183.699199999999</v>
      </c>
      <c r="O275" s="6">
        <f t="shared" si="79"/>
        <v>-3.2781670907519045E-3</v>
      </c>
      <c r="P275">
        <v>13500119</v>
      </c>
      <c r="Q275" s="6">
        <f t="shared" si="80"/>
        <v>-7.4388493979654635E-3</v>
      </c>
      <c r="R275">
        <v>2155.3382328479142</v>
      </c>
      <c r="S275" s="6">
        <f t="shared" si="81"/>
        <v>1.6954427361473012E-3</v>
      </c>
      <c r="T275" s="29">
        <v>547.3309000000005</v>
      </c>
      <c r="U275" s="6">
        <f t="shared" si="82"/>
        <v>6.9620609455589566E-4</v>
      </c>
      <c r="V275">
        <v>592.26785999999993</v>
      </c>
      <c r="W275" s="6">
        <f t="shared" si="84"/>
        <v>7.3920531384856769E-3</v>
      </c>
      <c r="X275">
        <v>2702.6691328479146</v>
      </c>
      <c r="Y275" s="6">
        <f t="shared" si="83"/>
        <v>1.4929212678289616E-3</v>
      </c>
      <c r="Z275" s="29">
        <v>3294.9369928479146</v>
      </c>
      <c r="AA275" s="6">
        <f t="shared" si="85"/>
        <v>2.5481968661911214E-3</v>
      </c>
      <c r="AB275">
        <f t="shared" si="75"/>
        <v>2017</v>
      </c>
      <c r="AC275">
        <f t="shared" si="76"/>
        <v>6</v>
      </c>
      <c r="AD275" s="23">
        <f t="shared" si="77"/>
        <v>2</v>
      </c>
      <c r="AE275">
        <f>IF(ISBLANK(Basket_Sheet!$I$1),0,IF(Basket_Sheet!$I$1=0,1,IF(Calculation_Sheet!AB275=Basket_Sheet!$I$1,1,0)))</f>
        <v>1</v>
      </c>
      <c r="AF275">
        <f>IF(ISBLANK(Basket_Sheet!$I$2),0,IF(Basket_Sheet!$I$2=0,1,IF(Calculation_Sheet!AC275=Basket_Sheet!$I$2,1,0)))</f>
        <v>0</v>
      </c>
      <c r="AG275">
        <f>IF(ISBLANK(Basket_Sheet!$I$3),0,IF(Basket_Sheet!$I$3=0,1,IF(Calculation_Sheet!AD275=Basket_Sheet!$I$3,1,0)))</f>
        <v>0</v>
      </c>
      <c r="AH275">
        <f t="shared" si="78"/>
        <v>1</v>
      </c>
    </row>
    <row r="276" spans="1:34" x14ac:dyDescent="0.35">
      <c r="A276" s="19">
        <v>42916</v>
      </c>
      <c r="B276" s="7">
        <v>0.967928967681421</v>
      </c>
      <c r="C276">
        <v>0.63078916299999999</v>
      </c>
      <c r="D276">
        <v>0.18277698501574699</v>
      </c>
      <c r="E276">
        <v>8.3092108998530705</v>
      </c>
      <c r="F276">
        <v>8</v>
      </c>
      <c r="G276">
        <f t="shared" si="69"/>
        <v>99999</v>
      </c>
      <c r="H276">
        <f t="shared" si="70"/>
        <v>99999</v>
      </c>
      <c r="I276">
        <f t="shared" si="71"/>
        <v>1</v>
      </c>
      <c r="J276">
        <f>IF(Basket_Sheet!$I$6=0,IF(C276&lt;Basket_Sheet!$I$7,-10,10),IF(Basket_Sheet!$I$6=1,IF(D276&lt;Basket_Sheet!$I$7,-10,10),IF(Basket_Sheet!$I$6=2,IF(E276&gt;Basket_Sheet!$I$7,-10,10),"")))</f>
        <v>10</v>
      </c>
      <c r="K276">
        <f t="shared" si="72"/>
        <v>1</v>
      </c>
      <c r="L276">
        <f t="shared" si="73"/>
        <v>5</v>
      </c>
      <c r="M276">
        <f t="shared" si="74"/>
        <v>5</v>
      </c>
      <c r="N276">
        <v>23241.949199999999</v>
      </c>
      <c r="O276" s="6">
        <f t="shared" si="79"/>
        <v>2.5125412255175839E-3</v>
      </c>
      <c r="P276">
        <v>13525124</v>
      </c>
      <c r="Q276" s="6">
        <f t="shared" si="80"/>
        <v>1.8522058953702736E-3</v>
      </c>
      <c r="R276">
        <v>2157.1144876061021</v>
      </c>
      <c r="S276" s="6">
        <f t="shared" si="81"/>
        <v>8.2411880006461047E-4</v>
      </c>
      <c r="T276" s="29">
        <v>546.22434000000044</v>
      </c>
      <c r="U276" s="6">
        <f t="shared" si="82"/>
        <v>-2.0217385862922876E-3</v>
      </c>
      <c r="V276">
        <v>589.26713999999993</v>
      </c>
      <c r="W276" s="6">
        <f t="shared" si="84"/>
        <v>-5.0664913676051748E-3</v>
      </c>
      <c r="X276">
        <v>2703.3388276061023</v>
      </c>
      <c r="Y276" s="6">
        <f t="shared" si="83"/>
        <v>2.477901382926806E-4</v>
      </c>
      <c r="Z276" s="29">
        <v>3292.6059676061022</v>
      </c>
      <c r="AA276" s="6">
        <f t="shared" si="85"/>
        <v>-7.0745669700877922E-4</v>
      </c>
      <c r="AB276">
        <f t="shared" si="75"/>
        <v>2017</v>
      </c>
      <c r="AC276">
        <f t="shared" si="76"/>
        <v>6</v>
      </c>
      <c r="AD276" s="23">
        <f t="shared" si="77"/>
        <v>2</v>
      </c>
      <c r="AE276">
        <f>IF(ISBLANK(Basket_Sheet!$I$1),0,IF(Basket_Sheet!$I$1=0,1,IF(Calculation_Sheet!AB276=Basket_Sheet!$I$1,1,0)))</f>
        <v>1</v>
      </c>
      <c r="AF276">
        <f>IF(ISBLANK(Basket_Sheet!$I$2),0,IF(Basket_Sheet!$I$2=0,1,IF(Calculation_Sheet!AC276=Basket_Sheet!$I$2,1,0)))</f>
        <v>0</v>
      </c>
      <c r="AG276">
        <f>IF(ISBLANK(Basket_Sheet!$I$3),0,IF(Basket_Sheet!$I$3=0,1,IF(Calculation_Sheet!AD276=Basket_Sheet!$I$3,1,0)))</f>
        <v>0</v>
      </c>
      <c r="AH276">
        <f t="shared" si="78"/>
        <v>1</v>
      </c>
    </row>
    <row r="277" spans="1:34" x14ac:dyDescent="0.35">
      <c r="A277" s="19">
        <v>42919</v>
      </c>
      <c r="B277" s="7">
        <v>0.45157854598036096</v>
      </c>
      <c r="C277">
        <v>6.4903576000000004E-2</v>
      </c>
      <c r="D277">
        <v>0.115943465275907</v>
      </c>
      <c r="E277">
        <v>8.5018126582281397</v>
      </c>
      <c r="F277">
        <v>2</v>
      </c>
      <c r="G277">
        <f t="shared" si="69"/>
        <v>99999</v>
      </c>
      <c r="H277">
        <f t="shared" si="70"/>
        <v>99999</v>
      </c>
      <c r="I277">
        <f t="shared" si="71"/>
        <v>1</v>
      </c>
      <c r="J277">
        <f>IF(Basket_Sheet!$I$6=0,IF(C277&lt;Basket_Sheet!$I$7,-10,10),IF(Basket_Sheet!$I$6=1,IF(D277&lt;Basket_Sheet!$I$7,-10,10),IF(Basket_Sheet!$I$6=2,IF(E277&gt;Basket_Sheet!$I$7,-10,10),"")))</f>
        <v>10</v>
      </c>
      <c r="K277">
        <f t="shared" si="72"/>
        <v>1</v>
      </c>
      <c r="L277">
        <f t="shared" si="73"/>
        <v>5</v>
      </c>
      <c r="M277">
        <f t="shared" si="74"/>
        <v>5</v>
      </c>
      <c r="N277">
        <v>23289.699199999999</v>
      </c>
      <c r="O277" s="6">
        <f t="shared" si="79"/>
        <v>2.0544748458533046E-3</v>
      </c>
      <c r="P277">
        <v>13555391</v>
      </c>
      <c r="Q277" s="6">
        <f t="shared" si="80"/>
        <v>2.2378353056133893E-3</v>
      </c>
      <c r="R277">
        <v>2155.4331863244875</v>
      </c>
      <c r="S277" s="6">
        <f t="shared" si="81"/>
        <v>-7.7942144066744934E-4</v>
      </c>
      <c r="T277" s="29">
        <v>546.01522000000045</v>
      </c>
      <c r="U277" s="6">
        <f t="shared" si="82"/>
        <v>-3.8284635942809064E-4</v>
      </c>
      <c r="V277">
        <v>590.30253999999991</v>
      </c>
      <c r="W277" s="6">
        <f t="shared" si="84"/>
        <v>1.757097807965291E-3</v>
      </c>
      <c r="X277">
        <v>2701.4484063244881</v>
      </c>
      <c r="Y277" s="6">
        <f t="shared" si="83"/>
        <v>-6.9929128465495705E-4</v>
      </c>
      <c r="Z277" s="29">
        <v>3291.7509463244878</v>
      </c>
      <c r="AA277" s="6">
        <f t="shared" si="85"/>
        <v>-2.5967919940206308E-4</v>
      </c>
      <c r="AB277">
        <f t="shared" si="75"/>
        <v>2017</v>
      </c>
      <c r="AC277">
        <f t="shared" si="76"/>
        <v>7</v>
      </c>
      <c r="AD277" s="23">
        <f t="shared" si="77"/>
        <v>3</v>
      </c>
      <c r="AE277">
        <f>IF(ISBLANK(Basket_Sheet!$I$1),0,IF(Basket_Sheet!$I$1=0,1,IF(Calculation_Sheet!AB277=Basket_Sheet!$I$1,1,0)))</f>
        <v>1</v>
      </c>
      <c r="AF277">
        <f>IF(ISBLANK(Basket_Sheet!$I$2),0,IF(Basket_Sheet!$I$2=0,1,IF(Calculation_Sheet!AC277=Basket_Sheet!$I$2,1,0)))</f>
        <v>0</v>
      </c>
      <c r="AG277">
        <f>IF(ISBLANK(Basket_Sheet!$I$3),0,IF(Basket_Sheet!$I$3=0,1,IF(Calculation_Sheet!AD277=Basket_Sheet!$I$3,1,0)))</f>
        <v>0</v>
      </c>
      <c r="AH277">
        <f t="shared" si="78"/>
        <v>1</v>
      </c>
    </row>
    <row r="278" spans="1:34" x14ac:dyDescent="0.35">
      <c r="A278" s="19">
        <v>42920</v>
      </c>
      <c r="B278" s="7">
        <v>-0.61278476982921748</v>
      </c>
      <c r="C278">
        <v>0.10377579300000001</v>
      </c>
      <c r="D278">
        <v>0.138825440699712</v>
      </c>
      <c r="E278">
        <v>9.3803470781537008</v>
      </c>
      <c r="F278">
        <v>6</v>
      </c>
      <c r="G278">
        <f t="shared" si="69"/>
        <v>-1</v>
      </c>
      <c r="H278">
        <f t="shared" si="70"/>
        <v>99999</v>
      </c>
      <c r="I278">
        <f t="shared" si="71"/>
        <v>99999</v>
      </c>
      <c r="J278">
        <f>IF(Basket_Sheet!$I$6=0,IF(C278&lt;Basket_Sheet!$I$7,-10,10),IF(Basket_Sheet!$I$6=1,IF(D278&lt;Basket_Sheet!$I$7,-10,10),IF(Basket_Sheet!$I$6=2,IF(E278&gt;Basket_Sheet!$I$7,-10,10),"")))</f>
        <v>10</v>
      </c>
      <c r="K278">
        <f t="shared" si="72"/>
        <v>-1</v>
      </c>
      <c r="L278">
        <f t="shared" si="73"/>
        <v>1</v>
      </c>
      <c r="M278">
        <f t="shared" si="74"/>
        <v>1</v>
      </c>
      <c r="N278">
        <v>23206.699199999999</v>
      </c>
      <c r="O278" s="6">
        <f t="shared" si="79"/>
        <v>-3.5638072989796488E-3</v>
      </c>
      <c r="P278">
        <v>13559866</v>
      </c>
      <c r="Q278" s="6">
        <f t="shared" si="80"/>
        <v>3.301269583444455E-4</v>
      </c>
      <c r="R278">
        <v>2156.0099277324252</v>
      </c>
      <c r="S278" s="6">
        <f t="shared" si="81"/>
        <v>2.6757563704449261E-4</v>
      </c>
      <c r="T278" s="29">
        <v>545.24123000000043</v>
      </c>
      <c r="U278" s="6">
        <f t="shared" si="82"/>
        <v>-1.4175245884171517E-3</v>
      </c>
      <c r="V278">
        <v>589.63169999999991</v>
      </c>
      <c r="W278" s="6">
        <f t="shared" si="84"/>
        <v>-1.1364342088041601E-3</v>
      </c>
      <c r="X278">
        <v>2701.2511577324258</v>
      </c>
      <c r="Y278" s="6">
        <f t="shared" si="83"/>
        <v>-7.3015864970993327E-5</v>
      </c>
      <c r="Z278" s="29">
        <v>3290.8828577324257</v>
      </c>
      <c r="AA278" s="6">
        <f t="shared" si="85"/>
        <v>-2.6371636439614932E-4</v>
      </c>
      <c r="AB278">
        <f t="shared" si="75"/>
        <v>2017</v>
      </c>
      <c r="AC278">
        <f t="shared" si="76"/>
        <v>7</v>
      </c>
      <c r="AD278" s="23">
        <f t="shared" si="77"/>
        <v>3</v>
      </c>
      <c r="AE278">
        <f>IF(ISBLANK(Basket_Sheet!$I$1),0,IF(Basket_Sheet!$I$1=0,1,IF(Calculation_Sheet!AB278=Basket_Sheet!$I$1,1,0)))</f>
        <v>1</v>
      </c>
      <c r="AF278">
        <f>IF(ISBLANK(Basket_Sheet!$I$2),0,IF(Basket_Sheet!$I$2=0,1,IF(Calculation_Sheet!AC278=Basket_Sheet!$I$2,1,0)))</f>
        <v>0</v>
      </c>
      <c r="AG278">
        <f>IF(ISBLANK(Basket_Sheet!$I$3),0,IF(Basket_Sheet!$I$3=0,1,IF(Calculation_Sheet!AD278=Basket_Sheet!$I$3,1,0)))</f>
        <v>0</v>
      </c>
      <c r="AH278">
        <f t="shared" si="78"/>
        <v>1</v>
      </c>
    </row>
    <row r="279" spans="1:34" x14ac:dyDescent="0.35">
      <c r="A279" s="19">
        <v>42921</v>
      </c>
      <c r="B279" s="7">
        <v>0.52028049293806877</v>
      </c>
      <c r="C279">
        <v>6.7082198999999995E-2</v>
      </c>
      <c r="D279">
        <v>0.17021876646109399</v>
      </c>
      <c r="E279">
        <v>7.60957397876932</v>
      </c>
      <c r="F279">
        <v>5</v>
      </c>
      <c r="G279">
        <f t="shared" si="69"/>
        <v>99999</v>
      </c>
      <c r="H279">
        <f t="shared" si="70"/>
        <v>99999</v>
      </c>
      <c r="I279">
        <f t="shared" si="71"/>
        <v>1</v>
      </c>
      <c r="J279">
        <f>IF(Basket_Sheet!$I$6=0,IF(C279&lt;Basket_Sheet!$I$7,-10,10),IF(Basket_Sheet!$I$6=1,IF(D279&lt;Basket_Sheet!$I$7,-10,10),IF(Basket_Sheet!$I$6=2,IF(E279&gt;Basket_Sheet!$I$7,-10,10),"")))</f>
        <v>10</v>
      </c>
      <c r="K279">
        <f t="shared" si="72"/>
        <v>1</v>
      </c>
      <c r="L279">
        <f t="shared" si="73"/>
        <v>5</v>
      </c>
      <c r="M279">
        <f t="shared" si="74"/>
        <v>5</v>
      </c>
      <c r="N279">
        <v>23363</v>
      </c>
      <c r="O279" s="6">
        <f t="shared" si="79"/>
        <v>6.735158613164538E-3</v>
      </c>
      <c r="P279">
        <v>13620931</v>
      </c>
      <c r="Q279" s="6">
        <f t="shared" si="80"/>
        <v>4.5033630863313689E-3</v>
      </c>
      <c r="R279">
        <v>2160.1942296504249</v>
      </c>
      <c r="S279" s="6">
        <f t="shared" si="81"/>
        <v>1.9407618973259488E-3</v>
      </c>
      <c r="T279" s="29">
        <v>546.11955000000046</v>
      </c>
      <c r="U279" s="6">
        <f t="shared" si="82"/>
        <v>1.6108833148953394E-3</v>
      </c>
      <c r="V279">
        <v>588.34551999999996</v>
      </c>
      <c r="W279" s="6">
        <f t="shared" si="84"/>
        <v>-2.181327767825092E-3</v>
      </c>
      <c r="X279">
        <v>2706.3137796504252</v>
      </c>
      <c r="Y279" s="6">
        <f t="shared" si="83"/>
        <v>1.874176676799344E-3</v>
      </c>
      <c r="Z279" s="29">
        <v>3294.6592996504251</v>
      </c>
      <c r="AA279" s="6">
        <f t="shared" si="85"/>
        <v>1.1475467469546086E-3</v>
      </c>
      <c r="AB279">
        <f t="shared" si="75"/>
        <v>2017</v>
      </c>
      <c r="AC279">
        <f t="shared" si="76"/>
        <v>7</v>
      </c>
      <c r="AD279" s="23">
        <f t="shared" si="77"/>
        <v>3</v>
      </c>
      <c r="AE279">
        <f>IF(ISBLANK(Basket_Sheet!$I$1),0,IF(Basket_Sheet!$I$1=0,1,IF(Calculation_Sheet!AB279=Basket_Sheet!$I$1,1,0)))</f>
        <v>1</v>
      </c>
      <c r="AF279">
        <f>IF(ISBLANK(Basket_Sheet!$I$2),0,IF(Basket_Sheet!$I$2=0,1,IF(Calculation_Sheet!AC279=Basket_Sheet!$I$2,1,0)))</f>
        <v>0</v>
      </c>
      <c r="AG279">
        <f>IF(ISBLANK(Basket_Sheet!$I$3),0,IF(Basket_Sheet!$I$3=0,1,IF(Calculation_Sheet!AD279=Basket_Sheet!$I$3,1,0)))</f>
        <v>0</v>
      </c>
      <c r="AH279">
        <f t="shared" si="78"/>
        <v>1</v>
      </c>
    </row>
    <row r="280" spans="1:34" x14ac:dyDescent="0.35">
      <c r="A280" s="19">
        <v>42922</v>
      </c>
      <c r="B280" s="7">
        <v>0.30618061371239014</v>
      </c>
      <c r="C280">
        <v>0.558894746</v>
      </c>
      <c r="D280">
        <v>9.17356838089564E-2</v>
      </c>
      <c r="E280">
        <v>9.0600478955092907</v>
      </c>
      <c r="F280">
        <v>7</v>
      </c>
      <c r="G280">
        <f t="shared" si="69"/>
        <v>99999</v>
      </c>
      <c r="H280">
        <f t="shared" si="70"/>
        <v>99999</v>
      </c>
      <c r="I280">
        <f t="shared" si="71"/>
        <v>1</v>
      </c>
      <c r="J280">
        <f>IF(Basket_Sheet!$I$6=0,IF(C280&lt;Basket_Sheet!$I$7,-10,10),IF(Basket_Sheet!$I$6=1,IF(D280&lt;Basket_Sheet!$I$7,-10,10),IF(Basket_Sheet!$I$6=2,IF(E280&gt;Basket_Sheet!$I$7,-10,10),"")))</f>
        <v>10</v>
      </c>
      <c r="K280">
        <f t="shared" si="72"/>
        <v>1</v>
      </c>
      <c r="L280">
        <f t="shared" si="73"/>
        <v>5</v>
      </c>
      <c r="M280">
        <f t="shared" si="74"/>
        <v>5</v>
      </c>
      <c r="N280">
        <v>23460.650399999999</v>
      </c>
      <c r="O280" s="6">
        <f t="shared" si="79"/>
        <v>4.1797029491075222E-3</v>
      </c>
      <c r="P280">
        <v>13709724</v>
      </c>
      <c r="Q280" s="6">
        <f t="shared" si="80"/>
        <v>6.5188642391624807E-3</v>
      </c>
      <c r="R280">
        <v>2167.5721203695202</v>
      </c>
      <c r="S280" s="6">
        <f t="shared" si="81"/>
        <v>3.4153830326124623E-3</v>
      </c>
      <c r="T280" s="29">
        <v>547.23118000000045</v>
      </c>
      <c r="U280" s="6">
        <f t="shared" si="82"/>
        <v>2.0355066944590661E-3</v>
      </c>
      <c r="V280">
        <v>587.67076999999995</v>
      </c>
      <c r="W280" s="6">
        <f t="shared" si="84"/>
        <v>-1.1468600967676768E-3</v>
      </c>
      <c r="X280">
        <v>2714.8033003695209</v>
      </c>
      <c r="Y280" s="6">
        <f t="shared" si="83"/>
        <v>3.1369314167968287E-3</v>
      </c>
      <c r="Z280" s="29">
        <v>3302.4740703695206</v>
      </c>
      <c r="AA280" s="6">
        <f t="shared" si="85"/>
        <v>2.3719510906408114E-3</v>
      </c>
      <c r="AB280">
        <f t="shared" si="75"/>
        <v>2017</v>
      </c>
      <c r="AC280">
        <f t="shared" si="76"/>
        <v>7</v>
      </c>
      <c r="AD280" s="23">
        <f t="shared" si="77"/>
        <v>3</v>
      </c>
      <c r="AE280">
        <f>IF(ISBLANK(Basket_Sheet!$I$1),0,IF(Basket_Sheet!$I$1=0,1,IF(Calculation_Sheet!AB280=Basket_Sheet!$I$1,1,0)))</f>
        <v>1</v>
      </c>
      <c r="AF280">
        <f>IF(ISBLANK(Basket_Sheet!$I$2),0,IF(Basket_Sheet!$I$2=0,1,IF(Calculation_Sheet!AC280=Basket_Sheet!$I$2,1,0)))</f>
        <v>0</v>
      </c>
      <c r="AG280">
        <f>IF(ISBLANK(Basket_Sheet!$I$3),0,IF(Basket_Sheet!$I$3=0,1,IF(Calculation_Sheet!AD280=Basket_Sheet!$I$3,1,0)))</f>
        <v>0</v>
      </c>
      <c r="AH280">
        <f t="shared" si="78"/>
        <v>1</v>
      </c>
    </row>
    <row r="281" spans="1:34" x14ac:dyDescent="0.35">
      <c r="A281" s="19">
        <v>42923</v>
      </c>
      <c r="B281" s="7">
        <v>-3.540035938881914E-3</v>
      </c>
      <c r="C281">
        <v>0.27059641699999998</v>
      </c>
      <c r="D281">
        <v>1.3428827215756599E-2</v>
      </c>
      <c r="E281">
        <v>13.4490086956471</v>
      </c>
      <c r="F281">
        <v>4</v>
      </c>
      <c r="G281">
        <f t="shared" si="69"/>
        <v>99999</v>
      </c>
      <c r="H281">
        <f t="shared" si="70"/>
        <v>0</v>
      </c>
      <c r="I281">
        <f t="shared" si="71"/>
        <v>99999</v>
      </c>
      <c r="J281">
        <f>IF(Basket_Sheet!$I$6=0,IF(C281&lt;Basket_Sheet!$I$7,-10,10),IF(Basket_Sheet!$I$6=1,IF(D281&lt;Basket_Sheet!$I$7,-10,10),IF(Basket_Sheet!$I$6=2,IF(E281&gt;Basket_Sheet!$I$7,-10,10),"")))</f>
        <v>-10</v>
      </c>
      <c r="K281">
        <f t="shared" si="72"/>
        <v>0</v>
      </c>
      <c r="L281">
        <f t="shared" si="73"/>
        <v>4</v>
      </c>
      <c r="M281">
        <f t="shared" si="74"/>
        <v>4</v>
      </c>
      <c r="N281">
        <v>23444.800800000001</v>
      </c>
      <c r="O281" s="6">
        <f t="shared" si="79"/>
        <v>-6.755822933194322E-4</v>
      </c>
      <c r="P281">
        <v>13743674</v>
      </c>
      <c r="Q281" s="6">
        <f t="shared" si="80"/>
        <v>2.4763445274318396E-3</v>
      </c>
      <c r="R281">
        <v>2167.2663834303348</v>
      </c>
      <c r="S281" s="6">
        <f t="shared" si="81"/>
        <v>-1.4105041133916085E-4</v>
      </c>
      <c r="T281" s="29">
        <v>546.90864000000045</v>
      </c>
      <c r="U281" s="6">
        <f t="shared" si="82"/>
        <v>-5.8940354970271613E-4</v>
      </c>
      <c r="V281">
        <v>583.48381999999992</v>
      </c>
      <c r="W281" s="6">
        <f t="shared" si="84"/>
        <v>-7.1246524648487242E-3</v>
      </c>
      <c r="X281">
        <v>2714.1750234303354</v>
      </c>
      <c r="Y281" s="6">
        <f t="shared" si="83"/>
        <v>-2.3142632068406943E-4</v>
      </c>
      <c r="Z281" s="29">
        <v>3297.6588434303353</v>
      </c>
      <c r="AA281" s="6">
        <f t="shared" si="85"/>
        <v>-1.4580665393828518E-3</v>
      </c>
      <c r="AB281">
        <f t="shared" si="75"/>
        <v>2017</v>
      </c>
      <c r="AC281">
        <f t="shared" si="76"/>
        <v>7</v>
      </c>
      <c r="AD281" s="23">
        <f t="shared" si="77"/>
        <v>3</v>
      </c>
      <c r="AE281">
        <f>IF(ISBLANK(Basket_Sheet!$I$1),0,IF(Basket_Sheet!$I$1=0,1,IF(Calculation_Sheet!AB281=Basket_Sheet!$I$1,1,0)))</f>
        <v>1</v>
      </c>
      <c r="AF281">
        <f>IF(ISBLANK(Basket_Sheet!$I$2),0,IF(Basket_Sheet!$I$2=0,1,IF(Calculation_Sheet!AC281=Basket_Sheet!$I$2,1,0)))</f>
        <v>0</v>
      </c>
      <c r="AG281">
        <f>IF(ISBLANK(Basket_Sheet!$I$3),0,IF(Basket_Sheet!$I$3=0,1,IF(Calculation_Sheet!AD281=Basket_Sheet!$I$3,1,0)))</f>
        <v>0</v>
      </c>
      <c r="AH281">
        <f t="shared" si="78"/>
        <v>1</v>
      </c>
    </row>
    <row r="282" spans="1:34" x14ac:dyDescent="0.35">
      <c r="A282" s="19">
        <v>42927</v>
      </c>
      <c r="B282" s="7">
        <v>-0.80406135830160186</v>
      </c>
      <c r="C282">
        <v>7.3133280999999994E-2</v>
      </c>
      <c r="D282">
        <v>0.111941068764045</v>
      </c>
      <c r="E282">
        <v>9.3976803448897801</v>
      </c>
      <c r="F282">
        <v>5</v>
      </c>
      <c r="G282">
        <f t="shared" si="69"/>
        <v>-1</v>
      </c>
      <c r="H282">
        <f t="shared" si="70"/>
        <v>99999</v>
      </c>
      <c r="I282">
        <f t="shared" si="71"/>
        <v>99999</v>
      </c>
      <c r="J282">
        <f>IF(Basket_Sheet!$I$6=0,IF(C282&lt;Basket_Sheet!$I$7,-10,10),IF(Basket_Sheet!$I$6=1,IF(D282&lt;Basket_Sheet!$I$7,-10,10),IF(Basket_Sheet!$I$6=2,IF(E282&gt;Basket_Sheet!$I$7,-10,10),"")))</f>
        <v>10</v>
      </c>
      <c r="K282">
        <f t="shared" si="72"/>
        <v>-1</v>
      </c>
      <c r="L282">
        <f t="shared" si="73"/>
        <v>1</v>
      </c>
      <c r="M282">
        <f t="shared" si="74"/>
        <v>1</v>
      </c>
      <c r="N282">
        <v>23560.199199999999</v>
      </c>
      <c r="O282" s="6">
        <f t="shared" si="79"/>
        <v>4.9221318186674079E-3</v>
      </c>
      <c r="P282">
        <v>13762290</v>
      </c>
      <c r="Q282" s="6">
        <f t="shared" si="80"/>
        <v>1.3545140840796055E-3</v>
      </c>
      <c r="R282">
        <v>2170.2150353712395</v>
      </c>
      <c r="S282" s="6">
        <f t="shared" si="81"/>
        <v>1.3605396934353031E-3</v>
      </c>
      <c r="T282" s="29">
        <v>548.92970000000048</v>
      </c>
      <c r="U282" s="6">
        <f t="shared" si="82"/>
        <v>3.6954252542069632E-3</v>
      </c>
      <c r="V282">
        <v>582.87994999999989</v>
      </c>
      <c r="W282" s="6">
        <f t="shared" si="84"/>
        <v>-1.0349387237508223E-3</v>
      </c>
      <c r="X282">
        <v>2719.1447353712401</v>
      </c>
      <c r="Y282" s="6">
        <f t="shared" si="83"/>
        <v>1.8310211751280114E-3</v>
      </c>
      <c r="Z282" s="29">
        <v>3302.0246853712401</v>
      </c>
      <c r="AA282" s="6">
        <f t="shared" si="85"/>
        <v>1.3239216511442553E-3</v>
      </c>
      <c r="AB282">
        <f t="shared" si="75"/>
        <v>2017</v>
      </c>
      <c r="AC282">
        <f t="shared" si="76"/>
        <v>7</v>
      </c>
      <c r="AD282" s="23">
        <f t="shared" si="77"/>
        <v>3</v>
      </c>
      <c r="AE282">
        <f>IF(ISBLANK(Basket_Sheet!$I$1),0,IF(Basket_Sheet!$I$1=0,1,IF(Calculation_Sheet!AB282=Basket_Sheet!$I$1,1,0)))</f>
        <v>1</v>
      </c>
      <c r="AF282">
        <f>IF(ISBLANK(Basket_Sheet!$I$2),0,IF(Basket_Sheet!$I$2=0,1,IF(Calculation_Sheet!AC282=Basket_Sheet!$I$2,1,0)))</f>
        <v>0</v>
      </c>
      <c r="AG282">
        <f>IF(ISBLANK(Basket_Sheet!$I$3),0,IF(Basket_Sheet!$I$3=0,1,IF(Calculation_Sheet!AD282=Basket_Sheet!$I$3,1,0)))</f>
        <v>0</v>
      </c>
      <c r="AH282">
        <f t="shared" si="78"/>
        <v>1</v>
      </c>
    </row>
    <row r="283" spans="1:34" x14ac:dyDescent="0.35">
      <c r="A283" s="19">
        <v>42928</v>
      </c>
      <c r="B283" s="7">
        <v>0.39881863585697858</v>
      </c>
      <c r="C283">
        <v>0.47090336199999999</v>
      </c>
      <c r="D283">
        <v>0.12752623507133101</v>
      </c>
      <c r="E283">
        <v>7.5203929440077397</v>
      </c>
      <c r="F283">
        <v>5</v>
      </c>
      <c r="G283">
        <f t="shared" si="69"/>
        <v>99999</v>
      </c>
      <c r="H283">
        <f t="shared" si="70"/>
        <v>99999</v>
      </c>
      <c r="I283">
        <f t="shared" si="71"/>
        <v>1</v>
      </c>
      <c r="J283">
        <f>IF(Basket_Sheet!$I$6=0,IF(C283&lt;Basket_Sheet!$I$7,-10,10),IF(Basket_Sheet!$I$6=1,IF(D283&lt;Basket_Sheet!$I$7,-10,10),IF(Basket_Sheet!$I$6=2,IF(E283&gt;Basket_Sheet!$I$7,-10,10),"")))</f>
        <v>10</v>
      </c>
      <c r="K283">
        <f t="shared" si="72"/>
        <v>1</v>
      </c>
      <c r="L283">
        <f t="shared" si="73"/>
        <v>5</v>
      </c>
      <c r="M283">
        <f t="shared" si="74"/>
        <v>5</v>
      </c>
      <c r="N283">
        <v>23719.349600000001</v>
      </c>
      <c r="O283" s="6">
        <f t="shared" si="79"/>
        <v>6.7550532425040277E-3</v>
      </c>
      <c r="P283">
        <v>13688467</v>
      </c>
      <c r="Q283" s="6">
        <f t="shared" si="80"/>
        <v>-5.3641508789598058E-3</v>
      </c>
      <c r="R283">
        <v>2172.3160339720012</v>
      </c>
      <c r="S283" s="6">
        <f t="shared" si="81"/>
        <v>9.6810618603160314E-4</v>
      </c>
      <c r="T283" s="29">
        <v>549.28910000000053</v>
      </c>
      <c r="U283" s="6">
        <f t="shared" si="82"/>
        <v>6.5472864740256931E-4</v>
      </c>
      <c r="V283">
        <v>584.87594000000001</v>
      </c>
      <c r="W283" s="6">
        <f t="shared" si="84"/>
        <v>3.4243586522406666E-3</v>
      </c>
      <c r="X283">
        <v>2721.6051339720016</v>
      </c>
      <c r="Y283" s="6">
        <f t="shared" si="83"/>
        <v>9.0484282383207493E-4</v>
      </c>
      <c r="Z283" s="29">
        <v>3306.4810739720015</v>
      </c>
      <c r="AA283" s="6">
        <f t="shared" si="85"/>
        <v>1.3495927575901678E-3</v>
      </c>
      <c r="AB283">
        <f t="shared" si="75"/>
        <v>2017</v>
      </c>
      <c r="AC283">
        <f t="shared" si="76"/>
        <v>7</v>
      </c>
      <c r="AD283" s="23">
        <f t="shared" si="77"/>
        <v>3</v>
      </c>
      <c r="AE283">
        <f>IF(ISBLANK(Basket_Sheet!$I$1),0,IF(Basket_Sheet!$I$1=0,1,IF(Calculation_Sheet!AB283=Basket_Sheet!$I$1,1,0)))</f>
        <v>1</v>
      </c>
      <c r="AF283">
        <f>IF(ISBLANK(Basket_Sheet!$I$2),0,IF(Basket_Sheet!$I$2=0,1,IF(Calculation_Sheet!AC283=Basket_Sheet!$I$2,1,0)))</f>
        <v>0</v>
      </c>
      <c r="AG283">
        <f>IF(ISBLANK(Basket_Sheet!$I$3),0,IF(Basket_Sheet!$I$3=0,1,IF(Calculation_Sheet!AD283=Basket_Sheet!$I$3,1,0)))</f>
        <v>0</v>
      </c>
      <c r="AH283">
        <f t="shared" si="78"/>
        <v>1</v>
      </c>
    </row>
    <row r="284" spans="1:34" x14ac:dyDescent="0.35">
      <c r="A284" s="19">
        <v>42929</v>
      </c>
      <c r="B284" s="7">
        <v>0.17245286888845235</v>
      </c>
      <c r="C284">
        <v>2.5049057E-2</v>
      </c>
      <c r="D284">
        <v>7.3737721002635703E-2</v>
      </c>
      <c r="E284">
        <v>13.211750853727001</v>
      </c>
      <c r="F284">
        <v>6</v>
      </c>
      <c r="G284">
        <f t="shared" si="69"/>
        <v>99999</v>
      </c>
      <c r="H284">
        <f t="shared" si="70"/>
        <v>0</v>
      </c>
      <c r="I284">
        <f t="shared" si="71"/>
        <v>99999</v>
      </c>
      <c r="J284">
        <f>IF(Basket_Sheet!$I$6=0,IF(C284&lt;Basket_Sheet!$I$7,-10,10),IF(Basket_Sheet!$I$6=1,IF(D284&lt;Basket_Sheet!$I$7,-10,10),IF(Basket_Sheet!$I$6=2,IF(E284&gt;Basket_Sheet!$I$7,-10,10),"")))</f>
        <v>-10</v>
      </c>
      <c r="K284">
        <f t="shared" si="72"/>
        <v>0</v>
      </c>
      <c r="L284">
        <f t="shared" si="73"/>
        <v>4</v>
      </c>
      <c r="M284">
        <f t="shared" si="74"/>
        <v>4</v>
      </c>
      <c r="N284">
        <v>23866.400399999999</v>
      </c>
      <c r="O284" s="6">
        <f t="shared" si="79"/>
        <v>6.1996135003632435E-3</v>
      </c>
      <c r="P284">
        <v>13730385</v>
      </c>
      <c r="Q284" s="6">
        <f t="shared" si="80"/>
        <v>3.0622859374975775E-3</v>
      </c>
      <c r="R284">
        <v>2185.8655273544932</v>
      </c>
      <c r="S284" s="6">
        <f t="shared" si="81"/>
        <v>6.2373490645912799E-3</v>
      </c>
      <c r="T284" s="29">
        <v>549.48049000000049</v>
      </c>
      <c r="U284" s="6">
        <f t="shared" si="82"/>
        <v>3.4843218261548792E-4</v>
      </c>
      <c r="V284">
        <v>579.95103999999992</v>
      </c>
      <c r="W284" s="6">
        <f t="shared" si="84"/>
        <v>-8.4204181830425107E-3</v>
      </c>
      <c r="X284">
        <v>2735.3460173544936</v>
      </c>
      <c r="Y284" s="6">
        <f t="shared" si="83"/>
        <v>5.0488159398929255E-3</v>
      </c>
      <c r="Z284" s="29">
        <v>3315.2970573544935</v>
      </c>
      <c r="AA284" s="6">
        <f t="shared" si="85"/>
        <v>2.6662736562714784E-3</v>
      </c>
      <c r="AB284">
        <f t="shared" si="75"/>
        <v>2017</v>
      </c>
      <c r="AC284">
        <f t="shared" si="76"/>
        <v>7</v>
      </c>
      <c r="AD284" s="23">
        <f t="shared" si="77"/>
        <v>3</v>
      </c>
      <c r="AE284">
        <f>IF(ISBLANK(Basket_Sheet!$I$1),0,IF(Basket_Sheet!$I$1=0,1,IF(Calculation_Sheet!AB284=Basket_Sheet!$I$1,1,0)))</f>
        <v>1</v>
      </c>
      <c r="AF284">
        <f>IF(ISBLANK(Basket_Sheet!$I$2),0,IF(Basket_Sheet!$I$2=0,1,IF(Calculation_Sheet!AC284=Basket_Sheet!$I$2,1,0)))</f>
        <v>0</v>
      </c>
      <c r="AG284">
        <f>IF(ISBLANK(Basket_Sheet!$I$3),0,IF(Basket_Sheet!$I$3=0,1,IF(Calculation_Sheet!AD284=Basket_Sheet!$I$3,1,0)))</f>
        <v>0</v>
      </c>
      <c r="AH284">
        <f t="shared" si="78"/>
        <v>1</v>
      </c>
    </row>
    <row r="285" spans="1:34" x14ac:dyDescent="0.35">
      <c r="A285" s="19">
        <v>42930</v>
      </c>
      <c r="B285" s="7">
        <v>0.60714603973047265</v>
      </c>
      <c r="C285">
        <v>0.670482193</v>
      </c>
      <c r="D285">
        <v>0.1462673003977</v>
      </c>
      <c r="E285">
        <v>7.7368315638060103</v>
      </c>
      <c r="F285">
        <v>9</v>
      </c>
      <c r="G285">
        <f t="shared" si="69"/>
        <v>99999</v>
      </c>
      <c r="H285">
        <f t="shared" si="70"/>
        <v>99999</v>
      </c>
      <c r="I285">
        <f t="shared" si="71"/>
        <v>1</v>
      </c>
      <c r="J285">
        <f>IF(Basket_Sheet!$I$6=0,IF(C285&lt;Basket_Sheet!$I$7,-10,10),IF(Basket_Sheet!$I$6=1,IF(D285&lt;Basket_Sheet!$I$7,-10,10),IF(Basket_Sheet!$I$6=2,IF(E285&gt;Basket_Sheet!$I$7,-10,10),"")))</f>
        <v>10</v>
      </c>
      <c r="K285">
        <f t="shared" si="72"/>
        <v>1</v>
      </c>
      <c r="L285">
        <f t="shared" si="73"/>
        <v>5</v>
      </c>
      <c r="M285">
        <f t="shared" si="74"/>
        <v>5</v>
      </c>
      <c r="N285">
        <v>23943.199199999999</v>
      </c>
      <c r="O285" s="6">
        <f t="shared" si="79"/>
        <v>3.2178627154850759E-3</v>
      </c>
      <c r="P285">
        <v>13741643</v>
      </c>
      <c r="Q285" s="6">
        <f t="shared" si="80"/>
        <v>8.1993330849794432E-4</v>
      </c>
      <c r="R285">
        <v>2185.5038280921194</v>
      </c>
      <c r="S285" s="6">
        <f t="shared" si="81"/>
        <v>-1.6547187274207342E-4</v>
      </c>
      <c r="T285" s="29">
        <v>548.76814000000047</v>
      </c>
      <c r="U285" s="6">
        <f t="shared" si="82"/>
        <v>-1.2964063564840922E-3</v>
      </c>
      <c r="V285">
        <v>577.93784999999991</v>
      </c>
      <c r="W285" s="6">
        <f t="shared" si="84"/>
        <v>-3.4713102678460839E-3</v>
      </c>
      <c r="X285">
        <v>2734.27196809212</v>
      </c>
      <c r="Y285" s="6">
        <f t="shared" si="83"/>
        <v>-3.9265572090674272E-4</v>
      </c>
      <c r="Z285" s="29">
        <v>3312.2098180921198</v>
      </c>
      <c r="AA285" s="6">
        <f t="shared" si="85"/>
        <v>-9.3121044930954966E-4</v>
      </c>
      <c r="AB285">
        <f t="shared" si="75"/>
        <v>2017</v>
      </c>
      <c r="AC285">
        <f t="shared" si="76"/>
        <v>7</v>
      </c>
      <c r="AD285" s="23">
        <f t="shared" si="77"/>
        <v>3</v>
      </c>
      <c r="AE285">
        <f>IF(ISBLANK(Basket_Sheet!$I$1),0,IF(Basket_Sheet!$I$1=0,1,IF(Calculation_Sheet!AB285=Basket_Sheet!$I$1,1,0)))</f>
        <v>1</v>
      </c>
      <c r="AF285">
        <f>IF(ISBLANK(Basket_Sheet!$I$2),0,IF(Basket_Sheet!$I$2=0,1,IF(Calculation_Sheet!AC285=Basket_Sheet!$I$2,1,0)))</f>
        <v>0</v>
      </c>
      <c r="AG285">
        <f>IF(ISBLANK(Basket_Sheet!$I$3),0,IF(Basket_Sheet!$I$3=0,1,IF(Calculation_Sheet!AD285=Basket_Sheet!$I$3,1,0)))</f>
        <v>0</v>
      </c>
      <c r="AH285">
        <f t="shared" si="78"/>
        <v>1</v>
      </c>
    </row>
    <row r="286" spans="1:34" x14ac:dyDescent="0.35">
      <c r="A286" s="19">
        <v>42933</v>
      </c>
      <c r="B286" s="7">
        <v>0.12233040623496176</v>
      </c>
      <c r="C286">
        <v>0.33142223799999998</v>
      </c>
      <c r="D286">
        <v>0.106213027295374</v>
      </c>
      <c r="E286">
        <v>8.6831810202985</v>
      </c>
      <c r="F286">
        <v>3</v>
      </c>
      <c r="G286">
        <f t="shared" si="69"/>
        <v>99999</v>
      </c>
      <c r="H286">
        <f t="shared" si="70"/>
        <v>0</v>
      </c>
      <c r="I286">
        <f t="shared" si="71"/>
        <v>99999</v>
      </c>
      <c r="J286">
        <f>IF(Basket_Sheet!$I$6=0,IF(C286&lt;Basket_Sheet!$I$7,-10,10),IF(Basket_Sheet!$I$6=1,IF(D286&lt;Basket_Sheet!$I$7,-10,10),IF(Basket_Sheet!$I$6=2,IF(E286&gt;Basket_Sheet!$I$7,-10,10),"")))</f>
        <v>10</v>
      </c>
      <c r="K286">
        <f t="shared" si="72"/>
        <v>0</v>
      </c>
      <c r="L286">
        <f t="shared" si="73"/>
        <v>3</v>
      </c>
      <c r="M286">
        <f t="shared" si="74"/>
        <v>3</v>
      </c>
      <c r="N286">
        <v>24015.699199999999</v>
      </c>
      <c r="O286" s="6">
        <f t="shared" si="79"/>
        <v>3.0279997002238268E-3</v>
      </c>
      <c r="P286">
        <v>13757604</v>
      </c>
      <c r="Q286" s="6">
        <f t="shared" si="80"/>
        <v>1.1615059421934415E-3</v>
      </c>
      <c r="R286">
        <v>2185.6512372175466</v>
      </c>
      <c r="S286" s="6">
        <f t="shared" si="81"/>
        <v>6.7448578004114523E-5</v>
      </c>
      <c r="T286" s="29">
        <v>549.00154000000055</v>
      </c>
      <c r="U286" s="6">
        <f t="shared" si="82"/>
        <v>4.2531623647112937E-4</v>
      </c>
      <c r="V286">
        <v>577.54561999999999</v>
      </c>
      <c r="W286" s="6">
        <f t="shared" si="84"/>
        <v>-6.7867159072543259E-4</v>
      </c>
      <c r="X286">
        <v>2734.6527772175473</v>
      </c>
      <c r="Y286" s="6">
        <f t="shared" si="83"/>
        <v>1.3927258512369534E-4</v>
      </c>
      <c r="Z286" s="29">
        <v>3312.1983972175472</v>
      </c>
      <c r="AA286" s="6">
        <f t="shared" si="85"/>
        <v>-3.4481132537012016E-6</v>
      </c>
      <c r="AB286">
        <f t="shared" si="75"/>
        <v>2017</v>
      </c>
      <c r="AC286">
        <f t="shared" si="76"/>
        <v>7</v>
      </c>
      <c r="AD286" s="23">
        <f t="shared" si="77"/>
        <v>3</v>
      </c>
      <c r="AE286">
        <f>IF(ISBLANK(Basket_Sheet!$I$1),0,IF(Basket_Sheet!$I$1=0,1,IF(Calculation_Sheet!AB286=Basket_Sheet!$I$1,1,0)))</f>
        <v>1</v>
      </c>
      <c r="AF286">
        <f>IF(ISBLANK(Basket_Sheet!$I$2),0,IF(Basket_Sheet!$I$2=0,1,IF(Calculation_Sheet!AC286=Basket_Sheet!$I$2,1,0)))</f>
        <v>0</v>
      </c>
      <c r="AG286">
        <f>IF(ISBLANK(Basket_Sheet!$I$3),0,IF(Basket_Sheet!$I$3=0,1,IF(Calculation_Sheet!AD286=Basket_Sheet!$I$3,1,0)))</f>
        <v>0</v>
      </c>
      <c r="AH286">
        <f t="shared" si="78"/>
        <v>1</v>
      </c>
    </row>
    <row r="287" spans="1:34" x14ac:dyDescent="0.35">
      <c r="A287" s="19">
        <v>42934</v>
      </c>
      <c r="B287" s="7">
        <v>7.2166992184699075E-2</v>
      </c>
      <c r="C287">
        <v>1.1694481E-2</v>
      </c>
      <c r="D287">
        <v>5.0830602482042901E-2</v>
      </c>
      <c r="E287">
        <v>10.3517663076864</v>
      </c>
      <c r="F287">
        <v>5</v>
      </c>
      <c r="G287">
        <f t="shared" si="69"/>
        <v>99999</v>
      </c>
      <c r="H287">
        <f t="shared" si="70"/>
        <v>0</v>
      </c>
      <c r="I287">
        <f t="shared" si="71"/>
        <v>99999</v>
      </c>
      <c r="J287">
        <f>IF(Basket_Sheet!$I$6=0,IF(C287&lt;Basket_Sheet!$I$7,-10,10),IF(Basket_Sheet!$I$6=1,IF(D287&lt;Basket_Sheet!$I$7,-10,10),IF(Basket_Sheet!$I$6=2,IF(E287&gt;Basket_Sheet!$I$7,-10,10),"")))</f>
        <v>-10</v>
      </c>
      <c r="K287">
        <f t="shared" si="72"/>
        <v>0</v>
      </c>
      <c r="L287">
        <f t="shared" si="73"/>
        <v>4</v>
      </c>
      <c r="M287">
        <f t="shared" si="74"/>
        <v>4</v>
      </c>
      <c r="N287">
        <v>24012.050800000001</v>
      </c>
      <c r="O287" s="6">
        <f t="shared" si="79"/>
        <v>-1.5191729250163544E-4</v>
      </c>
      <c r="P287">
        <v>13819162</v>
      </c>
      <c r="Q287" s="6">
        <f t="shared" si="80"/>
        <v>4.4744709907336144E-3</v>
      </c>
      <c r="R287">
        <v>2188.3819728050989</v>
      </c>
      <c r="S287" s="6">
        <f t="shared" si="81"/>
        <v>1.2493921907819061E-3</v>
      </c>
      <c r="T287" s="29">
        <v>548.55800000000045</v>
      </c>
      <c r="U287" s="6">
        <f t="shared" si="82"/>
        <v>-8.0790301608280046E-4</v>
      </c>
      <c r="V287">
        <v>578.12246000000005</v>
      </c>
      <c r="W287" s="6">
        <f t="shared" si="84"/>
        <v>9.9877824369976054E-4</v>
      </c>
      <c r="X287">
        <v>2736.9399728050994</v>
      </c>
      <c r="Y287" s="6">
        <f t="shared" si="83"/>
        <v>8.3637513566858779E-4</v>
      </c>
      <c r="Z287" s="29">
        <v>3315.0624328050994</v>
      </c>
      <c r="AA287" s="6">
        <f t="shared" si="85"/>
        <v>8.6469324722759922E-4</v>
      </c>
      <c r="AB287">
        <f t="shared" si="75"/>
        <v>2017</v>
      </c>
      <c r="AC287">
        <f t="shared" si="76"/>
        <v>7</v>
      </c>
      <c r="AD287" s="23">
        <f t="shared" si="77"/>
        <v>3</v>
      </c>
      <c r="AE287">
        <f>IF(ISBLANK(Basket_Sheet!$I$1),0,IF(Basket_Sheet!$I$1=0,1,IF(Calculation_Sheet!AB287=Basket_Sheet!$I$1,1,0)))</f>
        <v>1</v>
      </c>
      <c r="AF287">
        <f>IF(ISBLANK(Basket_Sheet!$I$2),0,IF(Basket_Sheet!$I$2=0,1,IF(Calculation_Sheet!AC287=Basket_Sheet!$I$2,1,0)))</f>
        <v>0</v>
      </c>
      <c r="AG287">
        <f>IF(ISBLANK(Basket_Sheet!$I$3),0,IF(Basket_Sheet!$I$3=0,1,IF(Calculation_Sheet!AD287=Basket_Sheet!$I$3,1,0)))</f>
        <v>0</v>
      </c>
      <c r="AH287">
        <f t="shared" si="78"/>
        <v>1</v>
      </c>
    </row>
    <row r="288" spans="1:34" x14ac:dyDescent="0.35">
      <c r="A288" s="19">
        <v>42935</v>
      </c>
      <c r="B288" s="7">
        <v>0.40862582264099451</v>
      </c>
      <c r="C288">
        <v>0.40255326400000002</v>
      </c>
      <c r="D288">
        <v>5.4707491665929003E-2</v>
      </c>
      <c r="E288">
        <v>11.397886240525001</v>
      </c>
      <c r="F288">
        <v>2</v>
      </c>
      <c r="G288">
        <f t="shared" si="69"/>
        <v>99999</v>
      </c>
      <c r="H288">
        <f t="shared" si="70"/>
        <v>99999</v>
      </c>
      <c r="I288">
        <f t="shared" si="71"/>
        <v>1</v>
      </c>
      <c r="J288">
        <f>IF(Basket_Sheet!$I$6=0,IF(C288&lt;Basket_Sheet!$I$7,-10,10),IF(Basket_Sheet!$I$6=1,IF(D288&lt;Basket_Sheet!$I$7,-10,10),IF(Basket_Sheet!$I$6=2,IF(E288&gt;Basket_Sheet!$I$7,-10,10),"")))</f>
        <v>-10</v>
      </c>
      <c r="K288">
        <f t="shared" si="72"/>
        <v>1</v>
      </c>
      <c r="L288">
        <f t="shared" si="73"/>
        <v>6</v>
      </c>
      <c r="M288">
        <f t="shared" si="74"/>
        <v>6</v>
      </c>
      <c r="N288">
        <v>24160.599600000001</v>
      </c>
      <c r="O288" s="6">
        <f t="shared" si="79"/>
        <v>6.1864270252167675E-3</v>
      </c>
      <c r="P288">
        <v>13857559</v>
      </c>
      <c r="Q288" s="6">
        <f t="shared" si="80"/>
        <v>2.7785331701011273E-3</v>
      </c>
      <c r="R288">
        <v>2193.3943594939492</v>
      </c>
      <c r="S288" s="6">
        <f t="shared" si="81"/>
        <v>2.2904532897543017E-3</v>
      </c>
      <c r="T288" s="29">
        <v>549.05708000000038</v>
      </c>
      <c r="U288" s="6">
        <f t="shared" si="82"/>
        <v>9.0980352123182229E-4</v>
      </c>
      <c r="V288">
        <v>576.69371000000001</v>
      </c>
      <c r="W288" s="6">
        <f t="shared" si="84"/>
        <v>-2.4713622093146537E-3</v>
      </c>
      <c r="X288">
        <v>2742.4514394939497</v>
      </c>
      <c r="Y288" s="6">
        <f t="shared" si="83"/>
        <v>2.0137331266354419E-3</v>
      </c>
      <c r="Z288" s="29">
        <v>3319.1451494939497</v>
      </c>
      <c r="AA288" s="6">
        <f t="shared" si="85"/>
        <v>1.2315655501533573E-3</v>
      </c>
      <c r="AB288">
        <f t="shared" si="75"/>
        <v>2017</v>
      </c>
      <c r="AC288">
        <f t="shared" si="76"/>
        <v>7</v>
      </c>
      <c r="AD288" s="23">
        <f t="shared" si="77"/>
        <v>3</v>
      </c>
      <c r="AE288">
        <f>IF(ISBLANK(Basket_Sheet!$I$1),0,IF(Basket_Sheet!$I$1=0,1,IF(Calculation_Sheet!AB288=Basket_Sheet!$I$1,1,0)))</f>
        <v>1</v>
      </c>
      <c r="AF288">
        <f>IF(ISBLANK(Basket_Sheet!$I$2),0,IF(Basket_Sheet!$I$2=0,1,IF(Calculation_Sheet!AC288=Basket_Sheet!$I$2,1,0)))</f>
        <v>0</v>
      </c>
      <c r="AG288">
        <f>IF(ISBLANK(Basket_Sheet!$I$3),0,IF(Basket_Sheet!$I$3=0,1,IF(Calculation_Sheet!AD288=Basket_Sheet!$I$3,1,0)))</f>
        <v>0</v>
      </c>
      <c r="AH288">
        <f t="shared" si="78"/>
        <v>1</v>
      </c>
    </row>
    <row r="289" spans="1:34" x14ac:dyDescent="0.35">
      <c r="A289" s="19">
        <v>42936</v>
      </c>
      <c r="B289" s="7">
        <v>-2.3787006662271491E-2</v>
      </c>
      <c r="C289">
        <v>6.0630113999999999E-2</v>
      </c>
      <c r="D289">
        <v>2.7915300054711299E-2</v>
      </c>
      <c r="E289">
        <v>12.2813080468687</v>
      </c>
      <c r="F289">
        <v>8</v>
      </c>
      <c r="G289">
        <f t="shared" si="69"/>
        <v>99999</v>
      </c>
      <c r="H289">
        <f t="shared" si="70"/>
        <v>0</v>
      </c>
      <c r="I289">
        <f t="shared" si="71"/>
        <v>99999</v>
      </c>
      <c r="J289">
        <f>IF(Basket_Sheet!$I$6=0,IF(C289&lt;Basket_Sheet!$I$7,-10,10),IF(Basket_Sheet!$I$6=1,IF(D289&lt;Basket_Sheet!$I$7,-10,10),IF(Basket_Sheet!$I$6=2,IF(E289&gt;Basket_Sheet!$I$7,-10,10),"")))</f>
        <v>-10</v>
      </c>
      <c r="K289">
        <f t="shared" si="72"/>
        <v>0</v>
      </c>
      <c r="L289">
        <f t="shared" si="73"/>
        <v>4</v>
      </c>
      <c r="M289">
        <f t="shared" si="74"/>
        <v>4</v>
      </c>
      <c r="N289">
        <v>24222.449199999999</v>
      </c>
      <c r="O289" s="6">
        <f t="shared" si="79"/>
        <v>2.5599364678017267E-3</v>
      </c>
      <c r="P289">
        <v>14030397</v>
      </c>
      <c r="Q289" s="6">
        <f t="shared" si="80"/>
        <v>1.2472470800954261E-2</v>
      </c>
      <c r="R289">
        <v>2202.2094510521479</v>
      </c>
      <c r="S289" s="6">
        <f t="shared" si="81"/>
        <v>4.0189268838242143E-3</v>
      </c>
      <c r="T289" s="29">
        <v>549.75034000000051</v>
      </c>
      <c r="U289" s="6">
        <f t="shared" si="82"/>
        <v>1.262637392819288E-3</v>
      </c>
      <c r="V289">
        <v>578.74830999999995</v>
      </c>
      <c r="W289" s="6">
        <f t="shared" si="84"/>
        <v>3.5627230961128298E-3</v>
      </c>
      <c r="X289">
        <v>2751.9597910521484</v>
      </c>
      <c r="Y289" s="6">
        <f t="shared" si="83"/>
        <v>3.4670993335630396E-3</v>
      </c>
      <c r="Z289" s="29">
        <v>3330.7081010521483</v>
      </c>
      <c r="AA289" s="6">
        <f t="shared" si="85"/>
        <v>3.4837137387504491E-3</v>
      </c>
      <c r="AB289">
        <f t="shared" si="75"/>
        <v>2017</v>
      </c>
      <c r="AC289">
        <f t="shared" si="76"/>
        <v>7</v>
      </c>
      <c r="AD289" s="23">
        <f t="shared" si="77"/>
        <v>3</v>
      </c>
      <c r="AE289">
        <f>IF(ISBLANK(Basket_Sheet!$I$1),0,IF(Basket_Sheet!$I$1=0,1,IF(Calculation_Sheet!AB289=Basket_Sheet!$I$1,1,0)))</f>
        <v>1</v>
      </c>
      <c r="AF289">
        <f>IF(ISBLANK(Basket_Sheet!$I$2),0,IF(Basket_Sheet!$I$2=0,1,IF(Calculation_Sheet!AC289=Basket_Sheet!$I$2,1,0)))</f>
        <v>0</v>
      </c>
      <c r="AG289">
        <f>IF(ISBLANK(Basket_Sheet!$I$3),0,IF(Basket_Sheet!$I$3=0,1,IF(Calculation_Sheet!AD289=Basket_Sheet!$I$3,1,0)))</f>
        <v>0</v>
      </c>
      <c r="AH289">
        <f t="shared" si="78"/>
        <v>1</v>
      </c>
    </row>
    <row r="290" spans="1:34" x14ac:dyDescent="0.35">
      <c r="A290" s="19">
        <v>42937</v>
      </c>
      <c r="B290" s="7">
        <v>0.59111228285944328</v>
      </c>
      <c r="C290">
        <v>6.6688189999999994E-2</v>
      </c>
      <c r="D290">
        <v>0.10365257937053</v>
      </c>
      <c r="E290">
        <v>8.5323738760633407</v>
      </c>
      <c r="F290">
        <v>12</v>
      </c>
      <c r="G290">
        <f t="shared" si="69"/>
        <v>99999</v>
      </c>
      <c r="H290">
        <f t="shared" si="70"/>
        <v>99999</v>
      </c>
      <c r="I290">
        <f t="shared" si="71"/>
        <v>1</v>
      </c>
      <c r="J290">
        <f>IF(Basket_Sheet!$I$6=0,IF(C290&lt;Basket_Sheet!$I$7,-10,10),IF(Basket_Sheet!$I$6=1,IF(D290&lt;Basket_Sheet!$I$7,-10,10),IF(Basket_Sheet!$I$6=2,IF(E290&gt;Basket_Sheet!$I$7,-10,10),"")))</f>
        <v>10</v>
      </c>
      <c r="K290">
        <f t="shared" si="72"/>
        <v>1</v>
      </c>
      <c r="L290">
        <f t="shared" si="73"/>
        <v>5</v>
      </c>
      <c r="M290">
        <f t="shared" si="74"/>
        <v>5</v>
      </c>
      <c r="N290">
        <v>24280.650399999999</v>
      </c>
      <c r="O290" s="6">
        <f t="shared" si="79"/>
        <v>2.4027793192771263E-3</v>
      </c>
      <c r="P290">
        <v>13986898</v>
      </c>
      <c r="Q290" s="6">
        <f t="shared" si="80"/>
        <v>-3.1003399262330422E-3</v>
      </c>
      <c r="R290">
        <v>2195.9032030040466</v>
      </c>
      <c r="S290" s="6">
        <f t="shared" si="81"/>
        <v>-2.8636004831821271E-3</v>
      </c>
      <c r="T290" s="29">
        <v>549.11785000000043</v>
      </c>
      <c r="U290" s="6">
        <f t="shared" si="82"/>
        <v>-1.1505040633537078E-3</v>
      </c>
      <c r="V290">
        <v>579.30053999999996</v>
      </c>
      <c r="W290" s="6">
        <f t="shared" si="84"/>
        <v>9.541798921193223E-4</v>
      </c>
      <c r="X290">
        <v>2745.0210530040472</v>
      </c>
      <c r="Y290" s="6">
        <f t="shared" si="83"/>
        <v>-2.5213806068904443E-3</v>
      </c>
      <c r="Z290" s="29">
        <v>3324.3215930040469</v>
      </c>
      <c r="AA290" s="6">
        <f t="shared" si="85"/>
        <v>-1.9174625498055153E-3</v>
      </c>
      <c r="AB290">
        <f t="shared" si="75"/>
        <v>2017</v>
      </c>
      <c r="AC290">
        <f t="shared" si="76"/>
        <v>7</v>
      </c>
      <c r="AD290" s="23">
        <f t="shared" si="77"/>
        <v>3</v>
      </c>
      <c r="AE290">
        <f>IF(ISBLANK(Basket_Sheet!$I$1),0,IF(Basket_Sheet!$I$1=0,1,IF(Calculation_Sheet!AB290=Basket_Sheet!$I$1,1,0)))</f>
        <v>1</v>
      </c>
      <c r="AF290">
        <f>IF(ISBLANK(Basket_Sheet!$I$2),0,IF(Basket_Sheet!$I$2=0,1,IF(Calculation_Sheet!AC290=Basket_Sheet!$I$2,1,0)))</f>
        <v>0</v>
      </c>
      <c r="AG290">
        <f>IF(ISBLANK(Basket_Sheet!$I$3),0,IF(Basket_Sheet!$I$3=0,1,IF(Calculation_Sheet!AD290=Basket_Sheet!$I$3,1,0)))</f>
        <v>0</v>
      </c>
      <c r="AH290">
        <f t="shared" si="78"/>
        <v>1</v>
      </c>
    </row>
    <row r="291" spans="1:34" x14ac:dyDescent="0.35">
      <c r="A291" s="19">
        <v>42940</v>
      </c>
      <c r="B291" s="7">
        <v>0.77562309385255734</v>
      </c>
      <c r="C291">
        <v>0.48287919600000001</v>
      </c>
      <c r="D291">
        <v>9.6882781887080202E-2</v>
      </c>
      <c r="E291">
        <v>12.0382352228972</v>
      </c>
      <c r="F291">
        <v>5</v>
      </c>
      <c r="G291">
        <f t="shared" si="69"/>
        <v>99999</v>
      </c>
      <c r="H291">
        <f t="shared" si="70"/>
        <v>99999</v>
      </c>
      <c r="I291">
        <f t="shared" si="71"/>
        <v>1</v>
      </c>
      <c r="J291">
        <f>IF(Basket_Sheet!$I$6=0,IF(C291&lt;Basket_Sheet!$I$7,-10,10),IF(Basket_Sheet!$I$6=1,IF(D291&lt;Basket_Sheet!$I$7,-10,10),IF(Basket_Sheet!$I$6=2,IF(E291&gt;Basket_Sheet!$I$7,-10,10),"")))</f>
        <v>10</v>
      </c>
      <c r="K291">
        <f t="shared" si="72"/>
        <v>1</v>
      </c>
      <c r="L291">
        <f t="shared" si="73"/>
        <v>5</v>
      </c>
      <c r="M291">
        <f t="shared" si="74"/>
        <v>5</v>
      </c>
      <c r="N291">
        <v>24422.699199999999</v>
      </c>
      <c r="O291" s="6">
        <f t="shared" si="79"/>
        <v>5.8502880960717984E-3</v>
      </c>
      <c r="P291">
        <v>13980915</v>
      </c>
      <c r="Q291" s="6">
        <f t="shared" si="80"/>
        <v>-4.2775746273404636E-4</v>
      </c>
      <c r="R291">
        <v>2191.7862580036781</v>
      </c>
      <c r="S291" s="6">
        <f t="shared" si="81"/>
        <v>-1.8748299081382536E-3</v>
      </c>
      <c r="T291" s="29">
        <v>550.06035000000043</v>
      </c>
      <c r="U291" s="6">
        <f t="shared" si="82"/>
        <v>1.716389296031906E-3</v>
      </c>
      <c r="V291">
        <v>578.77891999999997</v>
      </c>
      <c r="W291" s="6">
        <f t="shared" si="84"/>
        <v>-9.0043071598033819E-4</v>
      </c>
      <c r="X291">
        <v>2741.8466080036787</v>
      </c>
      <c r="Y291" s="6">
        <f t="shared" si="83"/>
        <v>-1.1564373966802544E-3</v>
      </c>
      <c r="Z291" s="29">
        <v>3320.6255280036785</v>
      </c>
      <c r="AA291" s="6">
        <f t="shared" si="85"/>
        <v>-1.1118253444993842E-3</v>
      </c>
      <c r="AB291">
        <f t="shared" si="75"/>
        <v>2017</v>
      </c>
      <c r="AC291">
        <f t="shared" si="76"/>
        <v>7</v>
      </c>
      <c r="AD291" s="23">
        <f t="shared" si="77"/>
        <v>3</v>
      </c>
      <c r="AE291">
        <f>IF(ISBLANK(Basket_Sheet!$I$1),0,IF(Basket_Sheet!$I$1=0,1,IF(Calculation_Sheet!AB291=Basket_Sheet!$I$1,1,0)))</f>
        <v>1</v>
      </c>
      <c r="AF291">
        <f>IF(ISBLANK(Basket_Sheet!$I$2),0,IF(Basket_Sheet!$I$2=0,1,IF(Calculation_Sheet!AC291=Basket_Sheet!$I$2,1,0)))</f>
        <v>0</v>
      </c>
      <c r="AG291">
        <f>IF(ISBLANK(Basket_Sheet!$I$3),0,IF(Basket_Sheet!$I$3=0,1,IF(Calculation_Sheet!AD291=Basket_Sheet!$I$3,1,0)))</f>
        <v>0</v>
      </c>
      <c r="AH291">
        <f t="shared" si="78"/>
        <v>1</v>
      </c>
    </row>
    <row r="292" spans="1:34" x14ac:dyDescent="0.35">
      <c r="A292" s="19">
        <v>42941</v>
      </c>
      <c r="B292" s="7">
        <v>-8.9366723040337187E-2</v>
      </c>
      <c r="C292">
        <v>0.105091858</v>
      </c>
      <c r="D292">
        <v>3.9822078034200799E-2</v>
      </c>
      <c r="E292">
        <v>12.169121165942</v>
      </c>
      <c r="F292">
        <v>4</v>
      </c>
      <c r="G292">
        <f t="shared" si="69"/>
        <v>99999</v>
      </c>
      <c r="H292">
        <f t="shared" si="70"/>
        <v>0</v>
      </c>
      <c r="I292">
        <f t="shared" si="71"/>
        <v>99999</v>
      </c>
      <c r="J292">
        <f>IF(Basket_Sheet!$I$6=0,IF(C292&lt;Basket_Sheet!$I$7,-10,10),IF(Basket_Sheet!$I$6=1,IF(D292&lt;Basket_Sheet!$I$7,-10,10),IF(Basket_Sheet!$I$6=2,IF(E292&gt;Basket_Sheet!$I$7,-10,10),"")))</f>
        <v>-10</v>
      </c>
      <c r="K292">
        <f t="shared" si="72"/>
        <v>0</v>
      </c>
      <c r="L292">
        <f t="shared" si="73"/>
        <v>4</v>
      </c>
      <c r="M292">
        <f t="shared" si="74"/>
        <v>4</v>
      </c>
      <c r="N292">
        <v>24515.800800000001</v>
      </c>
      <c r="O292" s="6">
        <f t="shared" si="79"/>
        <v>3.8120929729177355E-3</v>
      </c>
      <c r="P292">
        <v>14006378</v>
      </c>
      <c r="Q292" s="6">
        <f t="shared" si="80"/>
        <v>1.821268493514161E-3</v>
      </c>
      <c r="R292">
        <v>2195.09480110613</v>
      </c>
      <c r="S292" s="6">
        <f t="shared" si="81"/>
        <v>1.509519046563268E-3</v>
      </c>
      <c r="T292" s="29">
        <v>550.30528000000049</v>
      </c>
      <c r="U292" s="6">
        <f t="shared" si="82"/>
        <v>4.4527841354158326E-4</v>
      </c>
      <c r="V292">
        <v>579.01117999999997</v>
      </c>
      <c r="W292" s="6">
        <f t="shared" si="84"/>
        <v>4.0129312242398463E-4</v>
      </c>
      <c r="X292">
        <v>2745.4000811061305</v>
      </c>
      <c r="Y292" s="6">
        <f t="shared" si="83"/>
        <v>1.2960145516816013E-3</v>
      </c>
      <c r="Z292" s="29">
        <v>3324.4112611061305</v>
      </c>
      <c r="AA292" s="6">
        <f t="shared" si="85"/>
        <v>1.140066252736327E-3</v>
      </c>
      <c r="AB292">
        <f t="shared" si="75"/>
        <v>2017</v>
      </c>
      <c r="AC292">
        <f t="shared" si="76"/>
        <v>7</v>
      </c>
      <c r="AD292" s="23">
        <f t="shared" si="77"/>
        <v>3</v>
      </c>
      <c r="AE292">
        <f>IF(ISBLANK(Basket_Sheet!$I$1),0,IF(Basket_Sheet!$I$1=0,1,IF(Calculation_Sheet!AB292=Basket_Sheet!$I$1,1,0)))</f>
        <v>1</v>
      </c>
      <c r="AF292">
        <f>IF(ISBLANK(Basket_Sheet!$I$2),0,IF(Basket_Sheet!$I$2=0,1,IF(Calculation_Sheet!AC292=Basket_Sheet!$I$2,1,0)))</f>
        <v>0</v>
      </c>
      <c r="AG292">
        <f>IF(ISBLANK(Basket_Sheet!$I$3),0,IF(Basket_Sheet!$I$3=0,1,IF(Calculation_Sheet!AD292=Basket_Sheet!$I$3,1,0)))</f>
        <v>0</v>
      </c>
      <c r="AH292">
        <f t="shared" si="78"/>
        <v>1</v>
      </c>
    </row>
    <row r="293" spans="1:34" x14ac:dyDescent="0.35">
      <c r="A293" s="19">
        <v>42942</v>
      </c>
      <c r="B293" s="7">
        <v>0.70614516183797871</v>
      </c>
      <c r="C293">
        <v>0.35656713000000001</v>
      </c>
      <c r="D293">
        <v>0.25294941438605001</v>
      </c>
      <c r="E293">
        <v>6.5699034318878002</v>
      </c>
      <c r="F293">
        <v>2</v>
      </c>
      <c r="G293">
        <f t="shared" si="69"/>
        <v>99999</v>
      </c>
      <c r="H293">
        <f t="shared" si="70"/>
        <v>99999</v>
      </c>
      <c r="I293">
        <f t="shared" si="71"/>
        <v>1</v>
      </c>
      <c r="J293">
        <f>IF(Basket_Sheet!$I$6=0,IF(C293&lt;Basket_Sheet!$I$7,-10,10),IF(Basket_Sheet!$I$6=1,IF(D293&lt;Basket_Sheet!$I$7,-10,10),IF(Basket_Sheet!$I$6=2,IF(E293&gt;Basket_Sheet!$I$7,-10,10),"")))</f>
        <v>10</v>
      </c>
      <c r="K293">
        <f t="shared" si="72"/>
        <v>1</v>
      </c>
      <c r="L293">
        <f t="shared" si="73"/>
        <v>5</v>
      </c>
      <c r="M293">
        <f t="shared" si="74"/>
        <v>5</v>
      </c>
      <c r="N293">
        <v>24678.300800000001</v>
      </c>
      <c r="O293" s="6">
        <f t="shared" si="79"/>
        <v>6.6283782172027461E-3</v>
      </c>
      <c r="P293">
        <v>14055057</v>
      </c>
      <c r="Q293" s="6">
        <f t="shared" si="80"/>
        <v>3.4754880954948053E-3</v>
      </c>
      <c r="R293">
        <v>2202.2396306475666</v>
      </c>
      <c r="S293" s="6">
        <f t="shared" si="81"/>
        <v>3.2549070490424103E-3</v>
      </c>
      <c r="T293" s="29">
        <v>550.75268000000051</v>
      </c>
      <c r="U293" s="6">
        <f t="shared" si="82"/>
        <v>8.13003284286129E-4</v>
      </c>
      <c r="V293">
        <v>581.17488000000003</v>
      </c>
      <c r="W293" s="6">
        <f t="shared" si="84"/>
        <v>3.7368881201915727E-3</v>
      </c>
      <c r="X293">
        <v>2752.9923106475671</v>
      </c>
      <c r="Y293" s="6">
        <f t="shared" si="83"/>
        <v>2.7654364818032739E-3</v>
      </c>
      <c r="Z293" s="29">
        <v>3334.1671906475672</v>
      </c>
      <c r="AA293" s="6">
        <f t="shared" si="85"/>
        <v>2.934633766759287E-3</v>
      </c>
      <c r="AB293">
        <f t="shared" si="75"/>
        <v>2017</v>
      </c>
      <c r="AC293">
        <f t="shared" si="76"/>
        <v>7</v>
      </c>
      <c r="AD293" s="23">
        <f t="shared" si="77"/>
        <v>3</v>
      </c>
      <c r="AE293">
        <f>IF(ISBLANK(Basket_Sheet!$I$1),0,IF(Basket_Sheet!$I$1=0,1,IF(Calculation_Sheet!AB293=Basket_Sheet!$I$1,1,0)))</f>
        <v>1</v>
      </c>
      <c r="AF293">
        <f>IF(ISBLANK(Basket_Sheet!$I$2),0,IF(Basket_Sheet!$I$2=0,1,IF(Calculation_Sheet!AC293=Basket_Sheet!$I$2,1,0)))</f>
        <v>0</v>
      </c>
      <c r="AG293">
        <f>IF(ISBLANK(Basket_Sheet!$I$3),0,IF(Basket_Sheet!$I$3=0,1,IF(Calculation_Sheet!AD293=Basket_Sheet!$I$3,1,0)))</f>
        <v>0</v>
      </c>
      <c r="AH293">
        <f t="shared" si="78"/>
        <v>1</v>
      </c>
    </row>
    <row r="294" spans="1:34" x14ac:dyDescent="0.35">
      <c r="A294" s="19">
        <v>42943</v>
      </c>
      <c r="B294" s="7">
        <v>0.37138819709527104</v>
      </c>
      <c r="C294">
        <v>0.37746247900000002</v>
      </c>
      <c r="D294">
        <v>3.5863204103827297E-2</v>
      </c>
      <c r="E294">
        <v>11.544401606947099</v>
      </c>
      <c r="F294">
        <v>12</v>
      </c>
      <c r="G294">
        <f t="shared" si="69"/>
        <v>99999</v>
      </c>
      <c r="H294">
        <f t="shared" si="70"/>
        <v>99999</v>
      </c>
      <c r="I294">
        <f t="shared" si="71"/>
        <v>1</v>
      </c>
      <c r="J294">
        <f>IF(Basket_Sheet!$I$6=0,IF(C294&lt;Basket_Sheet!$I$7,-10,10),IF(Basket_Sheet!$I$6=1,IF(D294&lt;Basket_Sheet!$I$7,-10,10),IF(Basket_Sheet!$I$6=2,IF(E294&gt;Basket_Sheet!$I$7,-10,10),"")))</f>
        <v>-10</v>
      </c>
      <c r="K294">
        <f t="shared" si="72"/>
        <v>1</v>
      </c>
      <c r="L294">
        <f t="shared" si="73"/>
        <v>6</v>
      </c>
      <c r="M294">
        <f t="shared" si="74"/>
        <v>6</v>
      </c>
      <c r="N294">
        <v>24913.75</v>
      </c>
      <c r="O294" s="6">
        <f t="shared" si="79"/>
        <v>9.5407379101237755E-3</v>
      </c>
      <c r="P294">
        <v>14087813</v>
      </c>
      <c r="Q294" s="6">
        <f t="shared" si="80"/>
        <v>2.3305490685665564E-3</v>
      </c>
      <c r="R294">
        <v>2205.8523859112579</v>
      </c>
      <c r="S294" s="6">
        <f t="shared" si="81"/>
        <v>1.6404914403564952E-3</v>
      </c>
      <c r="T294" s="29">
        <v>551.38159000000041</v>
      </c>
      <c r="U294" s="6">
        <f t="shared" si="82"/>
        <v>1.1419100130387605E-3</v>
      </c>
      <c r="V294">
        <v>587.3133499999999</v>
      </c>
      <c r="W294" s="6">
        <f t="shared" si="84"/>
        <v>1.0562173643843487E-2</v>
      </c>
      <c r="X294">
        <v>2757.2339759112583</v>
      </c>
      <c r="Y294" s="6">
        <f t="shared" si="83"/>
        <v>1.5407472252233489E-3</v>
      </c>
      <c r="Z294" s="29">
        <v>3344.5473259112582</v>
      </c>
      <c r="AA294" s="6">
        <f t="shared" si="85"/>
        <v>3.1132617742768431E-3</v>
      </c>
      <c r="AB294">
        <f t="shared" si="75"/>
        <v>2017</v>
      </c>
      <c r="AC294">
        <f t="shared" si="76"/>
        <v>7</v>
      </c>
      <c r="AD294" s="23">
        <f t="shared" si="77"/>
        <v>3</v>
      </c>
      <c r="AE294">
        <f>IF(ISBLANK(Basket_Sheet!$I$1),0,IF(Basket_Sheet!$I$1=0,1,IF(Calculation_Sheet!AB294=Basket_Sheet!$I$1,1,0)))</f>
        <v>1</v>
      </c>
      <c r="AF294">
        <f>IF(ISBLANK(Basket_Sheet!$I$2),0,IF(Basket_Sheet!$I$2=0,1,IF(Calculation_Sheet!AC294=Basket_Sheet!$I$2,1,0)))</f>
        <v>0</v>
      </c>
      <c r="AG294">
        <f>IF(ISBLANK(Basket_Sheet!$I$3),0,IF(Basket_Sheet!$I$3=0,1,IF(Calculation_Sheet!AD294=Basket_Sheet!$I$3,1,0)))</f>
        <v>0</v>
      </c>
      <c r="AH294">
        <f t="shared" si="78"/>
        <v>1</v>
      </c>
    </row>
    <row r="295" spans="1:34" x14ac:dyDescent="0.35">
      <c r="A295" s="19">
        <v>42944</v>
      </c>
      <c r="B295" s="7">
        <v>0.31351803144405221</v>
      </c>
      <c r="C295">
        <v>0.54034143899999998</v>
      </c>
      <c r="D295">
        <v>1.3114754098360901E-3</v>
      </c>
      <c r="E295">
        <v>9.06393699640312</v>
      </c>
      <c r="F295">
        <v>7</v>
      </c>
      <c r="G295">
        <f t="shared" si="69"/>
        <v>99999</v>
      </c>
      <c r="H295">
        <f t="shared" si="70"/>
        <v>99999</v>
      </c>
      <c r="I295">
        <f t="shared" si="71"/>
        <v>1</v>
      </c>
      <c r="J295">
        <f>IF(Basket_Sheet!$I$6=0,IF(C295&lt;Basket_Sheet!$I$7,-10,10),IF(Basket_Sheet!$I$6=1,IF(D295&lt;Basket_Sheet!$I$7,-10,10),IF(Basket_Sheet!$I$6=2,IF(E295&gt;Basket_Sheet!$I$7,-10,10),"")))</f>
        <v>-10</v>
      </c>
      <c r="K295">
        <f t="shared" si="72"/>
        <v>1</v>
      </c>
      <c r="L295">
        <f t="shared" si="73"/>
        <v>6</v>
      </c>
      <c r="M295">
        <f t="shared" si="74"/>
        <v>6</v>
      </c>
      <c r="N295">
        <v>24806.900399999999</v>
      </c>
      <c r="O295" s="6">
        <f t="shared" si="79"/>
        <v>-4.2887802920075213E-3</v>
      </c>
      <c r="P295">
        <v>14113146</v>
      </c>
      <c r="Q295" s="6">
        <f t="shared" si="80"/>
        <v>1.7982209161919727E-3</v>
      </c>
      <c r="R295">
        <v>2201.3159593487944</v>
      </c>
      <c r="S295" s="6">
        <f t="shared" si="81"/>
        <v>-2.0565413132073163E-3</v>
      </c>
      <c r="T295" s="29">
        <v>550.69901000000038</v>
      </c>
      <c r="U295" s="6">
        <f t="shared" si="82"/>
        <v>-1.2379448504982182E-3</v>
      </c>
      <c r="V295">
        <v>590.32128</v>
      </c>
      <c r="W295" s="6">
        <f t="shared" si="84"/>
        <v>5.1215079650412942E-3</v>
      </c>
      <c r="X295">
        <v>2752.0149693487947</v>
      </c>
      <c r="Y295" s="6">
        <f t="shared" si="83"/>
        <v>-1.8928413794621068E-3</v>
      </c>
      <c r="Z295" s="29">
        <v>3342.3362493487948</v>
      </c>
      <c r="AA295" s="6">
        <f t="shared" si="85"/>
        <v>-6.6109890128729365E-4</v>
      </c>
      <c r="AB295">
        <f t="shared" si="75"/>
        <v>2017</v>
      </c>
      <c r="AC295">
        <f t="shared" si="76"/>
        <v>7</v>
      </c>
      <c r="AD295" s="23">
        <f t="shared" si="77"/>
        <v>3</v>
      </c>
      <c r="AE295">
        <f>IF(ISBLANK(Basket_Sheet!$I$1),0,IF(Basket_Sheet!$I$1=0,1,IF(Calculation_Sheet!AB295=Basket_Sheet!$I$1,1,0)))</f>
        <v>1</v>
      </c>
      <c r="AF295">
        <f>IF(ISBLANK(Basket_Sheet!$I$2),0,IF(Basket_Sheet!$I$2=0,1,IF(Calculation_Sheet!AC295=Basket_Sheet!$I$2,1,0)))</f>
        <v>0</v>
      </c>
      <c r="AG295">
        <f>IF(ISBLANK(Basket_Sheet!$I$3),0,IF(Basket_Sheet!$I$3=0,1,IF(Calculation_Sheet!AD295=Basket_Sheet!$I$3,1,0)))</f>
        <v>0</v>
      </c>
      <c r="AH295">
        <f t="shared" si="78"/>
        <v>1</v>
      </c>
    </row>
    <row r="296" spans="1:34" x14ac:dyDescent="0.35">
      <c r="A296" s="19">
        <v>42947</v>
      </c>
      <c r="B296" s="7">
        <v>0.92317397264259671</v>
      </c>
      <c r="C296">
        <v>0.83842032200000005</v>
      </c>
      <c r="D296">
        <v>0.27132523703410699</v>
      </c>
      <c r="E296">
        <v>5.5705205470066197</v>
      </c>
      <c r="F296">
        <v>6</v>
      </c>
      <c r="G296">
        <f t="shared" si="69"/>
        <v>99999</v>
      </c>
      <c r="H296">
        <f t="shared" si="70"/>
        <v>99999</v>
      </c>
      <c r="I296">
        <f t="shared" si="71"/>
        <v>1</v>
      </c>
      <c r="J296">
        <f>IF(Basket_Sheet!$I$6=0,IF(C296&lt;Basket_Sheet!$I$7,-10,10),IF(Basket_Sheet!$I$6=1,IF(D296&lt;Basket_Sheet!$I$7,-10,10),IF(Basket_Sheet!$I$6=2,IF(E296&gt;Basket_Sheet!$I$7,-10,10),"")))</f>
        <v>10</v>
      </c>
      <c r="K296">
        <f t="shared" si="72"/>
        <v>1</v>
      </c>
      <c r="L296">
        <f t="shared" si="73"/>
        <v>5</v>
      </c>
      <c r="M296">
        <f t="shared" si="74"/>
        <v>5</v>
      </c>
      <c r="N296">
        <v>25091.550800000001</v>
      </c>
      <c r="O296" s="6">
        <f t="shared" si="79"/>
        <v>1.1474645981970566E-2</v>
      </c>
      <c r="P296">
        <v>14100340</v>
      </c>
      <c r="Q296" s="6">
        <f t="shared" si="80"/>
        <v>-9.073809624019491E-4</v>
      </c>
      <c r="R296">
        <v>2197.7260569949622</v>
      </c>
      <c r="S296" s="6">
        <f t="shared" si="81"/>
        <v>-1.6307983134298265E-3</v>
      </c>
      <c r="T296" s="29">
        <v>551.0356400000004</v>
      </c>
      <c r="U296" s="6">
        <f t="shared" si="82"/>
        <v>6.112776560103228E-4</v>
      </c>
      <c r="V296">
        <v>590.16465999999991</v>
      </c>
      <c r="W296" s="6">
        <f t="shared" si="84"/>
        <v>-2.6531315286493218E-4</v>
      </c>
      <c r="X296">
        <v>2748.7616969949627</v>
      </c>
      <c r="Y296" s="6">
        <f t="shared" si="83"/>
        <v>-1.1821419541921951E-3</v>
      </c>
      <c r="Z296" s="29">
        <v>3338.9263569949626</v>
      </c>
      <c r="AA296" s="6">
        <f t="shared" si="85"/>
        <v>-1.0202122406136604E-3</v>
      </c>
      <c r="AB296">
        <f t="shared" si="75"/>
        <v>2017</v>
      </c>
      <c r="AC296">
        <f t="shared" si="76"/>
        <v>7</v>
      </c>
      <c r="AD296" s="23">
        <f t="shared" si="77"/>
        <v>3</v>
      </c>
      <c r="AE296">
        <f>IF(ISBLANK(Basket_Sheet!$I$1),0,IF(Basket_Sheet!$I$1=0,1,IF(Calculation_Sheet!AB296=Basket_Sheet!$I$1,1,0)))</f>
        <v>1</v>
      </c>
      <c r="AF296">
        <f>IF(ISBLANK(Basket_Sheet!$I$2),0,IF(Basket_Sheet!$I$2=0,1,IF(Calculation_Sheet!AC296=Basket_Sheet!$I$2,1,0)))</f>
        <v>0</v>
      </c>
      <c r="AG296">
        <f>IF(ISBLANK(Basket_Sheet!$I$3),0,IF(Basket_Sheet!$I$3=0,1,IF(Calculation_Sheet!AD296=Basket_Sheet!$I$3,1,0)))</f>
        <v>0</v>
      </c>
      <c r="AH296">
        <f t="shared" si="78"/>
        <v>1</v>
      </c>
    </row>
    <row r="297" spans="1:34" x14ac:dyDescent="0.35">
      <c r="A297" s="19">
        <v>42948</v>
      </c>
      <c r="B297" s="7">
        <v>6.4696821554672074E-2</v>
      </c>
      <c r="C297">
        <v>0.16799861499999999</v>
      </c>
      <c r="D297">
        <v>4.6588274629448201E-2</v>
      </c>
      <c r="E297">
        <v>9.3660894815528408</v>
      </c>
      <c r="F297">
        <v>5</v>
      </c>
      <c r="G297">
        <f t="shared" si="69"/>
        <v>99999</v>
      </c>
      <c r="H297">
        <f t="shared" si="70"/>
        <v>0</v>
      </c>
      <c r="I297">
        <f t="shared" si="71"/>
        <v>99999</v>
      </c>
      <c r="J297">
        <f>IF(Basket_Sheet!$I$6=0,IF(C297&lt;Basket_Sheet!$I$7,-10,10),IF(Basket_Sheet!$I$6=1,IF(D297&lt;Basket_Sheet!$I$7,-10,10),IF(Basket_Sheet!$I$6=2,IF(E297&gt;Basket_Sheet!$I$7,-10,10),"")))</f>
        <v>-10</v>
      </c>
      <c r="K297">
        <f t="shared" si="72"/>
        <v>0</v>
      </c>
      <c r="L297">
        <f t="shared" si="73"/>
        <v>4</v>
      </c>
      <c r="M297">
        <f t="shared" si="74"/>
        <v>4</v>
      </c>
      <c r="N297">
        <v>25151.849600000001</v>
      </c>
      <c r="O297" s="6">
        <f t="shared" si="79"/>
        <v>2.4031515820057692E-3</v>
      </c>
      <c r="P297">
        <v>14058201</v>
      </c>
      <c r="Q297" s="6">
        <f t="shared" si="80"/>
        <v>-2.9885094969340775E-3</v>
      </c>
      <c r="R297">
        <v>2201.8979847947539</v>
      </c>
      <c r="S297" s="6">
        <f t="shared" si="81"/>
        <v>1.8982929134927495E-3</v>
      </c>
      <c r="T297" s="29">
        <v>551.0694600000005</v>
      </c>
      <c r="U297" s="6">
        <f t="shared" si="82"/>
        <v>6.1375340441038873E-5</v>
      </c>
      <c r="V297">
        <v>592.20004999999992</v>
      </c>
      <c r="W297" s="6">
        <f t="shared" si="84"/>
        <v>3.4488510376069481E-3</v>
      </c>
      <c r="X297">
        <v>2752.9674447947546</v>
      </c>
      <c r="Y297" s="6">
        <f t="shared" si="83"/>
        <v>1.5300518063787738E-3</v>
      </c>
      <c r="Z297" s="29">
        <v>3345.1674947947545</v>
      </c>
      <c r="AA297" s="6">
        <f t="shared" si="85"/>
        <v>1.869204987620332E-3</v>
      </c>
      <c r="AB297">
        <f t="shared" si="75"/>
        <v>2017</v>
      </c>
      <c r="AC297">
        <f t="shared" si="76"/>
        <v>8</v>
      </c>
      <c r="AD297" s="23">
        <f t="shared" si="77"/>
        <v>3</v>
      </c>
      <c r="AE297">
        <f>IF(ISBLANK(Basket_Sheet!$I$1),0,IF(Basket_Sheet!$I$1=0,1,IF(Calculation_Sheet!AB297=Basket_Sheet!$I$1,1,0)))</f>
        <v>1</v>
      </c>
      <c r="AF297">
        <f>IF(ISBLANK(Basket_Sheet!$I$2),0,IF(Basket_Sheet!$I$2=0,1,IF(Calculation_Sheet!AC297=Basket_Sheet!$I$2,1,0)))</f>
        <v>0</v>
      </c>
      <c r="AG297">
        <f>IF(ISBLANK(Basket_Sheet!$I$3),0,IF(Basket_Sheet!$I$3=0,1,IF(Calculation_Sheet!AD297=Basket_Sheet!$I$3,1,0)))</f>
        <v>0</v>
      </c>
      <c r="AH297">
        <f t="shared" si="78"/>
        <v>1</v>
      </c>
    </row>
    <row r="298" spans="1:34" x14ac:dyDescent="0.35">
      <c r="A298" s="19">
        <v>42949</v>
      </c>
      <c r="B298" s="7">
        <v>-1.0748208011181131</v>
      </c>
      <c r="C298">
        <v>0.46071280199999998</v>
      </c>
      <c r="D298">
        <v>8.0431719640886898E-2</v>
      </c>
      <c r="E298">
        <v>9.2843480106116996</v>
      </c>
      <c r="F298">
        <v>10</v>
      </c>
      <c r="G298">
        <f t="shared" si="69"/>
        <v>-1</v>
      </c>
      <c r="H298">
        <f t="shared" si="70"/>
        <v>99999</v>
      </c>
      <c r="I298">
        <f t="shared" si="71"/>
        <v>99999</v>
      </c>
      <c r="J298">
        <f>IF(Basket_Sheet!$I$6=0,IF(C298&lt;Basket_Sheet!$I$7,-10,10),IF(Basket_Sheet!$I$6=1,IF(D298&lt;Basket_Sheet!$I$7,-10,10),IF(Basket_Sheet!$I$6=2,IF(E298&gt;Basket_Sheet!$I$7,-10,10),"")))</f>
        <v>-10</v>
      </c>
      <c r="K298">
        <f t="shared" si="72"/>
        <v>-1</v>
      </c>
      <c r="L298">
        <f t="shared" si="73"/>
        <v>2</v>
      </c>
      <c r="M298">
        <f t="shared" si="74"/>
        <v>2</v>
      </c>
      <c r="N298">
        <v>24956.449199999999</v>
      </c>
      <c r="O298" s="6">
        <f t="shared" si="79"/>
        <v>-7.7688282614413184E-3</v>
      </c>
      <c r="P298">
        <v>14089047</v>
      </c>
      <c r="Q298" s="6">
        <f t="shared" si="80"/>
        <v>2.1941641039275872E-3</v>
      </c>
      <c r="R298">
        <v>2212.6025794332936</v>
      </c>
      <c r="S298" s="6">
        <f t="shared" si="81"/>
        <v>4.8615306941830472E-3</v>
      </c>
      <c r="T298" s="29">
        <v>551.87123000000042</v>
      </c>
      <c r="U298" s="6">
        <f t="shared" si="82"/>
        <v>1.4549345557997029E-3</v>
      </c>
      <c r="V298">
        <v>593.49200999999994</v>
      </c>
      <c r="W298" s="6">
        <f t="shared" si="84"/>
        <v>2.1816276442394589E-3</v>
      </c>
      <c r="X298">
        <v>2764.4738094332943</v>
      </c>
      <c r="Y298" s="6">
        <f t="shared" si="83"/>
        <v>4.1796224871077925E-3</v>
      </c>
      <c r="Z298" s="29">
        <v>3357.9658194332942</v>
      </c>
      <c r="AA298" s="6">
        <f t="shared" si="85"/>
        <v>3.8259144447787552E-3</v>
      </c>
      <c r="AB298">
        <f t="shared" si="75"/>
        <v>2017</v>
      </c>
      <c r="AC298">
        <f t="shared" si="76"/>
        <v>8</v>
      </c>
      <c r="AD298" s="23">
        <f t="shared" si="77"/>
        <v>3</v>
      </c>
      <c r="AE298">
        <f>IF(ISBLANK(Basket_Sheet!$I$1),0,IF(Basket_Sheet!$I$1=0,1,IF(Calculation_Sheet!AB298=Basket_Sheet!$I$1,1,0)))</f>
        <v>1</v>
      </c>
      <c r="AF298">
        <f>IF(ISBLANK(Basket_Sheet!$I$2),0,IF(Basket_Sheet!$I$2=0,1,IF(Calculation_Sheet!AC298=Basket_Sheet!$I$2,1,0)))</f>
        <v>0</v>
      </c>
      <c r="AG298">
        <f>IF(ISBLANK(Basket_Sheet!$I$3),0,IF(Basket_Sheet!$I$3=0,1,IF(Calculation_Sheet!AD298=Basket_Sheet!$I$3,1,0)))</f>
        <v>0</v>
      </c>
      <c r="AH298">
        <f t="shared" si="78"/>
        <v>1</v>
      </c>
    </row>
    <row r="299" spans="1:34" x14ac:dyDescent="0.35">
      <c r="A299" s="19">
        <v>42950</v>
      </c>
      <c r="B299" s="7">
        <v>-1.6176005000214548</v>
      </c>
      <c r="C299">
        <v>0.71339502600000004</v>
      </c>
      <c r="D299">
        <v>0.19530866625231899</v>
      </c>
      <c r="E299">
        <v>6.3216285714277696</v>
      </c>
      <c r="F299">
        <v>8</v>
      </c>
      <c r="G299">
        <f t="shared" si="69"/>
        <v>-1</v>
      </c>
      <c r="H299">
        <f t="shared" si="70"/>
        <v>99999</v>
      </c>
      <c r="I299">
        <f t="shared" si="71"/>
        <v>99999</v>
      </c>
      <c r="J299">
        <f>IF(Basket_Sheet!$I$6=0,IF(C299&lt;Basket_Sheet!$I$7,-10,10),IF(Basket_Sheet!$I$6=1,IF(D299&lt;Basket_Sheet!$I$7,-10,10),IF(Basket_Sheet!$I$6=2,IF(E299&gt;Basket_Sheet!$I$7,-10,10),"")))</f>
        <v>10</v>
      </c>
      <c r="K299">
        <f t="shared" si="72"/>
        <v>-1</v>
      </c>
      <c r="L299">
        <f t="shared" si="73"/>
        <v>1</v>
      </c>
      <c r="M299">
        <f t="shared" si="74"/>
        <v>1</v>
      </c>
      <c r="N299">
        <v>24642.349600000001</v>
      </c>
      <c r="O299" s="6">
        <f t="shared" si="79"/>
        <v>-1.2585909056325173E-2</v>
      </c>
      <c r="P299">
        <v>14133191</v>
      </c>
      <c r="Q299" s="6">
        <f t="shared" si="80"/>
        <v>3.1332140491830973E-3</v>
      </c>
      <c r="R299">
        <v>2225.5092575907452</v>
      </c>
      <c r="S299" s="6">
        <f t="shared" si="81"/>
        <v>5.8332564001426501E-3</v>
      </c>
      <c r="T299" s="29">
        <v>553.10533000000044</v>
      </c>
      <c r="U299" s="6">
        <f t="shared" si="82"/>
        <v>2.2362100666128981E-3</v>
      </c>
      <c r="V299">
        <v>593.38341999999989</v>
      </c>
      <c r="W299" s="6">
        <f t="shared" si="84"/>
        <v>-1.829679223483982E-4</v>
      </c>
      <c r="X299">
        <v>2778.6145875907455</v>
      </c>
      <c r="Y299" s="6">
        <f t="shared" si="83"/>
        <v>5.1151789209209486E-3</v>
      </c>
      <c r="Z299" s="29">
        <v>3371.9980075907451</v>
      </c>
      <c r="AA299" s="6">
        <f t="shared" si="85"/>
        <v>4.178776352112834E-3</v>
      </c>
      <c r="AB299">
        <f t="shared" si="75"/>
        <v>2017</v>
      </c>
      <c r="AC299">
        <f t="shared" si="76"/>
        <v>8</v>
      </c>
      <c r="AD299" s="23">
        <f t="shared" si="77"/>
        <v>3</v>
      </c>
      <c r="AE299">
        <f>IF(ISBLANK(Basket_Sheet!$I$1),0,IF(Basket_Sheet!$I$1=0,1,IF(Calculation_Sheet!AB299=Basket_Sheet!$I$1,1,0)))</f>
        <v>1</v>
      </c>
      <c r="AF299">
        <f>IF(ISBLANK(Basket_Sheet!$I$2),0,IF(Basket_Sheet!$I$2=0,1,IF(Calculation_Sheet!AC299=Basket_Sheet!$I$2,1,0)))</f>
        <v>0</v>
      </c>
      <c r="AG299">
        <f>IF(ISBLANK(Basket_Sheet!$I$3),0,IF(Basket_Sheet!$I$3=0,1,IF(Calculation_Sheet!AD299=Basket_Sheet!$I$3,1,0)))</f>
        <v>0</v>
      </c>
      <c r="AH299">
        <f t="shared" si="78"/>
        <v>1</v>
      </c>
    </row>
    <row r="300" spans="1:34" x14ac:dyDescent="0.35">
      <c r="A300" s="19">
        <v>42951</v>
      </c>
      <c r="B300" s="7">
        <v>1.0082374402777798</v>
      </c>
      <c r="C300">
        <v>0.54479511300000005</v>
      </c>
      <c r="D300">
        <v>0.117687425347881</v>
      </c>
      <c r="E300">
        <v>6.53928052396288</v>
      </c>
      <c r="F300">
        <v>7</v>
      </c>
      <c r="G300">
        <f t="shared" si="69"/>
        <v>99999</v>
      </c>
      <c r="H300">
        <f t="shared" si="70"/>
        <v>99999</v>
      </c>
      <c r="I300">
        <f t="shared" si="71"/>
        <v>1</v>
      </c>
      <c r="J300">
        <f>IF(Basket_Sheet!$I$6=0,IF(C300&lt;Basket_Sheet!$I$7,-10,10),IF(Basket_Sheet!$I$6=1,IF(D300&lt;Basket_Sheet!$I$7,-10,10),IF(Basket_Sheet!$I$6=2,IF(E300&gt;Basket_Sheet!$I$7,-10,10),"")))</f>
        <v>10</v>
      </c>
      <c r="K300">
        <f t="shared" si="72"/>
        <v>1</v>
      </c>
      <c r="L300">
        <f t="shared" si="73"/>
        <v>5</v>
      </c>
      <c r="M300">
        <f t="shared" si="74"/>
        <v>5</v>
      </c>
      <c r="N300">
        <v>24823.949199999999</v>
      </c>
      <c r="O300" s="6">
        <f t="shared" si="79"/>
        <v>7.3694109103945582E-3</v>
      </c>
      <c r="P300">
        <v>14172353</v>
      </c>
      <c r="Q300" s="6">
        <f t="shared" si="80"/>
        <v>2.7709241317124267E-3</v>
      </c>
      <c r="R300">
        <v>2225.7985203799039</v>
      </c>
      <c r="S300" s="6">
        <f t="shared" si="81"/>
        <v>1.2997599905384405E-4</v>
      </c>
      <c r="T300" s="29">
        <v>552.11211000000048</v>
      </c>
      <c r="U300" s="6">
        <f t="shared" si="82"/>
        <v>-1.7957158358968828E-3</v>
      </c>
      <c r="V300">
        <v>613.47190999999998</v>
      </c>
      <c r="W300" s="6">
        <f t="shared" si="84"/>
        <v>3.3854147795366663E-2</v>
      </c>
      <c r="X300">
        <v>2777.9106303799044</v>
      </c>
      <c r="Y300" s="6">
        <f t="shared" si="83"/>
        <v>-2.5334827434686513E-4</v>
      </c>
      <c r="Z300" s="29">
        <v>3391.3825403799046</v>
      </c>
      <c r="AA300" s="6">
        <f t="shared" si="85"/>
        <v>5.7486786010914059E-3</v>
      </c>
      <c r="AB300">
        <f t="shared" si="75"/>
        <v>2017</v>
      </c>
      <c r="AC300">
        <f t="shared" si="76"/>
        <v>8</v>
      </c>
      <c r="AD300" s="23">
        <f t="shared" si="77"/>
        <v>3</v>
      </c>
      <c r="AE300">
        <f>IF(ISBLANK(Basket_Sheet!$I$1),0,IF(Basket_Sheet!$I$1=0,1,IF(Calculation_Sheet!AB300=Basket_Sheet!$I$1,1,0)))</f>
        <v>1</v>
      </c>
      <c r="AF300">
        <f>IF(ISBLANK(Basket_Sheet!$I$2),0,IF(Basket_Sheet!$I$2=0,1,IF(Calculation_Sheet!AC300=Basket_Sheet!$I$2,1,0)))</f>
        <v>0</v>
      </c>
      <c r="AG300">
        <f>IF(ISBLANK(Basket_Sheet!$I$3),0,IF(Basket_Sheet!$I$3=0,1,IF(Calculation_Sheet!AD300=Basket_Sheet!$I$3,1,0)))</f>
        <v>0</v>
      </c>
      <c r="AH300">
        <f t="shared" si="78"/>
        <v>1</v>
      </c>
    </row>
    <row r="301" spans="1:34" x14ac:dyDescent="0.35">
      <c r="A301" s="19">
        <v>42954</v>
      </c>
      <c r="B301" s="7">
        <v>-0.14262848400596753</v>
      </c>
      <c r="C301">
        <v>4.4249399999999996E-3</v>
      </c>
      <c r="D301">
        <v>6.3308689765548598E-2</v>
      </c>
      <c r="E301">
        <v>13.5471891613672</v>
      </c>
      <c r="F301">
        <v>4</v>
      </c>
      <c r="G301">
        <f t="shared" si="69"/>
        <v>99999</v>
      </c>
      <c r="H301">
        <f t="shared" si="70"/>
        <v>0</v>
      </c>
      <c r="I301">
        <f t="shared" si="71"/>
        <v>99999</v>
      </c>
      <c r="J301">
        <f>IF(Basket_Sheet!$I$6=0,IF(C301&lt;Basket_Sheet!$I$7,-10,10),IF(Basket_Sheet!$I$6=1,IF(D301&lt;Basket_Sheet!$I$7,-10,10),IF(Basket_Sheet!$I$6=2,IF(E301&gt;Basket_Sheet!$I$7,-10,10),"")))</f>
        <v>-10</v>
      </c>
      <c r="K301">
        <f t="shared" si="72"/>
        <v>0</v>
      </c>
      <c r="L301">
        <f t="shared" si="73"/>
        <v>4</v>
      </c>
      <c r="M301">
        <f t="shared" si="74"/>
        <v>4</v>
      </c>
      <c r="N301">
        <v>24897.400399999999</v>
      </c>
      <c r="O301" s="6">
        <f t="shared" si="79"/>
        <v>2.9588845597541269E-3</v>
      </c>
      <c r="P301">
        <v>14197163</v>
      </c>
      <c r="Q301" s="6">
        <f t="shared" si="80"/>
        <v>1.7505914508337828E-3</v>
      </c>
      <c r="R301">
        <v>2228.3872051128383</v>
      </c>
      <c r="S301" s="6">
        <f t="shared" si="81"/>
        <v>1.163036415574803E-3</v>
      </c>
      <c r="T301" s="29">
        <v>552.16410000000042</v>
      </c>
      <c r="U301" s="6">
        <f t="shared" si="82"/>
        <v>9.4165657768208177E-5</v>
      </c>
      <c r="V301">
        <v>615.79312999999991</v>
      </c>
      <c r="W301" s="6">
        <f t="shared" si="84"/>
        <v>3.7837429263873901E-3</v>
      </c>
      <c r="X301">
        <v>2780.5513051128387</v>
      </c>
      <c r="Y301" s="6">
        <f t="shared" si="83"/>
        <v>9.5059743969261312E-4</v>
      </c>
      <c r="Z301" s="29">
        <v>3396.3444351128387</v>
      </c>
      <c r="AA301" s="6">
        <f t="shared" si="85"/>
        <v>1.4630890717441947E-3</v>
      </c>
      <c r="AB301">
        <f t="shared" si="75"/>
        <v>2017</v>
      </c>
      <c r="AC301">
        <f t="shared" si="76"/>
        <v>8</v>
      </c>
      <c r="AD301" s="23">
        <f t="shared" si="77"/>
        <v>3</v>
      </c>
      <c r="AE301">
        <f>IF(ISBLANK(Basket_Sheet!$I$1),0,IF(Basket_Sheet!$I$1=0,1,IF(Calculation_Sheet!AB301=Basket_Sheet!$I$1,1,0)))</f>
        <v>1</v>
      </c>
      <c r="AF301">
        <f>IF(ISBLANK(Basket_Sheet!$I$2),0,IF(Basket_Sheet!$I$2=0,1,IF(Calculation_Sheet!AC301=Basket_Sheet!$I$2,1,0)))</f>
        <v>0</v>
      </c>
      <c r="AG301">
        <f>IF(ISBLANK(Basket_Sheet!$I$3),0,IF(Basket_Sheet!$I$3=0,1,IF(Calculation_Sheet!AD301=Basket_Sheet!$I$3,1,0)))</f>
        <v>0</v>
      </c>
      <c r="AH301">
        <f t="shared" si="78"/>
        <v>1</v>
      </c>
    </row>
    <row r="302" spans="1:34" x14ac:dyDescent="0.35">
      <c r="A302" s="19">
        <v>42955</v>
      </c>
      <c r="B302" s="7">
        <v>-1.8724088560507433</v>
      </c>
      <c r="C302">
        <v>0.44001687699999997</v>
      </c>
      <c r="D302">
        <v>0.16063453060114799</v>
      </c>
      <c r="E302">
        <v>6.7497235127479298</v>
      </c>
      <c r="F302">
        <v>11</v>
      </c>
      <c r="G302">
        <f t="shared" si="69"/>
        <v>-1</v>
      </c>
      <c r="H302">
        <f t="shared" si="70"/>
        <v>99999</v>
      </c>
      <c r="I302">
        <f t="shared" si="71"/>
        <v>99999</v>
      </c>
      <c r="J302">
        <f>IF(Basket_Sheet!$I$6=0,IF(C302&lt;Basket_Sheet!$I$7,-10,10),IF(Basket_Sheet!$I$6=1,IF(D302&lt;Basket_Sheet!$I$7,-10,10),IF(Basket_Sheet!$I$6=2,IF(E302&gt;Basket_Sheet!$I$7,-10,10),"")))</f>
        <v>10</v>
      </c>
      <c r="K302">
        <f t="shared" si="72"/>
        <v>-1</v>
      </c>
      <c r="L302">
        <f t="shared" si="73"/>
        <v>1</v>
      </c>
      <c r="M302">
        <f t="shared" si="74"/>
        <v>1</v>
      </c>
      <c r="N302">
        <v>24598.550800000001</v>
      </c>
      <c r="O302" s="6">
        <f t="shared" si="79"/>
        <v>-1.2003245125944861E-2</v>
      </c>
      <c r="P302">
        <v>14268116</v>
      </c>
      <c r="Q302" s="6">
        <f t="shared" si="80"/>
        <v>4.9976886227198758E-3</v>
      </c>
      <c r="R302">
        <v>2225.7617319517044</v>
      </c>
      <c r="S302" s="6">
        <f t="shared" si="81"/>
        <v>-1.178194325972548E-3</v>
      </c>
      <c r="T302" s="29">
        <v>552.3719200000005</v>
      </c>
      <c r="U302" s="6">
        <f t="shared" si="82"/>
        <v>3.763736179156485E-4</v>
      </c>
      <c r="V302">
        <v>618.67332999999996</v>
      </c>
      <c r="W302" s="6">
        <f t="shared" si="84"/>
        <v>4.6772200917539752E-3</v>
      </c>
      <c r="X302">
        <v>2778.1336519517049</v>
      </c>
      <c r="Y302" s="6">
        <f t="shared" si="83"/>
        <v>-8.6948698148037185E-4</v>
      </c>
      <c r="Z302" s="29">
        <v>3396.806981951705</v>
      </c>
      <c r="AA302" s="6">
        <f t="shared" si="85"/>
        <v>1.3618961436434596E-4</v>
      </c>
      <c r="AB302">
        <f t="shared" si="75"/>
        <v>2017</v>
      </c>
      <c r="AC302">
        <f t="shared" si="76"/>
        <v>8</v>
      </c>
      <c r="AD302" s="23">
        <f t="shared" si="77"/>
        <v>3</v>
      </c>
      <c r="AE302">
        <f>IF(ISBLANK(Basket_Sheet!$I$1),0,IF(Basket_Sheet!$I$1=0,1,IF(Calculation_Sheet!AB302=Basket_Sheet!$I$1,1,0)))</f>
        <v>1</v>
      </c>
      <c r="AF302">
        <f>IF(ISBLANK(Basket_Sheet!$I$2),0,IF(Basket_Sheet!$I$2=0,1,IF(Calculation_Sheet!AC302=Basket_Sheet!$I$2,1,0)))</f>
        <v>0</v>
      </c>
      <c r="AG302">
        <f>IF(ISBLANK(Basket_Sheet!$I$3),0,IF(Basket_Sheet!$I$3=0,1,IF(Calculation_Sheet!AD302=Basket_Sheet!$I$3,1,0)))</f>
        <v>0</v>
      </c>
      <c r="AH302">
        <f t="shared" si="78"/>
        <v>1</v>
      </c>
    </row>
    <row r="303" spans="1:34" x14ac:dyDescent="0.35">
      <c r="A303" s="19">
        <v>42956</v>
      </c>
      <c r="B303" s="7">
        <v>-0.50146269917524688</v>
      </c>
      <c r="C303">
        <v>0.290234251</v>
      </c>
      <c r="D303">
        <v>9.03693071748113E-2</v>
      </c>
      <c r="E303">
        <v>9.7715204455013804</v>
      </c>
      <c r="F303">
        <v>7</v>
      </c>
      <c r="G303">
        <f t="shared" si="69"/>
        <v>-1</v>
      </c>
      <c r="H303">
        <f t="shared" si="70"/>
        <v>99999</v>
      </c>
      <c r="I303">
        <f t="shared" si="71"/>
        <v>99999</v>
      </c>
      <c r="J303">
        <f>IF(Basket_Sheet!$I$6=0,IF(C303&lt;Basket_Sheet!$I$7,-10,10),IF(Basket_Sheet!$I$6=1,IF(D303&lt;Basket_Sheet!$I$7,-10,10),IF(Basket_Sheet!$I$6=2,IF(E303&gt;Basket_Sheet!$I$7,-10,10),"")))</f>
        <v>10</v>
      </c>
      <c r="K303">
        <f t="shared" si="72"/>
        <v>-1</v>
      </c>
      <c r="L303">
        <f t="shared" si="73"/>
        <v>1</v>
      </c>
      <c r="M303">
        <f t="shared" si="74"/>
        <v>1</v>
      </c>
      <c r="N303">
        <v>24356.849600000001</v>
      </c>
      <c r="O303" s="6">
        <f t="shared" si="79"/>
        <v>-9.8258308778093051E-3</v>
      </c>
      <c r="P303">
        <v>14402285</v>
      </c>
      <c r="Q303" s="6">
        <f t="shared" si="80"/>
        <v>9.4034138774874432E-3</v>
      </c>
      <c r="R303">
        <v>2236.449554612981</v>
      </c>
      <c r="S303" s="6">
        <f t="shared" si="81"/>
        <v>4.801871875074859E-3</v>
      </c>
      <c r="T303" s="29">
        <v>552.06719000000044</v>
      </c>
      <c r="U303" s="6">
        <f t="shared" si="82"/>
        <v>-5.5167540015443883E-4</v>
      </c>
      <c r="V303">
        <v>619.62699000000009</v>
      </c>
      <c r="W303" s="6">
        <f t="shared" si="84"/>
        <v>1.541459690851843E-3</v>
      </c>
      <c r="X303">
        <v>2788.5167446129817</v>
      </c>
      <c r="Y303" s="6">
        <f t="shared" si="83"/>
        <v>3.7374345377452212E-3</v>
      </c>
      <c r="Z303" s="29">
        <v>3408.1437346129819</v>
      </c>
      <c r="AA303" s="6">
        <f t="shared" si="85"/>
        <v>3.3374733158264558E-3</v>
      </c>
      <c r="AB303">
        <f t="shared" si="75"/>
        <v>2017</v>
      </c>
      <c r="AC303">
        <f t="shared" si="76"/>
        <v>8</v>
      </c>
      <c r="AD303" s="23">
        <f t="shared" si="77"/>
        <v>3</v>
      </c>
      <c r="AE303">
        <f>IF(ISBLANK(Basket_Sheet!$I$1),0,IF(Basket_Sheet!$I$1=0,1,IF(Calculation_Sheet!AB303=Basket_Sheet!$I$1,1,0)))</f>
        <v>1</v>
      </c>
      <c r="AF303">
        <f>IF(ISBLANK(Basket_Sheet!$I$2),0,IF(Basket_Sheet!$I$2=0,1,IF(Calculation_Sheet!AC303=Basket_Sheet!$I$2,1,0)))</f>
        <v>0</v>
      </c>
      <c r="AG303">
        <f>IF(ISBLANK(Basket_Sheet!$I$3),0,IF(Basket_Sheet!$I$3=0,1,IF(Calculation_Sheet!AD303=Basket_Sheet!$I$3,1,0)))</f>
        <v>0</v>
      </c>
      <c r="AH303">
        <f t="shared" si="78"/>
        <v>1</v>
      </c>
    </row>
    <row r="304" spans="1:34" x14ac:dyDescent="0.35">
      <c r="A304" s="19">
        <v>42957</v>
      </c>
      <c r="B304" s="7">
        <v>-0.13292250288993063</v>
      </c>
      <c r="C304">
        <v>0.235244166</v>
      </c>
      <c r="D304">
        <v>1.50495517240195E-2</v>
      </c>
      <c r="E304">
        <v>8.5488649905591991</v>
      </c>
      <c r="F304">
        <v>4</v>
      </c>
      <c r="G304">
        <f t="shared" si="69"/>
        <v>99999</v>
      </c>
      <c r="H304">
        <f t="shared" si="70"/>
        <v>0</v>
      </c>
      <c r="I304">
        <f t="shared" si="71"/>
        <v>99999</v>
      </c>
      <c r="J304">
        <f>IF(Basket_Sheet!$I$6=0,IF(C304&lt;Basket_Sheet!$I$7,-10,10),IF(Basket_Sheet!$I$6=1,IF(D304&lt;Basket_Sheet!$I$7,-10,10),IF(Basket_Sheet!$I$6=2,IF(E304&gt;Basket_Sheet!$I$7,-10,10),"")))</f>
        <v>-10</v>
      </c>
      <c r="K304">
        <f t="shared" si="72"/>
        <v>0</v>
      </c>
      <c r="L304">
        <f t="shared" si="73"/>
        <v>4</v>
      </c>
      <c r="M304">
        <f t="shared" si="74"/>
        <v>4</v>
      </c>
      <c r="N304">
        <v>24276.699199999999</v>
      </c>
      <c r="O304" s="6">
        <f t="shared" si="79"/>
        <v>-3.2906718773679788E-3</v>
      </c>
      <c r="P304">
        <v>14475873</v>
      </c>
      <c r="Q304" s="6">
        <f t="shared" si="80"/>
        <v>5.1094670047149293E-3</v>
      </c>
      <c r="R304">
        <v>2235.3772508927059</v>
      </c>
      <c r="S304" s="6">
        <f t="shared" si="81"/>
        <v>-4.7946698286283063E-4</v>
      </c>
      <c r="T304" s="29">
        <v>552.86686000000043</v>
      </c>
      <c r="U304" s="6">
        <f t="shared" si="82"/>
        <v>1.4485012231935102E-3</v>
      </c>
      <c r="V304">
        <v>630.41272000000004</v>
      </c>
      <c r="W304" s="6">
        <f t="shared" si="84"/>
        <v>1.7406811152625767E-2</v>
      </c>
      <c r="X304">
        <v>2788.2441108927064</v>
      </c>
      <c r="Y304" s="6">
        <f t="shared" si="83"/>
        <v>-9.7770157128196367E-5</v>
      </c>
      <c r="Z304" s="29">
        <v>3418.6568308927062</v>
      </c>
      <c r="AA304" s="6">
        <f t="shared" si="85"/>
        <v>3.0846986214090322E-3</v>
      </c>
      <c r="AB304">
        <f t="shared" si="75"/>
        <v>2017</v>
      </c>
      <c r="AC304">
        <f t="shared" si="76"/>
        <v>8</v>
      </c>
      <c r="AD304" s="23">
        <f t="shared" si="77"/>
        <v>3</v>
      </c>
      <c r="AE304">
        <f>IF(ISBLANK(Basket_Sheet!$I$1),0,IF(Basket_Sheet!$I$1=0,1,IF(Calculation_Sheet!AB304=Basket_Sheet!$I$1,1,0)))</f>
        <v>1</v>
      </c>
      <c r="AF304">
        <f>IF(ISBLANK(Basket_Sheet!$I$2),0,IF(Basket_Sheet!$I$2=0,1,IF(Calculation_Sheet!AC304=Basket_Sheet!$I$2,1,0)))</f>
        <v>0</v>
      </c>
      <c r="AG304">
        <f>IF(ISBLANK(Basket_Sheet!$I$3),0,IF(Basket_Sheet!$I$3=0,1,IF(Calculation_Sheet!AD304=Basket_Sheet!$I$3,1,0)))</f>
        <v>0</v>
      </c>
      <c r="AH304">
        <f t="shared" si="78"/>
        <v>1</v>
      </c>
    </row>
    <row r="305" spans="1:34" x14ac:dyDescent="0.35">
      <c r="A305" s="19">
        <v>42958</v>
      </c>
      <c r="B305" s="7">
        <v>-1.6669172421633297E-2</v>
      </c>
      <c r="C305">
        <v>0.16174644599999999</v>
      </c>
      <c r="D305">
        <v>1.58919699434372E-3</v>
      </c>
      <c r="E305">
        <v>8.4444989507535198</v>
      </c>
      <c r="F305">
        <v>12</v>
      </c>
      <c r="G305">
        <f t="shared" si="69"/>
        <v>99999</v>
      </c>
      <c r="H305">
        <f t="shared" si="70"/>
        <v>0</v>
      </c>
      <c r="I305">
        <f t="shared" si="71"/>
        <v>99999</v>
      </c>
      <c r="J305">
        <f>IF(Basket_Sheet!$I$6=0,IF(C305&lt;Basket_Sheet!$I$7,-10,10),IF(Basket_Sheet!$I$6=1,IF(D305&lt;Basket_Sheet!$I$7,-10,10),IF(Basket_Sheet!$I$6=2,IF(E305&gt;Basket_Sheet!$I$7,-10,10),"")))</f>
        <v>-10</v>
      </c>
      <c r="K305">
        <f t="shared" si="72"/>
        <v>0</v>
      </c>
      <c r="L305">
        <f t="shared" si="73"/>
        <v>4</v>
      </c>
      <c r="M305">
        <f t="shared" si="74"/>
        <v>4</v>
      </c>
      <c r="N305">
        <v>23977.699199999999</v>
      </c>
      <c r="O305" s="6">
        <f t="shared" si="79"/>
        <v>-1.2316336645963766E-2</v>
      </c>
      <c r="P305">
        <v>14463542</v>
      </c>
      <c r="Q305" s="6">
        <f t="shared" si="80"/>
        <v>-8.5183118144238623E-4</v>
      </c>
      <c r="R305">
        <v>2226.7136636616769</v>
      </c>
      <c r="S305" s="6">
        <f t="shared" si="81"/>
        <v>-3.875671199377706E-3</v>
      </c>
      <c r="T305" s="29">
        <v>553.67366000000038</v>
      </c>
      <c r="U305" s="6">
        <f t="shared" si="82"/>
        <v>1.4593025163416318E-3</v>
      </c>
      <c r="V305">
        <v>628.6309</v>
      </c>
      <c r="W305" s="6">
        <f t="shared" si="84"/>
        <v>-2.8264340859113224E-3</v>
      </c>
      <c r="X305">
        <v>2780.3873236616773</v>
      </c>
      <c r="Y305" s="6">
        <f t="shared" si="83"/>
        <v>-2.8178261725131382E-3</v>
      </c>
      <c r="Z305" s="29">
        <v>3409.0182236616774</v>
      </c>
      <c r="AA305" s="6">
        <f t="shared" si="85"/>
        <v>-2.8194135029668832E-3</v>
      </c>
      <c r="AB305">
        <f t="shared" si="75"/>
        <v>2017</v>
      </c>
      <c r="AC305">
        <f t="shared" si="76"/>
        <v>8</v>
      </c>
      <c r="AD305" s="23">
        <f t="shared" si="77"/>
        <v>3</v>
      </c>
      <c r="AE305">
        <f>IF(ISBLANK(Basket_Sheet!$I$1),0,IF(Basket_Sheet!$I$1=0,1,IF(Calculation_Sheet!AB305=Basket_Sheet!$I$1,1,0)))</f>
        <v>1</v>
      </c>
      <c r="AF305">
        <f>IF(ISBLANK(Basket_Sheet!$I$2),0,IF(Basket_Sheet!$I$2=0,1,IF(Calculation_Sheet!AC305=Basket_Sheet!$I$2,1,0)))</f>
        <v>0</v>
      </c>
      <c r="AG305">
        <f>IF(ISBLANK(Basket_Sheet!$I$3),0,IF(Basket_Sheet!$I$3=0,1,IF(Calculation_Sheet!AD305=Basket_Sheet!$I$3,1,0)))</f>
        <v>0</v>
      </c>
      <c r="AH305">
        <f t="shared" si="78"/>
        <v>1</v>
      </c>
    </row>
    <row r="306" spans="1:34" x14ac:dyDescent="0.35">
      <c r="A306" s="19">
        <v>42961</v>
      </c>
      <c r="B306" s="7">
        <v>0.20076519980744373</v>
      </c>
      <c r="C306">
        <v>0.307115466</v>
      </c>
      <c r="D306">
        <v>2.8117971535432801E-3</v>
      </c>
      <c r="E306">
        <v>15.107561290322201</v>
      </c>
      <c r="F306">
        <v>7</v>
      </c>
      <c r="G306">
        <f t="shared" si="69"/>
        <v>99999</v>
      </c>
      <c r="H306">
        <f t="shared" si="70"/>
        <v>0</v>
      </c>
      <c r="I306">
        <f t="shared" si="71"/>
        <v>99999</v>
      </c>
      <c r="J306">
        <f>IF(Basket_Sheet!$I$6=0,IF(C306&lt;Basket_Sheet!$I$7,-10,10),IF(Basket_Sheet!$I$6=1,IF(D306&lt;Basket_Sheet!$I$7,-10,10),IF(Basket_Sheet!$I$6=2,IF(E306&gt;Basket_Sheet!$I$7,-10,10),"")))</f>
        <v>-10</v>
      </c>
      <c r="K306">
        <f t="shared" si="72"/>
        <v>0</v>
      </c>
      <c r="L306">
        <f t="shared" si="73"/>
        <v>4</v>
      </c>
      <c r="M306">
        <f t="shared" si="74"/>
        <v>4</v>
      </c>
      <c r="N306">
        <v>24100.800800000001</v>
      </c>
      <c r="O306" s="6">
        <f t="shared" si="79"/>
        <v>5.1340038497105223E-3</v>
      </c>
      <c r="P306">
        <v>14546127</v>
      </c>
      <c r="Q306" s="6">
        <f t="shared" si="80"/>
        <v>5.7098738331178289E-3</v>
      </c>
      <c r="R306">
        <v>2233.5231451009108</v>
      </c>
      <c r="S306" s="6">
        <f t="shared" si="81"/>
        <v>3.0580858016724388E-3</v>
      </c>
      <c r="T306" s="29">
        <v>553.89581000000044</v>
      </c>
      <c r="U306" s="6">
        <f t="shared" si="82"/>
        <v>4.0122912836437763E-4</v>
      </c>
      <c r="V306">
        <v>626.71605</v>
      </c>
      <c r="W306" s="6">
        <f t="shared" si="84"/>
        <v>-3.0460640735286981E-3</v>
      </c>
      <c r="X306">
        <v>2787.4189551009113</v>
      </c>
      <c r="Y306" s="6">
        <f t="shared" si="83"/>
        <v>2.5290114723921508E-3</v>
      </c>
      <c r="Z306" s="29">
        <v>3414.1350051009113</v>
      </c>
      <c r="AA306" s="6">
        <f t="shared" si="85"/>
        <v>1.5009545574495853E-3</v>
      </c>
      <c r="AB306">
        <f t="shared" si="75"/>
        <v>2017</v>
      </c>
      <c r="AC306">
        <f t="shared" si="76"/>
        <v>8</v>
      </c>
      <c r="AD306" s="23">
        <f t="shared" si="77"/>
        <v>3</v>
      </c>
      <c r="AE306">
        <f>IF(ISBLANK(Basket_Sheet!$I$1),0,IF(Basket_Sheet!$I$1=0,1,IF(Calculation_Sheet!AB306=Basket_Sheet!$I$1,1,0)))</f>
        <v>1</v>
      </c>
      <c r="AF306">
        <f>IF(ISBLANK(Basket_Sheet!$I$2),0,IF(Basket_Sheet!$I$2=0,1,IF(Calculation_Sheet!AC306=Basket_Sheet!$I$2,1,0)))</f>
        <v>0</v>
      </c>
      <c r="AG306">
        <f>IF(ISBLANK(Basket_Sheet!$I$3),0,IF(Basket_Sheet!$I$3=0,1,IF(Calculation_Sheet!AD306=Basket_Sheet!$I$3,1,0)))</f>
        <v>0</v>
      </c>
      <c r="AH306">
        <f t="shared" si="78"/>
        <v>1</v>
      </c>
    </row>
    <row r="307" spans="1:34" x14ac:dyDescent="0.35">
      <c r="A307" s="19">
        <v>42963</v>
      </c>
      <c r="B307" s="7">
        <v>1.6030898115409455</v>
      </c>
      <c r="C307">
        <v>0.88032927599999999</v>
      </c>
      <c r="D307">
        <v>0.39230351361334398</v>
      </c>
      <c r="E307">
        <v>4.4429212652060697</v>
      </c>
      <c r="F307">
        <v>2</v>
      </c>
      <c r="G307">
        <f t="shared" si="69"/>
        <v>99999</v>
      </c>
      <c r="H307">
        <f t="shared" si="70"/>
        <v>99999</v>
      </c>
      <c r="I307">
        <f t="shared" si="71"/>
        <v>1</v>
      </c>
      <c r="J307">
        <f>IF(Basket_Sheet!$I$6=0,IF(C307&lt;Basket_Sheet!$I$7,-10,10),IF(Basket_Sheet!$I$6=1,IF(D307&lt;Basket_Sheet!$I$7,-10,10),IF(Basket_Sheet!$I$6=2,IF(E307&gt;Basket_Sheet!$I$7,-10,10),"")))</f>
        <v>10</v>
      </c>
      <c r="K307">
        <f t="shared" si="72"/>
        <v>1</v>
      </c>
      <c r="L307">
        <f t="shared" si="73"/>
        <v>5</v>
      </c>
      <c r="M307">
        <f t="shared" si="74"/>
        <v>5</v>
      </c>
      <c r="N307">
        <v>24447.849600000001</v>
      </c>
      <c r="O307" s="6">
        <f t="shared" si="79"/>
        <v>1.43998866626871E-2</v>
      </c>
      <c r="P307">
        <v>14431919</v>
      </c>
      <c r="Q307" s="6">
        <f t="shared" si="80"/>
        <v>-7.8514370182523052E-3</v>
      </c>
      <c r="R307">
        <v>2240.5902210789795</v>
      </c>
      <c r="S307" s="6">
        <f t="shared" si="81"/>
        <v>3.1640934608490046E-3</v>
      </c>
      <c r="T307" s="29">
        <v>556.93995000000041</v>
      </c>
      <c r="U307" s="6">
        <f t="shared" si="82"/>
        <v>5.4958711458747977E-3</v>
      </c>
      <c r="V307">
        <v>626.15228999999999</v>
      </c>
      <c r="W307" s="6">
        <f t="shared" si="84"/>
        <v>-8.9954613417031482E-4</v>
      </c>
      <c r="X307">
        <v>2797.5301710789799</v>
      </c>
      <c r="Y307" s="6">
        <f t="shared" si="83"/>
        <v>3.627447520784477E-3</v>
      </c>
      <c r="Z307" s="29">
        <v>3423.6824610789799</v>
      </c>
      <c r="AA307" s="6">
        <f t="shared" si="85"/>
        <v>2.7964494561005804E-3</v>
      </c>
      <c r="AB307">
        <f t="shared" si="75"/>
        <v>2017</v>
      </c>
      <c r="AC307">
        <f t="shared" si="76"/>
        <v>8</v>
      </c>
      <c r="AD307" s="23">
        <f t="shared" si="77"/>
        <v>3</v>
      </c>
      <c r="AE307">
        <f>IF(ISBLANK(Basket_Sheet!$I$1),0,IF(Basket_Sheet!$I$1=0,1,IF(Calculation_Sheet!AB307=Basket_Sheet!$I$1,1,0)))</f>
        <v>1</v>
      </c>
      <c r="AF307">
        <f>IF(ISBLANK(Basket_Sheet!$I$2),0,IF(Basket_Sheet!$I$2=0,1,IF(Calculation_Sheet!AC307=Basket_Sheet!$I$2,1,0)))</f>
        <v>0</v>
      </c>
      <c r="AG307">
        <f>IF(ISBLANK(Basket_Sheet!$I$3),0,IF(Basket_Sheet!$I$3=0,1,IF(Calculation_Sheet!AD307=Basket_Sheet!$I$3,1,0)))</f>
        <v>0</v>
      </c>
      <c r="AH307">
        <f t="shared" si="78"/>
        <v>1</v>
      </c>
    </row>
    <row r="308" spans="1:34" x14ac:dyDescent="0.35">
      <c r="A308" s="19">
        <v>42964</v>
      </c>
      <c r="B308" s="7">
        <v>-0.44273631633510224</v>
      </c>
      <c r="C308">
        <v>0.228228087</v>
      </c>
      <c r="D308">
        <v>0.13351474621694601</v>
      </c>
      <c r="E308">
        <v>6.7728516939085699</v>
      </c>
      <c r="F308">
        <v>10</v>
      </c>
      <c r="G308">
        <f t="shared" si="69"/>
        <v>-1</v>
      </c>
      <c r="H308">
        <f t="shared" si="70"/>
        <v>99999</v>
      </c>
      <c r="I308">
        <f t="shared" si="71"/>
        <v>99999</v>
      </c>
      <c r="J308">
        <f>IF(Basket_Sheet!$I$6=0,IF(C308&lt;Basket_Sheet!$I$7,-10,10),IF(Basket_Sheet!$I$6=1,IF(D308&lt;Basket_Sheet!$I$7,-10,10),IF(Basket_Sheet!$I$6=2,IF(E308&gt;Basket_Sheet!$I$7,-10,10),"")))</f>
        <v>10</v>
      </c>
      <c r="K308">
        <f t="shared" si="72"/>
        <v>-1</v>
      </c>
      <c r="L308">
        <f t="shared" si="73"/>
        <v>1</v>
      </c>
      <c r="M308">
        <f t="shared" si="74"/>
        <v>1</v>
      </c>
      <c r="N308">
        <v>24258</v>
      </c>
      <c r="O308" s="6">
        <f t="shared" si="79"/>
        <v>-7.7654927981887223E-3</v>
      </c>
      <c r="P308">
        <v>14484379</v>
      </c>
      <c r="Q308" s="6">
        <f t="shared" si="80"/>
        <v>3.634998228579267E-3</v>
      </c>
      <c r="R308">
        <v>2248.289960353472</v>
      </c>
      <c r="S308" s="6">
        <f t="shared" si="81"/>
        <v>3.4364781217266493E-3</v>
      </c>
      <c r="T308" s="29">
        <v>556.78703000000041</v>
      </c>
      <c r="U308" s="6">
        <f t="shared" si="82"/>
        <v>-2.7457179180623292E-4</v>
      </c>
      <c r="V308">
        <v>632.58761000000004</v>
      </c>
      <c r="W308" s="6">
        <f t="shared" si="84"/>
        <v>1.0277563625935127E-2</v>
      </c>
      <c r="X308">
        <v>2805.0769903534724</v>
      </c>
      <c r="Y308" s="6">
        <f t="shared" si="83"/>
        <v>2.6976721654379254E-3</v>
      </c>
      <c r="Z308" s="29">
        <v>3437.6646003534725</v>
      </c>
      <c r="AA308" s="6">
        <f t="shared" si="85"/>
        <v>4.0839474552456512E-3</v>
      </c>
      <c r="AB308">
        <f t="shared" si="75"/>
        <v>2017</v>
      </c>
      <c r="AC308">
        <f t="shared" si="76"/>
        <v>8</v>
      </c>
      <c r="AD308" s="23">
        <f t="shared" si="77"/>
        <v>3</v>
      </c>
      <c r="AE308">
        <f>IF(ISBLANK(Basket_Sheet!$I$1),0,IF(Basket_Sheet!$I$1=0,1,IF(Calculation_Sheet!AB308=Basket_Sheet!$I$1,1,0)))</f>
        <v>1</v>
      </c>
      <c r="AF308">
        <f>IF(ISBLANK(Basket_Sheet!$I$2),0,IF(Basket_Sheet!$I$2=0,1,IF(Calculation_Sheet!AC308=Basket_Sheet!$I$2,1,0)))</f>
        <v>0</v>
      </c>
      <c r="AG308">
        <f>IF(ISBLANK(Basket_Sheet!$I$3),0,IF(Basket_Sheet!$I$3=0,1,IF(Calculation_Sheet!AD308=Basket_Sheet!$I$3,1,0)))</f>
        <v>0</v>
      </c>
      <c r="AH308">
        <f t="shared" si="78"/>
        <v>1</v>
      </c>
    </row>
    <row r="309" spans="1:34" x14ac:dyDescent="0.35">
      <c r="A309" s="19">
        <v>42965</v>
      </c>
      <c r="B309" s="7">
        <v>8.541834411452548E-2</v>
      </c>
      <c r="C309">
        <v>0.267371566</v>
      </c>
      <c r="D309">
        <v>0.12525583640878499</v>
      </c>
      <c r="E309">
        <v>10.8201156846212</v>
      </c>
      <c r="F309">
        <v>4</v>
      </c>
      <c r="G309">
        <f t="shared" si="69"/>
        <v>99999</v>
      </c>
      <c r="H309">
        <f t="shared" si="70"/>
        <v>0</v>
      </c>
      <c r="I309">
        <f t="shared" si="71"/>
        <v>99999</v>
      </c>
      <c r="J309">
        <f>IF(Basket_Sheet!$I$6=0,IF(C309&lt;Basket_Sheet!$I$7,-10,10),IF(Basket_Sheet!$I$6=1,IF(D309&lt;Basket_Sheet!$I$7,-10,10),IF(Basket_Sheet!$I$6=2,IF(E309&gt;Basket_Sheet!$I$7,-10,10),"")))</f>
        <v>10</v>
      </c>
      <c r="K309">
        <f t="shared" si="72"/>
        <v>0</v>
      </c>
      <c r="L309">
        <f t="shared" si="73"/>
        <v>3</v>
      </c>
      <c r="M309">
        <f t="shared" si="74"/>
        <v>3</v>
      </c>
      <c r="N309">
        <v>24072.699199999999</v>
      </c>
      <c r="O309" s="6">
        <f t="shared" si="79"/>
        <v>-7.6387501030588112E-3</v>
      </c>
      <c r="P309">
        <v>14433449</v>
      </c>
      <c r="Q309" s="6">
        <f t="shared" si="80"/>
        <v>-3.5162018337133727E-3</v>
      </c>
      <c r="R309">
        <v>2250.0995860288722</v>
      </c>
      <c r="S309" s="6">
        <f t="shared" si="81"/>
        <v>8.0488980839277247E-4</v>
      </c>
      <c r="T309" s="29">
        <v>556.34934000000032</v>
      </c>
      <c r="U309" s="6">
        <f t="shared" si="82"/>
        <v>-7.860994894225426E-4</v>
      </c>
      <c r="V309">
        <v>626.06983000000014</v>
      </c>
      <c r="W309" s="6">
        <f t="shared" si="84"/>
        <v>-1.0303363355472439E-2</v>
      </c>
      <c r="X309">
        <v>2806.4489260288724</v>
      </c>
      <c r="Y309" s="6">
        <f t="shared" si="83"/>
        <v>4.8909020326992625E-4</v>
      </c>
      <c r="Z309" s="29">
        <v>3432.5187560288723</v>
      </c>
      <c r="AA309" s="6">
        <f t="shared" si="85"/>
        <v>-1.496901217201696E-3</v>
      </c>
      <c r="AB309">
        <f t="shared" si="75"/>
        <v>2017</v>
      </c>
      <c r="AC309">
        <f t="shared" si="76"/>
        <v>8</v>
      </c>
      <c r="AD309" s="23">
        <f t="shared" si="77"/>
        <v>3</v>
      </c>
      <c r="AE309">
        <f>IF(ISBLANK(Basket_Sheet!$I$1),0,IF(Basket_Sheet!$I$1=0,1,IF(Calculation_Sheet!AB309=Basket_Sheet!$I$1,1,0)))</f>
        <v>1</v>
      </c>
      <c r="AF309">
        <f>IF(ISBLANK(Basket_Sheet!$I$2),0,IF(Basket_Sheet!$I$2=0,1,IF(Calculation_Sheet!AC309=Basket_Sheet!$I$2,1,0)))</f>
        <v>0</v>
      </c>
      <c r="AG309">
        <f>IF(ISBLANK(Basket_Sheet!$I$3),0,IF(Basket_Sheet!$I$3=0,1,IF(Calculation_Sheet!AD309=Basket_Sheet!$I$3,1,0)))</f>
        <v>0</v>
      </c>
      <c r="AH309">
        <f t="shared" si="78"/>
        <v>1</v>
      </c>
    </row>
    <row r="310" spans="1:34" x14ac:dyDescent="0.35">
      <c r="A310" s="19">
        <v>42968</v>
      </c>
      <c r="B310" s="7">
        <v>-1.1525116734851164</v>
      </c>
      <c r="C310">
        <v>0.83222828999999998</v>
      </c>
      <c r="D310">
        <v>0.36060740437276001</v>
      </c>
      <c r="E310">
        <v>5.296765318037</v>
      </c>
      <c r="F310">
        <v>6</v>
      </c>
      <c r="G310">
        <f t="shared" si="69"/>
        <v>-1</v>
      </c>
      <c r="H310">
        <f t="shared" si="70"/>
        <v>99999</v>
      </c>
      <c r="I310">
        <f t="shared" si="71"/>
        <v>99999</v>
      </c>
      <c r="J310">
        <f>IF(Basket_Sheet!$I$6=0,IF(C310&lt;Basket_Sheet!$I$7,-10,10),IF(Basket_Sheet!$I$6=1,IF(D310&lt;Basket_Sheet!$I$7,-10,10),IF(Basket_Sheet!$I$6=2,IF(E310&gt;Basket_Sheet!$I$7,-10,10),"")))</f>
        <v>10</v>
      </c>
      <c r="K310">
        <f t="shared" si="72"/>
        <v>-1</v>
      </c>
      <c r="L310">
        <f t="shared" si="73"/>
        <v>1</v>
      </c>
      <c r="M310">
        <f t="shared" si="74"/>
        <v>1</v>
      </c>
      <c r="N310">
        <v>23926.25</v>
      </c>
      <c r="O310" s="6">
        <f t="shared" si="79"/>
        <v>-6.08362189812095E-3</v>
      </c>
      <c r="P310">
        <v>14498519</v>
      </c>
      <c r="Q310" s="6">
        <f t="shared" si="80"/>
        <v>4.5082779590657207E-3</v>
      </c>
      <c r="R310">
        <v>2257.5586282241379</v>
      </c>
      <c r="S310" s="6">
        <f t="shared" si="81"/>
        <v>3.3149831418928244E-3</v>
      </c>
      <c r="T310" s="29">
        <v>558.24359000000038</v>
      </c>
      <c r="U310" s="6">
        <f t="shared" si="82"/>
        <v>3.4047852020460123E-3</v>
      </c>
      <c r="V310">
        <v>625.79887000000008</v>
      </c>
      <c r="W310" s="6">
        <f t="shared" si="84"/>
        <v>-4.3279517238525855E-4</v>
      </c>
      <c r="X310">
        <v>2815.8022182241384</v>
      </c>
      <c r="Y310" s="6">
        <f t="shared" si="83"/>
        <v>3.3327854672562385E-3</v>
      </c>
      <c r="Z310" s="29">
        <v>3441.6010882241385</v>
      </c>
      <c r="AA310" s="6">
        <f t="shared" si="85"/>
        <v>2.645967244698566E-3</v>
      </c>
      <c r="AB310">
        <f t="shared" si="75"/>
        <v>2017</v>
      </c>
      <c r="AC310">
        <f t="shared" si="76"/>
        <v>8</v>
      </c>
      <c r="AD310" s="23">
        <f t="shared" si="77"/>
        <v>3</v>
      </c>
      <c r="AE310">
        <f>IF(ISBLANK(Basket_Sheet!$I$1),0,IF(Basket_Sheet!$I$1=0,1,IF(Calculation_Sheet!AB310=Basket_Sheet!$I$1,1,0)))</f>
        <v>1</v>
      </c>
      <c r="AF310">
        <f>IF(ISBLANK(Basket_Sheet!$I$2),0,IF(Basket_Sheet!$I$2=0,1,IF(Calculation_Sheet!AC310=Basket_Sheet!$I$2,1,0)))</f>
        <v>0</v>
      </c>
      <c r="AG310">
        <f>IF(ISBLANK(Basket_Sheet!$I$3),0,IF(Basket_Sheet!$I$3=0,1,IF(Calculation_Sheet!AD310=Basket_Sheet!$I$3,1,0)))</f>
        <v>0</v>
      </c>
      <c r="AH310">
        <f t="shared" si="78"/>
        <v>1</v>
      </c>
    </row>
    <row r="311" spans="1:34" x14ac:dyDescent="0.35">
      <c r="A311" s="19">
        <v>42969</v>
      </c>
      <c r="B311" s="7">
        <v>-0.27716939372388871</v>
      </c>
      <c r="C311">
        <v>0.135890122</v>
      </c>
      <c r="D311">
        <v>3.4251871395434001E-2</v>
      </c>
      <c r="E311">
        <v>11.668775132655</v>
      </c>
      <c r="F311">
        <v>11</v>
      </c>
      <c r="G311">
        <f t="shared" si="69"/>
        <v>-1</v>
      </c>
      <c r="H311">
        <f t="shared" si="70"/>
        <v>99999</v>
      </c>
      <c r="I311">
        <f t="shared" si="71"/>
        <v>99999</v>
      </c>
      <c r="J311">
        <f>IF(Basket_Sheet!$I$6=0,IF(C311&lt;Basket_Sheet!$I$7,-10,10),IF(Basket_Sheet!$I$6=1,IF(D311&lt;Basket_Sheet!$I$7,-10,10),IF(Basket_Sheet!$I$6=2,IF(E311&gt;Basket_Sheet!$I$7,-10,10),"")))</f>
        <v>-10</v>
      </c>
      <c r="K311">
        <f t="shared" si="72"/>
        <v>-1</v>
      </c>
      <c r="L311">
        <f t="shared" si="73"/>
        <v>2</v>
      </c>
      <c r="M311">
        <f t="shared" si="74"/>
        <v>2</v>
      </c>
      <c r="N311">
        <v>24006.800800000001</v>
      </c>
      <c r="O311" s="6">
        <f t="shared" si="79"/>
        <v>3.3666287027847019E-3</v>
      </c>
      <c r="P311">
        <v>14511579</v>
      </c>
      <c r="Q311" s="6">
        <f t="shared" si="80"/>
        <v>9.0078165914730945E-4</v>
      </c>
      <c r="R311">
        <v>2256.4726422876797</v>
      </c>
      <c r="S311" s="6">
        <f t="shared" si="81"/>
        <v>-4.8104440030094509E-4</v>
      </c>
      <c r="T311" s="29">
        <v>554.41371000000038</v>
      </c>
      <c r="U311" s="6">
        <f t="shared" si="82"/>
        <v>-6.8605892993773843E-3</v>
      </c>
      <c r="V311">
        <v>628.19125000000008</v>
      </c>
      <c r="W311" s="6">
        <f t="shared" si="84"/>
        <v>3.8229215722298537E-3</v>
      </c>
      <c r="X311">
        <v>2810.88635228768</v>
      </c>
      <c r="Y311" s="6">
        <f t="shared" si="83"/>
        <v>-1.7458136458031737E-3</v>
      </c>
      <c r="Z311" s="29">
        <v>3439.0776022876798</v>
      </c>
      <c r="AA311" s="6">
        <f t="shared" si="85"/>
        <v>-7.3323022389004677E-4</v>
      </c>
      <c r="AB311">
        <f t="shared" si="75"/>
        <v>2017</v>
      </c>
      <c r="AC311">
        <f t="shared" si="76"/>
        <v>8</v>
      </c>
      <c r="AD311" s="23">
        <f t="shared" si="77"/>
        <v>3</v>
      </c>
      <c r="AE311">
        <f>IF(ISBLANK(Basket_Sheet!$I$1),0,IF(Basket_Sheet!$I$1=0,1,IF(Calculation_Sheet!AB311=Basket_Sheet!$I$1,1,0)))</f>
        <v>1</v>
      </c>
      <c r="AF311">
        <f>IF(ISBLANK(Basket_Sheet!$I$2),0,IF(Basket_Sheet!$I$2=0,1,IF(Calculation_Sheet!AC311=Basket_Sheet!$I$2,1,0)))</f>
        <v>0</v>
      </c>
      <c r="AG311">
        <f>IF(ISBLANK(Basket_Sheet!$I$3),0,IF(Basket_Sheet!$I$3=0,1,IF(Calculation_Sheet!AD311=Basket_Sheet!$I$3,1,0)))</f>
        <v>0</v>
      </c>
      <c r="AH311">
        <f t="shared" si="78"/>
        <v>1</v>
      </c>
    </row>
    <row r="312" spans="1:34" x14ac:dyDescent="0.35">
      <c r="A312" s="19">
        <v>42970</v>
      </c>
      <c r="B312" s="7">
        <v>0.90076998087583782</v>
      </c>
      <c r="C312">
        <v>0.47977509299999999</v>
      </c>
      <c r="D312">
        <v>0.256286700854643</v>
      </c>
      <c r="E312">
        <v>6.6121407097812996</v>
      </c>
      <c r="F312">
        <v>6</v>
      </c>
      <c r="G312">
        <f t="shared" si="69"/>
        <v>99999</v>
      </c>
      <c r="H312">
        <f t="shared" si="70"/>
        <v>99999</v>
      </c>
      <c r="I312">
        <f t="shared" si="71"/>
        <v>1</v>
      </c>
      <c r="J312">
        <f>IF(Basket_Sheet!$I$6=0,IF(C312&lt;Basket_Sheet!$I$7,-10,10),IF(Basket_Sheet!$I$6=1,IF(D312&lt;Basket_Sheet!$I$7,-10,10),IF(Basket_Sheet!$I$6=2,IF(E312&gt;Basket_Sheet!$I$7,-10,10),"")))</f>
        <v>10</v>
      </c>
      <c r="K312">
        <f t="shared" si="72"/>
        <v>1</v>
      </c>
      <c r="L312">
        <f t="shared" si="73"/>
        <v>5</v>
      </c>
      <c r="M312">
        <f t="shared" si="74"/>
        <v>5</v>
      </c>
      <c r="N312">
        <v>24285.900399999999</v>
      </c>
      <c r="O312" s="6">
        <f t="shared" si="79"/>
        <v>1.16258556200457E-2</v>
      </c>
      <c r="P312">
        <v>14566801</v>
      </c>
      <c r="Q312" s="6">
        <f t="shared" si="80"/>
        <v>3.8053750043327561E-3</v>
      </c>
      <c r="R312">
        <v>2255.8684454955783</v>
      </c>
      <c r="S312" s="6">
        <f t="shared" si="81"/>
        <v>-2.6776162971287043E-4</v>
      </c>
      <c r="T312" s="29">
        <v>556.56071000000031</v>
      </c>
      <c r="U312" s="6">
        <f t="shared" si="82"/>
        <v>3.8725593564414851E-3</v>
      </c>
      <c r="V312">
        <v>620.12838000000011</v>
      </c>
      <c r="W312" s="6">
        <f t="shared" si="84"/>
        <v>-1.2835056203027273E-2</v>
      </c>
      <c r="X312">
        <v>2812.4291554955785</v>
      </c>
      <c r="Y312" s="6">
        <f t="shared" si="83"/>
        <v>5.4886715951463216E-4</v>
      </c>
      <c r="Z312" s="29">
        <v>3432.5575354955786</v>
      </c>
      <c r="AA312" s="6">
        <f t="shared" si="85"/>
        <v>-1.895876611729852E-3</v>
      </c>
      <c r="AB312">
        <f t="shared" si="75"/>
        <v>2017</v>
      </c>
      <c r="AC312">
        <f t="shared" si="76"/>
        <v>8</v>
      </c>
      <c r="AD312" s="23">
        <f t="shared" si="77"/>
        <v>3</v>
      </c>
      <c r="AE312">
        <f>IF(ISBLANK(Basket_Sheet!$I$1),0,IF(Basket_Sheet!$I$1=0,1,IF(Calculation_Sheet!AB312=Basket_Sheet!$I$1,1,0)))</f>
        <v>1</v>
      </c>
      <c r="AF312">
        <f>IF(ISBLANK(Basket_Sheet!$I$2),0,IF(Basket_Sheet!$I$2=0,1,IF(Calculation_Sheet!AC312=Basket_Sheet!$I$2,1,0)))</f>
        <v>0</v>
      </c>
      <c r="AG312">
        <f>IF(ISBLANK(Basket_Sheet!$I$3),0,IF(Basket_Sheet!$I$3=0,1,IF(Calculation_Sheet!AD312=Basket_Sheet!$I$3,1,0)))</f>
        <v>0</v>
      </c>
      <c r="AH312">
        <f t="shared" si="78"/>
        <v>1</v>
      </c>
    </row>
    <row r="313" spans="1:34" x14ac:dyDescent="0.35">
      <c r="A313" s="19">
        <v>42971</v>
      </c>
      <c r="B313" s="7">
        <v>0.2755549890530743</v>
      </c>
      <c r="C313">
        <v>0.31594276100000002</v>
      </c>
      <c r="D313">
        <v>3.8541135438302898E-2</v>
      </c>
      <c r="E313">
        <v>8.8205468063577008</v>
      </c>
      <c r="F313">
        <v>6</v>
      </c>
      <c r="G313">
        <f t="shared" si="69"/>
        <v>99999</v>
      </c>
      <c r="H313">
        <f t="shared" si="70"/>
        <v>99999</v>
      </c>
      <c r="I313">
        <f t="shared" si="71"/>
        <v>1</v>
      </c>
      <c r="J313">
        <f>IF(Basket_Sheet!$I$6=0,IF(C313&lt;Basket_Sheet!$I$7,-10,10),IF(Basket_Sheet!$I$6=1,IF(D313&lt;Basket_Sheet!$I$7,-10,10),IF(Basket_Sheet!$I$6=2,IF(E313&gt;Basket_Sheet!$I$7,-10,10),"")))</f>
        <v>-10</v>
      </c>
      <c r="K313">
        <f t="shared" si="72"/>
        <v>1</v>
      </c>
      <c r="L313">
        <f t="shared" si="73"/>
        <v>6</v>
      </c>
      <c r="M313">
        <f t="shared" si="74"/>
        <v>6</v>
      </c>
      <c r="N313">
        <v>24320.5</v>
      </c>
      <c r="O313" s="6">
        <f t="shared" si="79"/>
        <v>1.4246784936993162E-3</v>
      </c>
      <c r="P313">
        <v>14615214</v>
      </c>
      <c r="Q313" s="6">
        <f t="shared" si="80"/>
        <v>3.32351626139471E-3</v>
      </c>
      <c r="R313">
        <v>2261.4604859706883</v>
      </c>
      <c r="S313" s="6">
        <f t="shared" si="81"/>
        <v>2.478885897037042E-3</v>
      </c>
      <c r="T313" s="29">
        <v>556.04215000000033</v>
      </c>
      <c r="U313" s="6">
        <f t="shared" si="82"/>
        <v>-9.3172225542115239E-4</v>
      </c>
      <c r="V313">
        <v>623.7636100000002</v>
      </c>
      <c r="W313" s="6">
        <f t="shared" si="84"/>
        <v>5.8620603688548378E-3</v>
      </c>
      <c r="X313">
        <v>2817.5026359706885</v>
      </c>
      <c r="Y313" s="6">
        <f t="shared" si="83"/>
        <v>1.803949608898181E-3</v>
      </c>
      <c r="Z313" s="29">
        <v>3441.2662459706889</v>
      </c>
      <c r="AA313" s="6">
        <f t="shared" si="85"/>
        <v>2.5370908965267613E-3</v>
      </c>
      <c r="AB313">
        <f t="shared" si="75"/>
        <v>2017</v>
      </c>
      <c r="AC313">
        <f t="shared" si="76"/>
        <v>8</v>
      </c>
      <c r="AD313" s="23">
        <f t="shared" si="77"/>
        <v>3</v>
      </c>
      <c r="AE313">
        <f>IF(ISBLANK(Basket_Sheet!$I$1),0,IF(Basket_Sheet!$I$1=0,1,IF(Calculation_Sheet!AB313=Basket_Sheet!$I$1,1,0)))</f>
        <v>1</v>
      </c>
      <c r="AF313">
        <f>IF(ISBLANK(Basket_Sheet!$I$2),0,IF(Basket_Sheet!$I$2=0,1,IF(Calculation_Sheet!AC313=Basket_Sheet!$I$2,1,0)))</f>
        <v>0</v>
      </c>
      <c r="AG313">
        <f>IF(ISBLANK(Basket_Sheet!$I$3),0,IF(Basket_Sheet!$I$3=0,1,IF(Calculation_Sheet!AD313=Basket_Sheet!$I$3,1,0)))</f>
        <v>0</v>
      </c>
      <c r="AH313">
        <f t="shared" si="78"/>
        <v>1</v>
      </c>
    </row>
    <row r="314" spans="1:34" x14ac:dyDescent="0.35">
      <c r="A314" s="19">
        <v>42975</v>
      </c>
      <c r="B314" s="7">
        <v>0.1014760838719508</v>
      </c>
      <c r="C314">
        <v>3.8010177999999999E-2</v>
      </c>
      <c r="D314">
        <v>0.103129105957774</v>
      </c>
      <c r="E314">
        <v>10.402191254141499</v>
      </c>
      <c r="F314">
        <v>1</v>
      </c>
      <c r="G314">
        <f t="shared" si="69"/>
        <v>99999</v>
      </c>
      <c r="H314">
        <f t="shared" si="70"/>
        <v>0</v>
      </c>
      <c r="I314">
        <f t="shared" si="71"/>
        <v>99999</v>
      </c>
      <c r="J314">
        <f>IF(Basket_Sheet!$I$6=0,IF(C314&lt;Basket_Sheet!$I$7,-10,10),IF(Basket_Sheet!$I$6=1,IF(D314&lt;Basket_Sheet!$I$7,-10,10),IF(Basket_Sheet!$I$6=2,IF(E314&gt;Basket_Sheet!$I$7,-10,10),"")))</f>
        <v>10</v>
      </c>
      <c r="K314">
        <f t="shared" si="72"/>
        <v>0</v>
      </c>
      <c r="L314">
        <f t="shared" si="73"/>
        <v>3</v>
      </c>
      <c r="M314">
        <f t="shared" si="74"/>
        <v>3</v>
      </c>
      <c r="N314">
        <v>24367.25</v>
      </c>
      <c r="O314" s="6">
        <f t="shared" si="79"/>
        <v>1.9222466643367131E-3</v>
      </c>
      <c r="P314">
        <v>14597363</v>
      </c>
      <c r="Q314" s="6">
        <f t="shared" si="80"/>
        <v>-1.2213984687463597E-3</v>
      </c>
      <c r="R314">
        <v>2259.361584077179</v>
      </c>
      <c r="S314" s="6">
        <f t="shared" si="81"/>
        <v>-9.2811787184876593E-4</v>
      </c>
      <c r="T314" s="29">
        <v>555.45984000000044</v>
      </c>
      <c r="U314" s="6">
        <f t="shared" si="82"/>
        <v>-1.047240753241252E-3</v>
      </c>
      <c r="V314">
        <v>616.45258000000013</v>
      </c>
      <c r="W314" s="6">
        <f t="shared" si="84"/>
        <v>-1.1720834435981375E-2</v>
      </c>
      <c r="X314">
        <v>2814.8214240771795</v>
      </c>
      <c r="Y314" s="6">
        <f t="shared" si="83"/>
        <v>-9.5162711093088603E-4</v>
      </c>
      <c r="Z314" s="29">
        <v>3431.2740040771796</v>
      </c>
      <c r="AA314" s="6">
        <f t="shared" si="85"/>
        <v>-2.9036526613449576E-3</v>
      </c>
      <c r="AB314">
        <f t="shared" si="75"/>
        <v>2017</v>
      </c>
      <c r="AC314">
        <f t="shared" si="76"/>
        <v>8</v>
      </c>
      <c r="AD314" s="23">
        <f t="shared" si="77"/>
        <v>3</v>
      </c>
      <c r="AE314">
        <f>IF(ISBLANK(Basket_Sheet!$I$1),0,IF(Basket_Sheet!$I$1=0,1,IF(Calculation_Sheet!AB314=Basket_Sheet!$I$1,1,0)))</f>
        <v>1</v>
      </c>
      <c r="AF314">
        <f>IF(ISBLANK(Basket_Sheet!$I$2),0,IF(Basket_Sheet!$I$2=0,1,IF(Calculation_Sheet!AC314=Basket_Sheet!$I$2,1,0)))</f>
        <v>0</v>
      </c>
      <c r="AG314">
        <f>IF(ISBLANK(Basket_Sheet!$I$3),0,IF(Basket_Sheet!$I$3=0,1,IF(Calculation_Sheet!AD314=Basket_Sheet!$I$3,1,0)))</f>
        <v>0</v>
      </c>
      <c r="AH314">
        <f t="shared" si="78"/>
        <v>1</v>
      </c>
    </row>
    <row r="315" spans="1:34" x14ac:dyDescent="0.35">
      <c r="A315" s="19">
        <v>42976</v>
      </c>
      <c r="B315" s="7">
        <v>-0.51536956686036228</v>
      </c>
      <c r="C315">
        <v>0.62410741999999997</v>
      </c>
      <c r="D315">
        <v>8.7523491694632097E-2</v>
      </c>
      <c r="E315">
        <v>11.819146841761899</v>
      </c>
      <c r="F315">
        <v>0</v>
      </c>
      <c r="G315">
        <f t="shared" si="69"/>
        <v>-1</v>
      </c>
      <c r="H315">
        <f t="shared" si="70"/>
        <v>99999</v>
      </c>
      <c r="I315">
        <f t="shared" si="71"/>
        <v>99999</v>
      </c>
      <c r="J315">
        <f>IF(Basket_Sheet!$I$6=0,IF(C315&lt;Basket_Sheet!$I$7,-10,10),IF(Basket_Sheet!$I$6=1,IF(D315&lt;Basket_Sheet!$I$7,-10,10),IF(Basket_Sheet!$I$6=2,IF(E315&gt;Basket_Sheet!$I$7,-10,10),"")))</f>
        <v>-10</v>
      </c>
      <c r="K315">
        <f t="shared" si="72"/>
        <v>-1</v>
      </c>
      <c r="L315">
        <f t="shared" si="73"/>
        <v>2</v>
      </c>
      <c r="M315">
        <f t="shared" si="74"/>
        <v>2</v>
      </c>
      <c r="N315">
        <v>24119.599600000001</v>
      </c>
      <c r="O315" s="6">
        <f t="shared" si="79"/>
        <v>-1.0163247801865172E-2</v>
      </c>
      <c r="P315">
        <v>14626488</v>
      </c>
      <c r="Q315" s="6">
        <f t="shared" si="80"/>
        <v>1.9952233838398392E-3</v>
      </c>
      <c r="R315">
        <v>2262.4867007401899</v>
      </c>
      <c r="S315" s="6">
        <f t="shared" si="81"/>
        <v>1.3831857127406533E-3</v>
      </c>
      <c r="T315" s="29">
        <v>555.68648000000042</v>
      </c>
      <c r="U315" s="6">
        <f t="shared" si="82"/>
        <v>4.0802229734548945E-4</v>
      </c>
      <c r="V315">
        <v>616.45258000000013</v>
      </c>
      <c r="W315" s="6">
        <f t="shared" si="84"/>
        <v>0</v>
      </c>
      <c r="X315">
        <v>2818.1731807401902</v>
      </c>
      <c r="Y315" s="6">
        <f t="shared" si="83"/>
        <v>1.1907528606756035E-3</v>
      </c>
      <c r="Z315" s="29">
        <v>3434.6257607401903</v>
      </c>
      <c r="AA315" s="6">
        <f t="shared" si="85"/>
        <v>9.7682570935120339E-4</v>
      </c>
      <c r="AB315">
        <f t="shared" si="75"/>
        <v>2017</v>
      </c>
      <c r="AC315">
        <f t="shared" si="76"/>
        <v>8</v>
      </c>
      <c r="AD315" s="23">
        <f t="shared" si="77"/>
        <v>3</v>
      </c>
      <c r="AE315">
        <f>IF(ISBLANK(Basket_Sheet!$I$1),0,IF(Basket_Sheet!$I$1=0,1,IF(Calculation_Sheet!AB315=Basket_Sheet!$I$1,1,0)))</f>
        <v>1</v>
      </c>
      <c r="AF315">
        <f>IF(ISBLANK(Basket_Sheet!$I$2),0,IF(Basket_Sheet!$I$2=0,1,IF(Calculation_Sheet!AC315=Basket_Sheet!$I$2,1,0)))</f>
        <v>0</v>
      </c>
      <c r="AG315">
        <f>IF(ISBLANK(Basket_Sheet!$I$3),0,IF(Basket_Sheet!$I$3=0,1,IF(Calculation_Sheet!AD315=Basket_Sheet!$I$3,1,0)))</f>
        <v>0</v>
      </c>
      <c r="AH315">
        <f t="shared" si="78"/>
        <v>1</v>
      </c>
    </row>
    <row r="316" spans="1:34" x14ac:dyDescent="0.35">
      <c r="A316" s="19">
        <v>42977</v>
      </c>
      <c r="B316" s="7">
        <v>0.13131840405896925</v>
      </c>
      <c r="C316">
        <v>1.6126960000000001E-3</v>
      </c>
      <c r="D316">
        <v>2.545833943738E-2</v>
      </c>
      <c r="E316">
        <v>12.297856292902599</v>
      </c>
      <c r="F316">
        <v>0</v>
      </c>
      <c r="G316">
        <f t="shared" si="69"/>
        <v>99999</v>
      </c>
      <c r="H316">
        <f t="shared" si="70"/>
        <v>0</v>
      </c>
      <c r="I316">
        <f t="shared" si="71"/>
        <v>99999</v>
      </c>
      <c r="J316">
        <f>IF(Basket_Sheet!$I$6=0,IF(C316&lt;Basket_Sheet!$I$7,-10,10),IF(Basket_Sheet!$I$6=1,IF(D316&lt;Basket_Sheet!$I$7,-10,10),IF(Basket_Sheet!$I$6=2,IF(E316&gt;Basket_Sheet!$I$7,-10,10),"")))</f>
        <v>-10</v>
      </c>
      <c r="K316">
        <f t="shared" si="72"/>
        <v>0</v>
      </c>
      <c r="L316">
        <f t="shared" si="73"/>
        <v>4</v>
      </c>
      <c r="M316">
        <f t="shared" si="74"/>
        <v>4</v>
      </c>
      <c r="N316">
        <v>24321.599600000001</v>
      </c>
      <c r="O316" s="6">
        <f t="shared" si="79"/>
        <v>8.3749317297954207E-3</v>
      </c>
      <c r="P316">
        <v>14610375</v>
      </c>
      <c r="Q316" s="6">
        <f t="shared" si="80"/>
        <v>-1.1016315057995607E-3</v>
      </c>
      <c r="R316">
        <v>2263.1086456758212</v>
      </c>
      <c r="S316" s="6">
        <f t="shared" si="81"/>
        <v>2.7489440509320673E-4</v>
      </c>
      <c r="T316" s="29">
        <v>555.30578000000037</v>
      </c>
      <c r="U316" s="6">
        <f t="shared" si="82"/>
        <v>-6.8509854693610261E-4</v>
      </c>
      <c r="V316">
        <v>616.91582000000017</v>
      </c>
      <c r="W316" s="6">
        <f t="shared" si="84"/>
        <v>7.5146088284694379E-4</v>
      </c>
      <c r="X316">
        <v>2818.4144256758218</v>
      </c>
      <c r="Y316" s="6">
        <f t="shared" si="83"/>
        <v>8.5603304041281802E-5</v>
      </c>
      <c r="Z316" s="29">
        <v>3435.330245675822</v>
      </c>
      <c r="AA316" s="6">
        <f t="shared" si="85"/>
        <v>2.0511257549049589E-4</v>
      </c>
      <c r="AB316">
        <f t="shared" si="75"/>
        <v>2017</v>
      </c>
      <c r="AC316">
        <f t="shared" si="76"/>
        <v>8</v>
      </c>
      <c r="AD316" s="23">
        <f t="shared" si="77"/>
        <v>3</v>
      </c>
      <c r="AE316">
        <f>IF(ISBLANK(Basket_Sheet!$I$1),0,IF(Basket_Sheet!$I$1=0,1,IF(Calculation_Sheet!AB316=Basket_Sheet!$I$1,1,0)))</f>
        <v>1</v>
      </c>
      <c r="AF316">
        <f>IF(ISBLANK(Basket_Sheet!$I$2),0,IF(Basket_Sheet!$I$2=0,1,IF(Calculation_Sheet!AC316=Basket_Sheet!$I$2,1,0)))</f>
        <v>0</v>
      </c>
      <c r="AG316">
        <f>IF(ISBLANK(Basket_Sheet!$I$3),0,IF(Basket_Sheet!$I$3=0,1,IF(Calculation_Sheet!AD316=Basket_Sheet!$I$3,1,0)))</f>
        <v>0</v>
      </c>
      <c r="AH316">
        <f t="shared" si="78"/>
        <v>1</v>
      </c>
    </row>
    <row r="317" spans="1:34" x14ac:dyDescent="0.35">
      <c r="A317" s="19">
        <v>42978</v>
      </c>
      <c r="B317" s="7">
        <v>0.15660078619276552</v>
      </c>
      <c r="C317">
        <v>0.63303521100000004</v>
      </c>
      <c r="D317">
        <v>0.152511089352694</v>
      </c>
      <c r="E317">
        <v>11.477988800634099</v>
      </c>
      <c r="F317">
        <v>4</v>
      </c>
      <c r="G317">
        <f t="shared" si="69"/>
        <v>99999</v>
      </c>
      <c r="H317">
        <f t="shared" si="70"/>
        <v>0</v>
      </c>
      <c r="I317">
        <f t="shared" si="71"/>
        <v>99999</v>
      </c>
      <c r="J317">
        <f>IF(Basket_Sheet!$I$6=0,IF(C317&lt;Basket_Sheet!$I$7,-10,10),IF(Basket_Sheet!$I$6=1,IF(D317&lt;Basket_Sheet!$I$7,-10,10),IF(Basket_Sheet!$I$6=2,IF(E317&gt;Basket_Sheet!$I$7,-10,10),"")))</f>
        <v>10</v>
      </c>
      <c r="K317">
        <f t="shared" si="72"/>
        <v>0</v>
      </c>
      <c r="L317">
        <f t="shared" si="73"/>
        <v>3</v>
      </c>
      <c r="M317">
        <f t="shared" si="74"/>
        <v>3</v>
      </c>
      <c r="N317">
        <v>24301.349600000001</v>
      </c>
      <c r="O317" s="6">
        <f t="shared" si="79"/>
        <v>-8.3259326413709367E-4</v>
      </c>
      <c r="P317">
        <v>14829504</v>
      </c>
      <c r="Q317" s="6">
        <f t="shared" si="80"/>
        <v>1.4998177664844237E-2</v>
      </c>
      <c r="R317">
        <v>2280.1418968113007</v>
      </c>
      <c r="S317" s="6">
        <f t="shared" si="81"/>
        <v>7.5264840545881118E-3</v>
      </c>
      <c r="T317" s="29">
        <v>556.21487000000036</v>
      </c>
      <c r="U317" s="6">
        <f t="shared" si="82"/>
        <v>1.6370980327271578E-3</v>
      </c>
      <c r="V317">
        <v>610.53498000000013</v>
      </c>
      <c r="W317" s="6">
        <f t="shared" si="84"/>
        <v>-1.0343129148479346E-2</v>
      </c>
      <c r="X317">
        <v>2836.356766811301</v>
      </c>
      <c r="Y317" s="6">
        <f t="shared" si="83"/>
        <v>6.3661117300650716E-3</v>
      </c>
      <c r="Z317" s="29">
        <v>3446.8917468113013</v>
      </c>
      <c r="AA317" s="6">
        <f t="shared" si="85"/>
        <v>3.3654700738108279E-3</v>
      </c>
      <c r="AB317">
        <f t="shared" si="75"/>
        <v>2017</v>
      </c>
      <c r="AC317">
        <f t="shared" si="76"/>
        <v>8</v>
      </c>
      <c r="AD317" s="23">
        <f t="shared" si="77"/>
        <v>3</v>
      </c>
      <c r="AE317">
        <f>IF(ISBLANK(Basket_Sheet!$I$1),0,IF(Basket_Sheet!$I$1=0,1,IF(Calculation_Sheet!AB317=Basket_Sheet!$I$1,1,0)))</f>
        <v>1</v>
      </c>
      <c r="AF317">
        <f>IF(ISBLANK(Basket_Sheet!$I$2),0,IF(Basket_Sheet!$I$2=0,1,IF(Calculation_Sheet!AC317=Basket_Sheet!$I$2,1,0)))</f>
        <v>0</v>
      </c>
      <c r="AG317">
        <f>IF(ISBLANK(Basket_Sheet!$I$3),0,IF(Basket_Sheet!$I$3=0,1,IF(Calculation_Sheet!AD317=Basket_Sheet!$I$3,1,0)))</f>
        <v>0</v>
      </c>
      <c r="AH317">
        <f t="shared" si="78"/>
        <v>1</v>
      </c>
    </row>
    <row r="318" spans="1:34" x14ac:dyDescent="0.35">
      <c r="A318" s="19">
        <v>42979</v>
      </c>
      <c r="B318" s="7">
        <v>0.33487708301190122</v>
      </c>
      <c r="C318">
        <v>0.37869837499999998</v>
      </c>
      <c r="D318">
        <v>0.19244846738398</v>
      </c>
      <c r="E318">
        <v>7.0556093505919497</v>
      </c>
      <c r="F318">
        <v>1</v>
      </c>
      <c r="G318">
        <f t="shared" si="69"/>
        <v>99999</v>
      </c>
      <c r="H318">
        <f t="shared" si="70"/>
        <v>99999</v>
      </c>
      <c r="I318">
        <f t="shared" si="71"/>
        <v>1</v>
      </c>
      <c r="J318">
        <f>IF(Basket_Sheet!$I$6=0,IF(C318&lt;Basket_Sheet!$I$7,-10,10),IF(Basket_Sheet!$I$6=1,IF(D318&lt;Basket_Sheet!$I$7,-10,10),IF(Basket_Sheet!$I$6=2,IF(E318&gt;Basket_Sheet!$I$7,-10,10),"")))</f>
        <v>10</v>
      </c>
      <c r="K318">
        <f t="shared" si="72"/>
        <v>1</v>
      </c>
      <c r="L318">
        <f t="shared" si="73"/>
        <v>5</v>
      </c>
      <c r="M318">
        <f t="shared" si="74"/>
        <v>5</v>
      </c>
      <c r="N318">
        <v>24406.300800000001</v>
      </c>
      <c r="O318" s="6">
        <f t="shared" si="79"/>
        <v>4.3187395649828542E-3</v>
      </c>
      <c r="P318">
        <v>14842675</v>
      </c>
      <c r="Q318" s="6">
        <f t="shared" si="80"/>
        <v>8.8816186974294276E-4</v>
      </c>
      <c r="R318">
        <v>2283.4789807136995</v>
      </c>
      <c r="S318" s="6">
        <f t="shared" si="81"/>
        <v>1.463542206327384E-3</v>
      </c>
      <c r="T318" s="29">
        <v>557.07092000000034</v>
      </c>
      <c r="U318" s="6">
        <f t="shared" si="82"/>
        <v>1.539063491776016E-3</v>
      </c>
      <c r="V318">
        <v>607.02364000000011</v>
      </c>
      <c r="W318" s="6">
        <f t="shared" si="84"/>
        <v>-5.7512511404342881E-3</v>
      </c>
      <c r="X318">
        <v>2840.5499007136996</v>
      </c>
      <c r="Y318" s="6">
        <f t="shared" si="83"/>
        <v>1.4783520717362997E-3</v>
      </c>
      <c r="Z318" s="29">
        <v>3447.5735407136999</v>
      </c>
      <c r="AA318" s="6">
        <f t="shared" si="85"/>
        <v>1.9779962716537369E-4</v>
      </c>
      <c r="AB318">
        <f t="shared" si="75"/>
        <v>2017</v>
      </c>
      <c r="AC318">
        <f t="shared" si="76"/>
        <v>9</v>
      </c>
      <c r="AD318" s="23">
        <f t="shared" si="77"/>
        <v>3</v>
      </c>
      <c r="AE318">
        <f>IF(ISBLANK(Basket_Sheet!$I$1),0,IF(Basket_Sheet!$I$1=0,1,IF(Calculation_Sheet!AB318=Basket_Sheet!$I$1,1,0)))</f>
        <v>1</v>
      </c>
      <c r="AF318">
        <f>IF(ISBLANK(Basket_Sheet!$I$2),0,IF(Basket_Sheet!$I$2=0,1,IF(Calculation_Sheet!AC318=Basket_Sheet!$I$2,1,0)))</f>
        <v>0</v>
      </c>
      <c r="AG318">
        <f>IF(ISBLANK(Basket_Sheet!$I$3),0,IF(Basket_Sheet!$I$3=0,1,IF(Calculation_Sheet!AD318=Basket_Sheet!$I$3,1,0)))</f>
        <v>0</v>
      </c>
      <c r="AH318">
        <f t="shared" si="78"/>
        <v>1</v>
      </c>
    </row>
    <row r="319" spans="1:34" x14ac:dyDescent="0.35">
      <c r="A319" s="19">
        <v>42982</v>
      </c>
      <c r="B319" s="7">
        <v>-0.75713037661373817</v>
      </c>
      <c r="C319">
        <v>0.608578654</v>
      </c>
      <c r="D319">
        <v>0.142657364436097</v>
      </c>
      <c r="E319">
        <v>7.14927120250338</v>
      </c>
      <c r="F319">
        <v>5</v>
      </c>
      <c r="G319">
        <f t="shared" si="69"/>
        <v>-1</v>
      </c>
      <c r="H319">
        <f t="shared" si="70"/>
        <v>99999</v>
      </c>
      <c r="I319">
        <f t="shared" si="71"/>
        <v>99999</v>
      </c>
      <c r="J319">
        <f>IF(Basket_Sheet!$I$6=0,IF(C319&lt;Basket_Sheet!$I$7,-10,10),IF(Basket_Sheet!$I$6=1,IF(D319&lt;Basket_Sheet!$I$7,-10,10),IF(Basket_Sheet!$I$6=2,IF(E319&gt;Basket_Sheet!$I$7,-10,10),"")))</f>
        <v>10</v>
      </c>
      <c r="K319">
        <f t="shared" si="72"/>
        <v>-1</v>
      </c>
      <c r="L319">
        <f t="shared" si="73"/>
        <v>1</v>
      </c>
      <c r="M319">
        <f t="shared" si="74"/>
        <v>1</v>
      </c>
      <c r="N319">
        <v>24214.849600000001</v>
      </c>
      <c r="O319" s="6">
        <f t="shared" si="79"/>
        <v>-7.8443350169641324E-3</v>
      </c>
      <c r="P319">
        <v>14853591</v>
      </c>
      <c r="Q319" s="6">
        <f t="shared" si="80"/>
        <v>7.3544694605254257E-4</v>
      </c>
      <c r="R319">
        <v>2284.3531615890984</v>
      </c>
      <c r="S319" s="6">
        <f t="shared" si="81"/>
        <v>3.8282851858162381E-4</v>
      </c>
      <c r="T319" s="29">
        <v>558.14540000000034</v>
      </c>
      <c r="U319" s="6">
        <f t="shared" si="82"/>
        <v>1.9288028892263664E-3</v>
      </c>
      <c r="V319">
        <v>605.68946000000017</v>
      </c>
      <c r="W319" s="6">
        <f t="shared" si="84"/>
        <v>-2.1979045165356759E-3</v>
      </c>
      <c r="X319">
        <v>2842.4985615890987</v>
      </c>
      <c r="Y319" s="6">
        <f t="shared" si="83"/>
        <v>6.8601536445789257E-4</v>
      </c>
      <c r="Z319" s="29">
        <v>3448.1880215890988</v>
      </c>
      <c r="AA319" s="6">
        <f t="shared" si="85"/>
        <v>1.7823575571118688E-4</v>
      </c>
      <c r="AB319">
        <f t="shared" si="75"/>
        <v>2017</v>
      </c>
      <c r="AC319">
        <f t="shared" si="76"/>
        <v>9</v>
      </c>
      <c r="AD319" s="23">
        <f t="shared" si="77"/>
        <v>3</v>
      </c>
      <c r="AE319">
        <f>IF(ISBLANK(Basket_Sheet!$I$1),0,IF(Basket_Sheet!$I$1=0,1,IF(Calculation_Sheet!AB319=Basket_Sheet!$I$1,1,0)))</f>
        <v>1</v>
      </c>
      <c r="AF319">
        <f>IF(ISBLANK(Basket_Sheet!$I$2),0,IF(Basket_Sheet!$I$2=0,1,IF(Calculation_Sheet!AC319=Basket_Sheet!$I$2,1,0)))</f>
        <v>0</v>
      </c>
      <c r="AG319">
        <f>IF(ISBLANK(Basket_Sheet!$I$3),0,IF(Basket_Sheet!$I$3=0,1,IF(Calculation_Sheet!AD319=Basket_Sheet!$I$3,1,0)))</f>
        <v>0</v>
      </c>
      <c r="AH319">
        <f t="shared" si="78"/>
        <v>1</v>
      </c>
    </row>
    <row r="320" spans="1:34" x14ac:dyDescent="0.35">
      <c r="A320" s="19">
        <v>42983</v>
      </c>
      <c r="B320" s="7">
        <v>0.21591498328082623</v>
      </c>
      <c r="C320">
        <v>7.1866747999999994E-2</v>
      </c>
      <c r="D320">
        <v>3.6555032313011999E-2</v>
      </c>
      <c r="E320">
        <v>10.4673356208492</v>
      </c>
      <c r="F320">
        <v>2</v>
      </c>
      <c r="G320">
        <f t="shared" si="69"/>
        <v>99999</v>
      </c>
      <c r="H320">
        <f t="shared" si="70"/>
        <v>0</v>
      </c>
      <c r="I320">
        <f t="shared" si="71"/>
        <v>99999</v>
      </c>
      <c r="J320">
        <f>IF(Basket_Sheet!$I$6=0,IF(C320&lt;Basket_Sheet!$I$7,-10,10),IF(Basket_Sheet!$I$6=1,IF(D320&lt;Basket_Sheet!$I$7,-10,10),IF(Basket_Sheet!$I$6=2,IF(E320&gt;Basket_Sheet!$I$7,-10,10),"")))</f>
        <v>-10</v>
      </c>
      <c r="K320">
        <f t="shared" si="72"/>
        <v>0</v>
      </c>
      <c r="L320">
        <f t="shared" si="73"/>
        <v>4</v>
      </c>
      <c r="M320">
        <f t="shared" si="74"/>
        <v>4</v>
      </c>
      <c r="N320">
        <v>24308.349600000001</v>
      </c>
      <c r="O320" s="6">
        <f t="shared" si="79"/>
        <v>3.8612670136097815E-3</v>
      </c>
      <c r="P320">
        <v>14938218</v>
      </c>
      <c r="Q320" s="6">
        <f t="shared" si="80"/>
        <v>5.69741014142644E-3</v>
      </c>
      <c r="R320">
        <v>2288.2988160751902</v>
      </c>
      <c r="S320" s="6">
        <f t="shared" si="81"/>
        <v>1.7272524023155267E-3</v>
      </c>
      <c r="T320" s="29">
        <v>558.41918000000032</v>
      </c>
      <c r="U320" s="6">
        <f t="shared" si="82"/>
        <v>4.9051734548011261E-4</v>
      </c>
      <c r="V320">
        <v>604.21942000000013</v>
      </c>
      <c r="W320" s="6">
        <f t="shared" si="84"/>
        <v>-2.4270523049881865E-3</v>
      </c>
      <c r="X320">
        <v>2846.7179960751905</v>
      </c>
      <c r="Y320" s="6">
        <f t="shared" si="83"/>
        <v>1.4844104208562303E-3</v>
      </c>
      <c r="Z320" s="29">
        <v>3450.9374160751904</v>
      </c>
      <c r="AA320" s="6">
        <f t="shared" si="85"/>
        <v>7.9734471231773796E-4</v>
      </c>
      <c r="AB320">
        <f t="shared" si="75"/>
        <v>2017</v>
      </c>
      <c r="AC320">
        <f t="shared" si="76"/>
        <v>9</v>
      </c>
      <c r="AD320" s="23">
        <f t="shared" si="77"/>
        <v>3</v>
      </c>
      <c r="AE320">
        <f>IF(ISBLANK(Basket_Sheet!$I$1),0,IF(Basket_Sheet!$I$1=0,1,IF(Calculation_Sheet!AB320=Basket_Sheet!$I$1,1,0)))</f>
        <v>1</v>
      </c>
      <c r="AF320">
        <f>IF(ISBLANK(Basket_Sheet!$I$2),0,IF(Basket_Sheet!$I$2=0,1,IF(Calculation_Sheet!AC320=Basket_Sheet!$I$2,1,0)))</f>
        <v>0</v>
      </c>
      <c r="AG320">
        <f>IF(ISBLANK(Basket_Sheet!$I$3),0,IF(Basket_Sheet!$I$3=0,1,IF(Calculation_Sheet!AD320=Basket_Sheet!$I$3,1,0)))</f>
        <v>0</v>
      </c>
      <c r="AH320">
        <f t="shared" si="78"/>
        <v>1</v>
      </c>
    </row>
    <row r="321" spans="1:34" x14ac:dyDescent="0.35">
      <c r="A321" s="19">
        <v>42984</v>
      </c>
      <c r="B321" s="7">
        <v>0.45292638593248991</v>
      </c>
      <c r="C321">
        <v>0.85413051100000004</v>
      </c>
      <c r="D321">
        <v>0.189114589686428</v>
      </c>
      <c r="E321">
        <v>7.6246690029839002</v>
      </c>
      <c r="F321">
        <v>1</v>
      </c>
      <c r="G321">
        <f t="shared" si="69"/>
        <v>99999</v>
      </c>
      <c r="H321">
        <f t="shared" si="70"/>
        <v>99999</v>
      </c>
      <c r="I321">
        <f t="shared" si="71"/>
        <v>1</v>
      </c>
      <c r="J321">
        <f>IF(Basket_Sheet!$I$6=0,IF(C321&lt;Basket_Sheet!$I$7,-10,10),IF(Basket_Sheet!$I$6=1,IF(D321&lt;Basket_Sheet!$I$7,-10,10),IF(Basket_Sheet!$I$6=2,IF(E321&gt;Basket_Sheet!$I$7,-10,10),"")))</f>
        <v>10</v>
      </c>
      <c r="K321">
        <f t="shared" si="72"/>
        <v>1</v>
      </c>
      <c r="L321">
        <f t="shared" si="73"/>
        <v>5</v>
      </c>
      <c r="M321">
        <f t="shared" si="74"/>
        <v>5</v>
      </c>
      <c r="N321">
        <v>24290.150399999999</v>
      </c>
      <c r="O321" s="6">
        <f t="shared" si="79"/>
        <v>-7.4868102110903223E-4</v>
      </c>
      <c r="P321">
        <v>14971528</v>
      </c>
      <c r="Q321" s="6">
        <f t="shared" si="80"/>
        <v>2.229850976870118E-3</v>
      </c>
      <c r="R321">
        <v>2289.2109861731165</v>
      </c>
      <c r="S321" s="6">
        <f t="shared" si="81"/>
        <v>3.9862368127718817E-4</v>
      </c>
      <c r="T321" s="29">
        <v>556.3930800000004</v>
      </c>
      <c r="U321" s="6">
        <f t="shared" si="82"/>
        <v>-3.6282779542062826E-3</v>
      </c>
      <c r="V321">
        <v>601.99729000000013</v>
      </c>
      <c r="W321" s="6">
        <f t="shared" si="84"/>
        <v>-3.6776871554377033E-3</v>
      </c>
      <c r="X321">
        <v>2845.6040661731167</v>
      </c>
      <c r="Y321" s="6">
        <f t="shared" si="83"/>
        <v>-3.9130321430136394E-4</v>
      </c>
      <c r="Z321" s="29">
        <v>3447.601356173117</v>
      </c>
      <c r="AA321" s="6">
        <f t="shared" si="85"/>
        <v>-9.6671121491032075E-4</v>
      </c>
      <c r="AB321">
        <f t="shared" si="75"/>
        <v>2017</v>
      </c>
      <c r="AC321">
        <f t="shared" si="76"/>
        <v>9</v>
      </c>
      <c r="AD321" s="23">
        <f t="shared" si="77"/>
        <v>3</v>
      </c>
      <c r="AE321">
        <f>IF(ISBLANK(Basket_Sheet!$I$1),0,IF(Basket_Sheet!$I$1=0,1,IF(Calculation_Sheet!AB321=Basket_Sheet!$I$1,1,0)))</f>
        <v>1</v>
      </c>
      <c r="AF321">
        <f>IF(ISBLANK(Basket_Sheet!$I$2),0,IF(Basket_Sheet!$I$2=0,1,IF(Calculation_Sheet!AC321=Basket_Sheet!$I$2,1,0)))</f>
        <v>0</v>
      </c>
      <c r="AG321">
        <f>IF(ISBLANK(Basket_Sheet!$I$3),0,IF(Basket_Sheet!$I$3=0,1,IF(Calculation_Sheet!AD321=Basket_Sheet!$I$3,1,0)))</f>
        <v>0</v>
      </c>
      <c r="AH321">
        <f t="shared" si="78"/>
        <v>1</v>
      </c>
    </row>
    <row r="322" spans="1:34" x14ac:dyDescent="0.35">
      <c r="A322" s="19">
        <v>42985</v>
      </c>
      <c r="B322" s="7">
        <v>-0.54072498756782983</v>
      </c>
      <c r="C322">
        <v>0.182238438</v>
      </c>
      <c r="D322">
        <v>0.116318344944055</v>
      </c>
      <c r="E322">
        <v>13.244301890863699</v>
      </c>
      <c r="F322">
        <v>4</v>
      </c>
      <c r="G322">
        <f t="shared" si="69"/>
        <v>-1</v>
      </c>
      <c r="H322">
        <f t="shared" si="70"/>
        <v>99999</v>
      </c>
      <c r="I322">
        <f t="shared" si="71"/>
        <v>99999</v>
      </c>
      <c r="J322">
        <f>IF(Basket_Sheet!$I$6=0,IF(C322&lt;Basket_Sheet!$I$7,-10,10),IF(Basket_Sheet!$I$6=1,IF(D322&lt;Basket_Sheet!$I$7,-10,10),IF(Basket_Sheet!$I$6=2,IF(E322&gt;Basket_Sheet!$I$7,-10,10),"")))</f>
        <v>10</v>
      </c>
      <c r="K322">
        <f t="shared" si="72"/>
        <v>-1</v>
      </c>
      <c r="L322">
        <f t="shared" si="73"/>
        <v>1</v>
      </c>
      <c r="M322">
        <f t="shared" si="74"/>
        <v>1</v>
      </c>
      <c r="N322">
        <v>24290</v>
      </c>
      <c r="O322" s="6">
        <f t="shared" si="79"/>
        <v>-6.1918101584845786E-6</v>
      </c>
      <c r="P322">
        <v>15025627</v>
      </c>
      <c r="Q322" s="6">
        <f t="shared" si="80"/>
        <v>3.613458826647431E-3</v>
      </c>
      <c r="R322">
        <v>2295.9261720739614</v>
      </c>
      <c r="S322" s="6">
        <f t="shared" si="81"/>
        <v>2.9334062877579559E-3</v>
      </c>
      <c r="T322" s="29">
        <v>556.86740000000032</v>
      </c>
      <c r="U322" s="6">
        <f t="shared" si="82"/>
        <v>8.5249083256022651E-4</v>
      </c>
      <c r="V322">
        <v>598.87297000000012</v>
      </c>
      <c r="W322" s="6">
        <f t="shared" si="84"/>
        <v>-5.1899236955037509E-3</v>
      </c>
      <c r="X322">
        <v>2852.7935720739615</v>
      </c>
      <c r="Y322" s="6">
        <f t="shared" si="83"/>
        <v>2.526530653476966E-3</v>
      </c>
      <c r="Z322" s="29">
        <v>3451.6665420739619</v>
      </c>
      <c r="AA322" s="6">
        <f t="shared" si="85"/>
        <v>1.1791345578762158E-3</v>
      </c>
      <c r="AB322">
        <f t="shared" si="75"/>
        <v>2017</v>
      </c>
      <c r="AC322">
        <f t="shared" si="76"/>
        <v>9</v>
      </c>
      <c r="AD322" s="23">
        <f t="shared" si="77"/>
        <v>3</v>
      </c>
      <c r="AE322">
        <f>IF(ISBLANK(Basket_Sheet!$I$1),0,IF(Basket_Sheet!$I$1=0,1,IF(Calculation_Sheet!AB322=Basket_Sheet!$I$1,1,0)))</f>
        <v>1</v>
      </c>
      <c r="AF322">
        <f>IF(ISBLANK(Basket_Sheet!$I$2),0,IF(Basket_Sheet!$I$2=0,1,IF(Calculation_Sheet!AC322=Basket_Sheet!$I$2,1,0)))</f>
        <v>0</v>
      </c>
      <c r="AG322">
        <f>IF(ISBLANK(Basket_Sheet!$I$3),0,IF(Basket_Sheet!$I$3=0,1,IF(Calculation_Sheet!AD322=Basket_Sheet!$I$3,1,0)))</f>
        <v>0</v>
      </c>
      <c r="AH322">
        <f t="shared" si="78"/>
        <v>1</v>
      </c>
    </row>
    <row r="323" spans="1:34" x14ac:dyDescent="0.35">
      <c r="A323" s="19">
        <v>42986</v>
      </c>
      <c r="B323" s="7">
        <v>-0.11726473487432489</v>
      </c>
      <c r="C323">
        <v>0.13514110300000001</v>
      </c>
      <c r="D323">
        <v>5.0107679737788298E-2</v>
      </c>
      <c r="E323">
        <v>11.1002731174421</v>
      </c>
      <c r="F323">
        <v>8</v>
      </c>
      <c r="G323">
        <f t="shared" si="69"/>
        <v>99999</v>
      </c>
      <c r="H323">
        <f t="shared" si="70"/>
        <v>0</v>
      </c>
      <c r="I323">
        <f t="shared" si="71"/>
        <v>99999</v>
      </c>
      <c r="J323">
        <f>IF(Basket_Sheet!$I$6=0,IF(C323&lt;Basket_Sheet!$I$7,-10,10),IF(Basket_Sheet!$I$6=1,IF(D323&lt;Basket_Sheet!$I$7,-10,10),IF(Basket_Sheet!$I$6=2,IF(E323&gt;Basket_Sheet!$I$7,-10,10),"")))</f>
        <v>-10</v>
      </c>
      <c r="K323">
        <f t="shared" si="72"/>
        <v>0</v>
      </c>
      <c r="L323">
        <f t="shared" si="73"/>
        <v>4</v>
      </c>
      <c r="M323">
        <f t="shared" si="74"/>
        <v>4</v>
      </c>
      <c r="N323">
        <v>24355.5</v>
      </c>
      <c r="O323" s="6">
        <f t="shared" si="79"/>
        <v>2.6965829559488785E-3</v>
      </c>
      <c r="P323">
        <v>15012294</v>
      </c>
      <c r="Q323" s="6">
        <f t="shared" si="80"/>
        <v>-8.8735065764644627E-4</v>
      </c>
      <c r="R323">
        <v>2290.4245472181333</v>
      </c>
      <c r="S323" s="6">
        <f t="shared" si="81"/>
        <v>-2.3962551247275199E-3</v>
      </c>
      <c r="T323" s="29">
        <v>555.4091500000003</v>
      </c>
      <c r="U323" s="6">
        <f t="shared" si="82"/>
        <v>-2.6186664904428447E-3</v>
      </c>
      <c r="V323">
        <v>600.69915000000015</v>
      </c>
      <c r="W323" s="6">
        <f t="shared" si="84"/>
        <v>3.0493612025936923E-3</v>
      </c>
      <c r="X323">
        <v>2845.8336972181337</v>
      </c>
      <c r="Y323" s="6">
        <f t="shared" si="83"/>
        <v>-2.4396699866258142E-3</v>
      </c>
      <c r="Z323" s="29">
        <v>3446.5328472181336</v>
      </c>
      <c r="AA323" s="6">
        <f t="shared" si="85"/>
        <v>-1.4873090413721757E-3</v>
      </c>
      <c r="AB323">
        <f t="shared" si="75"/>
        <v>2017</v>
      </c>
      <c r="AC323">
        <f t="shared" si="76"/>
        <v>9</v>
      </c>
      <c r="AD323" s="23">
        <f t="shared" si="77"/>
        <v>3</v>
      </c>
      <c r="AE323">
        <f>IF(ISBLANK(Basket_Sheet!$I$1),0,IF(Basket_Sheet!$I$1=0,1,IF(Calculation_Sheet!AB323=Basket_Sheet!$I$1,1,0)))</f>
        <v>1</v>
      </c>
      <c r="AF323">
        <f>IF(ISBLANK(Basket_Sheet!$I$2),0,IF(Basket_Sheet!$I$2=0,1,IF(Calculation_Sheet!AC323=Basket_Sheet!$I$2,1,0)))</f>
        <v>0</v>
      </c>
      <c r="AG323">
        <f>IF(ISBLANK(Basket_Sheet!$I$3),0,IF(Basket_Sheet!$I$3=0,1,IF(Calculation_Sheet!AD323=Basket_Sheet!$I$3,1,0)))</f>
        <v>0</v>
      </c>
      <c r="AH323">
        <f t="shared" si="78"/>
        <v>1</v>
      </c>
    </row>
    <row r="324" spans="1:34" x14ac:dyDescent="0.35">
      <c r="A324" s="19">
        <v>42989</v>
      </c>
      <c r="B324" s="7">
        <v>0.93917783515294284</v>
      </c>
      <c r="C324">
        <v>0.83758809999999995</v>
      </c>
      <c r="D324">
        <v>0.250775532942001</v>
      </c>
      <c r="E324">
        <v>5.4651595967361599</v>
      </c>
      <c r="F324">
        <v>3</v>
      </c>
      <c r="G324">
        <f t="shared" si="69"/>
        <v>99999</v>
      </c>
      <c r="H324">
        <f t="shared" si="70"/>
        <v>99999</v>
      </c>
      <c r="I324">
        <f t="shared" si="71"/>
        <v>1</v>
      </c>
      <c r="J324">
        <f>IF(Basket_Sheet!$I$6=0,IF(C324&lt;Basket_Sheet!$I$7,-10,10),IF(Basket_Sheet!$I$6=1,IF(D324&lt;Basket_Sheet!$I$7,-10,10),IF(Basket_Sheet!$I$6=2,IF(E324&gt;Basket_Sheet!$I$7,-10,10),"")))</f>
        <v>10</v>
      </c>
      <c r="K324">
        <f t="shared" si="72"/>
        <v>1</v>
      </c>
      <c r="L324">
        <f t="shared" si="73"/>
        <v>5</v>
      </c>
      <c r="M324">
        <f t="shared" si="74"/>
        <v>5</v>
      </c>
      <c r="N324">
        <v>24671.599600000001</v>
      </c>
      <c r="O324" s="6">
        <f t="shared" si="79"/>
        <v>1.2978571575208875E-2</v>
      </c>
      <c r="P324">
        <v>15056510</v>
      </c>
      <c r="Q324" s="6">
        <f t="shared" si="80"/>
        <v>2.9453193495942998E-3</v>
      </c>
      <c r="R324">
        <v>2293.2392842701602</v>
      </c>
      <c r="S324" s="6">
        <f t="shared" si="81"/>
        <v>1.2289149867197313E-3</v>
      </c>
      <c r="T324" s="29">
        <v>557.77651000000037</v>
      </c>
      <c r="U324" s="6">
        <f t="shared" si="82"/>
        <v>4.2623712626990162E-3</v>
      </c>
      <c r="V324">
        <v>600.14800000000014</v>
      </c>
      <c r="W324" s="6">
        <f t="shared" si="84"/>
        <v>-9.1751419991192851E-4</v>
      </c>
      <c r="X324">
        <v>2851.0157942701608</v>
      </c>
      <c r="Y324" s="6">
        <f t="shared" si="83"/>
        <v>1.8209416302479298E-3</v>
      </c>
      <c r="Z324" s="29">
        <v>3451.1637942701609</v>
      </c>
      <c r="AA324" s="6">
        <f t="shared" si="85"/>
        <v>1.3436538275748422E-3</v>
      </c>
      <c r="AB324">
        <f t="shared" si="75"/>
        <v>2017</v>
      </c>
      <c r="AC324">
        <f t="shared" si="76"/>
        <v>9</v>
      </c>
      <c r="AD324" s="23">
        <f t="shared" si="77"/>
        <v>3</v>
      </c>
      <c r="AE324">
        <f>IF(ISBLANK(Basket_Sheet!$I$1),0,IF(Basket_Sheet!$I$1=0,1,IF(Calculation_Sheet!AB324=Basket_Sheet!$I$1,1,0)))</f>
        <v>1</v>
      </c>
      <c r="AF324">
        <f>IF(ISBLANK(Basket_Sheet!$I$2),0,IF(Basket_Sheet!$I$2=0,1,IF(Calculation_Sheet!AC324=Basket_Sheet!$I$2,1,0)))</f>
        <v>0</v>
      </c>
      <c r="AG324">
        <f>IF(ISBLANK(Basket_Sheet!$I$3),0,IF(Basket_Sheet!$I$3=0,1,IF(Calculation_Sheet!AD324=Basket_Sheet!$I$3,1,0)))</f>
        <v>0</v>
      </c>
      <c r="AH324">
        <f t="shared" si="78"/>
        <v>1</v>
      </c>
    </row>
    <row r="325" spans="1:34" x14ac:dyDescent="0.35">
      <c r="A325" s="19">
        <v>42990</v>
      </c>
      <c r="B325" s="7">
        <v>0.41878954958273645</v>
      </c>
      <c r="C325">
        <v>0.39311409899999999</v>
      </c>
      <c r="D325">
        <v>0.16511639164625799</v>
      </c>
      <c r="E325">
        <v>7.5133090909090203</v>
      </c>
      <c r="F325">
        <v>2</v>
      </c>
      <c r="G325">
        <f t="shared" si="69"/>
        <v>99999</v>
      </c>
      <c r="H325">
        <f t="shared" si="70"/>
        <v>99999</v>
      </c>
      <c r="I325">
        <f t="shared" si="71"/>
        <v>1</v>
      </c>
      <c r="J325">
        <f>IF(Basket_Sheet!$I$6=0,IF(C325&lt;Basket_Sheet!$I$7,-10,10),IF(Basket_Sheet!$I$6=1,IF(D325&lt;Basket_Sheet!$I$7,-10,10),IF(Basket_Sheet!$I$6=2,IF(E325&gt;Basket_Sheet!$I$7,-10,10),"")))</f>
        <v>10</v>
      </c>
      <c r="K325">
        <f t="shared" si="72"/>
        <v>1</v>
      </c>
      <c r="L325">
        <f t="shared" si="73"/>
        <v>5</v>
      </c>
      <c r="M325">
        <f t="shared" si="74"/>
        <v>5</v>
      </c>
      <c r="N325">
        <v>24794.199199999999</v>
      </c>
      <c r="O325" s="6">
        <f t="shared" si="79"/>
        <v>4.9692602825799348E-3</v>
      </c>
      <c r="P325">
        <v>15058753</v>
      </c>
      <c r="Q325" s="6">
        <f t="shared" si="80"/>
        <v>1.4897210575348652E-4</v>
      </c>
      <c r="R325">
        <v>2296.7755388900755</v>
      </c>
      <c r="S325" s="6">
        <f t="shared" si="81"/>
        <v>1.5420347297254722E-3</v>
      </c>
      <c r="T325" s="29">
        <v>558.44836000000032</v>
      </c>
      <c r="U325" s="6">
        <f t="shared" si="82"/>
        <v>1.2045146899426484E-3</v>
      </c>
      <c r="V325">
        <v>598.54129000000012</v>
      </c>
      <c r="W325" s="6">
        <f t="shared" si="84"/>
        <v>-2.6771896265588291E-3</v>
      </c>
      <c r="X325">
        <v>2855.2238988900758</v>
      </c>
      <c r="Y325" s="6">
        <f t="shared" si="83"/>
        <v>1.4760018616426507E-3</v>
      </c>
      <c r="Z325" s="29">
        <v>3453.7651888900759</v>
      </c>
      <c r="AA325" s="6">
        <f t="shared" si="85"/>
        <v>7.5377315450353422E-4</v>
      </c>
      <c r="AB325">
        <f t="shared" si="75"/>
        <v>2017</v>
      </c>
      <c r="AC325">
        <f t="shared" si="76"/>
        <v>9</v>
      </c>
      <c r="AD325" s="23">
        <f t="shared" si="77"/>
        <v>3</v>
      </c>
      <c r="AE325">
        <f>IF(ISBLANK(Basket_Sheet!$I$1),0,IF(Basket_Sheet!$I$1=0,1,IF(Calculation_Sheet!AB325=Basket_Sheet!$I$1,1,0)))</f>
        <v>1</v>
      </c>
      <c r="AF325">
        <f>IF(ISBLANK(Basket_Sheet!$I$2),0,IF(Basket_Sheet!$I$2=0,1,IF(Calculation_Sheet!AC325=Basket_Sheet!$I$2,1,0)))</f>
        <v>0</v>
      </c>
      <c r="AG325">
        <f>IF(ISBLANK(Basket_Sheet!$I$3),0,IF(Basket_Sheet!$I$3=0,1,IF(Calculation_Sheet!AD325=Basket_Sheet!$I$3,1,0)))</f>
        <v>0</v>
      </c>
      <c r="AH325">
        <f t="shared" si="78"/>
        <v>1</v>
      </c>
    </row>
    <row r="326" spans="1:34" x14ac:dyDescent="0.35">
      <c r="A326" s="19">
        <v>42991</v>
      </c>
      <c r="B326" s="7">
        <v>0.38592594899903115</v>
      </c>
      <c r="C326">
        <v>0.35127596</v>
      </c>
      <c r="D326">
        <v>7.1120644686853404E-2</v>
      </c>
      <c r="E326">
        <v>7.8776724918857601</v>
      </c>
      <c r="F326">
        <v>3</v>
      </c>
      <c r="G326">
        <f t="shared" si="69"/>
        <v>99999</v>
      </c>
      <c r="H326">
        <f t="shared" si="70"/>
        <v>99999</v>
      </c>
      <c r="I326">
        <f t="shared" si="71"/>
        <v>1</v>
      </c>
      <c r="J326">
        <f>IF(Basket_Sheet!$I$6=0,IF(C326&lt;Basket_Sheet!$I$7,-10,10),IF(Basket_Sheet!$I$6=1,IF(D326&lt;Basket_Sheet!$I$7,-10,10),IF(Basket_Sheet!$I$6=2,IF(E326&gt;Basket_Sheet!$I$7,-10,10),"")))</f>
        <v>-10</v>
      </c>
      <c r="K326">
        <f t="shared" si="72"/>
        <v>1</v>
      </c>
      <c r="L326">
        <f t="shared" si="73"/>
        <v>6</v>
      </c>
      <c r="M326">
        <f t="shared" si="74"/>
        <v>6</v>
      </c>
      <c r="N326">
        <v>24831.550800000001</v>
      </c>
      <c r="O326" s="6">
        <f t="shared" si="79"/>
        <v>1.5064652703120629E-3</v>
      </c>
      <c r="P326">
        <v>15066070</v>
      </c>
      <c r="Q326" s="6">
        <f t="shared" si="80"/>
        <v>4.8589680699318016E-4</v>
      </c>
      <c r="R326">
        <v>2287.8176441025157</v>
      </c>
      <c r="S326" s="6">
        <f t="shared" si="81"/>
        <v>-3.9002047156461161E-3</v>
      </c>
      <c r="T326" s="29">
        <v>558.70942000000036</v>
      </c>
      <c r="U326" s="6">
        <f t="shared" si="82"/>
        <v>4.6747384126977209E-4</v>
      </c>
      <c r="V326">
        <v>600.19027000000017</v>
      </c>
      <c r="W326" s="6">
        <f t="shared" si="84"/>
        <v>2.7549979049901197E-3</v>
      </c>
      <c r="X326">
        <v>2846.5270641025163</v>
      </c>
      <c r="Y326" s="6">
        <f t="shared" si="83"/>
        <v>-3.0459379353543481E-3</v>
      </c>
      <c r="Z326" s="29">
        <v>3446.7173341025164</v>
      </c>
      <c r="AA326" s="6">
        <f t="shared" si="85"/>
        <v>-2.0406294006989345E-3</v>
      </c>
      <c r="AB326">
        <f t="shared" si="75"/>
        <v>2017</v>
      </c>
      <c r="AC326">
        <f t="shared" si="76"/>
        <v>9</v>
      </c>
      <c r="AD326" s="23">
        <f t="shared" si="77"/>
        <v>3</v>
      </c>
      <c r="AE326">
        <f>IF(ISBLANK(Basket_Sheet!$I$1),0,IF(Basket_Sheet!$I$1=0,1,IF(Calculation_Sheet!AB326=Basket_Sheet!$I$1,1,0)))</f>
        <v>1</v>
      </c>
      <c r="AF326">
        <f>IF(ISBLANK(Basket_Sheet!$I$2),0,IF(Basket_Sheet!$I$2=0,1,IF(Calculation_Sheet!AC326=Basket_Sheet!$I$2,1,0)))</f>
        <v>0</v>
      </c>
      <c r="AG326">
        <f>IF(ISBLANK(Basket_Sheet!$I$3),0,IF(Basket_Sheet!$I$3=0,1,IF(Calculation_Sheet!AD326=Basket_Sheet!$I$3,1,0)))</f>
        <v>0</v>
      </c>
      <c r="AH326">
        <f t="shared" si="78"/>
        <v>1</v>
      </c>
    </row>
    <row r="327" spans="1:34" x14ac:dyDescent="0.35">
      <c r="A327" s="19">
        <v>42992</v>
      </c>
      <c r="B327" s="7">
        <v>0.11389300071932323</v>
      </c>
      <c r="C327">
        <v>0.117053503</v>
      </c>
      <c r="D327">
        <v>6.4650028324730099E-3</v>
      </c>
      <c r="E327">
        <v>12.026394148968199</v>
      </c>
      <c r="F327">
        <v>8</v>
      </c>
      <c r="G327">
        <f t="shared" si="69"/>
        <v>99999</v>
      </c>
      <c r="H327">
        <f t="shared" si="70"/>
        <v>0</v>
      </c>
      <c r="I327">
        <f t="shared" si="71"/>
        <v>99999</v>
      </c>
      <c r="J327">
        <f>IF(Basket_Sheet!$I$6=0,IF(C327&lt;Basket_Sheet!$I$7,-10,10),IF(Basket_Sheet!$I$6=1,IF(D327&lt;Basket_Sheet!$I$7,-10,10),IF(Basket_Sheet!$I$6=2,IF(E327&gt;Basket_Sheet!$I$7,-10,10),"")))</f>
        <v>-10</v>
      </c>
      <c r="K327">
        <f t="shared" si="72"/>
        <v>0</v>
      </c>
      <c r="L327">
        <f t="shared" si="73"/>
        <v>4</v>
      </c>
      <c r="M327">
        <f t="shared" si="74"/>
        <v>4</v>
      </c>
      <c r="N327">
        <v>24921.650399999999</v>
      </c>
      <c r="O327" s="6">
        <f t="shared" si="79"/>
        <v>3.6284322604611674E-3</v>
      </c>
      <c r="P327">
        <v>15122428</v>
      </c>
      <c r="Q327" s="6">
        <f t="shared" si="80"/>
        <v>3.740723360504683E-3</v>
      </c>
      <c r="R327">
        <v>2299.4376372786255</v>
      </c>
      <c r="S327" s="6">
        <f t="shared" si="81"/>
        <v>5.0790731534322564E-3</v>
      </c>
      <c r="T327" s="29">
        <v>558.35733000000027</v>
      </c>
      <c r="U327" s="6">
        <f t="shared" si="82"/>
        <v>-6.3018447048934778E-4</v>
      </c>
      <c r="V327">
        <v>595.75468000000001</v>
      </c>
      <c r="W327" s="6">
        <f t="shared" si="84"/>
        <v>-7.3903064106656258E-3</v>
      </c>
      <c r="X327">
        <v>2857.7949672786258</v>
      </c>
      <c r="Y327" s="6">
        <f t="shared" si="83"/>
        <v>3.9584739306395278E-3</v>
      </c>
      <c r="Z327" s="29">
        <v>3453.5496472786258</v>
      </c>
      <c r="AA327" s="6">
        <f t="shared" si="85"/>
        <v>1.9822667523412552E-3</v>
      </c>
      <c r="AB327">
        <f t="shared" si="75"/>
        <v>2017</v>
      </c>
      <c r="AC327">
        <f t="shared" si="76"/>
        <v>9</v>
      </c>
      <c r="AD327" s="23">
        <f t="shared" si="77"/>
        <v>3</v>
      </c>
      <c r="AE327">
        <f>IF(ISBLANK(Basket_Sheet!$I$1),0,IF(Basket_Sheet!$I$1=0,1,IF(Calculation_Sheet!AB327=Basket_Sheet!$I$1,1,0)))</f>
        <v>1</v>
      </c>
      <c r="AF327">
        <f>IF(ISBLANK(Basket_Sheet!$I$2),0,IF(Basket_Sheet!$I$2=0,1,IF(Calculation_Sheet!AC327=Basket_Sheet!$I$2,1,0)))</f>
        <v>0</v>
      </c>
      <c r="AG327">
        <f>IF(ISBLANK(Basket_Sheet!$I$3),0,IF(Basket_Sheet!$I$3=0,1,IF(Calculation_Sheet!AD327=Basket_Sheet!$I$3,1,0)))</f>
        <v>0</v>
      </c>
      <c r="AH327">
        <f t="shared" si="78"/>
        <v>1</v>
      </c>
    </row>
    <row r="328" spans="1:34" x14ac:dyDescent="0.35">
      <c r="A328" s="19">
        <v>42993</v>
      </c>
      <c r="B328" s="7">
        <v>-0.23038256550576669</v>
      </c>
      <c r="C328">
        <v>0.30345587299999999</v>
      </c>
      <c r="D328">
        <v>3.8630603302036402E-2</v>
      </c>
      <c r="E328">
        <v>11.157655141149201</v>
      </c>
      <c r="F328">
        <v>6</v>
      </c>
      <c r="G328">
        <f t="shared" si="69"/>
        <v>99999</v>
      </c>
      <c r="H328">
        <f t="shared" si="70"/>
        <v>0</v>
      </c>
      <c r="I328">
        <f t="shared" si="71"/>
        <v>99999</v>
      </c>
      <c r="J328">
        <f>IF(Basket_Sheet!$I$6=0,IF(C328&lt;Basket_Sheet!$I$7,-10,10),IF(Basket_Sheet!$I$6=1,IF(D328&lt;Basket_Sheet!$I$7,-10,10),IF(Basket_Sheet!$I$6=2,IF(E328&gt;Basket_Sheet!$I$7,-10,10),"")))</f>
        <v>-10</v>
      </c>
      <c r="K328">
        <f t="shared" si="72"/>
        <v>0</v>
      </c>
      <c r="L328">
        <f t="shared" si="73"/>
        <v>4</v>
      </c>
      <c r="M328">
        <f t="shared" si="74"/>
        <v>4</v>
      </c>
      <c r="N328">
        <v>24844.449199999999</v>
      </c>
      <c r="O328" s="6">
        <f t="shared" si="79"/>
        <v>-3.0977563187387647E-3</v>
      </c>
      <c r="P328">
        <v>15114523</v>
      </c>
      <c r="Q328" s="6">
        <f t="shared" si="80"/>
        <v>-5.2273351871801044E-4</v>
      </c>
      <c r="R328">
        <v>2302.5490085381007</v>
      </c>
      <c r="S328" s="6">
        <f t="shared" si="81"/>
        <v>1.3531009534824001E-3</v>
      </c>
      <c r="T328" s="29">
        <v>558.28381000000036</v>
      </c>
      <c r="U328" s="6">
        <f t="shared" si="82"/>
        <v>-1.3167195279750743E-4</v>
      </c>
      <c r="V328">
        <v>592.88765000000012</v>
      </c>
      <c r="W328" s="6">
        <f t="shared" si="84"/>
        <v>-4.8124338695918478E-3</v>
      </c>
      <c r="X328">
        <v>2860.832818538101</v>
      </c>
      <c r="Y328" s="6">
        <f t="shared" si="83"/>
        <v>1.0630053220255231E-3</v>
      </c>
      <c r="Z328" s="29">
        <v>3453.7204685381012</v>
      </c>
      <c r="AA328" s="6">
        <f t="shared" si="85"/>
        <v>4.9462517387022231E-5</v>
      </c>
      <c r="AB328">
        <f t="shared" si="75"/>
        <v>2017</v>
      </c>
      <c r="AC328">
        <f t="shared" si="76"/>
        <v>9</v>
      </c>
      <c r="AD328" s="23">
        <f t="shared" si="77"/>
        <v>3</v>
      </c>
      <c r="AE328">
        <f>IF(ISBLANK(Basket_Sheet!$I$1),0,IF(Basket_Sheet!$I$1=0,1,IF(Calculation_Sheet!AB328=Basket_Sheet!$I$1,1,0)))</f>
        <v>1</v>
      </c>
      <c r="AF328">
        <f>IF(ISBLANK(Basket_Sheet!$I$2),0,IF(Basket_Sheet!$I$2=0,1,IF(Calculation_Sheet!AC328=Basket_Sheet!$I$2,1,0)))</f>
        <v>0</v>
      </c>
      <c r="AG328">
        <f>IF(ISBLANK(Basket_Sheet!$I$3),0,IF(Basket_Sheet!$I$3=0,1,IF(Calculation_Sheet!AD328=Basket_Sheet!$I$3,1,0)))</f>
        <v>0</v>
      </c>
      <c r="AH328">
        <f t="shared" si="78"/>
        <v>1</v>
      </c>
    </row>
    <row r="329" spans="1:34" x14ac:dyDescent="0.35">
      <c r="A329" s="19">
        <v>42996</v>
      </c>
      <c r="B329" s="7">
        <v>-2.9040357611292814E-2</v>
      </c>
      <c r="C329">
        <v>6.9268202000000001E-2</v>
      </c>
      <c r="D329">
        <v>8.6386946672549793E-3</v>
      </c>
      <c r="E329">
        <v>14.491348479082999</v>
      </c>
      <c r="F329">
        <v>1</v>
      </c>
      <c r="G329">
        <f t="shared" ref="G329:G392" si="86">IF(B329&gt;=MIN($B$9:$B$1732),IF(B329&lt;-0.25,-1,99999),99999)</f>
        <v>99999</v>
      </c>
      <c r="H329">
        <f t="shared" ref="H329:H392" si="87">IF(B329&gt;-0.25,IF(B329&lt;0.25,0,99999),99999)</f>
        <v>0</v>
      </c>
      <c r="I329">
        <f t="shared" ref="I329:I392" si="88">IF(B329&gt;0.25,1,99999)</f>
        <v>99999</v>
      </c>
      <c r="J329">
        <f>IF(Basket_Sheet!$I$6=0,IF(C329&lt;Basket_Sheet!$I$7,-10,10),IF(Basket_Sheet!$I$6=1,IF(D329&lt;Basket_Sheet!$I$7,-10,10),IF(Basket_Sheet!$I$6=2,IF(E329&gt;Basket_Sheet!$I$7,-10,10),"")))</f>
        <v>-10</v>
      </c>
      <c r="K329">
        <f t="shared" ref="K329:K392" si="89">MIN(G329:I329)</f>
        <v>0</v>
      </c>
      <c r="L329">
        <f t="shared" ref="L329:L392" si="90">IF(AND(K329=-1,J329=10),1,IF(AND(K329=-1,J329=-10),2,IF(AND(K329=0,J329=10),3,IF(AND(K329=0,J329=-10),4,IF(AND(K329=1,J329=10),5,IF(AND(K329=1,J329=-10),6,""))))))</f>
        <v>4</v>
      </c>
      <c r="M329">
        <f t="shared" ref="M329:M392" si="91">L329</f>
        <v>4</v>
      </c>
      <c r="N329">
        <v>25039.199199999999</v>
      </c>
      <c r="O329" s="6">
        <f t="shared" si="79"/>
        <v>7.8387730970506109E-3</v>
      </c>
      <c r="P329">
        <v>15162657</v>
      </c>
      <c r="Q329" s="6">
        <f t="shared" si="80"/>
        <v>3.1846191904303378E-3</v>
      </c>
      <c r="R329">
        <v>2307.0436281697894</v>
      </c>
      <c r="S329" s="6">
        <f t="shared" si="81"/>
        <v>1.9520190949344762E-3</v>
      </c>
      <c r="T329" s="29">
        <v>559.71323000000029</v>
      </c>
      <c r="U329" s="6">
        <f t="shared" si="82"/>
        <v>2.5603823259712222E-3</v>
      </c>
      <c r="V329">
        <v>592.88765000000012</v>
      </c>
      <c r="W329" s="6">
        <f t="shared" si="84"/>
        <v>0</v>
      </c>
      <c r="X329">
        <v>2866.7568581697897</v>
      </c>
      <c r="Y329" s="6">
        <f t="shared" si="83"/>
        <v>2.070739538955646E-3</v>
      </c>
      <c r="Z329" s="29">
        <v>3459.6445081697898</v>
      </c>
      <c r="AA329" s="6">
        <f t="shared" si="85"/>
        <v>1.7152632025823067E-3</v>
      </c>
      <c r="AB329">
        <f t="shared" ref="AB329:AB392" si="92">YEAR(A329)</f>
        <v>2017</v>
      </c>
      <c r="AC329">
        <f t="shared" ref="AC329:AC392" si="93">MONTH(A329)</f>
        <v>9</v>
      </c>
      <c r="AD329" s="23">
        <f t="shared" si="77"/>
        <v>3</v>
      </c>
      <c r="AE329">
        <f>IF(ISBLANK(Basket_Sheet!$I$1),0,IF(Basket_Sheet!$I$1=0,1,IF(Calculation_Sheet!AB329=Basket_Sheet!$I$1,1,0)))</f>
        <v>1</v>
      </c>
      <c r="AF329">
        <f>IF(ISBLANK(Basket_Sheet!$I$2),0,IF(Basket_Sheet!$I$2=0,1,IF(Calculation_Sheet!AC329=Basket_Sheet!$I$2,1,0)))</f>
        <v>0</v>
      </c>
      <c r="AG329">
        <f>IF(ISBLANK(Basket_Sheet!$I$3),0,IF(Basket_Sheet!$I$3=0,1,IF(Calculation_Sheet!AD329=Basket_Sheet!$I$3,1,0)))</f>
        <v>0</v>
      </c>
      <c r="AH329">
        <f t="shared" si="78"/>
        <v>1</v>
      </c>
    </row>
    <row r="330" spans="1:34" x14ac:dyDescent="0.35">
      <c r="A330" s="19">
        <v>42997</v>
      </c>
      <c r="B330" s="7">
        <v>-4.7243057796024952E-2</v>
      </c>
      <c r="C330">
        <v>0.34693794100000003</v>
      </c>
      <c r="D330">
        <v>1.47430257843501E-2</v>
      </c>
      <c r="E330">
        <v>10.9186051143855</v>
      </c>
      <c r="F330">
        <v>4</v>
      </c>
      <c r="G330">
        <f t="shared" si="86"/>
        <v>99999</v>
      </c>
      <c r="H330">
        <f t="shared" si="87"/>
        <v>0</v>
      </c>
      <c r="I330">
        <f t="shared" si="88"/>
        <v>99999</v>
      </c>
      <c r="J330">
        <f>IF(Basket_Sheet!$I$6=0,IF(C330&lt;Basket_Sheet!$I$7,-10,10),IF(Basket_Sheet!$I$6=1,IF(D330&lt;Basket_Sheet!$I$7,-10,10),IF(Basket_Sheet!$I$6=2,IF(E330&gt;Basket_Sheet!$I$7,-10,10),"")))</f>
        <v>-10</v>
      </c>
      <c r="K330">
        <f t="shared" si="89"/>
        <v>0</v>
      </c>
      <c r="L330">
        <f t="shared" si="90"/>
        <v>4</v>
      </c>
      <c r="M330">
        <f t="shared" si="91"/>
        <v>4</v>
      </c>
      <c r="N330">
        <v>25024.050800000001</v>
      </c>
      <c r="O330" s="6">
        <f t="shared" si="79"/>
        <v>-6.0498739911774013E-4</v>
      </c>
      <c r="P330">
        <v>15192474</v>
      </c>
      <c r="Q330" s="6">
        <f t="shared" si="80"/>
        <v>1.9664759283284372E-3</v>
      </c>
      <c r="R330">
        <v>2308.5843028577897</v>
      </c>
      <c r="S330" s="6">
        <f t="shared" si="81"/>
        <v>6.6781341678501249E-4</v>
      </c>
      <c r="T330" s="29">
        <v>559.44317000000035</v>
      </c>
      <c r="U330" s="6">
        <f t="shared" si="82"/>
        <v>-4.8249708158576432E-4</v>
      </c>
      <c r="V330">
        <v>592.61871000000019</v>
      </c>
      <c r="W330" s="6">
        <f t="shared" si="84"/>
        <v>-4.5361039313251972E-4</v>
      </c>
      <c r="X330">
        <v>2868.0274728577901</v>
      </c>
      <c r="Y330" s="6">
        <f t="shared" si="83"/>
        <v>4.4322373708793883E-4</v>
      </c>
      <c r="Z330" s="29">
        <v>3460.6461828577903</v>
      </c>
      <c r="AA330" s="6">
        <f t="shared" si="85"/>
        <v>2.8953110229545942E-4</v>
      </c>
      <c r="AB330">
        <f t="shared" si="92"/>
        <v>2017</v>
      </c>
      <c r="AC330">
        <f t="shared" si="93"/>
        <v>9</v>
      </c>
      <c r="AD330" s="23">
        <f t="shared" ref="AD330:AD393" si="94">ROUNDUP(AC330/3,0)</f>
        <v>3</v>
      </c>
      <c r="AE330">
        <f>IF(ISBLANK(Basket_Sheet!$I$1),0,IF(Basket_Sheet!$I$1=0,1,IF(Calculation_Sheet!AB330=Basket_Sheet!$I$1,1,0)))</f>
        <v>1</v>
      </c>
      <c r="AF330">
        <f>IF(ISBLANK(Basket_Sheet!$I$2),0,IF(Basket_Sheet!$I$2=0,1,IF(Calculation_Sheet!AC330=Basket_Sheet!$I$2,1,0)))</f>
        <v>0</v>
      </c>
      <c r="AG330">
        <f>IF(ISBLANK(Basket_Sheet!$I$3),0,IF(Basket_Sheet!$I$3=0,1,IF(Calculation_Sheet!AD330=Basket_Sheet!$I$3,1,0)))</f>
        <v>0</v>
      </c>
      <c r="AH330">
        <f t="shared" ref="AH330:AH393" si="95">IF(SUM(AE330:AG330)&gt;=$T$1,1,0)</f>
        <v>1</v>
      </c>
    </row>
    <row r="331" spans="1:34" x14ac:dyDescent="0.35">
      <c r="A331" s="19">
        <v>42998</v>
      </c>
      <c r="B331" s="7">
        <v>-0.3700283306992031</v>
      </c>
      <c r="C331">
        <v>0.433572228</v>
      </c>
      <c r="D331">
        <v>0.12752467538336101</v>
      </c>
      <c r="E331">
        <v>11.513696364310601</v>
      </c>
      <c r="F331">
        <v>2</v>
      </c>
      <c r="G331">
        <f t="shared" si="86"/>
        <v>-1</v>
      </c>
      <c r="H331">
        <f t="shared" si="87"/>
        <v>99999</v>
      </c>
      <c r="I331">
        <f t="shared" si="88"/>
        <v>99999</v>
      </c>
      <c r="J331">
        <f>IF(Basket_Sheet!$I$6=0,IF(C331&lt;Basket_Sheet!$I$7,-10,10),IF(Basket_Sheet!$I$6=1,IF(D331&lt;Basket_Sheet!$I$7,-10,10),IF(Basket_Sheet!$I$6=2,IF(E331&gt;Basket_Sheet!$I$7,-10,10),"")))</f>
        <v>10</v>
      </c>
      <c r="K331">
        <f t="shared" si="89"/>
        <v>-1</v>
      </c>
      <c r="L331">
        <f t="shared" si="90"/>
        <v>1</v>
      </c>
      <c r="M331">
        <f t="shared" si="91"/>
        <v>1</v>
      </c>
      <c r="N331">
        <v>24946.949199999999</v>
      </c>
      <c r="O331" s="6">
        <f t="shared" ref="O331:O394" si="96">N331/N330-1</f>
        <v>-3.0810998833171732E-3</v>
      </c>
      <c r="P331">
        <v>15224322</v>
      </c>
      <c r="Q331" s="6">
        <f t="shared" ref="Q331:Q394" si="97">P331/P330-1</f>
        <v>2.0963011027697043E-3</v>
      </c>
      <c r="R331">
        <v>2310.7059119909168</v>
      </c>
      <c r="S331" s="6">
        <f t="shared" ref="S331:S394" si="98">R331/R330-1</f>
        <v>9.1900873210515321E-4</v>
      </c>
      <c r="T331" s="29">
        <v>560.13687000000027</v>
      </c>
      <c r="U331" s="6">
        <f t="shared" ref="U331:U394" si="99">T331/T330-1</f>
        <v>1.2399829637743665E-3</v>
      </c>
      <c r="V331">
        <v>592.2877000000002</v>
      </c>
      <c r="W331" s="6">
        <f t="shared" si="84"/>
        <v>-5.5855475774635455E-4</v>
      </c>
      <c r="X331">
        <v>2870.842781990917</v>
      </c>
      <c r="Y331" s="6">
        <f t="shared" ref="Y331:Y394" si="100">X331/X330-1</f>
        <v>9.8161860713341653E-4</v>
      </c>
      <c r="Z331" s="29">
        <v>3463.1304819909174</v>
      </c>
      <c r="AA331" s="6">
        <f t="shared" si="85"/>
        <v>7.1787146153012849E-4</v>
      </c>
      <c r="AB331">
        <f t="shared" si="92"/>
        <v>2017</v>
      </c>
      <c r="AC331">
        <f t="shared" si="93"/>
        <v>9</v>
      </c>
      <c r="AD331" s="23">
        <f t="shared" si="94"/>
        <v>3</v>
      </c>
      <c r="AE331">
        <f>IF(ISBLANK(Basket_Sheet!$I$1),0,IF(Basket_Sheet!$I$1=0,1,IF(Calculation_Sheet!AB331=Basket_Sheet!$I$1,1,0)))</f>
        <v>1</v>
      </c>
      <c r="AF331">
        <f>IF(ISBLANK(Basket_Sheet!$I$2),0,IF(Basket_Sheet!$I$2=0,1,IF(Calculation_Sheet!AC331=Basket_Sheet!$I$2,1,0)))</f>
        <v>0</v>
      </c>
      <c r="AG331">
        <f>IF(ISBLANK(Basket_Sheet!$I$3),0,IF(Basket_Sheet!$I$3=0,1,IF(Calculation_Sheet!AD331=Basket_Sheet!$I$3,1,0)))</f>
        <v>0</v>
      </c>
      <c r="AH331">
        <f t="shared" si="95"/>
        <v>1</v>
      </c>
    </row>
    <row r="332" spans="1:34" x14ac:dyDescent="0.35">
      <c r="A332" s="19">
        <v>42999</v>
      </c>
      <c r="B332" s="7">
        <v>-0.86144490777759075</v>
      </c>
      <c r="C332">
        <v>4.8622091999999999E-2</v>
      </c>
      <c r="D332">
        <v>0.20327044798191801</v>
      </c>
      <c r="E332">
        <v>6.3639106326255996</v>
      </c>
      <c r="F332">
        <v>10</v>
      </c>
      <c r="G332">
        <f t="shared" si="86"/>
        <v>-1</v>
      </c>
      <c r="H332">
        <f t="shared" si="87"/>
        <v>99999</v>
      </c>
      <c r="I332">
        <f t="shared" si="88"/>
        <v>99999</v>
      </c>
      <c r="J332">
        <f>IF(Basket_Sheet!$I$6=0,IF(C332&lt;Basket_Sheet!$I$7,-10,10),IF(Basket_Sheet!$I$6=1,IF(D332&lt;Basket_Sheet!$I$7,-10,10),IF(Basket_Sheet!$I$6=2,IF(E332&gt;Basket_Sheet!$I$7,-10,10),"")))</f>
        <v>10</v>
      </c>
      <c r="K332">
        <f t="shared" si="89"/>
        <v>-1</v>
      </c>
      <c r="L332">
        <f t="shared" si="90"/>
        <v>1</v>
      </c>
      <c r="M332">
        <f t="shared" si="91"/>
        <v>1</v>
      </c>
      <c r="N332">
        <v>24815.949199999999</v>
      </c>
      <c r="O332" s="6">
        <f t="shared" si="96"/>
        <v>-5.2511430936813541E-3</v>
      </c>
      <c r="P332">
        <v>15270577</v>
      </c>
      <c r="Q332" s="6">
        <f t="shared" si="97"/>
        <v>3.0382305366374318E-3</v>
      </c>
      <c r="R332">
        <v>2332.8175992214069</v>
      </c>
      <c r="S332" s="6">
        <f t="shared" si="98"/>
        <v>9.5692347155673652E-3</v>
      </c>
      <c r="T332" s="29">
        <v>561.87404000000038</v>
      </c>
      <c r="U332" s="6">
        <f t="shared" si="99"/>
        <v>3.1013312871193133E-3</v>
      </c>
      <c r="V332">
        <v>592.2877000000002</v>
      </c>
      <c r="W332" s="6">
        <f t="shared" ref="W332:W395" si="101">V332/V331-1</f>
        <v>0</v>
      </c>
      <c r="X332">
        <v>2894.6916392214071</v>
      </c>
      <c r="Y332" s="6">
        <f t="shared" si="100"/>
        <v>8.3072669043726677E-3</v>
      </c>
      <c r="Z332" s="29">
        <v>3486.9793392214074</v>
      </c>
      <c r="AA332" s="6">
        <f t="shared" ref="AA332:AA395" si="102">Z332/Z331-1</f>
        <v>6.8865026468132307E-3</v>
      </c>
      <c r="AB332">
        <f t="shared" si="92"/>
        <v>2017</v>
      </c>
      <c r="AC332">
        <f t="shared" si="93"/>
        <v>9</v>
      </c>
      <c r="AD332" s="23">
        <f t="shared" si="94"/>
        <v>3</v>
      </c>
      <c r="AE332">
        <f>IF(ISBLANK(Basket_Sheet!$I$1),0,IF(Basket_Sheet!$I$1=0,1,IF(Calculation_Sheet!AB332=Basket_Sheet!$I$1,1,0)))</f>
        <v>1</v>
      </c>
      <c r="AF332">
        <f>IF(ISBLANK(Basket_Sheet!$I$2),0,IF(Basket_Sheet!$I$2=0,1,IF(Calculation_Sheet!AC332=Basket_Sheet!$I$2,1,0)))</f>
        <v>0</v>
      </c>
      <c r="AG332">
        <f>IF(ISBLANK(Basket_Sheet!$I$3),0,IF(Basket_Sheet!$I$3=0,1,IF(Calculation_Sheet!AD332=Basket_Sheet!$I$3,1,0)))</f>
        <v>0</v>
      </c>
      <c r="AH332">
        <f t="shared" si="95"/>
        <v>1</v>
      </c>
    </row>
    <row r="333" spans="1:34" x14ac:dyDescent="0.35">
      <c r="A333" s="19">
        <v>43000</v>
      </c>
      <c r="B333" s="7">
        <v>-1.0044011126899239</v>
      </c>
      <c r="C333">
        <v>0.80942652900000001</v>
      </c>
      <c r="D333">
        <v>0.19781623008650001</v>
      </c>
      <c r="E333">
        <v>7.30828863756971</v>
      </c>
      <c r="F333">
        <v>5</v>
      </c>
      <c r="G333">
        <f t="shared" si="86"/>
        <v>-1</v>
      </c>
      <c r="H333">
        <f t="shared" si="87"/>
        <v>99999</v>
      </c>
      <c r="I333">
        <f t="shared" si="88"/>
        <v>99999</v>
      </c>
      <c r="J333">
        <f>IF(Basket_Sheet!$I$6=0,IF(C333&lt;Basket_Sheet!$I$7,-10,10),IF(Basket_Sheet!$I$6=1,IF(D333&lt;Basket_Sheet!$I$7,-10,10),IF(Basket_Sheet!$I$6=2,IF(E333&gt;Basket_Sheet!$I$7,-10,10),"")))</f>
        <v>10</v>
      </c>
      <c r="K333">
        <f t="shared" si="89"/>
        <v>-1</v>
      </c>
      <c r="L333">
        <f t="shared" si="90"/>
        <v>1</v>
      </c>
      <c r="M333">
        <f t="shared" si="91"/>
        <v>1</v>
      </c>
      <c r="N333">
        <v>24366.349600000001</v>
      </c>
      <c r="O333" s="6">
        <f t="shared" si="96"/>
        <v>-1.8117364618073784E-2</v>
      </c>
      <c r="P333">
        <v>15311891</v>
      </c>
      <c r="Q333" s="6">
        <f t="shared" si="97"/>
        <v>2.7054642401527218E-3</v>
      </c>
      <c r="R333">
        <v>2334.9692357195504</v>
      </c>
      <c r="S333" s="6">
        <f t="shared" si="98"/>
        <v>9.2233379020356665E-4</v>
      </c>
      <c r="T333" s="29">
        <v>563.65759000000025</v>
      </c>
      <c r="U333" s="6">
        <f t="shared" si="99"/>
        <v>3.1742879596285967E-3</v>
      </c>
      <c r="V333">
        <v>583.6938600000002</v>
      </c>
      <c r="W333" s="6">
        <f t="shared" si="101"/>
        <v>-1.4509570264585991E-2</v>
      </c>
      <c r="X333">
        <v>2898.6268257195507</v>
      </c>
      <c r="Y333" s="6">
        <f t="shared" si="100"/>
        <v>1.3594492915320888E-3</v>
      </c>
      <c r="Z333" s="29">
        <v>3482.320685719551</v>
      </c>
      <c r="AA333" s="6">
        <f t="shared" si="102"/>
        <v>-1.3360140822906708E-3</v>
      </c>
      <c r="AB333">
        <f t="shared" si="92"/>
        <v>2017</v>
      </c>
      <c r="AC333">
        <f t="shared" si="93"/>
        <v>9</v>
      </c>
      <c r="AD333" s="23">
        <f t="shared" si="94"/>
        <v>3</v>
      </c>
      <c r="AE333">
        <f>IF(ISBLANK(Basket_Sheet!$I$1),0,IF(Basket_Sheet!$I$1=0,1,IF(Calculation_Sheet!AB333=Basket_Sheet!$I$1,1,0)))</f>
        <v>1</v>
      </c>
      <c r="AF333">
        <f>IF(ISBLANK(Basket_Sheet!$I$2),0,IF(Basket_Sheet!$I$2=0,1,IF(Calculation_Sheet!AC333=Basket_Sheet!$I$2,1,0)))</f>
        <v>0</v>
      </c>
      <c r="AG333">
        <f>IF(ISBLANK(Basket_Sheet!$I$3),0,IF(Basket_Sheet!$I$3=0,1,IF(Calculation_Sheet!AD333=Basket_Sheet!$I$3,1,0)))</f>
        <v>0</v>
      </c>
      <c r="AH333">
        <f t="shared" si="95"/>
        <v>1</v>
      </c>
    </row>
    <row r="334" spans="1:34" x14ac:dyDescent="0.35">
      <c r="A334" s="19">
        <v>43003</v>
      </c>
      <c r="B334" s="7">
        <v>-0.16200623829599181</v>
      </c>
      <c r="C334">
        <v>6.5789367000000001E-2</v>
      </c>
      <c r="D334">
        <v>0.117197823528966</v>
      </c>
      <c r="E334">
        <v>13.854430125151699</v>
      </c>
      <c r="F334">
        <v>10</v>
      </c>
      <c r="G334">
        <f t="shared" si="86"/>
        <v>99999</v>
      </c>
      <c r="H334">
        <f t="shared" si="87"/>
        <v>0</v>
      </c>
      <c r="I334">
        <f t="shared" si="88"/>
        <v>99999</v>
      </c>
      <c r="J334">
        <f>IF(Basket_Sheet!$I$6=0,IF(C334&lt;Basket_Sheet!$I$7,-10,10),IF(Basket_Sheet!$I$6=1,IF(D334&lt;Basket_Sheet!$I$7,-10,10),IF(Basket_Sheet!$I$6=2,IF(E334&gt;Basket_Sheet!$I$7,-10,10),"")))</f>
        <v>10</v>
      </c>
      <c r="K334">
        <f t="shared" si="89"/>
        <v>0</v>
      </c>
      <c r="L334">
        <f t="shared" si="90"/>
        <v>3</v>
      </c>
      <c r="M334">
        <f t="shared" si="91"/>
        <v>3</v>
      </c>
      <c r="N334">
        <v>24173.400399999999</v>
      </c>
      <c r="O334" s="6">
        <f t="shared" si="96"/>
        <v>-7.9186748596926648E-3</v>
      </c>
      <c r="P334">
        <v>15289238</v>
      </c>
      <c r="Q334" s="6">
        <f t="shared" si="97"/>
        <v>-1.4794384312166731E-3</v>
      </c>
      <c r="R334">
        <v>2338.0137579518014</v>
      </c>
      <c r="S334" s="6">
        <f t="shared" si="98"/>
        <v>1.3038810900276587E-3</v>
      </c>
      <c r="T334" s="29">
        <v>565.21245000000022</v>
      </c>
      <c r="U334" s="6">
        <f t="shared" si="99"/>
        <v>2.7585186957208574E-3</v>
      </c>
      <c r="V334">
        <v>584.79570000000012</v>
      </c>
      <c r="W334" s="6">
        <f t="shared" si="101"/>
        <v>1.8877018853682426E-3</v>
      </c>
      <c r="X334">
        <v>2903.2262079518014</v>
      </c>
      <c r="Y334" s="6">
        <f t="shared" si="100"/>
        <v>1.5867452103321966E-3</v>
      </c>
      <c r="Z334" s="29">
        <v>3488.0219079518015</v>
      </c>
      <c r="AA334" s="6">
        <f t="shared" si="102"/>
        <v>1.6371904677332516E-3</v>
      </c>
      <c r="AB334">
        <f t="shared" si="92"/>
        <v>2017</v>
      </c>
      <c r="AC334">
        <f t="shared" si="93"/>
        <v>9</v>
      </c>
      <c r="AD334" s="23">
        <f t="shared" si="94"/>
        <v>3</v>
      </c>
      <c r="AE334">
        <f>IF(ISBLANK(Basket_Sheet!$I$1),0,IF(Basket_Sheet!$I$1=0,1,IF(Calculation_Sheet!AB334=Basket_Sheet!$I$1,1,0)))</f>
        <v>1</v>
      </c>
      <c r="AF334">
        <f>IF(ISBLANK(Basket_Sheet!$I$2),0,IF(Basket_Sheet!$I$2=0,1,IF(Calculation_Sheet!AC334=Basket_Sheet!$I$2,1,0)))</f>
        <v>0</v>
      </c>
      <c r="AG334">
        <f>IF(ISBLANK(Basket_Sheet!$I$3),0,IF(Basket_Sheet!$I$3=0,1,IF(Calculation_Sheet!AD334=Basket_Sheet!$I$3,1,0)))</f>
        <v>0</v>
      </c>
      <c r="AH334">
        <f t="shared" si="95"/>
        <v>1</v>
      </c>
    </row>
    <row r="335" spans="1:34" x14ac:dyDescent="0.35">
      <c r="A335" s="19">
        <v>43004</v>
      </c>
      <c r="B335" s="7">
        <v>0.12572496154374299</v>
      </c>
      <c r="C335">
        <v>0.539158311</v>
      </c>
      <c r="D335">
        <v>0.119103625288995</v>
      </c>
      <c r="E335">
        <v>8.2571783585234506</v>
      </c>
      <c r="F335">
        <v>8</v>
      </c>
      <c r="G335">
        <f t="shared" si="86"/>
        <v>99999</v>
      </c>
      <c r="H335">
        <f t="shared" si="87"/>
        <v>0</v>
      </c>
      <c r="I335">
        <f t="shared" si="88"/>
        <v>99999</v>
      </c>
      <c r="J335">
        <f>IF(Basket_Sheet!$I$6=0,IF(C335&lt;Basket_Sheet!$I$7,-10,10),IF(Basket_Sheet!$I$6=1,IF(D335&lt;Basket_Sheet!$I$7,-10,10),IF(Basket_Sheet!$I$6=2,IF(E335&gt;Basket_Sheet!$I$7,-10,10),"")))</f>
        <v>10</v>
      </c>
      <c r="K335">
        <f t="shared" si="89"/>
        <v>0</v>
      </c>
      <c r="L335">
        <f t="shared" si="90"/>
        <v>3</v>
      </c>
      <c r="M335">
        <f t="shared" si="91"/>
        <v>3</v>
      </c>
      <c r="N335">
        <v>24178.400399999999</v>
      </c>
      <c r="O335" s="6">
        <f t="shared" si="96"/>
        <v>2.0683891869843762E-4</v>
      </c>
      <c r="P335">
        <v>15318474</v>
      </c>
      <c r="Q335" s="6">
        <f t="shared" si="97"/>
        <v>1.9121947084610458E-3</v>
      </c>
      <c r="R335">
        <v>2336.0972146807221</v>
      </c>
      <c r="S335" s="6">
        <f t="shared" si="98"/>
        <v>-8.1973139146884755E-4</v>
      </c>
      <c r="T335" s="29">
        <v>565.76443000000029</v>
      </c>
      <c r="U335" s="6">
        <f t="shared" si="99"/>
        <v>9.7658853763760156E-4</v>
      </c>
      <c r="V335">
        <v>586.58875000000012</v>
      </c>
      <c r="W335" s="6">
        <f t="shared" si="101"/>
        <v>3.0661135162244335E-3</v>
      </c>
      <c r="X335">
        <v>2901.8616446807223</v>
      </c>
      <c r="Y335" s="6">
        <f t="shared" si="100"/>
        <v>-4.7001617281550168E-4</v>
      </c>
      <c r="Z335" s="29">
        <v>3488.4503946807226</v>
      </c>
      <c r="AA335" s="6">
        <f t="shared" si="102"/>
        <v>1.2284519427585572E-4</v>
      </c>
      <c r="AB335">
        <f t="shared" si="92"/>
        <v>2017</v>
      </c>
      <c r="AC335">
        <f t="shared" si="93"/>
        <v>9</v>
      </c>
      <c r="AD335" s="23">
        <f t="shared" si="94"/>
        <v>3</v>
      </c>
      <c r="AE335">
        <f>IF(ISBLANK(Basket_Sheet!$I$1),0,IF(Basket_Sheet!$I$1=0,1,IF(Calculation_Sheet!AB335=Basket_Sheet!$I$1,1,0)))</f>
        <v>1</v>
      </c>
      <c r="AF335">
        <f>IF(ISBLANK(Basket_Sheet!$I$2),0,IF(Basket_Sheet!$I$2=0,1,IF(Calculation_Sheet!AC335=Basket_Sheet!$I$2,1,0)))</f>
        <v>0</v>
      </c>
      <c r="AG335">
        <f>IF(ISBLANK(Basket_Sheet!$I$3),0,IF(Basket_Sheet!$I$3=0,1,IF(Calculation_Sheet!AD335=Basket_Sheet!$I$3,1,0)))</f>
        <v>0</v>
      </c>
      <c r="AH335">
        <f t="shared" si="95"/>
        <v>1</v>
      </c>
    </row>
    <row r="336" spans="1:34" x14ac:dyDescent="0.35">
      <c r="A336" s="19">
        <v>43005</v>
      </c>
      <c r="B336" s="7">
        <v>-2.1291131967850219</v>
      </c>
      <c r="C336">
        <v>0.88674759299999995</v>
      </c>
      <c r="D336">
        <v>0.35670601785984102</v>
      </c>
      <c r="E336">
        <v>4.5935526654074703</v>
      </c>
      <c r="F336">
        <v>4</v>
      </c>
      <c r="G336">
        <f t="shared" si="86"/>
        <v>-1</v>
      </c>
      <c r="H336">
        <f t="shared" si="87"/>
        <v>99999</v>
      </c>
      <c r="I336">
        <f t="shared" si="88"/>
        <v>99999</v>
      </c>
      <c r="J336">
        <f>IF(Basket_Sheet!$I$6=0,IF(C336&lt;Basket_Sheet!$I$7,-10,10),IF(Basket_Sheet!$I$6=1,IF(D336&lt;Basket_Sheet!$I$7,-10,10),IF(Basket_Sheet!$I$6=2,IF(E336&gt;Basket_Sheet!$I$7,-10,10),"")))</f>
        <v>10</v>
      </c>
      <c r="K336">
        <f t="shared" si="89"/>
        <v>-1</v>
      </c>
      <c r="L336">
        <f t="shared" si="90"/>
        <v>1</v>
      </c>
      <c r="M336">
        <f t="shared" si="91"/>
        <v>1</v>
      </c>
      <c r="N336">
        <v>23815.5</v>
      </c>
      <c r="O336" s="6">
        <f t="shared" si="96"/>
        <v>-1.500928076284147E-2</v>
      </c>
      <c r="P336">
        <v>15396010</v>
      </c>
      <c r="Q336" s="6">
        <f t="shared" si="97"/>
        <v>5.0616007834722865E-3</v>
      </c>
      <c r="R336">
        <v>2345.4457609724577</v>
      </c>
      <c r="S336" s="6">
        <f t="shared" si="98"/>
        <v>4.0017796489746349E-3</v>
      </c>
      <c r="T336" s="29">
        <v>567.42001000000027</v>
      </c>
      <c r="U336" s="6">
        <f t="shared" si="99"/>
        <v>2.9262709216271166E-3</v>
      </c>
      <c r="V336">
        <v>584.28973000000019</v>
      </c>
      <c r="W336" s="6">
        <f t="shared" si="101"/>
        <v>-3.9193046235542761E-3</v>
      </c>
      <c r="X336">
        <v>2912.865770972458</v>
      </c>
      <c r="Y336" s="6">
        <f t="shared" si="100"/>
        <v>3.7920919875373826E-3</v>
      </c>
      <c r="Z336" s="29">
        <v>3497.155500972458</v>
      </c>
      <c r="AA336" s="6">
        <f t="shared" si="102"/>
        <v>2.4954077905219307E-3</v>
      </c>
      <c r="AB336">
        <f t="shared" si="92"/>
        <v>2017</v>
      </c>
      <c r="AC336">
        <f t="shared" si="93"/>
        <v>9</v>
      </c>
      <c r="AD336" s="23">
        <f t="shared" si="94"/>
        <v>3</v>
      </c>
      <c r="AE336">
        <f>IF(ISBLANK(Basket_Sheet!$I$1),0,IF(Basket_Sheet!$I$1=0,1,IF(Calculation_Sheet!AB336=Basket_Sheet!$I$1,1,0)))</f>
        <v>1</v>
      </c>
      <c r="AF336">
        <f>IF(ISBLANK(Basket_Sheet!$I$2),0,IF(Basket_Sheet!$I$2=0,1,IF(Calculation_Sheet!AC336=Basket_Sheet!$I$2,1,0)))</f>
        <v>0</v>
      </c>
      <c r="AG336">
        <f>IF(ISBLANK(Basket_Sheet!$I$3),0,IF(Basket_Sheet!$I$3=0,1,IF(Calculation_Sheet!AD336=Basket_Sheet!$I$3,1,0)))</f>
        <v>0</v>
      </c>
      <c r="AH336">
        <f t="shared" si="95"/>
        <v>1</v>
      </c>
    </row>
    <row r="337" spans="1:34" x14ac:dyDescent="0.35">
      <c r="A337" s="19">
        <v>43006</v>
      </c>
      <c r="B337" s="7">
        <v>0.96892305499232545</v>
      </c>
      <c r="C337">
        <v>4.0500320000000003E-3</v>
      </c>
      <c r="D337">
        <v>0.22191387760825801</v>
      </c>
      <c r="E337">
        <v>5.4921052467981299</v>
      </c>
      <c r="F337">
        <v>12</v>
      </c>
      <c r="G337">
        <f t="shared" si="86"/>
        <v>99999</v>
      </c>
      <c r="H337">
        <f t="shared" si="87"/>
        <v>99999</v>
      </c>
      <c r="I337">
        <f t="shared" si="88"/>
        <v>1</v>
      </c>
      <c r="J337">
        <f>IF(Basket_Sheet!$I$6=0,IF(C337&lt;Basket_Sheet!$I$7,-10,10),IF(Basket_Sheet!$I$6=1,IF(D337&lt;Basket_Sheet!$I$7,-10,10),IF(Basket_Sheet!$I$6=2,IF(E337&gt;Basket_Sheet!$I$7,-10,10),"")))</f>
        <v>10</v>
      </c>
      <c r="K337">
        <f t="shared" si="89"/>
        <v>1</v>
      </c>
      <c r="L337">
        <f t="shared" si="90"/>
        <v>5</v>
      </c>
      <c r="M337">
        <f t="shared" si="91"/>
        <v>5</v>
      </c>
      <c r="N337">
        <v>24016.75</v>
      </c>
      <c r="O337" s="6">
        <f t="shared" si="96"/>
        <v>8.4503789548824315E-3</v>
      </c>
      <c r="P337">
        <v>15265830</v>
      </c>
      <c r="Q337" s="6">
        <f t="shared" si="97"/>
        <v>-8.4554374802302545E-3</v>
      </c>
      <c r="R337">
        <v>2324.9191049220385</v>
      </c>
      <c r="S337" s="6">
        <f t="shared" si="98"/>
        <v>-8.7517078382185476E-3</v>
      </c>
      <c r="T337" s="29">
        <v>568.44151000000033</v>
      </c>
      <c r="U337" s="6">
        <f t="shared" si="99"/>
        <v>1.800253748541758E-3</v>
      </c>
      <c r="V337">
        <v>600.3713200000002</v>
      </c>
      <c r="W337" s="6">
        <f t="shared" si="101"/>
        <v>2.7523314503576923E-2</v>
      </c>
      <c r="X337">
        <v>2893.3606149220386</v>
      </c>
      <c r="Y337" s="6">
        <f t="shared" si="100"/>
        <v>-6.6962083336602474E-3</v>
      </c>
      <c r="Z337" s="29">
        <v>3493.7319349220388</v>
      </c>
      <c r="AA337" s="6">
        <f t="shared" si="102"/>
        <v>-9.7895734103536913E-4</v>
      </c>
      <c r="AB337">
        <f t="shared" si="92"/>
        <v>2017</v>
      </c>
      <c r="AC337">
        <f t="shared" si="93"/>
        <v>9</v>
      </c>
      <c r="AD337" s="23">
        <f t="shared" si="94"/>
        <v>3</v>
      </c>
      <c r="AE337">
        <f>IF(ISBLANK(Basket_Sheet!$I$1),0,IF(Basket_Sheet!$I$1=0,1,IF(Calculation_Sheet!AB337=Basket_Sheet!$I$1,1,0)))</f>
        <v>1</v>
      </c>
      <c r="AF337">
        <f>IF(ISBLANK(Basket_Sheet!$I$2),0,IF(Basket_Sheet!$I$2=0,1,IF(Calculation_Sheet!AC337=Basket_Sheet!$I$2,1,0)))</f>
        <v>0</v>
      </c>
      <c r="AG337">
        <f>IF(ISBLANK(Basket_Sheet!$I$3),0,IF(Basket_Sheet!$I$3=0,1,IF(Calculation_Sheet!AD337=Basket_Sheet!$I$3,1,0)))</f>
        <v>0</v>
      </c>
      <c r="AH337">
        <f t="shared" si="95"/>
        <v>1</v>
      </c>
    </row>
    <row r="338" spans="1:34" x14ac:dyDescent="0.35">
      <c r="A338" s="19">
        <v>43007</v>
      </c>
      <c r="B338" s="7">
        <v>-0.46289930418047659</v>
      </c>
      <c r="C338">
        <v>0.14517228700000001</v>
      </c>
      <c r="D338">
        <v>0.138744962579159</v>
      </c>
      <c r="E338">
        <v>7.9070678253248401</v>
      </c>
      <c r="F338">
        <v>7</v>
      </c>
      <c r="G338">
        <f t="shared" si="86"/>
        <v>-1</v>
      </c>
      <c r="H338">
        <f t="shared" si="87"/>
        <v>99999</v>
      </c>
      <c r="I338">
        <f t="shared" si="88"/>
        <v>99999</v>
      </c>
      <c r="J338">
        <f>IF(Basket_Sheet!$I$6=0,IF(C338&lt;Basket_Sheet!$I$7,-10,10),IF(Basket_Sheet!$I$6=1,IF(D338&lt;Basket_Sheet!$I$7,-10,10),IF(Basket_Sheet!$I$6=2,IF(E338&gt;Basket_Sheet!$I$7,-10,10),"")))</f>
        <v>10</v>
      </c>
      <c r="K338">
        <f t="shared" si="89"/>
        <v>-1</v>
      </c>
      <c r="L338">
        <f t="shared" si="90"/>
        <v>1</v>
      </c>
      <c r="M338">
        <f t="shared" si="91"/>
        <v>1</v>
      </c>
      <c r="N338">
        <v>24026.400399999999</v>
      </c>
      <c r="O338" s="6">
        <f t="shared" si="96"/>
        <v>4.0181956342966174E-4</v>
      </c>
      <c r="P338">
        <v>15313054</v>
      </c>
      <c r="Q338" s="6">
        <f t="shared" si="97"/>
        <v>3.093444640743348E-3</v>
      </c>
      <c r="R338">
        <v>2331.3229814868159</v>
      </c>
      <c r="S338" s="6">
        <f t="shared" si="98"/>
        <v>2.7544513489607958E-3</v>
      </c>
      <c r="T338" s="29">
        <v>567.58587000000034</v>
      </c>
      <c r="U338" s="6">
        <f t="shared" si="99"/>
        <v>-1.5052384193405821E-3</v>
      </c>
      <c r="V338">
        <v>593.03670000000022</v>
      </c>
      <c r="W338" s="6">
        <f t="shared" si="101"/>
        <v>-1.2216806092602783E-2</v>
      </c>
      <c r="X338">
        <v>2898.9088514868163</v>
      </c>
      <c r="Y338" s="6">
        <f t="shared" si="100"/>
        <v>1.9175752017095427E-3</v>
      </c>
      <c r="Z338" s="29">
        <v>3491.9455514868164</v>
      </c>
      <c r="AA338" s="6">
        <f t="shared" si="102"/>
        <v>-5.1131096160139666E-4</v>
      </c>
      <c r="AB338">
        <f t="shared" si="92"/>
        <v>2017</v>
      </c>
      <c r="AC338">
        <f t="shared" si="93"/>
        <v>9</v>
      </c>
      <c r="AD338" s="23">
        <f t="shared" si="94"/>
        <v>3</v>
      </c>
      <c r="AE338">
        <f>IF(ISBLANK(Basket_Sheet!$I$1),0,IF(Basket_Sheet!$I$1=0,1,IF(Calculation_Sheet!AB338=Basket_Sheet!$I$1,1,0)))</f>
        <v>1</v>
      </c>
      <c r="AF338">
        <f>IF(ISBLANK(Basket_Sheet!$I$2),0,IF(Basket_Sheet!$I$2=0,1,IF(Calculation_Sheet!AC338=Basket_Sheet!$I$2,1,0)))</f>
        <v>0</v>
      </c>
      <c r="AG338">
        <f>IF(ISBLANK(Basket_Sheet!$I$3),0,IF(Basket_Sheet!$I$3=0,1,IF(Calculation_Sheet!AD338=Basket_Sheet!$I$3,1,0)))</f>
        <v>0</v>
      </c>
      <c r="AH338">
        <f t="shared" si="95"/>
        <v>1</v>
      </c>
    </row>
    <row r="339" spans="1:34" x14ac:dyDescent="0.35">
      <c r="A339" s="19">
        <v>43011</v>
      </c>
      <c r="B339" s="7">
        <v>-0.14251341279077881</v>
      </c>
      <c r="C339">
        <v>1.5602054000000001E-2</v>
      </c>
      <c r="D339">
        <v>4.1500328871978298E-2</v>
      </c>
      <c r="E339">
        <v>13.946832023956199</v>
      </c>
      <c r="F339">
        <v>7</v>
      </c>
      <c r="G339">
        <f t="shared" si="86"/>
        <v>99999</v>
      </c>
      <c r="H339">
        <f t="shared" si="87"/>
        <v>0</v>
      </c>
      <c r="I339">
        <f t="shared" si="88"/>
        <v>99999</v>
      </c>
      <c r="J339">
        <f>IF(Basket_Sheet!$I$6=0,IF(C339&lt;Basket_Sheet!$I$7,-10,10),IF(Basket_Sheet!$I$6=1,IF(D339&lt;Basket_Sheet!$I$7,-10,10),IF(Basket_Sheet!$I$6=2,IF(E339&gt;Basket_Sheet!$I$7,-10,10),"")))</f>
        <v>-10</v>
      </c>
      <c r="K339">
        <f t="shared" si="89"/>
        <v>0</v>
      </c>
      <c r="L339">
        <f t="shared" si="90"/>
        <v>4</v>
      </c>
      <c r="M339">
        <f t="shared" si="91"/>
        <v>4</v>
      </c>
      <c r="N339">
        <v>24099.25</v>
      </c>
      <c r="O339" s="6">
        <f t="shared" si="96"/>
        <v>3.0320646783195127E-3</v>
      </c>
      <c r="P339">
        <v>15271330</v>
      </c>
      <c r="Q339" s="6">
        <f t="shared" si="97"/>
        <v>-2.7247340732945435E-3</v>
      </c>
      <c r="R339">
        <v>2332.9553869653259</v>
      </c>
      <c r="S339" s="6">
        <f t="shared" si="98"/>
        <v>7.0020563065398278E-4</v>
      </c>
      <c r="T339" s="29">
        <v>564.97797000000037</v>
      </c>
      <c r="U339" s="6">
        <f t="shared" si="99"/>
        <v>-4.5947232618739342E-3</v>
      </c>
      <c r="V339">
        <v>592.28220000000022</v>
      </c>
      <c r="W339" s="6">
        <f t="shared" si="101"/>
        <v>-1.2722652746448571E-3</v>
      </c>
      <c r="X339">
        <v>2897.9333569653263</v>
      </c>
      <c r="Y339" s="6">
        <f t="shared" si="100"/>
        <v>-3.3650403357443626E-4</v>
      </c>
      <c r="Z339" s="29">
        <v>3490.2155569653264</v>
      </c>
      <c r="AA339" s="6">
        <f t="shared" si="102"/>
        <v>-4.9542425446846838E-4</v>
      </c>
      <c r="AB339">
        <f t="shared" si="92"/>
        <v>2017</v>
      </c>
      <c r="AC339">
        <f t="shared" si="93"/>
        <v>10</v>
      </c>
      <c r="AD339" s="23">
        <f t="shared" si="94"/>
        <v>4</v>
      </c>
      <c r="AE339">
        <f>IF(ISBLANK(Basket_Sheet!$I$1),0,IF(Basket_Sheet!$I$1=0,1,IF(Calculation_Sheet!AB339=Basket_Sheet!$I$1,1,0)))</f>
        <v>1</v>
      </c>
      <c r="AF339">
        <f>IF(ISBLANK(Basket_Sheet!$I$2),0,IF(Basket_Sheet!$I$2=0,1,IF(Calculation_Sheet!AC339=Basket_Sheet!$I$2,1,0)))</f>
        <v>0</v>
      </c>
      <c r="AG339">
        <f>IF(ISBLANK(Basket_Sheet!$I$3),0,IF(Basket_Sheet!$I$3=0,1,IF(Calculation_Sheet!AD339=Basket_Sheet!$I$3,1,0)))</f>
        <v>0</v>
      </c>
      <c r="AH339">
        <f t="shared" si="95"/>
        <v>1</v>
      </c>
    </row>
    <row r="340" spans="1:34" x14ac:dyDescent="0.35">
      <c r="A340" s="19">
        <v>43012</v>
      </c>
      <c r="B340" s="7">
        <v>8.0822678117171601E-2</v>
      </c>
      <c r="C340">
        <v>0.13164921099999999</v>
      </c>
      <c r="D340">
        <v>2.5601794395171702E-2</v>
      </c>
      <c r="E340">
        <v>9.4068379996199702</v>
      </c>
      <c r="F340">
        <v>5</v>
      </c>
      <c r="G340">
        <f t="shared" si="86"/>
        <v>99999</v>
      </c>
      <c r="H340">
        <f t="shared" si="87"/>
        <v>0</v>
      </c>
      <c r="I340">
        <f t="shared" si="88"/>
        <v>99999</v>
      </c>
      <c r="J340">
        <f>IF(Basket_Sheet!$I$6=0,IF(C340&lt;Basket_Sheet!$I$7,-10,10),IF(Basket_Sheet!$I$6=1,IF(D340&lt;Basket_Sheet!$I$7,-10,10),IF(Basket_Sheet!$I$6=2,IF(E340&gt;Basket_Sheet!$I$7,-10,10),"")))</f>
        <v>-10</v>
      </c>
      <c r="K340">
        <f t="shared" si="89"/>
        <v>0</v>
      </c>
      <c r="L340">
        <f t="shared" si="90"/>
        <v>4</v>
      </c>
      <c r="M340">
        <f t="shared" si="91"/>
        <v>4</v>
      </c>
      <c r="N340">
        <v>24098.449199999999</v>
      </c>
      <c r="O340" s="6">
        <f t="shared" si="96"/>
        <v>-3.3229249872923639E-5</v>
      </c>
      <c r="P340">
        <v>15486040</v>
      </c>
      <c r="Q340" s="6">
        <f t="shared" si="97"/>
        <v>1.4059679150407955E-2</v>
      </c>
      <c r="R340">
        <v>2360.1536301158499</v>
      </c>
      <c r="S340" s="6">
        <f t="shared" si="98"/>
        <v>1.165827829476962E-2</v>
      </c>
      <c r="T340" s="29">
        <v>564.70956000000035</v>
      </c>
      <c r="U340" s="6">
        <f t="shared" si="99"/>
        <v>-4.7508047083677507E-4</v>
      </c>
      <c r="V340">
        <v>589.65915000000018</v>
      </c>
      <c r="W340" s="6">
        <f t="shared" si="101"/>
        <v>-4.4287165813864382E-3</v>
      </c>
      <c r="X340">
        <v>2924.8631901158501</v>
      </c>
      <c r="Y340" s="6">
        <f t="shared" si="100"/>
        <v>9.2927717215429695E-3</v>
      </c>
      <c r="Z340" s="29">
        <v>3514.5223401158501</v>
      </c>
      <c r="AA340" s="6">
        <f t="shared" si="102"/>
        <v>6.9642641704508179E-3</v>
      </c>
      <c r="AB340">
        <f t="shared" si="92"/>
        <v>2017</v>
      </c>
      <c r="AC340">
        <f t="shared" si="93"/>
        <v>10</v>
      </c>
      <c r="AD340" s="23">
        <f t="shared" si="94"/>
        <v>4</v>
      </c>
      <c r="AE340">
        <f>IF(ISBLANK(Basket_Sheet!$I$1),0,IF(Basket_Sheet!$I$1=0,1,IF(Calculation_Sheet!AB340=Basket_Sheet!$I$1,1,0)))</f>
        <v>1</v>
      </c>
      <c r="AF340">
        <f>IF(ISBLANK(Basket_Sheet!$I$2),0,IF(Basket_Sheet!$I$2=0,1,IF(Calculation_Sheet!AC340=Basket_Sheet!$I$2,1,0)))</f>
        <v>0</v>
      </c>
      <c r="AG340">
        <f>IF(ISBLANK(Basket_Sheet!$I$3),0,IF(Basket_Sheet!$I$3=0,1,IF(Calculation_Sheet!AD340=Basket_Sheet!$I$3,1,0)))</f>
        <v>0</v>
      </c>
      <c r="AH340">
        <f t="shared" si="95"/>
        <v>1</v>
      </c>
    </row>
    <row r="341" spans="1:34" x14ac:dyDescent="0.35">
      <c r="A341" s="19">
        <v>43013</v>
      </c>
      <c r="B341" s="7">
        <v>-0.18769702146906642</v>
      </c>
      <c r="C341">
        <v>0.45933186599999998</v>
      </c>
      <c r="D341">
        <v>0.1062381852552</v>
      </c>
      <c r="E341">
        <v>9.7862965888619602</v>
      </c>
      <c r="F341">
        <v>3</v>
      </c>
      <c r="G341">
        <f t="shared" si="86"/>
        <v>99999</v>
      </c>
      <c r="H341">
        <f t="shared" si="87"/>
        <v>0</v>
      </c>
      <c r="I341">
        <f t="shared" si="88"/>
        <v>99999</v>
      </c>
      <c r="J341">
        <f>IF(Basket_Sheet!$I$6=0,IF(C341&lt;Basket_Sheet!$I$7,-10,10),IF(Basket_Sheet!$I$6=1,IF(D341&lt;Basket_Sheet!$I$7,-10,10),IF(Basket_Sheet!$I$6=2,IF(E341&gt;Basket_Sheet!$I$7,-10,10),"")))</f>
        <v>10</v>
      </c>
      <c r="K341">
        <f t="shared" si="89"/>
        <v>0</v>
      </c>
      <c r="L341">
        <f t="shared" si="90"/>
        <v>3</v>
      </c>
      <c r="M341">
        <f t="shared" si="91"/>
        <v>3</v>
      </c>
      <c r="N341">
        <v>24065.699199999999</v>
      </c>
      <c r="O341" s="6">
        <f t="shared" si="96"/>
        <v>-1.3590086120562894E-3</v>
      </c>
      <c r="P341">
        <v>15363133</v>
      </c>
      <c r="Q341" s="6">
        <f t="shared" si="97"/>
        <v>-7.9366319601396063E-3</v>
      </c>
      <c r="R341">
        <v>2369.8260237345507</v>
      </c>
      <c r="S341" s="6">
        <f t="shared" si="98"/>
        <v>4.0982050893976218E-3</v>
      </c>
      <c r="T341" s="29">
        <v>565.40953000000036</v>
      </c>
      <c r="U341" s="6">
        <f t="shared" si="99"/>
        <v>1.239522135945359E-3</v>
      </c>
      <c r="V341">
        <v>590.09387000000027</v>
      </c>
      <c r="W341" s="6">
        <f t="shared" si="101"/>
        <v>7.3723947131165701E-4</v>
      </c>
      <c r="X341">
        <v>2935.2355537345511</v>
      </c>
      <c r="Y341" s="6">
        <f t="shared" si="100"/>
        <v>3.5462730885167382E-3</v>
      </c>
      <c r="Z341" s="29">
        <v>3525.3294237345513</v>
      </c>
      <c r="AA341" s="6">
        <f t="shared" si="102"/>
        <v>3.074979349354523E-3</v>
      </c>
      <c r="AB341">
        <f t="shared" si="92"/>
        <v>2017</v>
      </c>
      <c r="AC341">
        <f t="shared" si="93"/>
        <v>10</v>
      </c>
      <c r="AD341" s="23">
        <f t="shared" si="94"/>
        <v>4</v>
      </c>
      <c r="AE341">
        <f>IF(ISBLANK(Basket_Sheet!$I$1),0,IF(Basket_Sheet!$I$1=0,1,IF(Calculation_Sheet!AB341=Basket_Sheet!$I$1,1,0)))</f>
        <v>1</v>
      </c>
      <c r="AF341">
        <f>IF(ISBLANK(Basket_Sheet!$I$2),0,IF(Basket_Sheet!$I$2=0,1,IF(Calculation_Sheet!AC341=Basket_Sheet!$I$2,1,0)))</f>
        <v>0</v>
      </c>
      <c r="AG341">
        <f>IF(ISBLANK(Basket_Sheet!$I$3),0,IF(Basket_Sheet!$I$3=0,1,IF(Calculation_Sheet!AD341=Basket_Sheet!$I$3,1,0)))</f>
        <v>0</v>
      </c>
      <c r="AH341">
        <f t="shared" si="95"/>
        <v>1</v>
      </c>
    </row>
    <row r="342" spans="1:34" x14ac:dyDescent="0.35">
      <c r="A342" s="19">
        <v>43014</v>
      </c>
      <c r="B342" s="7">
        <v>0.17287557727008512</v>
      </c>
      <c r="C342">
        <v>0.27788127600000001</v>
      </c>
      <c r="D342">
        <v>4.4233698769735999E-2</v>
      </c>
      <c r="E342">
        <v>11.3257991111092</v>
      </c>
      <c r="F342">
        <v>6</v>
      </c>
      <c r="G342">
        <f t="shared" si="86"/>
        <v>99999</v>
      </c>
      <c r="H342">
        <f t="shared" si="87"/>
        <v>0</v>
      </c>
      <c r="I342">
        <f t="shared" si="88"/>
        <v>99999</v>
      </c>
      <c r="J342">
        <f>IF(Basket_Sheet!$I$6=0,IF(C342&lt;Basket_Sheet!$I$7,-10,10),IF(Basket_Sheet!$I$6=1,IF(D342&lt;Basket_Sheet!$I$7,-10,10),IF(Basket_Sheet!$I$6=2,IF(E342&gt;Basket_Sheet!$I$7,-10,10),"")))</f>
        <v>-10</v>
      </c>
      <c r="K342">
        <f t="shared" si="89"/>
        <v>0</v>
      </c>
      <c r="L342">
        <f t="shared" si="90"/>
        <v>4</v>
      </c>
      <c r="M342">
        <f t="shared" si="91"/>
        <v>4</v>
      </c>
      <c r="N342">
        <v>24200.5</v>
      </c>
      <c r="O342" s="6">
        <f t="shared" si="96"/>
        <v>5.601366446066125E-3</v>
      </c>
      <c r="P342">
        <v>15352932</v>
      </c>
      <c r="Q342" s="6">
        <f t="shared" si="97"/>
        <v>-6.639921687848771E-4</v>
      </c>
      <c r="R342">
        <v>2366.833953718422</v>
      </c>
      <c r="S342" s="6">
        <f t="shared" si="98"/>
        <v>-1.262569482384901E-3</v>
      </c>
      <c r="T342" s="29">
        <v>565.52908000000036</v>
      </c>
      <c r="U342" s="6">
        <f t="shared" si="99"/>
        <v>2.1143966215064758E-4</v>
      </c>
      <c r="V342">
        <v>587.35565000000031</v>
      </c>
      <c r="W342" s="6">
        <f t="shared" si="101"/>
        <v>-4.6403125658633915E-3</v>
      </c>
      <c r="X342">
        <v>2932.3630337184222</v>
      </c>
      <c r="Y342" s="6">
        <f t="shared" si="100"/>
        <v>-9.7863355888905268E-4</v>
      </c>
      <c r="Z342" s="29">
        <v>3519.7186837184227</v>
      </c>
      <c r="AA342" s="6">
        <f t="shared" si="102"/>
        <v>-1.5915505593190327E-3</v>
      </c>
      <c r="AB342">
        <f t="shared" si="92"/>
        <v>2017</v>
      </c>
      <c r="AC342">
        <f t="shared" si="93"/>
        <v>10</v>
      </c>
      <c r="AD342" s="23">
        <f t="shared" si="94"/>
        <v>4</v>
      </c>
      <c r="AE342">
        <f>IF(ISBLANK(Basket_Sheet!$I$1),0,IF(Basket_Sheet!$I$1=0,1,IF(Calculation_Sheet!AB342=Basket_Sheet!$I$1,1,0)))</f>
        <v>1</v>
      </c>
      <c r="AF342">
        <f>IF(ISBLANK(Basket_Sheet!$I$2),0,IF(Basket_Sheet!$I$2=0,1,IF(Calculation_Sheet!AC342=Basket_Sheet!$I$2,1,0)))</f>
        <v>0</v>
      </c>
      <c r="AG342">
        <f>IF(ISBLANK(Basket_Sheet!$I$3),0,IF(Basket_Sheet!$I$3=0,1,IF(Calculation_Sheet!AD342=Basket_Sheet!$I$3,1,0)))</f>
        <v>0</v>
      </c>
      <c r="AH342">
        <f t="shared" si="95"/>
        <v>1</v>
      </c>
    </row>
    <row r="343" spans="1:34" x14ac:dyDescent="0.35">
      <c r="A343" s="19">
        <v>43017</v>
      </c>
      <c r="B343" s="7">
        <v>0.35562550861859843</v>
      </c>
      <c r="C343">
        <v>0.27342335099999998</v>
      </c>
      <c r="D343">
        <v>3.2623031796794398E-2</v>
      </c>
      <c r="E343">
        <v>10.6138081097978</v>
      </c>
      <c r="F343">
        <v>3</v>
      </c>
      <c r="G343">
        <f t="shared" si="86"/>
        <v>99999</v>
      </c>
      <c r="H343">
        <f t="shared" si="87"/>
        <v>99999</v>
      </c>
      <c r="I343">
        <f t="shared" si="88"/>
        <v>1</v>
      </c>
      <c r="J343">
        <f>IF(Basket_Sheet!$I$6=0,IF(C343&lt;Basket_Sheet!$I$7,-10,10),IF(Basket_Sheet!$I$6=1,IF(D343&lt;Basket_Sheet!$I$7,-10,10),IF(Basket_Sheet!$I$6=2,IF(E343&gt;Basket_Sheet!$I$7,-10,10),"")))</f>
        <v>-10</v>
      </c>
      <c r="K343">
        <f t="shared" si="89"/>
        <v>1</v>
      </c>
      <c r="L343">
        <f t="shared" si="90"/>
        <v>6</v>
      </c>
      <c r="M343">
        <f t="shared" si="91"/>
        <v>6</v>
      </c>
      <c r="N343">
        <v>24254.25</v>
      </c>
      <c r="O343" s="6">
        <f t="shared" si="96"/>
        <v>2.2210284911468037E-3</v>
      </c>
      <c r="P343">
        <v>15357723</v>
      </c>
      <c r="Q343" s="6">
        <f t="shared" si="97"/>
        <v>3.1205765778152816E-4</v>
      </c>
      <c r="R343">
        <v>2368.5574120523288</v>
      </c>
      <c r="S343" s="6">
        <f t="shared" si="98"/>
        <v>7.2817036074668273E-4</v>
      </c>
      <c r="T343" s="29">
        <v>566.13016000000027</v>
      </c>
      <c r="U343" s="6">
        <f t="shared" si="99"/>
        <v>1.0628631157214574E-3</v>
      </c>
      <c r="V343">
        <v>586.88500000000022</v>
      </c>
      <c r="W343" s="6">
        <f t="shared" si="101"/>
        <v>-8.0130326489591397E-4</v>
      </c>
      <c r="X343">
        <v>2934.687572052329</v>
      </c>
      <c r="Y343" s="6">
        <f t="shared" si="100"/>
        <v>7.9271846874950924E-4</v>
      </c>
      <c r="Z343" s="29">
        <v>3521.5725720523292</v>
      </c>
      <c r="AA343" s="6">
        <f t="shared" si="102"/>
        <v>5.2671491687172889E-4</v>
      </c>
      <c r="AB343">
        <f t="shared" si="92"/>
        <v>2017</v>
      </c>
      <c r="AC343">
        <f t="shared" si="93"/>
        <v>10</v>
      </c>
      <c r="AD343" s="23">
        <f t="shared" si="94"/>
        <v>4</v>
      </c>
      <c r="AE343">
        <f>IF(ISBLANK(Basket_Sheet!$I$1),0,IF(Basket_Sheet!$I$1=0,1,IF(Calculation_Sheet!AB343=Basket_Sheet!$I$1,1,0)))</f>
        <v>1</v>
      </c>
      <c r="AF343">
        <f>IF(ISBLANK(Basket_Sheet!$I$2),0,IF(Basket_Sheet!$I$2=0,1,IF(Calculation_Sheet!AC343=Basket_Sheet!$I$2,1,0)))</f>
        <v>0</v>
      </c>
      <c r="AG343">
        <f>IF(ISBLANK(Basket_Sheet!$I$3),0,IF(Basket_Sheet!$I$3=0,1,IF(Calculation_Sheet!AD343=Basket_Sheet!$I$3,1,0)))</f>
        <v>0</v>
      </c>
      <c r="AH343">
        <f t="shared" si="95"/>
        <v>1</v>
      </c>
    </row>
    <row r="344" spans="1:34" x14ac:dyDescent="0.35">
      <c r="A344" s="19">
        <v>43018</v>
      </c>
      <c r="B344" s="7">
        <v>8.4412189226930695E-2</v>
      </c>
      <c r="C344">
        <v>0.455047117</v>
      </c>
      <c r="D344">
        <v>7.6084003826425203E-2</v>
      </c>
      <c r="E344">
        <v>12.383830931292801</v>
      </c>
      <c r="F344">
        <v>5</v>
      </c>
      <c r="G344">
        <f t="shared" si="86"/>
        <v>99999</v>
      </c>
      <c r="H344">
        <f t="shared" si="87"/>
        <v>0</v>
      </c>
      <c r="I344">
        <f t="shared" si="88"/>
        <v>99999</v>
      </c>
      <c r="J344">
        <f>IF(Basket_Sheet!$I$6=0,IF(C344&lt;Basket_Sheet!$I$7,-10,10),IF(Basket_Sheet!$I$6=1,IF(D344&lt;Basket_Sheet!$I$7,-10,10),IF(Basket_Sheet!$I$6=2,IF(E344&gt;Basket_Sheet!$I$7,-10,10),"")))</f>
        <v>-10</v>
      </c>
      <c r="K344">
        <f t="shared" si="89"/>
        <v>0</v>
      </c>
      <c r="L344">
        <f t="shared" si="90"/>
        <v>4</v>
      </c>
      <c r="M344">
        <f t="shared" si="91"/>
        <v>4</v>
      </c>
      <c r="N344">
        <v>24326.349600000001</v>
      </c>
      <c r="O344" s="6">
        <f t="shared" si="96"/>
        <v>2.9726584000742129E-3</v>
      </c>
      <c r="P344">
        <v>15411656</v>
      </c>
      <c r="Q344" s="6">
        <f t="shared" si="97"/>
        <v>3.5117836153184534E-3</v>
      </c>
      <c r="R344">
        <v>2373.2200152154796</v>
      </c>
      <c r="S344" s="6">
        <f t="shared" si="98"/>
        <v>1.9685413321313128E-3</v>
      </c>
      <c r="T344" s="29">
        <v>566.70847000000026</v>
      </c>
      <c r="U344" s="6">
        <f t="shared" si="99"/>
        <v>1.0215142044367465E-3</v>
      </c>
      <c r="V344">
        <v>586.08100000000024</v>
      </c>
      <c r="W344" s="6">
        <f t="shared" si="101"/>
        <v>-1.3699447080773863E-3</v>
      </c>
      <c r="X344">
        <v>2939.9284852154797</v>
      </c>
      <c r="Y344" s="6">
        <f t="shared" si="100"/>
        <v>1.7858504643086803E-3</v>
      </c>
      <c r="Z344" s="29">
        <v>3526.0094852154798</v>
      </c>
      <c r="AA344" s="6">
        <f t="shared" si="102"/>
        <v>1.2599238187969153E-3</v>
      </c>
      <c r="AB344">
        <f t="shared" si="92"/>
        <v>2017</v>
      </c>
      <c r="AC344">
        <f t="shared" si="93"/>
        <v>10</v>
      </c>
      <c r="AD344" s="23">
        <f t="shared" si="94"/>
        <v>4</v>
      </c>
      <c r="AE344">
        <f>IF(ISBLANK(Basket_Sheet!$I$1),0,IF(Basket_Sheet!$I$1=0,1,IF(Calculation_Sheet!AB344=Basket_Sheet!$I$1,1,0)))</f>
        <v>1</v>
      </c>
      <c r="AF344">
        <f>IF(ISBLANK(Basket_Sheet!$I$2),0,IF(Basket_Sheet!$I$2=0,1,IF(Calculation_Sheet!AC344=Basket_Sheet!$I$2,1,0)))</f>
        <v>0</v>
      </c>
      <c r="AG344">
        <f>IF(ISBLANK(Basket_Sheet!$I$3),0,IF(Basket_Sheet!$I$3=0,1,IF(Calculation_Sheet!AD344=Basket_Sheet!$I$3,1,0)))</f>
        <v>0</v>
      </c>
      <c r="AH344">
        <f t="shared" si="95"/>
        <v>1</v>
      </c>
    </row>
    <row r="345" spans="1:34" x14ac:dyDescent="0.35">
      <c r="A345" s="19">
        <v>43019</v>
      </c>
      <c r="B345" s="7">
        <v>-2.0736452047729039</v>
      </c>
      <c r="C345">
        <v>0.713212544</v>
      </c>
      <c r="D345">
        <v>0.33752567395848199</v>
      </c>
      <c r="E345">
        <v>4.5835532533176604</v>
      </c>
      <c r="F345">
        <v>10</v>
      </c>
      <c r="G345">
        <f t="shared" si="86"/>
        <v>-1</v>
      </c>
      <c r="H345">
        <f t="shared" si="87"/>
        <v>99999</v>
      </c>
      <c r="I345">
        <f t="shared" si="88"/>
        <v>99999</v>
      </c>
      <c r="J345">
        <f>IF(Basket_Sheet!$I$6=0,IF(C345&lt;Basket_Sheet!$I$7,-10,10),IF(Basket_Sheet!$I$6=1,IF(D345&lt;Basket_Sheet!$I$7,-10,10),IF(Basket_Sheet!$I$6=2,IF(E345&gt;Basket_Sheet!$I$7,-10,10),"")))</f>
        <v>10</v>
      </c>
      <c r="K345">
        <f t="shared" si="89"/>
        <v>-1</v>
      </c>
      <c r="L345">
        <f t="shared" si="90"/>
        <v>1</v>
      </c>
      <c r="M345">
        <f t="shared" si="91"/>
        <v>1</v>
      </c>
      <c r="N345">
        <v>24055.550800000001</v>
      </c>
      <c r="O345" s="6">
        <f t="shared" si="96"/>
        <v>-1.1131912697661783E-2</v>
      </c>
      <c r="P345">
        <v>15510143</v>
      </c>
      <c r="Q345" s="6">
        <f t="shared" si="97"/>
        <v>6.3904229370288501E-3</v>
      </c>
      <c r="R345">
        <v>2385.0949498656269</v>
      </c>
      <c r="S345" s="6">
        <f t="shared" si="98"/>
        <v>5.0037226106358634E-3</v>
      </c>
      <c r="T345" s="29">
        <v>568.68667000000028</v>
      </c>
      <c r="U345" s="6">
        <f t="shared" si="99"/>
        <v>3.4906836666832586E-3</v>
      </c>
      <c r="V345">
        <v>586.39344000000028</v>
      </c>
      <c r="W345" s="6">
        <f t="shared" si="101"/>
        <v>5.3310037349785233E-4</v>
      </c>
      <c r="X345">
        <v>2953.7816198656274</v>
      </c>
      <c r="Y345" s="6">
        <f t="shared" si="100"/>
        <v>4.7120651811134451E-3</v>
      </c>
      <c r="Z345" s="29">
        <v>3540.1750598656276</v>
      </c>
      <c r="AA345" s="6">
        <f t="shared" si="102"/>
        <v>4.0174522245455258E-3</v>
      </c>
      <c r="AB345">
        <f t="shared" si="92"/>
        <v>2017</v>
      </c>
      <c r="AC345">
        <f t="shared" si="93"/>
        <v>10</v>
      </c>
      <c r="AD345" s="23">
        <f t="shared" si="94"/>
        <v>4</v>
      </c>
      <c r="AE345">
        <f>IF(ISBLANK(Basket_Sheet!$I$1),0,IF(Basket_Sheet!$I$1=0,1,IF(Calculation_Sheet!AB345=Basket_Sheet!$I$1,1,0)))</f>
        <v>1</v>
      </c>
      <c r="AF345">
        <f>IF(ISBLANK(Basket_Sheet!$I$2),0,IF(Basket_Sheet!$I$2=0,1,IF(Calculation_Sheet!AC345=Basket_Sheet!$I$2,1,0)))</f>
        <v>0</v>
      </c>
      <c r="AG345">
        <f>IF(ISBLANK(Basket_Sheet!$I$3),0,IF(Basket_Sheet!$I$3=0,1,IF(Calculation_Sheet!AD345=Basket_Sheet!$I$3,1,0)))</f>
        <v>0</v>
      </c>
      <c r="AH345">
        <f t="shared" si="95"/>
        <v>1</v>
      </c>
    </row>
    <row r="346" spans="1:34" x14ac:dyDescent="0.35">
      <c r="A346" s="19">
        <v>43020</v>
      </c>
      <c r="B346" s="7">
        <v>1.1391302251512809</v>
      </c>
      <c r="C346">
        <v>0.56488640000000001</v>
      </c>
      <c r="D346">
        <v>0.35054056408169099</v>
      </c>
      <c r="E346">
        <v>5.2613732426308299</v>
      </c>
      <c r="F346">
        <v>8</v>
      </c>
      <c r="G346">
        <f t="shared" si="86"/>
        <v>99999</v>
      </c>
      <c r="H346">
        <f t="shared" si="87"/>
        <v>99999</v>
      </c>
      <c r="I346">
        <f t="shared" si="88"/>
        <v>1</v>
      </c>
      <c r="J346">
        <f>IF(Basket_Sheet!$I$6=0,IF(C346&lt;Basket_Sheet!$I$7,-10,10),IF(Basket_Sheet!$I$6=1,IF(D346&lt;Basket_Sheet!$I$7,-10,10),IF(Basket_Sheet!$I$6=2,IF(E346&gt;Basket_Sheet!$I$7,-10,10),"")))</f>
        <v>10</v>
      </c>
      <c r="K346">
        <f t="shared" si="89"/>
        <v>1</v>
      </c>
      <c r="L346">
        <f t="shared" si="90"/>
        <v>5</v>
      </c>
      <c r="M346">
        <f t="shared" si="91"/>
        <v>5</v>
      </c>
      <c r="N346">
        <v>24363.300800000001</v>
      </c>
      <c r="O346" s="6">
        <f t="shared" si="96"/>
        <v>1.2793305069531025E-2</v>
      </c>
      <c r="P346">
        <v>15606349</v>
      </c>
      <c r="Q346" s="6">
        <f t="shared" si="97"/>
        <v>6.202779690683613E-3</v>
      </c>
      <c r="R346">
        <v>2383.2464828923412</v>
      </c>
      <c r="S346" s="6">
        <f t="shared" si="98"/>
        <v>-7.7500770918570439E-4</v>
      </c>
      <c r="T346" s="29">
        <v>569.40463000000034</v>
      </c>
      <c r="U346" s="6">
        <f t="shared" si="99"/>
        <v>1.2624878300735443E-3</v>
      </c>
      <c r="V346">
        <v>603.03672000000029</v>
      </c>
      <c r="W346" s="6">
        <f t="shared" si="101"/>
        <v>2.8382445751780505E-2</v>
      </c>
      <c r="X346">
        <v>2952.6511128923416</v>
      </c>
      <c r="Y346" s="6">
        <f t="shared" si="100"/>
        <v>-3.8273207663097608E-4</v>
      </c>
      <c r="Z346" s="29">
        <v>3555.6878328923422</v>
      </c>
      <c r="AA346" s="6">
        <f t="shared" si="102"/>
        <v>4.3819225785131088E-3</v>
      </c>
      <c r="AB346">
        <f t="shared" si="92"/>
        <v>2017</v>
      </c>
      <c r="AC346">
        <f t="shared" si="93"/>
        <v>10</v>
      </c>
      <c r="AD346" s="23">
        <f t="shared" si="94"/>
        <v>4</v>
      </c>
      <c r="AE346">
        <f>IF(ISBLANK(Basket_Sheet!$I$1),0,IF(Basket_Sheet!$I$1=0,1,IF(Calculation_Sheet!AB346=Basket_Sheet!$I$1,1,0)))</f>
        <v>1</v>
      </c>
      <c r="AF346">
        <f>IF(ISBLANK(Basket_Sheet!$I$2),0,IF(Basket_Sheet!$I$2=0,1,IF(Calculation_Sheet!AC346=Basket_Sheet!$I$2,1,0)))</f>
        <v>0</v>
      </c>
      <c r="AG346">
        <f>IF(ISBLANK(Basket_Sheet!$I$3),0,IF(Basket_Sheet!$I$3=0,1,IF(Calculation_Sheet!AD346=Basket_Sheet!$I$3,1,0)))</f>
        <v>0</v>
      </c>
      <c r="AH346">
        <f t="shared" si="95"/>
        <v>1</v>
      </c>
    </row>
    <row r="347" spans="1:34" x14ac:dyDescent="0.35">
      <c r="A347" s="19">
        <v>43021</v>
      </c>
      <c r="B347" s="7">
        <v>1.4173968045457548</v>
      </c>
      <c r="C347">
        <v>0.78099522300000002</v>
      </c>
      <c r="D347">
        <v>0.21318711565212201</v>
      </c>
      <c r="E347">
        <v>5.4064025019548101</v>
      </c>
      <c r="F347">
        <v>8</v>
      </c>
      <c r="G347">
        <f t="shared" si="86"/>
        <v>99999</v>
      </c>
      <c r="H347">
        <f t="shared" si="87"/>
        <v>99999</v>
      </c>
      <c r="I347">
        <f t="shared" si="88"/>
        <v>1</v>
      </c>
      <c r="J347">
        <f>IF(Basket_Sheet!$I$6=0,IF(C347&lt;Basket_Sheet!$I$7,-10,10),IF(Basket_Sheet!$I$6=1,IF(D347&lt;Basket_Sheet!$I$7,-10,10),IF(Basket_Sheet!$I$6=2,IF(E347&gt;Basket_Sheet!$I$7,-10,10),"")))</f>
        <v>10</v>
      </c>
      <c r="K347">
        <f t="shared" si="89"/>
        <v>1</v>
      </c>
      <c r="L347">
        <f t="shared" si="90"/>
        <v>5</v>
      </c>
      <c r="M347">
        <f t="shared" si="91"/>
        <v>5</v>
      </c>
      <c r="N347">
        <v>24662.849600000001</v>
      </c>
      <c r="O347" s="6">
        <f t="shared" si="96"/>
        <v>1.2295082774662403E-2</v>
      </c>
      <c r="P347">
        <v>15614048</v>
      </c>
      <c r="Q347" s="6">
        <f t="shared" si="97"/>
        <v>4.9332486413056209E-4</v>
      </c>
      <c r="R347">
        <v>2382.2257542087291</v>
      </c>
      <c r="S347" s="6">
        <f t="shared" si="98"/>
        <v>-4.2829337667726897E-4</v>
      </c>
      <c r="T347" s="29">
        <v>570.90137000000038</v>
      </c>
      <c r="U347" s="6">
        <f t="shared" si="99"/>
        <v>2.6286052503647905E-3</v>
      </c>
      <c r="V347">
        <v>607.86351000000025</v>
      </c>
      <c r="W347" s="6">
        <f t="shared" si="101"/>
        <v>8.0041394494185791E-3</v>
      </c>
      <c r="X347">
        <v>2953.1271242087296</v>
      </c>
      <c r="Y347" s="6">
        <f t="shared" si="100"/>
        <v>1.6121488729559097E-4</v>
      </c>
      <c r="Z347" s="29">
        <v>3560.9906342087297</v>
      </c>
      <c r="AA347" s="6">
        <f t="shared" si="102"/>
        <v>1.491357387263692E-3</v>
      </c>
      <c r="AB347">
        <f t="shared" si="92"/>
        <v>2017</v>
      </c>
      <c r="AC347">
        <f t="shared" si="93"/>
        <v>10</v>
      </c>
      <c r="AD347" s="23">
        <f t="shared" si="94"/>
        <v>4</v>
      </c>
      <c r="AE347">
        <f>IF(ISBLANK(Basket_Sheet!$I$1),0,IF(Basket_Sheet!$I$1=0,1,IF(Calculation_Sheet!AB347=Basket_Sheet!$I$1,1,0)))</f>
        <v>1</v>
      </c>
      <c r="AF347">
        <f>IF(ISBLANK(Basket_Sheet!$I$2),0,IF(Basket_Sheet!$I$2=0,1,IF(Calculation_Sheet!AC347=Basket_Sheet!$I$2,1,0)))</f>
        <v>0</v>
      </c>
      <c r="AG347">
        <f>IF(ISBLANK(Basket_Sheet!$I$3),0,IF(Basket_Sheet!$I$3=0,1,IF(Calculation_Sheet!AD347=Basket_Sheet!$I$3,1,0)))</f>
        <v>0</v>
      </c>
      <c r="AH347">
        <f t="shared" si="95"/>
        <v>1</v>
      </c>
    </row>
    <row r="348" spans="1:34" x14ac:dyDescent="0.35">
      <c r="A348" s="19">
        <v>43024</v>
      </c>
      <c r="B348" s="7">
        <v>-0.66735426446652635</v>
      </c>
      <c r="C348">
        <v>2.1874989999999999E-3</v>
      </c>
      <c r="D348">
        <v>5.5646126858607099E-2</v>
      </c>
      <c r="E348">
        <v>7.9748451037234496</v>
      </c>
      <c r="F348">
        <v>12</v>
      </c>
      <c r="G348">
        <f t="shared" si="86"/>
        <v>-1</v>
      </c>
      <c r="H348">
        <f t="shared" si="87"/>
        <v>99999</v>
      </c>
      <c r="I348">
        <f t="shared" si="88"/>
        <v>99999</v>
      </c>
      <c r="J348">
        <f>IF(Basket_Sheet!$I$6=0,IF(C348&lt;Basket_Sheet!$I$7,-10,10),IF(Basket_Sheet!$I$6=1,IF(D348&lt;Basket_Sheet!$I$7,-10,10),IF(Basket_Sheet!$I$6=2,IF(E348&gt;Basket_Sheet!$I$7,-10,10),"")))</f>
        <v>-10</v>
      </c>
      <c r="K348">
        <f t="shared" si="89"/>
        <v>-1</v>
      </c>
      <c r="L348">
        <f t="shared" si="90"/>
        <v>2</v>
      </c>
      <c r="M348">
        <f t="shared" si="91"/>
        <v>2</v>
      </c>
      <c r="N348">
        <v>24709.050800000001</v>
      </c>
      <c r="O348" s="6">
        <f t="shared" si="96"/>
        <v>1.8733115089830665E-3</v>
      </c>
      <c r="P348">
        <v>15627578</v>
      </c>
      <c r="Q348" s="6">
        <f t="shared" si="97"/>
        <v>8.6652737329862006E-4</v>
      </c>
      <c r="R348">
        <v>2379.8694696319681</v>
      </c>
      <c r="S348" s="6">
        <f t="shared" si="98"/>
        <v>-9.8911052934347321E-4</v>
      </c>
      <c r="T348" s="29">
        <v>570.80148000000031</v>
      </c>
      <c r="U348" s="6">
        <f t="shared" si="99"/>
        <v>-1.7496892676938103E-4</v>
      </c>
      <c r="V348">
        <v>609.89570000000026</v>
      </c>
      <c r="W348" s="6">
        <f t="shared" si="101"/>
        <v>3.3431682714430977E-3</v>
      </c>
      <c r="X348">
        <v>2950.6709496319681</v>
      </c>
      <c r="Y348" s="6">
        <f t="shared" si="100"/>
        <v>-8.3171989333830076E-4</v>
      </c>
      <c r="Z348" s="29">
        <v>3560.5666496319682</v>
      </c>
      <c r="AA348" s="6">
        <f t="shared" si="102"/>
        <v>-1.1906365961444898E-4</v>
      </c>
      <c r="AB348">
        <f t="shared" si="92"/>
        <v>2017</v>
      </c>
      <c r="AC348">
        <f t="shared" si="93"/>
        <v>10</v>
      </c>
      <c r="AD348" s="23">
        <f t="shared" si="94"/>
        <v>4</v>
      </c>
      <c r="AE348">
        <f>IF(ISBLANK(Basket_Sheet!$I$1),0,IF(Basket_Sheet!$I$1=0,1,IF(Calculation_Sheet!AB348=Basket_Sheet!$I$1,1,0)))</f>
        <v>1</v>
      </c>
      <c r="AF348">
        <f>IF(ISBLANK(Basket_Sheet!$I$2),0,IF(Basket_Sheet!$I$2=0,1,IF(Calculation_Sheet!AC348=Basket_Sheet!$I$2,1,0)))</f>
        <v>0</v>
      </c>
      <c r="AG348">
        <f>IF(ISBLANK(Basket_Sheet!$I$3),0,IF(Basket_Sheet!$I$3=0,1,IF(Calculation_Sheet!AD348=Basket_Sheet!$I$3,1,0)))</f>
        <v>0</v>
      </c>
      <c r="AH348">
        <f t="shared" si="95"/>
        <v>1</v>
      </c>
    </row>
    <row r="349" spans="1:34" x14ac:dyDescent="0.35">
      <c r="A349" s="19">
        <v>43025</v>
      </c>
      <c r="B349" s="7">
        <v>-0.43233499661215347</v>
      </c>
      <c r="C349">
        <v>0.35128896500000001</v>
      </c>
      <c r="D349">
        <v>4.8581317500068201E-2</v>
      </c>
      <c r="E349">
        <v>7.7743336727063097</v>
      </c>
      <c r="F349">
        <v>3</v>
      </c>
      <c r="G349">
        <f t="shared" si="86"/>
        <v>-1</v>
      </c>
      <c r="H349">
        <f t="shared" si="87"/>
        <v>99999</v>
      </c>
      <c r="I349">
        <f t="shared" si="88"/>
        <v>99999</v>
      </c>
      <c r="J349">
        <f>IF(Basket_Sheet!$I$6=0,IF(C349&lt;Basket_Sheet!$I$7,-10,10),IF(Basket_Sheet!$I$6=1,IF(D349&lt;Basket_Sheet!$I$7,-10,10),IF(Basket_Sheet!$I$6=2,IF(E349&gt;Basket_Sheet!$I$7,-10,10),"")))</f>
        <v>-10</v>
      </c>
      <c r="K349">
        <f t="shared" si="89"/>
        <v>-1</v>
      </c>
      <c r="L349">
        <f t="shared" si="90"/>
        <v>2</v>
      </c>
      <c r="M349">
        <f t="shared" si="91"/>
        <v>2</v>
      </c>
      <c r="N349">
        <v>24636.300800000001</v>
      </c>
      <c r="O349" s="6">
        <f t="shared" si="96"/>
        <v>-2.9442652649368517E-3</v>
      </c>
      <c r="P349">
        <v>15496174</v>
      </c>
      <c r="Q349" s="6">
        <f t="shared" si="97"/>
        <v>-8.4084686699371636E-3</v>
      </c>
      <c r="R349">
        <v>2375.8024969829567</v>
      </c>
      <c r="S349" s="6">
        <f t="shared" si="98"/>
        <v>-1.7089057618107084E-3</v>
      </c>
      <c r="T349" s="29">
        <v>571.25905000000034</v>
      </c>
      <c r="U349" s="6">
        <f t="shared" si="99"/>
        <v>8.0162721372056822E-4</v>
      </c>
      <c r="V349">
        <v>612.11862000000031</v>
      </c>
      <c r="W349" s="6">
        <f t="shared" si="101"/>
        <v>3.6447543407831517E-3</v>
      </c>
      <c r="X349">
        <v>2947.0615469829572</v>
      </c>
      <c r="Y349" s="6">
        <f t="shared" si="100"/>
        <v>-1.2232481054728073E-3</v>
      </c>
      <c r="Z349" s="29">
        <v>3559.1801669829574</v>
      </c>
      <c r="AA349" s="6">
        <f t="shared" si="102"/>
        <v>-3.8939943706828295E-4</v>
      </c>
      <c r="AB349">
        <f t="shared" si="92"/>
        <v>2017</v>
      </c>
      <c r="AC349">
        <f t="shared" si="93"/>
        <v>10</v>
      </c>
      <c r="AD349" s="23">
        <f t="shared" si="94"/>
        <v>4</v>
      </c>
      <c r="AE349">
        <f>IF(ISBLANK(Basket_Sheet!$I$1),0,IF(Basket_Sheet!$I$1=0,1,IF(Calculation_Sheet!AB349=Basket_Sheet!$I$1,1,0)))</f>
        <v>1</v>
      </c>
      <c r="AF349">
        <f>IF(ISBLANK(Basket_Sheet!$I$2),0,IF(Basket_Sheet!$I$2=0,1,IF(Calculation_Sheet!AC349=Basket_Sheet!$I$2,1,0)))</f>
        <v>0</v>
      </c>
      <c r="AG349">
        <f>IF(ISBLANK(Basket_Sheet!$I$3),0,IF(Basket_Sheet!$I$3=0,1,IF(Calculation_Sheet!AD349=Basket_Sheet!$I$3,1,0)))</f>
        <v>0</v>
      </c>
      <c r="AH349">
        <f t="shared" si="95"/>
        <v>1</v>
      </c>
    </row>
    <row r="350" spans="1:34" x14ac:dyDescent="0.35">
      <c r="A350" s="19">
        <v>43026</v>
      </c>
      <c r="B350" s="7">
        <v>-0.45187780185330245</v>
      </c>
      <c r="C350">
        <v>2.7912375999999999E-2</v>
      </c>
      <c r="D350">
        <v>0.113917320343531</v>
      </c>
      <c r="E350">
        <v>9.9014697655042205</v>
      </c>
      <c r="F350">
        <v>6</v>
      </c>
      <c r="G350">
        <f t="shared" si="86"/>
        <v>-1</v>
      </c>
      <c r="H350">
        <f t="shared" si="87"/>
        <v>99999</v>
      </c>
      <c r="I350">
        <f t="shared" si="88"/>
        <v>99999</v>
      </c>
      <c r="J350">
        <f>IF(Basket_Sheet!$I$6=0,IF(C350&lt;Basket_Sheet!$I$7,-10,10),IF(Basket_Sheet!$I$6=1,IF(D350&lt;Basket_Sheet!$I$7,-10,10),IF(Basket_Sheet!$I$6=2,IF(E350&gt;Basket_Sheet!$I$7,-10,10),"")))</f>
        <v>10</v>
      </c>
      <c r="K350">
        <f t="shared" si="89"/>
        <v>-1</v>
      </c>
      <c r="L350">
        <f t="shared" si="90"/>
        <v>1</v>
      </c>
      <c r="M350">
        <f t="shared" si="91"/>
        <v>1</v>
      </c>
      <c r="N350">
        <v>24328.349600000001</v>
      </c>
      <c r="O350" s="6">
        <f t="shared" si="96"/>
        <v>-1.2499896088295825E-2</v>
      </c>
      <c r="P350">
        <v>15410863</v>
      </c>
      <c r="Q350" s="6">
        <f t="shared" si="97"/>
        <v>-5.5052944036380058E-3</v>
      </c>
      <c r="R350">
        <v>2385.818159490414</v>
      </c>
      <c r="S350" s="6">
        <f t="shared" si="98"/>
        <v>4.2156965994337714E-3</v>
      </c>
      <c r="T350" s="29">
        <v>572.26091000000031</v>
      </c>
      <c r="U350" s="6">
        <f t="shared" si="99"/>
        <v>1.7537752793588268E-3</v>
      </c>
      <c r="V350">
        <v>608.78452000000027</v>
      </c>
      <c r="W350" s="6">
        <f t="shared" si="101"/>
        <v>-5.44682009509867E-3</v>
      </c>
      <c r="X350">
        <v>2958.0790694904144</v>
      </c>
      <c r="Y350" s="6">
        <f t="shared" si="100"/>
        <v>3.7384772363293628E-3</v>
      </c>
      <c r="Z350" s="29">
        <v>3566.8635894904146</v>
      </c>
      <c r="AA350" s="6">
        <f t="shared" si="102"/>
        <v>2.1587618909357786E-3</v>
      </c>
      <c r="AB350">
        <f t="shared" si="92"/>
        <v>2017</v>
      </c>
      <c r="AC350">
        <f t="shared" si="93"/>
        <v>10</v>
      </c>
      <c r="AD350" s="23">
        <f t="shared" si="94"/>
        <v>4</v>
      </c>
      <c r="AE350">
        <f>IF(ISBLANK(Basket_Sheet!$I$1),0,IF(Basket_Sheet!$I$1=0,1,IF(Calculation_Sheet!AB350=Basket_Sheet!$I$1,1,0)))</f>
        <v>1</v>
      </c>
      <c r="AF350">
        <f>IF(ISBLANK(Basket_Sheet!$I$2),0,IF(Basket_Sheet!$I$2=0,1,IF(Calculation_Sheet!AC350=Basket_Sheet!$I$2,1,0)))</f>
        <v>0</v>
      </c>
      <c r="AG350">
        <f>IF(ISBLANK(Basket_Sheet!$I$3),0,IF(Basket_Sheet!$I$3=0,1,IF(Calculation_Sheet!AD350=Basket_Sheet!$I$3,1,0)))</f>
        <v>0</v>
      </c>
      <c r="AH350">
        <f t="shared" si="95"/>
        <v>1</v>
      </c>
    </row>
    <row r="351" spans="1:34" x14ac:dyDescent="0.35">
      <c r="A351" s="19">
        <v>43031</v>
      </c>
      <c r="B351" s="7">
        <v>0.41297042086025237</v>
      </c>
      <c r="C351">
        <v>7.0117861000000004E-2</v>
      </c>
      <c r="D351">
        <v>1.44240297504448E-2</v>
      </c>
      <c r="E351">
        <v>9.7290982716038403</v>
      </c>
      <c r="F351">
        <v>3</v>
      </c>
      <c r="G351">
        <f t="shared" si="86"/>
        <v>99999</v>
      </c>
      <c r="H351">
        <f t="shared" si="87"/>
        <v>99999</v>
      </c>
      <c r="I351">
        <f t="shared" si="88"/>
        <v>1</v>
      </c>
      <c r="J351">
        <f>IF(Basket_Sheet!$I$6=0,IF(C351&lt;Basket_Sheet!$I$7,-10,10),IF(Basket_Sheet!$I$6=1,IF(D351&lt;Basket_Sheet!$I$7,-10,10),IF(Basket_Sheet!$I$6=2,IF(E351&gt;Basket_Sheet!$I$7,-10,10),"")))</f>
        <v>-10</v>
      </c>
      <c r="K351">
        <f t="shared" si="89"/>
        <v>1</v>
      </c>
      <c r="L351">
        <f t="shared" si="90"/>
        <v>6</v>
      </c>
      <c r="M351">
        <f t="shared" si="91"/>
        <v>6</v>
      </c>
      <c r="N351">
        <v>24125.75</v>
      </c>
      <c r="O351" s="6">
        <f t="shared" si="96"/>
        <v>-8.3277165665196495E-3</v>
      </c>
      <c r="P351">
        <v>15370777</v>
      </c>
      <c r="Q351" s="6">
        <f t="shared" si="97"/>
        <v>-2.6011521872590926E-3</v>
      </c>
      <c r="R351">
        <v>2382.1964131434283</v>
      </c>
      <c r="S351" s="6">
        <f t="shared" si="98"/>
        <v>-1.5180311762565957E-3</v>
      </c>
      <c r="T351" s="29">
        <v>571.73154000000045</v>
      </c>
      <c r="U351" s="6">
        <f t="shared" si="99"/>
        <v>-9.2505007899257308E-4</v>
      </c>
      <c r="V351">
        <v>611.20869000000016</v>
      </c>
      <c r="W351" s="6">
        <f t="shared" si="101"/>
        <v>3.9819836417651633E-3</v>
      </c>
      <c r="X351">
        <v>2953.9279531434286</v>
      </c>
      <c r="Y351" s="6">
        <f t="shared" si="100"/>
        <v>-1.4033148707215393E-3</v>
      </c>
      <c r="Z351" s="29">
        <v>3565.136643143429</v>
      </c>
      <c r="AA351" s="6">
        <f t="shared" si="102"/>
        <v>-4.8416383291860488E-4</v>
      </c>
      <c r="AB351">
        <f t="shared" si="92"/>
        <v>2017</v>
      </c>
      <c r="AC351">
        <f t="shared" si="93"/>
        <v>10</v>
      </c>
      <c r="AD351" s="23">
        <f t="shared" si="94"/>
        <v>4</v>
      </c>
      <c r="AE351">
        <f>IF(ISBLANK(Basket_Sheet!$I$1),0,IF(Basket_Sheet!$I$1=0,1,IF(Calculation_Sheet!AB351=Basket_Sheet!$I$1,1,0)))</f>
        <v>1</v>
      </c>
      <c r="AF351">
        <f>IF(ISBLANK(Basket_Sheet!$I$2),0,IF(Basket_Sheet!$I$2=0,1,IF(Calculation_Sheet!AC351=Basket_Sheet!$I$2,1,0)))</f>
        <v>0</v>
      </c>
      <c r="AG351">
        <f>IF(ISBLANK(Basket_Sheet!$I$3),0,IF(Basket_Sheet!$I$3=0,1,IF(Calculation_Sheet!AD351=Basket_Sheet!$I$3,1,0)))</f>
        <v>0</v>
      </c>
      <c r="AH351">
        <f t="shared" si="95"/>
        <v>1</v>
      </c>
    </row>
    <row r="352" spans="1:34" x14ac:dyDescent="0.35">
      <c r="A352" s="19">
        <v>43032</v>
      </c>
      <c r="B352" s="7">
        <v>0.25596413141926871</v>
      </c>
      <c r="C352">
        <v>1.2180559999999999E-3</v>
      </c>
      <c r="D352">
        <v>6.5134997549092105E-2</v>
      </c>
      <c r="E352">
        <v>12.812378947367799</v>
      </c>
      <c r="F352">
        <v>5</v>
      </c>
      <c r="G352">
        <f t="shared" si="86"/>
        <v>99999</v>
      </c>
      <c r="H352">
        <f t="shared" si="87"/>
        <v>99999</v>
      </c>
      <c r="I352">
        <f t="shared" si="88"/>
        <v>1</v>
      </c>
      <c r="J352">
        <f>IF(Basket_Sheet!$I$6=0,IF(C352&lt;Basket_Sheet!$I$7,-10,10),IF(Basket_Sheet!$I$6=1,IF(D352&lt;Basket_Sheet!$I$7,-10,10),IF(Basket_Sheet!$I$6=2,IF(E352&gt;Basket_Sheet!$I$7,-10,10),"")))</f>
        <v>-10</v>
      </c>
      <c r="K352">
        <f t="shared" si="89"/>
        <v>1</v>
      </c>
      <c r="L352">
        <f t="shared" si="90"/>
        <v>6</v>
      </c>
      <c r="M352">
        <f t="shared" si="91"/>
        <v>6</v>
      </c>
      <c r="N352">
        <v>24212.75</v>
      </c>
      <c r="O352" s="6">
        <f t="shared" si="96"/>
        <v>3.6061055096732186E-3</v>
      </c>
      <c r="P352">
        <v>15392792</v>
      </c>
      <c r="Q352" s="6">
        <f t="shared" si="97"/>
        <v>1.432263313689397E-3</v>
      </c>
      <c r="R352">
        <v>2382.0745321339446</v>
      </c>
      <c r="S352" s="6">
        <f t="shared" si="98"/>
        <v>-5.1163291494904506E-5</v>
      </c>
      <c r="T352" s="29">
        <v>571.70406000000037</v>
      </c>
      <c r="U352" s="6">
        <f t="shared" si="99"/>
        <v>-4.8064516433798943E-5</v>
      </c>
      <c r="V352">
        <v>611.52692000000025</v>
      </c>
      <c r="W352" s="6">
        <f t="shared" si="101"/>
        <v>5.2065686435187608E-4</v>
      </c>
      <c r="X352">
        <v>2953.778592133945</v>
      </c>
      <c r="Y352" s="6">
        <f t="shared" si="100"/>
        <v>-5.0563524856661601E-5</v>
      </c>
      <c r="Z352" s="29">
        <v>3565.3055121339453</v>
      </c>
      <c r="AA352" s="6">
        <f t="shared" si="102"/>
        <v>4.7366765265843824E-5</v>
      </c>
      <c r="AB352">
        <f t="shared" si="92"/>
        <v>2017</v>
      </c>
      <c r="AC352">
        <f t="shared" si="93"/>
        <v>10</v>
      </c>
      <c r="AD352" s="23">
        <f t="shared" si="94"/>
        <v>4</v>
      </c>
      <c r="AE352">
        <f>IF(ISBLANK(Basket_Sheet!$I$1),0,IF(Basket_Sheet!$I$1=0,1,IF(Calculation_Sheet!AB352=Basket_Sheet!$I$1,1,0)))</f>
        <v>1</v>
      </c>
      <c r="AF352">
        <f>IF(ISBLANK(Basket_Sheet!$I$2),0,IF(Basket_Sheet!$I$2=0,1,IF(Calculation_Sheet!AC352=Basket_Sheet!$I$2,1,0)))</f>
        <v>0</v>
      </c>
      <c r="AG352">
        <f>IF(ISBLANK(Basket_Sheet!$I$3),0,IF(Basket_Sheet!$I$3=0,1,IF(Calculation_Sheet!AD352=Basket_Sheet!$I$3,1,0)))</f>
        <v>0</v>
      </c>
      <c r="AH352">
        <f t="shared" si="95"/>
        <v>1</v>
      </c>
    </row>
    <row r="353" spans="1:34" x14ac:dyDescent="0.35">
      <c r="A353" s="19">
        <v>43033</v>
      </c>
      <c r="B353" s="7">
        <v>0.58750527956610943</v>
      </c>
      <c r="C353">
        <v>0.90617004099999998</v>
      </c>
      <c r="D353">
        <v>0.23915793458339499</v>
      </c>
      <c r="E353">
        <v>5.4924741271272897</v>
      </c>
      <c r="F353">
        <v>7</v>
      </c>
      <c r="G353">
        <f t="shared" si="86"/>
        <v>99999</v>
      </c>
      <c r="H353">
        <f t="shared" si="87"/>
        <v>99999</v>
      </c>
      <c r="I353">
        <f t="shared" si="88"/>
        <v>1</v>
      </c>
      <c r="J353">
        <f>IF(Basket_Sheet!$I$6=0,IF(C353&lt;Basket_Sheet!$I$7,-10,10),IF(Basket_Sheet!$I$6=1,IF(D353&lt;Basket_Sheet!$I$7,-10,10),IF(Basket_Sheet!$I$6=2,IF(E353&gt;Basket_Sheet!$I$7,-10,10),"")))</f>
        <v>10</v>
      </c>
      <c r="K353">
        <f t="shared" si="89"/>
        <v>1</v>
      </c>
      <c r="L353">
        <f t="shared" si="90"/>
        <v>5</v>
      </c>
      <c r="M353">
        <f t="shared" si="91"/>
        <v>5</v>
      </c>
      <c r="N353">
        <v>25056</v>
      </c>
      <c r="O353" s="6">
        <f t="shared" si="96"/>
        <v>3.482669254834736E-2</v>
      </c>
      <c r="P353">
        <v>15428371</v>
      </c>
      <c r="Q353" s="6">
        <f t="shared" si="97"/>
        <v>2.31140653365558E-3</v>
      </c>
      <c r="R353">
        <v>2385.8019610420783</v>
      </c>
      <c r="S353" s="6">
        <f t="shared" si="98"/>
        <v>1.5647826538804921E-3</v>
      </c>
      <c r="T353" s="29">
        <v>571.88314000000037</v>
      </c>
      <c r="U353" s="6">
        <f t="shared" si="99"/>
        <v>3.1323898591861798E-4</v>
      </c>
      <c r="V353">
        <v>610.10564000000022</v>
      </c>
      <c r="W353" s="6">
        <f t="shared" si="101"/>
        <v>-2.3241495239489929E-3</v>
      </c>
      <c r="X353">
        <v>2957.6851010420787</v>
      </c>
      <c r="Y353" s="6">
        <f t="shared" si="100"/>
        <v>1.3225462864876469E-3</v>
      </c>
      <c r="Z353" s="29">
        <v>3567.7907410420789</v>
      </c>
      <c r="AA353" s="6">
        <f t="shared" si="102"/>
        <v>6.9705917197704359E-4</v>
      </c>
      <c r="AB353">
        <f t="shared" si="92"/>
        <v>2017</v>
      </c>
      <c r="AC353">
        <f t="shared" si="93"/>
        <v>10</v>
      </c>
      <c r="AD353" s="23">
        <f t="shared" si="94"/>
        <v>4</v>
      </c>
      <c r="AE353">
        <f>IF(ISBLANK(Basket_Sheet!$I$1),0,IF(Basket_Sheet!$I$1=0,1,IF(Calculation_Sheet!AB353=Basket_Sheet!$I$1,1,0)))</f>
        <v>1</v>
      </c>
      <c r="AF353">
        <f>IF(ISBLANK(Basket_Sheet!$I$2),0,IF(Basket_Sheet!$I$2=0,1,IF(Calculation_Sheet!AC353=Basket_Sheet!$I$2,1,0)))</f>
        <v>0</v>
      </c>
      <c r="AG353">
        <f>IF(ISBLANK(Basket_Sheet!$I$3),0,IF(Basket_Sheet!$I$3=0,1,IF(Calculation_Sheet!AD353=Basket_Sheet!$I$3,1,0)))</f>
        <v>0</v>
      </c>
      <c r="AH353">
        <f t="shared" si="95"/>
        <v>1</v>
      </c>
    </row>
    <row r="354" spans="1:34" x14ac:dyDescent="0.35">
      <c r="A354" s="19">
        <v>43034</v>
      </c>
      <c r="B354" s="7">
        <v>-0.1739966146167492</v>
      </c>
      <c r="C354">
        <v>0.39722834299999998</v>
      </c>
      <c r="D354">
        <v>3.0456907011500101E-2</v>
      </c>
      <c r="E354">
        <v>10.865815360661999</v>
      </c>
      <c r="F354">
        <v>16</v>
      </c>
      <c r="G354">
        <f t="shared" si="86"/>
        <v>99999</v>
      </c>
      <c r="H354">
        <f t="shared" si="87"/>
        <v>0</v>
      </c>
      <c r="I354">
        <f t="shared" si="88"/>
        <v>99999</v>
      </c>
      <c r="J354">
        <f>IF(Basket_Sheet!$I$6=0,IF(C354&lt;Basket_Sheet!$I$7,-10,10),IF(Basket_Sheet!$I$6=1,IF(D354&lt;Basket_Sheet!$I$7,-10,10),IF(Basket_Sheet!$I$6=2,IF(E354&gt;Basket_Sheet!$I$7,-10,10),"")))</f>
        <v>-10</v>
      </c>
      <c r="K354">
        <f t="shared" si="89"/>
        <v>0</v>
      </c>
      <c r="L354">
        <f t="shared" si="90"/>
        <v>4</v>
      </c>
      <c r="M354">
        <f t="shared" si="91"/>
        <v>4</v>
      </c>
      <c r="N354">
        <v>24968.400399999999</v>
      </c>
      <c r="O354" s="6">
        <f t="shared" si="96"/>
        <v>-3.4961526181354063E-3</v>
      </c>
      <c r="P354">
        <v>15481615</v>
      </c>
      <c r="Q354" s="6">
        <f t="shared" si="97"/>
        <v>3.4510448316287246E-3</v>
      </c>
      <c r="R354">
        <v>2388.9956701092392</v>
      </c>
      <c r="S354" s="6">
        <f t="shared" si="98"/>
        <v>1.3386312524303889E-3</v>
      </c>
      <c r="T354" s="29">
        <v>570.18575000000033</v>
      </c>
      <c r="U354" s="6">
        <f t="shared" si="99"/>
        <v>-2.9680714140305486E-3</v>
      </c>
      <c r="V354">
        <v>637.25361000000021</v>
      </c>
      <c r="W354" s="6">
        <f t="shared" si="101"/>
        <v>4.4497162819212788E-2</v>
      </c>
      <c r="X354">
        <v>2959.1814201092393</v>
      </c>
      <c r="Y354" s="6">
        <f t="shared" si="100"/>
        <v>5.0590884967216532E-4</v>
      </c>
      <c r="Z354" s="29">
        <v>3596.4350301092395</v>
      </c>
      <c r="AA354" s="6">
        <f t="shared" si="102"/>
        <v>8.0285787890110871E-3</v>
      </c>
      <c r="AB354">
        <f t="shared" si="92"/>
        <v>2017</v>
      </c>
      <c r="AC354">
        <f t="shared" si="93"/>
        <v>10</v>
      </c>
      <c r="AD354" s="23">
        <f t="shared" si="94"/>
        <v>4</v>
      </c>
      <c r="AE354">
        <f>IF(ISBLANK(Basket_Sheet!$I$1),0,IF(Basket_Sheet!$I$1=0,1,IF(Calculation_Sheet!AB354=Basket_Sheet!$I$1,1,0)))</f>
        <v>1</v>
      </c>
      <c r="AF354">
        <f>IF(ISBLANK(Basket_Sheet!$I$2),0,IF(Basket_Sheet!$I$2=0,1,IF(Calculation_Sheet!AC354=Basket_Sheet!$I$2,1,0)))</f>
        <v>0</v>
      </c>
      <c r="AG354">
        <f>IF(ISBLANK(Basket_Sheet!$I$3),0,IF(Basket_Sheet!$I$3=0,1,IF(Calculation_Sheet!AD354=Basket_Sheet!$I$3,1,0)))</f>
        <v>0</v>
      </c>
      <c r="AH354">
        <f t="shared" si="95"/>
        <v>1</v>
      </c>
    </row>
    <row r="355" spans="1:34" x14ac:dyDescent="0.35">
      <c r="A355" s="19">
        <v>43035</v>
      </c>
      <c r="B355" s="7">
        <v>-0.17627307629833708</v>
      </c>
      <c r="C355">
        <v>0.19499444199999999</v>
      </c>
      <c r="D355">
        <v>1.71490265874636E-2</v>
      </c>
      <c r="E355">
        <v>12.3941521327232</v>
      </c>
      <c r="F355">
        <v>9</v>
      </c>
      <c r="G355">
        <f t="shared" si="86"/>
        <v>99999</v>
      </c>
      <c r="H355">
        <f t="shared" si="87"/>
        <v>0</v>
      </c>
      <c r="I355">
        <f t="shared" si="88"/>
        <v>99999</v>
      </c>
      <c r="J355">
        <f>IF(Basket_Sheet!$I$6=0,IF(C355&lt;Basket_Sheet!$I$7,-10,10),IF(Basket_Sheet!$I$6=1,IF(D355&lt;Basket_Sheet!$I$7,-10,10),IF(Basket_Sheet!$I$6=2,IF(E355&gt;Basket_Sheet!$I$7,-10,10),"")))</f>
        <v>-10</v>
      </c>
      <c r="K355">
        <f t="shared" si="89"/>
        <v>0</v>
      </c>
      <c r="L355">
        <f t="shared" si="90"/>
        <v>4</v>
      </c>
      <c r="M355">
        <f t="shared" si="91"/>
        <v>4</v>
      </c>
      <c r="N355">
        <v>24845.900399999999</v>
      </c>
      <c r="O355" s="6">
        <f t="shared" si="96"/>
        <v>-4.9062013600198462E-3</v>
      </c>
      <c r="P355">
        <v>15565153</v>
      </c>
      <c r="Q355" s="6">
        <f t="shared" si="97"/>
        <v>5.3959486784809219E-3</v>
      </c>
      <c r="R355">
        <v>2392.5387606658473</v>
      </c>
      <c r="S355" s="6">
        <f t="shared" si="98"/>
        <v>1.483087893770163E-3</v>
      </c>
      <c r="T355" s="29">
        <v>570.48788000000036</v>
      </c>
      <c r="U355" s="6">
        <f t="shared" si="99"/>
        <v>5.2987995578646085E-4</v>
      </c>
      <c r="V355">
        <v>634.20585000000017</v>
      </c>
      <c r="W355" s="6">
        <f t="shared" si="101"/>
        <v>-4.7826484654986956E-3</v>
      </c>
      <c r="X355">
        <v>2963.0266406658475</v>
      </c>
      <c r="Y355" s="6">
        <f t="shared" si="100"/>
        <v>1.2994203499920864E-3</v>
      </c>
      <c r="Z355" s="29">
        <v>3597.2324906658478</v>
      </c>
      <c r="AA355" s="6">
        <f t="shared" si="102"/>
        <v>2.2173640005496154E-4</v>
      </c>
      <c r="AB355">
        <f t="shared" si="92"/>
        <v>2017</v>
      </c>
      <c r="AC355">
        <f t="shared" si="93"/>
        <v>10</v>
      </c>
      <c r="AD355" s="23">
        <f t="shared" si="94"/>
        <v>4</v>
      </c>
      <c r="AE355">
        <f>IF(ISBLANK(Basket_Sheet!$I$1),0,IF(Basket_Sheet!$I$1=0,1,IF(Calculation_Sheet!AB355=Basket_Sheet!$I$1,1,0)))</f>
        <v>1</v>
      </c>
      <c r="AF355">
        <f>IF(ISBLANK(Basket_Sheet!$I$2),0,IF(Basket_Sheet!$I$2=0,1,IF(Calculation_Sheet!AC355=Basket_Sheet!$I$2,1,0)))</f>
        <v>0</v>
      </c>
      <c r="AG355">
        <f>IF(ISBLANK(Basket_Sheet!$I$3),0,IF(Basket_Sheet!$I$3=0,1,IF(Calculation_Sheet!AD355=Basket_Sheet!$I$3,1,0)))</f>
        <v>0</v>
      </c>
      <c r="AH355">
        <f t="shared" si="95"/>
        <v>1</v>
      </c>
    </row>
    <row r="356" spans="1:34" x14ac:dyDescent="0.35">
      <c r="A356" s="19">
        <v>43038</v>
      </c>
      <c r="B356" s="7">
        <v>0.31244457639603435</v>
      </c>
      <c r="C356">
        <v>1.0547359999999999E-3</v>
      </c>
      <c r="D356">
        <v>7.1178361558016906E-2</v>
      </c>
      <c r="E356">
        <v>11.0188869192763</v>
      </c>
      <c r="F356">
        <v>7</v>
      </c>
      <c r="G356">
        <f t="shared" si="86"/>
        <v>99999</v>
      </c>
      <c r="H356">
        <f t="shared" si="87"/>
        <v>99999</v>
      </c>
      <c r="I356">
        <f t="shared" si="88"/>
        <v>1</v>
      </c>
      <c r="J356">
        <f>IF(Basket_Sheet!$I$6=0,IF(C356&lt;Basket_Sheet!$I$7,-10,10),IF(Basket_Sheet!$I$6=1,IF(D356&lt;Basket_Sheet!$I$7,-10,10),IF(Basket_Sheet!$I$6=2,IF(E356&gt;Basket_Sheet!$I$7,-10,10),"")))</f>
        <v>-10</v>
      </c>
      <c r="K356">
        <f t="shared" si="89"/>
        <v>1</v>
      </c>
      <c r="L356">
        <f t="shared" si="90"/>
        <v>6</v>
      </c>
      <c r="M356">
        <f t="shared" si="91"/>
        <v>6</v>
      </c>
      <c r="N356">
        <v>25005.349600000001</v>
      </c>
      <c r="O356" s="6">
        <f t="shared" si="96"/>
        <v>6.4175255246536889E-3</v>
      </c>
      <c r="P356">
        <v>15545406</v>
      </c>
      <c r="Q356" s="6">
        <f t="shared" si="97"/>
        <v>-1.2686672594866E-3</v>
      </c>
      <c r="R356">
        <v>2394.0604060674709</v>
      </c>
      <c r="S356" s="6">
        <f t="shared" si="98"/>
        <v>6.3599613374720754E-4</v>
      </c>
      <c r="T356" s="29">
        <v>570.41340000000025</v>
      </c>
      <c r="U356" s="6">
        <f t="shared" si="99"/>
        <v>-1.3055492081637254E-4</v>
      </c>
      <c r="V356">
        <v>634.20585000000017</v>
      </c>
      <c r="W356" s="6">
        <f t="shared" si="101"/>
        <v>0</v>
      </c>
      <c r="X356">
        <v>2964.4738060674713</v>
      </c>
      <c r="Y356" s="6">
        <f t="shared" si="100"/>
        <v>4.8840782656567328E-4</v>
      </c>
      <c r="Z356" s="29">
        <v>3598.6796560674716</v>
      </c>
      <c r="AA356" s="6">
        <f t="shared" si="102"/>
        <v>4.0229965824534197E-4</v>
      </c>
      <c r="AB356">
        <f t="shared" si="92"/>
        <v>2017</v>
      </c>
      <c r="AC356">
        <f t="shared" si="93"/>
        <v>10</v>
      </c>
      <c r="AD356" s="23">
        <f t="shared" si="94"/>
        <v>4</v>
      </c>
      <c r="AE356">
        <f>IF(ISBLANK(Basket_Sheet!$I$1),0,IF(Basket_Sheet!$I$1=0,1,IF(Calculation_Sheet!AB356=Basket_Sheet!$I$1,1,0)))</f>
        <v>1</v>
      </c>
      <c r="AF356">
        <f>IF(ISBLANK(Basket_Sheet!$I$2),0,IF(Basket_Sheet!$I$2=0,1,IF(Calculation_Sheet!AC356=Basket_Sheet!$I$2,1,0)))</f>
        <v>0</v>
      </c>
      <c r="AG356">
        <f>IF(ISBLANK(Basket_Sheet!$I$3),0,IF(Basket_Sheet!$I$3=0,1,IF(Calculation_Sheet!AD356=Basket_Sheet!$I$3,1,0)))</f>
        <v>0</v>
      </c>
      <c r="AH356">
        <f t="shared" si="95"/>
        <v>1</v>
      </c>
    </row>
    <row r="357" spans="1:34" x14ac:dyDescent="0.35">
      <c r="A357" s="19">
        <v>43039</v>
      </c>
      <c r="B357" s="7">
        <v>0.20779108697929394</v>
      </c>
      <c r="C357">
        <v>0.12225884200000001</v>
      </c>
      <c r="D357">
        <v>6.1623527729098702E-2</v>
      </c>
      <c r="E357">
        <v>12.6547362816102</v>
      </c>
      <c r="F357">
        <v>4</v>
      </c>
      <c r="G357">
        <f t="shared" si="86"/>
        <v>99999</v>
      </c>
      <c r="H357">
        <f t="shared" si="87"/>
        <v>0</v>
      </c>
      <c r="I357">
        <f t="shared" si="88"/>
        <v>99999</v>
      </c>
      <c r="J357">
        <f>IF(Basket_Sheet!$I$6=0,IF(C357&lt;Basket_Sheet!$I$7,-10,10),IF(Basket_Sheet!$I$6=1,IF(D357&lt;Basket_Sheet!$I$7,-10,10),IF(Basket_Sheet!$I$6=2,IF(E357&gt;Basket_Sheet!$I$7,-10,10),"")))</f>
        <v>-10</v>
      </c>
      <c r="K357">
        <f t="shared" si="89"/>
        <v>0</v>
      </c>
      <c r="L357">
        <f t="shared" si="90"/>
        <v>4</v>
      </c>
      <c r="M357">
        <f t="shared" si="91"/>
        <v>4</v>
      </c>
      <c r="N357">
        <v>25047.849600000001</v>
      </c>
      <c r="O357" s="6">
        <f t="shared" si="96"/>
        <v>1.6996363050250096E-3</v>
      </c>
      <c r="P357">
        <v>15596962</v>
      </c>
      <c r="Q357" s="6">
        <f t="shared" si="97"/>
        <v>3.3164781929786447E-3</v>
      </c>
      <c r="R357">
        <v>2397.6586360445431</v>
      </c>
      <c r="S357" s="6">
        <f t="shared" si="98"/>
        <v>1.5029821168892621E-3</v>
      </c>
      <c r="T357" s="29">
        <v>569.09155000000032</v>
      </c>
      <c r="U357" s="6">
        <f t="shared" si="99"/>
        <v>-2.3173543959520426E-3</v>
      </c>
      <c r="V357">
        <v>634.20585000000017</v>
      </c>
      <c r="W357" s="6">
        <f t="shared" si="101"/>
        <v>0</v>
      </c>
      <c r="X357">
        <v>2966.7501860445436</v>
      </c>
      <c r="Y357" s="6">
        <f t="shared" si="100"/>
        <v>7.6788668950733552E-4</v>
      </c>
      <c r="Z357" s="29">
        <v>3600.9560360445439</v>
      </c>
      <c r="AA357" s="6">
        <f t="shared" si="102"/>
        <v>6.3255977042420142E-4</v>
      </c>
      <c r="AB357">
        <f t="shared" si="92"/>
        <v>2017</v>
      </c>
      <c r="AC357">
        <f t="shared" si="93"/>
        <v>10</v>
      </c>
      <c r="AD357" s="23">
        <f t="shared" si="94"/>
        <v>4</v>
      </c>
      <c r="AE357">
        <f>IF(ISBLANK(Basket_Sheet!$I$1),0,IF(Basket_Sheet!$I$1=0,1,IF(Calculation_Sheet!AB357=Basket_Sheet!$I$1,1,0)))</f>
        <v>1</v>
      </c>
      <c r="AF357">
        <f>IF(ISBLANK(Basket_Sheet!$I$2),0,IF(Basket_Sheet!$I$2=0,1,IF(Calculation_Sheet!AC357=Basket_Sheet!$I$2,1,0)))</f>
        <v>0</v>
      </c>
      <c r="AG357">
        <f>IF(ISBLANK(Basket_Sheet!$I$3),0,IF(Basket_Sheet!$I$3=0,1,IF(Calculation_Sheet!AD357=Basket_Sheet!$I$3,1,0)))</f>
        <v>0</v>
      </c>
      <c r="AH357">
        <f t="shared" si="95"/>
        <v>1</v>
      </c>
    </row>
    <row r="358" spans="1:34" x14ac:dyDescent="0.35">
      <c r="A358" s="19">
        <v>43040</v>
      </c>
      <c r="B358" s="7">
        <v>1.136028828654841</v>
      </c>
      <c r="C358">
        <v>0.32632701800000002</v>
      </c>
      <c r="D358">
        <v>0.171431493007003</v>
      </c>
      <c r="E358">
        <v>8.2307497581723492</v>
      </c>
      <c r="F358">
        <v>5</v>
      </c>
      <c r="G358">
        <f t="shared" si="86"/>
        <v>99999</v>
      </c>
      <c r="H358">
        <f t="shared" si="87"/>
        <v>99999</v>
      </c>
      <c r="I358">
        <f t="shared" si="88"/>
        <v>1</v>
      </c>
      <c r="J358">
        <f>IF(Basket_Sheet!$I$6=0,IF(C358&lt;Basket_Sheet!$I$7,-10,10),IF(Basket_Sheet!$I$6=1,IF(D358&lt;Basket_Sheet!$I$7,-10,10),IF(Basket_Sheet!$I$6=2,IF(E358&gt;Basket_Sheet!$I$7,-10,10),"")))</f>
        <v>10</v>
      </c>
      <c r="K358">
        <f t="shared" si="89"/>
        <v>1</v>
      </c>
      <c r="L358">
        <f t="shared" si="90"/>
        <v>5</v>
      </c>
      <c r="M358">
        <f t="shared" si="91"/>
        <v>5</v>
      </c>
      <c r="N358">
        <v>25503.099600000001</v>
      </c>
      <c r="O358" s="6">
        <f t="shared" si="96"/>
        <v>1.8175212933249085E-2</v>
      </c>
      <c r="P358">
        <v>15631232</v>
      </c>
      <c r="Q358" s="6">
        <f t="shared" si="97"/>
        <v>2.1972227668438649E-3</v>
      </c>
      <c r="R358">
        <v>2404.4594642943734</v>
      </c>
      <c r="S358" s="6">
        <f t="shared" si="98"/>
        <v>2.8364455838674196E-3</v>
      </c>
      <c r="T358" s="29">
        <v>570.35213000000033</v>
      </c>
      <c r="U358" s="6">
        <f t="shared" si="99"/>
        <v>2.2150741827040576E-3</v>
      </c>
      <c r="V358">
        <v>634.01420000000019</v>
      </c>
      <c r="W358" s="6">
        <f t="shared" si="101"/>
        <v>-3.0218895016498326E-4</v>
      </c>
      <c r="X358">
        <v>2974.8115942943737</v>
      </c>
      <c r="Y358" s="6">
        <f t="shared" si="100"/>
        <v>2.7172521258278515E-3</v>
      </c>
      <c r="Z358" s="29">
        <v>3608.8257942943737</v>
      </c>
      <c r="AA358" s="6">
        <f t="shared" si="102"/>
        <v>2.1854635744107398E-3</v>
      </c>
      <c r="AB358">
        <f t="shared" si="92"/>
        <v>2017</v>
      </c>
      <c r="AC358">
        <f t="shared" si="93"/>
        <v>11</v>
      </c>
      <c r="AD358" s="23">
        <f t="shared" si="94"/>
        <v>4</v>
      </c>
      <c r="AE358">
        <f>IF(ISBLANK(Basket_Sheet!$I$1),0,IF(Basket_Sheet!$I$1=0,1,IF(Calculation_Sheet!AB358=Basket_Sheet!$I$1,1,0)))</f>
        <v>1</v>
      </c>
      <c r="AF358">
        <f>IF(ISBLANK(Basket_Sheet!$I$2),0,IF(Basket_Sheet!$I$2=0,1,IF(Calculation_Sheet!AC358=Basket_Sheet!$I$2,1,0)))</f>
        <v>0</v>
      </c>
      <c r="AG358">
        <f>IF(ISBLANK(Basket_Sheet!$I$3),0,IF(Basket_Sheet!$I$3=0,1,IF(Calculation_Sheet!AD358=Basket_Sheet!$I$3,1,0)))</f>
        <v>0</v>
      </c>
      <c r="AH358">
        <f t="shared" si="95"/>
        <v>1</v>
      </c>
    </row>
    <row r="359" spans="1:34" x14ac:dyDescent="0.35">
      <c r="A359" s="19">
        <v>43041</v>
      </c>
      <c r="B359" s="7">
        <v>-0.1823784808446314</v>
      </c>
      <c r="C359">
        <v>0.51140616999999999</v>
      </c>
      <c r="D359">
        <v>0.103166743700357</v>
      </c>
      <c r="E359">
        <v>8.7367460797404295</v>
      </c>
      <c r="F359">
        <v>5</v>
      </c>
      <c r="G359">
        <f t="shared" si="86"/>
        <v>99999</v>
      </c>
      <c r="H359">
        <f t="shared" si="87"/>
        <v>0</v>
      </c>
      <c r="I359">
        <f t="shared" si="88"/>
        <v>99999</v>
      </c>
      <c r="J359">
        <f>IF(Basket_Sheet!$I$6=0,IF(C359&lt;Basket_Sheet!$I$7,-10,10),IF(Basket_Sheet!$I$6=1,IF(D359&lt;Basket_Sheet!$I$7,-10,10),IF(Basket_Sheet!$I$6=2,IF(E359&gt;Basket_Sheet!$I$7,-10,10),"")))</f>
        <v>10</v>
      </c>
      <c r="K359">
        <f t="shared" si="89"/>
        <v>0</v>
      </c>
      <c r="L359">
        <f t="shared" si="90"/>
        <v>3</v>
      </c>
      <c r="M359">
        <f t="shared" si="91"/>
        <v>3</v>
      </c>
      <c r="N359">
        <v>25426.300800000001</v>
      </c>
      <c r="O359" s="6">
        <f t="shared" si="96"/>
        <v>-3.0113516084139258E-3</v>
      </c>
      <c r="P359">
        <v>15494411</v>
      </c>
      <c r="Q359" s="6">
        <f t="shared" si="97"/>
        <v>-8.753052862371935E-3</v>
      </c>
      <c r="R359">
        <v>2395.3889942487854</v>
      </c>
      <c r="S359" s="6">
        <f t="shared" si="98"/>
        <v>-3.7723530715665365E-3</v>
      </c>
      <c r="T359" s="29">
        <v>571.11925000000031</v>
      </c>
      <c r="U359" s="6">
        <f t="shared" si="99"/>
        <v>1.3449936620733016E-3</v>
      </c>
      <c r="V359">
        <v>634.75756000000024</v>
      </c>
      <c r="W359" s="6">
        <f t="shared" si="101"/>
        <v>1.1724658532885623E-3</v>
      </c>
      <c r="X359">
        <v>2966.5082442487856</v>
      </c>
      <c r="Y359" s="6">
        <f t="shared" si="100"/>
        <v>-2.7912187990370985E-3</v>
      </c>
      <c r="Z359" s="29">
        <v>3601.2658042487856</v>
      </c>
      <c r="AA359" s="6">
        <f t="shared" si="102"/>
        <v>-2.0948614525923004E-3</v>
      </c>
      <c r="AB359">
        <f t="shared" si="92"/>
        <v>2017</v>
      </c>
      <c r="AC359">
        <f t="shared" si="93"/>
        <v>11</v>
      </c>
      <c r="AD359" s="23">
        <f t="shared" si="94"/>
        <v>4</v>
      </c>
      <c r="AE359">
        <f>IF(ISBLANK(Basket_Sheet!$I$1),0,IF(Basket_Sheet!$I$1=0,1,IF(Calculation_Sheet!AB359=Basket_Sheet!$I$1,1,0)))</f>
        <v>1</v>
      </c>
      <c r="AF359">
        <f>IF(ISBLANK(Basket_Sheet!$I$2),0,IF(Basket_Sheet!$I$2=0,1,IF(Calculation_Sheet!AC359=Basket_Sheet!$I$2,1,0)))</f>
        <v>0</v>
      </c>
      <c r="AG359">
        <f>IF(ISBLANK(Basket_Sheet!$I$3),0,IF(Basket_Sheet!$I$3=0,1,IF(Calculation_Sheet!AD359=Basket_Sheet!$I$3,1,0)))</f>
        <v>0</v>
      </c>
      <c r="AH359">
        <f t="shared" si="95"/>
        <v>1</v>
      </c>
    </row>
    <row r="360" spans="1:34" x14ac:dyDescent="0.35">
      <c r="A360" s="19">
        <v>43042</v>
      </c>
      <c r="B360" s="7">
        <v>0.68917719070584371</v>
      </c>
      <c r="C360">
        <v>0.84627090299999996</v>
      </c>
      <c r="D360">
        <v>0.18511273630788999</v>
      </c>
      <c r="E360">
        <v>6.3372296775013597</v>
      </c>
      <c r="F360">
        <v>7</v>
      </c>
      <c r="G360">
        <f t="shared" si="86"/>
        <v>99999</v>
      </c>
      <c r="H360">
        <f t="shared" si="87"/>
        <v>99999</v>
      </c>
      <c r="I360">
        <f t="shared" si="88"/>
        <v>1</v>
      </c>
      <c r="J360">
        <f>IF(Basket_Sheet!$I$6=0,IF(C360&lt;Basket_Sheet!$I$7,-10,10),IF(Basket_Sheet!$I$6=1,IF(D360&lt;Basket_Sheet!$I$7,-10,10),IF(Basket_Sheet!$I$6=2,IF(E360&gt;Basket_Sheet!$I$7,-10,10),"")))</f>
        <v>10</v>
      </c>
      <c r="K360">
        <f t="shared" si="89"/>
        <v>1</v>
      </c>
      <c r="L360">
        <f t="shared" si="90"/>
        <v>5</v>
      </c>
      <c r="M360">
        <f t="shared" si="91"/>
        <v>5</v>
      </c>
      <c r="N360">
        <v>25643.25</v>
      </c>
      <c r="O360" s="6">
        <f t="shared" si="96"/>
        <v>8.5324720141750632E-3</v>
      </c>
      <c r="P360">
        <v>15401410</v>
      </c>
      <c r="Q360" s="6">
        <f t="shared" si="97"/>
        <v>-6.0022288036634119E-3</v>
      </c>
      <c r="R360">
        <v>2395.2132267131569</v>
      </c>
      <c r="S360" s="6">
        <f t="shared" si="98"/>
        <v>-7.3377449779754578E-5</v>
      </c>
      <c r="T360" s="29">
        <v>571.47355000000027</v>
      </c>
      <c r="U360" s="6">
        <f t="shared" si="99"/>
        <v>6.2036080906047175E-4</v>
      </c>
      <c r="V360">
        <v>628.53732000000025</v>
      </c>
      <c r="W360" s="6">
        <f t="shared" si="101"/>
        <v>-9.7993949059858032E-3</v>
      </c>
      <c r="X360">
        <v>2966.6867767131571</v>
      </c>
      <c r="Y360" s="6">
        <f t="shared" si="100"/>
        <v>6.0182696177468742E-5</v>
      </c>
      <c r="Z360" s="29">
        <v>3595.2240967131575</v>
      </c>
      <c r="AA360" s="6">
        <f t="shared" si="102"/>
        <v>-1.6776622065775015E-3</v>
      </c>
      <c r="AB360">
        <f t="shared" si="92"/>
        <v>2017</v>
      </c>
      <c r="AC360">
        <f t="shared" si="93"/>
        <v>11</v>
      </c>
      <c r="AD360" s="23">
        <f t="shared" si="94"/>
        <v>4</v>
      </c>
      <c r="AE360">
        <f>IF(ISBLANK(Basket_Sheet!$I$1),0,IF(Basket_Sheet!$I$1=0,1,IF(Calculation_Sheet!AB360=Basket_Sheet!$I$1,1,0)))</f>
        <v>1</v>
      </c>
      <c r="AF360">
        <f>IF(ISBLANK(Basket_Sheet!$I$2),0,IF(Basket_Sheet!$I$2=0,1,IF(Calculation_Sheet!AC360=Basket_Sheet!$I$2,1,0)))</f>
        <v>0</v>
      </c>
      <c r="AG360">
        <f>IF(ISBLANK(Basket_Sheet!$I$3),0,IF(Basket_Sheet!$I$3=0,1,IF(Calculation_Sheet!AD360=Basket_Sheet!$I$3,1,0)))</f>
        <v>0</v>
      </c>
      <c r="AH360">
        <f t="shared" si="95"/>
        <v>1</v>
      </c>
    </row>
    <row r="361" spans="1:34" x14ac:dyDescent="0.35">
      <c r="A361" s="19">
        <v>43045</v>
      </c>
      <c r="B361" s="7">
        <v>-0.18076707329367636</v>
      </c>
      <c r="C361">
        <v>3.4515047E-2</v>
      </c>
      <c r="D361">
        <v>8.5752347035725804E-2</v>
      </c>
      <c r="E361">
        <v>11.9527471381338</v>
      </c>
      <c r="F361">
        <v>6</v>
      </c>
      <c r="G361">
        <f t="shared" si="86"/>
        <v>99999</v>
      </c>
      <c r="H361">
        <f t="shared" si="87"/>
        <v>0</v>
      </c>
      <c r="I361">
        <f t="shared" si="88"/>
        <v>99999</v>
      </c>
      <c r="J361">
        <f>IF(Basket_Sheet!$I$6=0,IF(C361&lt;Basket_Sheet!$I$7,-10,10),IF(Basket_Sheet!$I$6=1,IF(D361&lt;Basket_Sheet!$I$7,-10,10),IF(Basket_Sheet!$I$6=2,IF(E361&gt;Basket_Sheet!$I$7,-10,10),"")))</f>
        <v>-10</v>
      </c>
      <c r="K361">
        <f t="shared" si="89"/>
        <v>0</v>
      </c>
      <c r="L361">
        <f t="shared" si="90"/>
        <v>4</v>
      </c>
      <c r="M361">
        <f t="shared" si="91"/>
        <v>4</v>
      </c>
      <c r="N361">
        <v>25558.199199999999</v>
      </c>
      <c r="O361" s="6">
        <f t="shared" si="96"/>
        <v>-3.3166934768409373E-3</v>
      </c>
      <c r="P361">
        <v>15379699</v>
      </c>
      <c r="Q361" s="6">
        <f t="shared" si="97"/>
        <v>-1.4096761270558922E-3</v>
      </c>
      <c r="R361">
        <v>2391.6219645853739</v>
      </c>
      <c r="S361" s="6">
        <f t="shared" si="98"/>
        <v>-1.4993496561102049E-3</v>
      </c>
      <c r="T361" s="29">
        <v>571.43569000000025</v>
      </c>
      <c r="U361" s="6">
        <f t="shared" si="99"/>
        <v>-6.6249785313776677E-5</v>
      </c>
      <c r="V361">
        <v>628.66397000000029</v>
      </c>
      <c r="W361" s="6">
        <f t="shared" si="101"/>
        <v>2.0149957046311506E-4</v>
      </c>
      <c r="X361">
        <v>2963.0576545853742</v>
      </c>
      <c r="Y361" s="6">
        <f t="shared" si="100"/>
        <v>-1.2232913013499047E-3</v>
      </c>
      <c r="Z361" s="29">
        <v>3591.7216245853742</v>
      </c>
      <c r="AA361" s="6">
        <f t="shared" si="102"/>
        <v>-9.7420133865511183E-4</v>
      </c>
      <c r="AB361">
        <f t="shared" si="92"/>
        <v>2017</v>
      </c>
      <c r="AC361">
        <f t="shared" si="93"/>
        <v>11</v>
      </c>
      <c r="AD361" s="23">
        <f t="shared" si="94"/>
        <v>4</v>
      </c>
      <c r="AE361">
        <f>IF(ISBLANK(Basket_Sheet!$I$1),0,IF(Basket_Sheet!$I$1=0,1,IF(Calculation_Sheet!AB361=Basket_Sheet!$I$1,1,0)))</f>
        <v>1</v>
      </c>
      <c r="AF361">
        <f>IF(ISBLANK(Basket_Sheet!$I$2),0,IF(Basket_Sheet!$I$2=0,1,IF(Calculation_Sheet!AC361=Basket_Sheet!$I$2,1,0)))</f>
        <v>0</v>
      </c>
      <c r="AG361">
        <f>IF(ISBLANK(Basket_Sheet!$I$3),0,IF(Basket_Sheet!$I$3=0,1,IF(Calculation_Sheet!AD361=Basket_Sheet!$I$3,1,0)))</f>
        <v>0</v>
      </c>
      <c r="AH361">
        <f t="shared" si="95"/>
        <v>1</v>
      </c>
    </row>
    <row r="362" spans="1:34" x14ac:dyDescent="0.35">
      <c r="A362" s="19">
        <v>43046</v>
      </c>
      <c r="B362" s="7">
        <v>-1.6050449834909049</v>
      </c>
      <c r="C362">
        <v>0.73699265000000003</v>
      </c>
      <c r="D362">
        <v>0.281012176207737</v>
      </c>
      <c r="E362">
        <v>5.76937751899725</v>
      </c>
      <c r="F362">
        <v>8</v>
      </c>
      <c r="G362">
        <f t="shared" si="86"/>
        <v>-1</v>
      </c>
      <c r="H362">
        <f t="shared" si="87"/>
        <v>99999</v>
      </c>
      <c r="I362">
        <f t="shared" si="88"/>
        <v>99999</v>
      </c>
      <c r="J362">
        <f>IF(Basket_Sheet!$I$6=0,IF(C362&lt;Basket_Sheet!$I$7,-10,10),IF(Basket_Sheet!$I$6=1,IF(D362&lt;Basket_Sheet!$I$7,-10,10),IF(Basket_Sheet!$I$6=2,IF(E362&gt;Basket_Sheet!$I$7,-10,10),"")))</f>
        <v>10</v>
      </c>
      <c r="K362">
        <f t="shared" si="89"/>
        <v>-1</v>
      </c>
      <c r="L362">
        <f t="shared" si="90"/>
        <v>1</v>
      </c>
      <c r="M362">
        <f t="shared" si="91"/>
        <v>1</v>
      </c>
      <c r="N362">
        <v>25291.75</v>
      </c>
      <c r="O362" s="6">
        <f t="shared" si="96"/>
        <v>-1.0425194588826847E-2</v>
      </c>
      <c r="P362">
        <v>15435677</v>
      </c>
      <c r="Q362" s="6">
        <f t="shared" si="97"/>
        <v>3.6397331313180459E-3</v>
      </c>
      <c r="R362">
        <v>2396.4849995244472</v>
      </c>
      <c r="S362" s="6">
        <f t="shared" si="98"/>
        <v>2.0333627183075631E-3</v>
      </c>
      <c r="T362" s="29">
        <v>572.17883000000018</v>
      </c>
      <c r="U362" s="6">
        <f t="shared" si="99"/>
        <v>1.3004787992851874E-3</v>
      </c>
      <c r="V362">
        <v>625.70631000000026</v>
      </c>
      <c r="W362" s="6">
        <f t="shared" si="101"/>
        <v>-4.7046755359624326E-3</v>
      </c>
      <c r="X362">
        <v>2968.6638295244475</v>
      </c>
      <c r="Y362" s="6">
        <f t="shared" si="100"/>
        <v>1.8920235758483894E-3</v>
      </c>
      <c r="Z362" s="29">
        <v>3594.3701395244479</v>
      </c>
      <c r="AA362" s="6">
        <f t="shared" si="102"/>
        <v>7.3739426823737908E-4</v>
      </c>
      <c r="AB362">
        <f t="shared" si="92"/>
        <v>2017</v>
      </c>
      <c r="AC362">
        <f t="shared" si="93"/>
        <v>11</v>
      </c>
      <c r="AD362" s="23">
        <f t="shared" si="94"/>
        <v>4</v>
      </c>
      <c r="AE362">
        <f>IF(ISBLANK(Basket_Sheet!$I$1),0,IF(Basket_Sheet!$I$1=0,1,IF(Calculation_Sheet!AB362=Basket_Sheet!$I$1,1,0)))</f>
        <v>1</v>
      </c>
      <c r="AF362">
        <f>IF(ISBLANK(Basket_Sheet!$I$2),0,IF(Basket_Sheet!$I$2=0,1,IF(Calculation_Sheet!AC362=Basket_Sheet!$I$2,1,0)))</f>
        <v>0</v>
      </c>
      <c r="AG362">
        <f>IF(ISBLANK(Basket_Sheet!$I$3),0,IF(Basket_Sheet!$I$3=0,1,IF(Calculation_Sheet!AD362=Basket_Sheet!$I$3,1,0)))</f>
        <v>0</v>
      </c>
      <c r="AH362">
        <f t="shared" si="95"/>
        <v>1</v>
      </c>
    </row>
    <row r="363" spans="1:34" x14ac:dyDescent="0.35">
      <c r="A363" s="19">
        <v>43047</v>
      </c>
      <c r="B363" s="7">
        <v>-0.29987142833650571</v>
      </c>
      <c r="C363">
        <v>0.133773745</v>
      </c>
      <c r="D363">
        <v>0.116046440709644</v>
      </c>
      <c r="E363">
        <v>7.4973280573613703</v>
      </c>
      <c r="F363">
        <v>9</v>
      </c>
      <c r="G363">
        <f t="shared" si="86"/>
        <v>-1</v>
      </c>
      <c r="H363">
        <f t="shared" si="87"/>
        <v>99999</v>
      </c>
      <c r="I363">
        <f t="shared" si="88"/>
        <v>99999</v>
      </c>
      <c r="J363">
        <f>IF(Basket_Sheet!$I$6=0,IF(C363&lt;Basket_Sheet!$I$7,-10,10),IF(Basket_Sheet!$I$6=1,IF(D363&lt;Basket_Sheet!$I$7,-10,10),IF(Basket_Sheet!$I$6=2,IF(E363&gt;Basket_Sheet!$I$7,-10,10),"")))</f>
        <v>10</v>
      </c>
      <c r="K363">
        <f t="shared" si="89"/>
        <v>-1</v>
      </c>
      <c r="L363">
        <f t="shared" si="90"/>
        <v>1</v>
      </c>
      <c r="M363">
        <f t="shared" si="91"/>
        <v>1</v>
      </c>
      <c r="N363">
        <v>25223.849600000001</v>
      </c>
      <c r="O363" s="6">
        <f t="shared" si="96"/>
        <v>-2.6846857176746619E-3</v>
      </c>
      <c r="P363">
        <v>15414824</v>
      </c>
      <c r="Q363" s="6">
        <f t="shared" si="97"/>
        <v>-1.3509611531777876E-3</v>
      </c>
      <c r="R363">
        <v>2390.4062674374027</v>
      </c>
      <c r="S363" s="6">
        <f t="shared" si="98"/>
        <v>-2.5365199816609341E-3</v>
      </c>
      <c r="T363" s="29">
        <v>573.09331000000032</v>
      </c>
      <c r="U363" s="6">
        <f t="shared" si="99"/>
        <v>1.5982415847159981E-3</v>
      </c>
      <c r="V363">
        <v>629.78970000000027</v>
      </c>
      <c r="W363" s="6">
        <f t="shared" si="101"/>
        <v>6.5260489381990805E-3</v>
      </c>
      <c r="X363">
        <v>2963.4995774374029</v>
      </c>
      <c r="Y363" s="6">
        <f t="shared" si="100"/>
        <v>-1.7395880381214646E-3</v>
      </c>
      <c r="Z363" s="29">
        <v>3593.2892774374031</v>
      </c>
      <c r="AA363" s="6">
        <f t="shared" si="102"/>
        <v>-3.0070973358009567E-4</v>
      </c>
      <c r="AB363">
        <f t="shared" si="92"/>
        <v>2017</v>
      </c>
      <c r="AC363">
        <f t="shared" si="93"/>
        <v>11</v>
      </c>
      <c r="AD363" s="23">
        <f t="shared" si="94"/>
        <v>4</v>
      </c>
      <c r="AE363">
        <f>IF(ISBLANK(Basket_Sheet!$I$1),0,IF(Basket_Sheet!$I$1=0,1,IF(Calculation_Sheet!AB363=Basket_Sheet!$I$1,1,0)))</f>
        <v>1</v>
      </c>
      <c r="AF363">
        <f>IF(ISBLANK(Basket_Sheet!$I$2),0,IF(Basket_Sheet!$I$2=0,1,IF(Calculation_Sheet!AC363=Basket_Sheet!$I$2,1,0)))</f>
        <v>0</v>
      </c>
      <c r="AG363">
        <f>IF(ISBLANK(Basket_Sheet!$I$3),0,IF(Basket_Sheet!$I$3=0,1,IF(Calculation_Sheet!AD363=Basket_Sheet!$I$3,1,0)))</f>
        <v>0</v>
      </c>
      <c r="AH363">
        <f t="shared" si="95"/>
        <v>1</v>
      </c>
    </row>
    <row r="364" spans="1:34" x14ac:dyDescent="0.35">
      <c r="A364" s="19">
        <v>43048</v>
      </c>
      <c r="B364" s="7">
        <v>0.13455385826077243</v>
      </c>
      <c r="C364">
        <v>0.40743298100000003</v>
      </c>
      <c r="D364">
        <v>4.0493777366820097E-2</v>
      </c>
      <c r="E364">
        <v>9.3602137971093597</v>
      </c>
      <c r="F364">
        <v>7</v>
      </c>
      <c r="G364">
        <f t="shared" si="86"/>
        <v>99999</v>
      </c>
      <c r="H364">
        <f t="shared" si="87"/>
        <v>0</v>
      </c>
      <c r="I364">
        <f t="shared" si="88"/>
        <v>99999</v>
      </c>
      <c r="J364">
        <f>IF(Basket_Sheet!$I$6=0,IF(C364&lt;Basket_Sheet!$I$7,-10,10),IF(Basket_Sheet!$I$6=1,IF(D364&lt;Basket_Sheet!$I$7,-10,10),IF(Basket_Sheet!$I$6=2,IF(E364&gt;Basket_Sheet!$I$7,-10,10),"")))</f>
        <v>-10</v>
      </c>
      <c r="K364">
        <f t="shared" si="89"/>
        <v>0</v>
      </c>
      <c r="L364">
        <f t="shared" si="90"/>
        <v>4</v>
      </c>
      <c r="M364">
        <f t="shared" si="91"/>
        <v>4</v>
      </c>
      <c r="N364">
        <v>25345.400399999999</v>
      </c>
      <c r="O364" s="6">
        <f t="shared" si="96"/>
        <v>4.8188837916318672E-3</v>
      </c>
      <c r="P364">
        <v>15452624</v>
      </c>
      <c r="Q364" s="6">
        <f t="shared" si="97"/>
        <v>2.4521849876457669E-3</v>
      </c>
      <c r="R364">
        <v>2400.3980502327013</v>
      </c>
      <c r="S364" s="6">
        <f t="shared" si="98"/>
        <v>4.1799517226039917E-3</v>
      </c>
      <c r="T364" s="29">
        <v>571.60226000000023</v>
      </c>
      <c r="U364" s="6">
        <f t="shared" si="99"/>
        <v>-2.601757818460837E-3</v>
      </c>
      <c r="V364">
        <v>628.44218000000023</v>
      </c>
      <c r="W364" s="6">
        <f t="shared" si="101"/>
        <v>-2.13963486541624E-3</v>
      </c>
      <c r="X364">
        <v>2972.0003102327014</v>
      </c>
      <c r="Y364" s="6">
        <f t="shared" si="100"/>
        <v>2.8684778158967195E-3</v>
      </c>
      <c r="Z364" s="29">
        <v>3600.4424902327019</v>
      </c>
      <c r="AA364" s="6">
        <f t="shared" si="102"/>
        <v>1.9907144243060948E-3</v>
      </c>
      <c r="AB364">
        <f t="shared" si="92"/>
        <v>2017</v>
      </c>
      <c r="AC364">
        <f t="shared" si="93"/>
        <v>11</v>
      </c>
      <c r="AD364" s="23">
        <f t="shared" si="94"/>
        <v>4</v>
      </c>
      <c r="AE364">
        <f>IF(ISBLANK(Basket_Sheet!$I$1),0,IF(Basket_Sheet!$I$1=0,1,IF(Calculation_Sheet!AB364=Basket_Sheet!$I$1,1,0)))</f>
        <v>1</v>
      </c>
      <c r="AF364">
        <f>IF(ISBLANK(Basket_Sheet!$I$2),0,IF(Basket_Sheet!$I$2=0,1,IF(Calculation_Sheet!AC364=Basket_Sheet!$I$2,1,0)))</f>
        <v>0</v>
      </c>
      <c r="AG364">
        <f>IF(ISBLANK(Basket_Sheet!$I$3),0,IF(Basket_Sheet!$I$3=0,1,IF(Calculation_Sheet!AD364=Basket_Sheet!$I$3,1,0)))</f>
        <v>0</v>
      </c>
      <c r="AH364">
        <f t="shared" si="95"/>
        <v>1</v>
      </c>
    </row>
    <row r="365" spans="1:34" x14ac:dyDescent="0.35">
      <c r="A365" s="19">
        <v>43049</v>
      </c>
      <c r="B365" s="7">
        <v>0.90916287621825809</v>
      </c>
      <c r="C365">
        <v>0.461285683</v>
      </c>
      <c r="D365">
        <v>0.16745217103082699</v>
      </c>
      <c r="E365">
        <v>8.0857230755969791</v>
      </c>
      <c r="F365">
        <v>8</v>
      </c>
      <c r="G365">
        <f t="shared" si="86"/>
        <v>99999</v>
      </c>
      <c r="H365">
        <f t="shared" si="87"/>
        <v>99999</v>
      </c>
      <c r="I365">
        <f t="shared" si="88"/>
        <v>1</v>
      </c>
      <c r="J365">
        <f>IF(Basket_Sheet!$I$6=0,IF(C365&lt;Basket_Sheet!$I$7,-10,10),IF(Basket_Sheet!$I$6=1,IF(D365&lt;Basket_Sheet!$I$7,-10,10),IF(Basket_Sheet!$I$6=2,IF(E365&gt;Basket_Sheet!$I$7,-10,10),"")))</f>
        <v>10</v>
      </c>
      <c r="K365">
        <f t="shared" si="89"/>
        <v>1</v>
      </c>
      <c r="L365">
        <f t="shared" si="90"/>
        <v>5</v>
      </c>
      <c r="M365">
        <f t="shared" si="91"/>
        <v>5</v>
      </c>
      <c r="N365">
        <v>25515.150399999999</v>
      </c>
      <c r="O365" s="6">
        <f t="shared" si="96"/>
        <v>6.6974676793820631E-3</v>
      </c>
      <c r="P365">
        <v>15477478</v>
      </c>
      <c r="Q365" s="6">
        <f t="shared" si="97"/>
        <v>1.6083999714222585E-3</v>
      </c>
      <c r="R365">
        <v>2391.4981757022169</v>
      </c>
      <c r="S365" s="6">
        <f t="shared" si="98"/>
        <v>-3.7076661221340235E-3</v>
      </c>
      <c r="T365" s="29">
        <v>570.0549000000002</v>
      </c>
      <c r="U365" s="6">
        <f t="shared" si="99"/>
        <v>-2.7070571764359341E-3</v>
      </c>
      <c r="V365">
        <v>621.34306000000026</v>
      </c>
      <c r="W365" s="6">
        <f t="shared" si="101"/>
        <v>-1.1296377337370878E-2</v>
      </c>
      <c r="X365">
        <v>2961.553075702217</v>
      </c>
      <c r="Y365" s="6">
        <f t="shared" si="100"/>
        <v>-3.5152198653930489E-3</v>
      </c>
      <c r="Z365" s="29">
        <v>3582.8961357022172</v>
      </c>
      <c r="AA365" s="6">
        <f t="shared" si="102"/>
        <v>-4.8733883621484564E-3</v>
      </c>
      <c r="AB365">
        <f t="shared" si="92"/>
        <v>2017</v>
      </c>
      <c r="AC365">
        <f t="shared" si="93"/>
        <v>11</v>
      </c>
      <c r="AD365" s="23">
        <f t="shared" si="94"/>
        <v>4</v>
      </c>
      <c r="AE365">
        <f>IF(ISBLANK(Basket_Sheet!$I$1),0,IF(Basket_Sheet!$I$1=0,1,IF(Calculation_Sheet!AB365=Basket_Sheet!$I$1,1,0)))</f>
        <v>1</v>
      </c>
      <c r="AF365">
        <f>IF(ISBLANK(Basket_Sheet!$I$2),0,IF(Basket_Sheet!$I$2=0,1,IF(Calculation_Sheet!AC365=Basket_Sheet!$I$2,1,0)))</f>
        <v>0</v>
      </c>
      <c r="AG365">
        <f>IF(ISBLANK(Basket_Sheet!$I$3),0,IF(Basket_Sheet!$I$3=0,1,IF(Calculation_Sheet!AD365=Basket_Sheet!$I$3,1,0)))</f>
        <v>0</v>
      </c>
      <c r="AH365">
        <f t="shared" si="95"/>
        <v>1</v>
      </c>
    </row>
    <row r="366" spans="1:34" x14ac:dyDescent="0.35">
      <c r="A366" s="19">
        <v>43052</v>
      </c>
      <c r="B366" s="7">
        <v>-0.8351540478052295</v>
      </c>
      <c r="C366">
        <v>0.57032532499999999</v>
      </c>
      <c r="D366">
        <v>0.18712391405353901</v>
      </c>
      <c r="E366">
        <v>8.3822427061337095</v>
      </c>
      <c r="F366">
        <v>5</v>
      </c>
      <c r="G366">
        <f t="shared" si="86"/>
        <v>-1</v>
      </c>
      <c r="H366">
        <f t="shared" si="87"/>
        <v>99999</v>
      </c>
      <c r="I366">
        <f t="shared" si="88"/>
        <v>99999</v>
      </c>
      <c r="J366">
        <f>IF(Basket_Sheet!$I$6=0,IF(C366&lt;Basket_Sheet!$I$7,-10,10),IF(Basket_Sheet!$I$6=1,IF(D366&lt;Basket_Sheet!$I$7,-10,10),IF(Basket_Sheet!$I$6=2,IF(E366&gt;Basket_Sheet!$I$7,-10,10),"")))</f>
        <v>10</v>
      </c>
      <c r="K366">
        <f t="shared" si="89"/>
        <v>-1</v>
      </c>
      <c r="L366">
        <f t="shared" si="90"/>
        <v>1</v>
      </c>
      <c r="M366">
        <f t="shared" si="91"/>
        <v>1</v>
      </c>
      <c r="N366">
        <v>25366.800800000001</v>
      </c>
      <c r="O366" s="6">
        <f t="shared" si="96"/>
        <v>-5.8141769762014572E-3</v>
      </c>
      <c r="P366">
        <v>15506535</v>
      </c>
      <c r="Q366" s="6">
        <f t="shared" si="97"/>
        <v>1.8773730448848891E-3</v>
      </c>
      <c r="R366">
        <v>2392.9403393821904</v>
      </c>
      <c r="S366" s="6">
        <f t="shared" si="98"/>
        <v>6.0303775040515539E-4</v>
      </c>
      <c r="T366" s="29">
        <v>570.6179000000003</v>
      </c>
      <c r="U366" s="6">
        <f t="shared" si="99"/>
        <v>9.876241744437575E-4</v>
      </c>
      <c r="V366">
        <v>619.75615000000028</v>
      </c>
      <c r="W366" s="6">
        <f t="shared" si="101"/>
        <v>-2.5539997179657714E-3</v>
      </c>
      <c r="X366">
        <v>2963.5582393821905</v>
      </c>
      <c r="Y366" s="6">
        <f t="shared" si="100"/>
        <v>6.7706491449537332E-4</v>
      </c>
      <c r="Z366" s="29">
        <v>3583.3143893821907</v>
      </c>
      <c r="AA366" s="6">
        <f t="shared" si="102"/>
        <v>1.1673620002716767E-4</v>
      </c>
      <c r="AB366">
        <f t="shared" si="92"/>
        <v>2017</v>
      </c>
      <c r="AC366">
        <f t="shared" si="93"/>
        <v>11</v>
      </c>
      <c r="AD366" s="23">
        <f t="shared" si="94"/>
        <v>4</v>
      </c>
      <c r="AE366">
        <f>IF(ISBLANK(Basket_Sheet!$I$1),0,IF(Basket_Sheet!$I$1=0,1,IF(Calculation_Sheet!AB366=Basket_Sheet!$I$1,1,0)))</f>
        <v>1</v>
      </c>
      <c r="AF366">
        <f>IF(ISBLANK(Basket_Sheet!$I$2),0,IF(Basket_Sheet!$I$2=0,1,IF(Calculation_Sheet!AC366=Basket_Sheet!$I$2,1,0)))</f>
        <v>0</v>
      </c>
      <c r="AG366">
        <f>IF(ISBLANK(Basket_Sheet!$I$3),0,IF(Basket_Sheet!$I$3=0,1,IF(Calculation_Sheet!AD366=Basket_Sheet!$I$3,1,0)))</f>
        <v>0</v>
      </c>
      <c r="AH366">
        <f t="shared" si="95"/>
        <v>1</v>
      </c>
    </row>
    <row r="367" spans="1:34" x14ac:dyDescent="0.35">
      <c r="A367" s="19">
        <v>43053</v>
      </c>
      <c r="B367" s="7">
        <v>-0.38682602903935742</v>
      </c>
      <c r="C367">
        <v>1.6311730999999999E-2</v>
      </c>
      <c r="D367">
        <v>8.8605268726701394E-2</v>
      </c>
      <c r="E367">
        <v>11.2840610071949</v>
      </c>
      <c r="F367">
        <v>6</v>
      </c>
      <c r="G367">
        <f t="shared" si="86"/>
        <v>-1</v>
      </c>
      <c r="H367">
        <f t="shared" si="87"/>
        <v>99999</v>
      </c>
      <c r="I367">
        <f t="shared" si="88"/>
        <v>99999</v>
      </c>
      <c r="J367">
        <f>IF(Basket_Sheet!$I$6=0,IF(C367&lt;Basket_Sheet!$I$7,-10,10),IF(Basket_Sheet!$I$6=1,IF(D367&lt;Basket_Sheet!$I$7,-10,10),IF(Basket_Sheet!$I$6=2,IF(E367&gt;Basket_Sheet!$I$7,-10,10),"")))</f>
        <v>-10</v>
      </c>
      <c r="K367">
        <f t="shared" si="89"/>
        <v>-1</v>
      </c>
      <c r="L367">
        <f t="shared" si="90"/>
        <v>2</v>
      </c>
      <c r="M367">
        <f t="shared" si="91"/>
        <v>2</v>
      </c>
      <c r="N367">
        <v>25273.550800000001</v>
      </c>
      <c r="O367" s="6">
        <f t="shared" si="96"/>
        <v>-3.676064661650158E-3</v>
      </c>
      <c r="P367">
        <v>15532703</v>
      </c>
      <c r="Q367" s="6">
        <f t="shared" si="97"/>
        <v>1.6875465731061023E-3</v>
      </c>
      <c r="R367">
        <v>2390.0226308097558</v>
      </c>
      <c r="S367" s="6">
        <f t="shared" si="98"/>
        <v>-1.2192985025225589E-3</v>
      </c>
      <c r="T367" s="29">
        <v>570.58639000000028</v>
      </c>
      <c r="U367" s="6">
        <f t="shared" si="99"/>
        <v>-5.5220840425862505E-5</v>
      </c>
      <c r="V367">
        <v>620.08567000000028</v>
      </c>
      <c r="W367" s="6">
        <f t="shared" si="101"/>
        <v>5.316929892507094E-4</v>
      </c>
      <c r="X367">
        <v>2960.6090208097562</v>
      </c>
      <c r="Y367" s="6">
        <f t="shared" si="100"/>
        <v>-9.9516133452104416E-4</v>
      </c>
      <c r="Z367" s="29">
        <v>3580.6946908097566</v>
      </c>
      <c r="AA367" s="6">
        <f t="shared" si="102"/>
        <v>-7.3108253637932386E-4</v>
      </c>
      <c r="AB367">
        <f t="shared" si="92"/>
        <v>2017</v>
      </c>
      <c r="AC367">
        <f t="shared" si="93"/>
        <v>11</v>
      </c>
      <c r="AD367" s="23">
        <f t="shared" si="94"/>
        <v>4</v>
      </c>
      <c r="AE367">
        <f>IF(ISBLANK(Basket_Sheet!$I$1),0,IF(Basket_Sheet!$I$1=0,1,IF(Calculation_Sheet!AB367=Basket_Sheet!$I$1,1,0)))</f>
        <v>1</v>
      </c>
      <c r="AF367">
        <f>IF(ISBLANK(Basket_Sheet!$I$2),0,IF(Basket_Sheet!$I$2=0,1,IF(Calculation_Sheet!AC367=Basket_Sheet!$I$2,1,0)))</f>
        <v>0</v>
      </c>
      <c r="AG367">
        <f>IF(ISBLANK(Basket_Sheet!$I$3),0,IF(Basket_Sheet!$I$3=0,1,IF(Calculation_Sheet!AD367=Basket_Sheet!$I$3,1,0)))</f>
        <v>0</v>
      </c>
      <c r="AH367">
        <f t="shared" si="95"/>
        <v>1</v>
      </c>
    </row>
    <row r="368" spans="1:34" x14ac:dyDescent="0.35">
      <c r="A368" s="19">
        <v>43054</v>
      </c>
      <c r="B368" s="7">
        <v>-8.3106651888649546E-2</v>
      </c>
      <c r="C368">
        <v>0.29664959000000002</v>
      </c>
      <c r="D368">
        <v>7.3706673983692905E-2</v>
      </c>
      <c r="E368">
        <v>11.7425676263629</v>
      </c>
      <c r="F368">
        <v>5</v>
      </c>
      <c r="G368">
        <f t="shared" si="86"/>
        <v>99999</v>
      </c>
      <c r="H368">
        <f t="shared" si="87"/>
        <v>0</v>
      </c>
      <c r="I368">
        <f t="shared" si="88"/>
        <v>99999</v>
      </c>
      <c r="J368">
        <f>IF(Basket_Sheet!$I$6=0,IF(C368&lt;Basket_Sheet!$I$7,-10,10),IF(Basket_Sheet!$I$6=1,IF(D368&lt;Basket_Sheet!$I$7,-10,10),IF(Basket_Sheet!$I$6=2,IF(E368&gt;Basket_Sheet!$I$7,-10,10),"")))</f>
        <v>-10</v>
      </c>
      <c r="K368">
        <f t="shared" si="89"/>
        <v>0</v>
      </c>
      <c r="L368">
        <f t="shared" si="90"/>
        <v>4</v>
      </c>
      <c r="M368">
        <f t="shared" si="91"/>
        <v>4</v>
      </c>
      <c r="N368">
        <v>25236.150399999999</v>
      </c>
      <c r="O368" s="6">
        <f t="shared" si="96"/>
        <v>-1.4798237214852517E-3</v>
      </c>
      <c r="P368">
        <v>15648720</v>
      </c>
      <c r="Q368" s="6">
        <f t="shared" si="97"/>
        <v>7.4692086753993525E-3</v>
      </c>
      <c r="R368">
        <v>2396.2184806801943</v>
      </c>
      <c r="S368" s="6">
        <f t="shared" si="98"/>
        <v>2.592381256381282E-3</v>
      </c>
      <c r="T368" s="29">
        <v>571.0545400000002</v>
      </c>
      <c r="U368" s="6">
        <f t="shared" si="99"/>
        <v>8.2047172558730175E-4</v>
      </c>
      <c r="V368">
        <v>620.26887000000033</v>
      </c>
      <c r="W368" s="6">
        <f t="shared" si="101"/>
        <v>2.9544304741002669E-4</v>
      </c>
      <c r="X368">
        <v>2967.2730206801943</v>
      </c>
      <c r="Y368" s="6">
        <f t="shared" si="100"/>
        <v>2.2508881867202568E-3</v>
      </c>
      <c r="Z368" s="29">
        <v>3587.5418906801947</v>
      </c>
      <c r="AA368" s="6">
        <f t="shared" si="102"/>
        <v>1.9122545935044144E-3</v>
      </c>
      <c r="AB368">
        <f t="shared" si="92"/>
        <v>2017</v>
      </c>
      <c r="AC368">
        <f t="shared" si="93"/>
        <v>11</v>
      </c>
      <c r="AD368" s="23">
        <f t="shared" si="94"/>
        <v>4</v>
      </c>
      <c r="AE368">
        <f>IF(ISBLANK(Basket_Sheet!$I$1),0,IF(Basket_Sheet!$I$1=0,1,IF(Calculation_Sheet!AB368=Basket_Sheet!$I$1,1,0)))</f>
        <v>1</v>
      </c>
      <c r="AF368">
        <f>IF(ISBLANK(Basket_Sheet!$I$2),0,IF(Basket_Sheet!$I$2=0,1,IF(Calculation_Sheet!AC368=Basket_Sheet!$I$2,1,0)))</f>
        <v>0</v>
      </c>
      <c r="AG368">
        <f>IF(ISBLANK(Basket_Sheet!$I$3),0,IF(Basket_Sheet!$I$3=0,1,IF(Calculation_Sheet!AD368=Basket_Sheet!$I$3,1,0)))</f>
        <v>0</v>
      </c>
      <c r="AH368">
        <f t="shared" si="95"/>
        <v>1</v>
      </c>
    </row>
    <row r="369" spans="1:34" x14ac:dyDescent="0.35">
      <c r="A369" s="19">
        <v>43055</v>
      </c>
      <c r="B369" s="7">
        <v>0.85117114453865772</v>
      </c>
      <c r="C369">
        <v>0.69348378899999996</v>
      </c>
      <c r="D369">
        <v>0.194665719600807</v>
      </c>
      <c r="E369">
        <v>8.8411181159311596</v>
      </c>
      <c r="F369">
        <v>6</v>
      </c>
      <c r="G369">
        <f t="shared" si="86"/>
        <v>99999</v>
      </c>
      <c r="H369">
        <f t="shared" si="87"/>
        <v>99999</v>
      </c>
      <c r="I369">
        <f t="shared" si="88"/>
        <v>1</v>
      </c>
      <c r="J369">
        <f>IF(Basket_Sheet!$I$6=0,IF(C369&lt;Basket_Sheet!$I$7,-10,10),IF(Basket_Sheet!$I$6=1,IF(D369&lt;Basket_Sheet!$I$7,-10,10),IF(Basket_Sheet!$I$6=2,IF(E369&gt;Basket_Sheet!$I$7,-10,10),"")))</f>
        <v>10</v>
      </c>
      <c r="K369">
        <f t="shared" si="89"/>
        <v>1</v>
      </c>
      <c r="L369">
        <f t="shared" si="90"/>
        <v>5</v>
      </c>
      <c r="M369">
        <f t="shared" si="91"/>
        <v>5</v>
      </c>
      <c r="N369">
        <v>25490.599600000001</v>
      </c>
      <c r="O369" s="6">
        <f t="shared" si="96"/>
        <v>1.0082726405054254E-2</v>
      </c>
      <c r="P369">
        <v>15708662</v>
      </c>
      <c r="Q369" s="6">
        <f t="shared" si="97"/>
        <v>3.8304730354943306E-3</v>
      </c>
      <c r="R369">
        <v>2407.5034678490538</v>
      </c>
      <c r="S369" s="6">
        <f t="shared" si="98"/>
        <v>4.7094984283970742E-3</v>
      </c>
      <c r="T369" s="29">
        <v>571.56483000000014</v>
      </c>
      <c r="U369" s="6">
        <f t="shared" si="99"/>
        <v>8.935924053767863E-4</v>
      </c>
      <c r="V369">
        <v>620.26887000000033</v>
      </c>
      <c r="W369" s="6">
        <f t="shared" si="101"/>
        <v>0</v>
      </c>
      <c r="X369">
        <v>2979.068297849054</v>
      </c>
      <c r="Y369" s="6">
        <f t="shared" si="100"/>
        <v>3.9751236528129397E-3</v>
      </c>
      <c r="Z369" s="29">
        <v>3599.3371678490544</v>
      </c>
      <c r="AA369" s="6">
        <f t="shared" si="102"/>
        <v>3.2878437460206467E-3</v>
      </c>
      <c r="AB369">
        <f t="shared" si="92"/>
        <v>2017</v>
      </c>
      <c r="AC369">
        <f t="shared" si="93"/>
        <v>11</v>
      </c>
      <c r="AD369" s="23">
        <f t="shared" si="94"/>
        <v>4</v>
      </c>
      <c r="AE369">
        <f>IF(ISBLANK(Basket_Sheet!$I$1),0,IF(Basket_Sheet!$I$1=0,1,IF(Calculation_Sheet!AB369=Basket_Sheet!$I$1,1,0)))</f>
        <v>1</v>
      </c>
      <c r="AF369">
        <f>IF(ISBLANK(Basket_Sheet!$I$2),0,IF(Basket_Sheet!$I$2=0,1,IF(Calculation_Sheet!AC369=Basket_Sheet!$I$2,1,0)))</f>
        <v>0</v>
      </c>
      <c r="AG369">
        <f>IF(ISBLANK(Basket_Sheet!$I$3),0,IF(Basket_Sheet!$I$3=0,1,IF(Calculation_Sheet!AD369=Basket_Sheet!$I$3,1,0)))</f>
        <v>0</v>
      </c>
      <c r="AH369">
        <f t="shared" si="95"/>
        <v>1</v>
      </c>
    </row>
    <row r="370" spans="1:34" x14ac:dyDescent="0.35">
      <c r="A370" s="19">
        <v>43056</v>
      </c>
      <c r="B370" s="7">
        <v>-0.75953717405158716</v>
      </c>
      <c r="C370">
        <v>0.332541109</v>
      </c>
      <c r="D370">
        <v>0.127613389594113</v>
      </c>
      <c r="E370">
        <v>7.8039058613071797</v>
      </c>
      <c r="F370">
        <v>5</v>
      </c>
      <c r="G370">
        <f t="shared" si="86"/>
        <v>-1</v>
      </c>
      <c r="H370">
        <f t="shared" si="87"/>
        <v>99999</v>
      </c>
      <c r="I370">
        <f t="shared" si="88"/>
        <v>99999</v>
      </c>
      <c r="J370">
        <f>IF(Basket_Sheet!$I$6=0,IF(C370&lt;Basket_Sheet!$I$7,-10,10),IF(Basket_Sheet!$I$6=1,IF(D370&lt;Basket_Sheet!$I$7,-10,10),IF(Basket_Sheet!$I$6=2,IF(E370&gt;Basket_Sheet!$I$7,-10,10),"")))</f>
        <v>10</v>
      </c>
      <c r="K370">
        <f t="shared" si="89"/>
        <v>-1</v>
      </c>
      <c r="L370">
        <f t="shared" si="90"/>
        <v>1</v>
      </c>
      <c r="M370">
        <f t="shared" si="91"/>
        <v>1</v>
      </c>
      <c r="N370">
        <v>25700.25</v>
      </c>
      <c r="O370" s="6">
        <f t="shared" si="96"/>
        <v>8.2246162620669416E-3</v>
      </c>
      <c r="P370">
        <v>15633351</v>
      </c>
      <c r="Q370" s="6">
        <f t="shared" si="97"/>
        <v>-4.7942339073817619E-3</v>
      </c>
      <c r="R370">
        <v>2417.1168182434212</v>
      </c>
      <c r="S370" s="6">
        <f t="shared" si="98"/>
        <v>3.9930785241844013E-3</v>
      </c>
      <c r="T370" s="29">
        <v>571.66681000000017</v>
      </c>
      <c r="U370" s="6">
        <f t="shared" si="99"/>
        <v>1.7842245471966223E-4</v>
      </c>
      <c r="V370">
        <v>618.10677000000032</v>
      </c>
      <c r="W370" s="6">
        <f t="shared" si="101"/>
        <v>-3.4857464312210151E-3</v>
      </c>
      <c r="X370">
        <v>2988.7836282434214</v>
      </c>
      <c r="Y370" s="6">
        <f t="shared" si="100"/>
        <v>3.2611976037548729E-3</v>
      </c>
      <c r="Z370" s="29">
        <v>3606.8903982434217</v>
      </c>
      <c r="AA370" s="6">
        <f t="shared" si="102"/>
        <v>2.0985059309910348E-3</v>
      </c>
      <c r="AB370">
        <f t="shared" si="92"/>
        <v>2017</v>
      </c>
      <c r="AC370">
        <f t="shared" si="93"/>
        <v>11</v>
      </c>
      <c r="AD370" s="23">
        <f t="shared" si="94"/>
        <v>4</v>
      </c>
      <c r="AE370">
        <f>IF(ISBLANK(Basket_Sheet!$I$1),0,IF(Basket_Sheet!$I$1=0,1,IF(Calculation_Sheet!AB370=Basket_Sheet!$I$1,1,0)))</f>
        <v>1</v>
      </c>
      <c r="AF370">
        <f>IF(ISBLANK(Basket_Sheet!$I$2),0,IF(Basket_Sheet!$I$2=0,1,IF(Calculation_Sheet!AC370=Basket_Sheet!$I$2,1,0)))</f>
        <v>0</v>
      </c>
      <c r="AG370">
        <f>IF(ISBLANK(Basket_Sheet!$I$3),0,IF(Basket_Sheet!$I$3=0,1,IF(Calculation_Sheet!AD370=Basket_Sheet!$I$3,1,0)))</f>
        <v>0</v>
      </c>
      <c r="AH370">
        <f t="shared" si="95"/>
        <v>1</v>
      </c>
    </row>
    <row r="371" spans="1:34" x14ac:dyDescent="0.35">
      <c r="A371" s="19">
        <v>43059</v>
      </c>
      <c r="B371" s="7">
        <v>0.27305391798945799</v>
      </c>
      <c r="C371">
        <v>0.15177432199999999</v>
      </c>
      <c r="D371">
        <v>3.1441048592451698E-2</v>
      </c>
      <c r="E371">
        <v>13.300321947729101</v>
      </c>
      <c r="F371">
        <v>4</v>
      </c>
      <c r="G371">
        <f t="shared" si="86"/>
        <v>99999</v>
      </c>
      <c r="H371">
        <f t="shared" si="87"/>
        <v>99999</v>
      </c>
      <c r="I371">
        <f t="shared" si="88"/>
        <v>1</v>
      </c>
      <c r="J371">
        <f>IF(Basket_Sheet!$I$6=0,IF(C371&lt;Basket_Sheet!$I$7,-10,10),IF(Basket_Sheet!$I$6=1,IF(D371&lt;Basket_Sheet!$I$7,-10,10),IF(Basket_Sheet!$I$6=2,IF(E371&gt;Basket_Sheet!$I$7,-10,10),"")))</f>
        <v>-10</v>
      </c>
      <c r="K371">
        <f t="shared" si="89"/>
        <v>1</v>
      </c>
      <c r="L371">
        <f t="shared" si="90"/>
        <v>6</v>
      </c>
      <c r="M371">
        <f t="shared" si="91"/>
        <v>6</v>
      </c>
      <c r="N371">
        <v>25762.599600000001</v>
      </c>
      <c r="O371" s="6">
        <f t="shared" si="96"/>
        <v>2.4260308751860027E-3</v>
      </c>
      <c r="P371">
        <v>15683781</v>
      </c>
      <c r="Q371" s="6">
        <f t="shared" si="97"/>
        <v>3.2257959282049331E-3</v>
      </c>
      <c r="R371">
        <v>2420.5944400342205</v>
      </c>
      <c r="S371" s="6">
        <f t="shared" si="98"/>
        <v>1.4387479184090335E-3</v>
      </c>
      <c r="T371" s="29">
        <v>572.05850000000021</v>
      </c>
      <c r="U371" s="6">
        <f t="shared" si="99"/>
        <v>6.8517183986949171E-4</v>
      </c>
      <c r="V371">
        <v>617.25154000000032</v>
      </c>
      <c r="W371" s="6">
        <f t="shared" si="101"/>
        <v>-1.3836282686242596E-3</v>
      </c>
      <c r="X371">
        <v>2992.6529400342206</v>
      </c>
      <c r="Y371" s="6">
        <f t="shared" si="100"/>
        <v>1.2946108758877806E-3</v>
      </c>
      <c r="Z371" s="29">
        <v>3609.9044800342208</v>
      </c>
      <c r="AA371" s="6">
        <f t="shared" si="102"/>
        <v>8.356455167772836E-4</v>
      </c>
      <c r="AB371">
        <f t="shared" si="92"/>
        <v>2017</v>
      </c>
      <c r="AC371">
        <f t="shared" si="93"/>
        <v>11</v>
      </c>
      <c r="AD371" s="23">
        <f t="shared" si="94"/>
        <v>4</v>
      </c>
      <c r="AE371">
        <f>IF(ISBLANK(Basket_Sheet!$I$1),0,IF(Basket_Sheet!$I$1=0,1,IF(Calculation_Sheet!AB371=Basket_Sheet!$I$1,1,0)))</f>
        <v>1</v>
      </c>
      <c r="AF371">
        <f>IF(ISBLANK(Basket_Sheet!$I$2),0,IF(Basket_Sheet!$I$2=0,1,IF(Calculation_Sheet!AC371=Basket_Sheet!$I$2,1,0)))</f>
        <v>0</v>
      </c>
      <c r="AG371">
        <f>IF(ISBLANK(Basket_Sheet!$I$3),0,IF(Basket_Sheet!$I$3=0,1,IF(Calculation_Sheet!AD371=Basket_Sheet!$I$3,1,0)))</f>
        <v>0</v>
      </c>
      <c r="AH371">
        <f t="shared" si="95"/>
        <v>1</v>
      </c>
    </row>
    <row r="372" spans="1:34" x14ac:dyDescent="0.35">
      <c r="A372" s="19">
        <v>43060</v>
      </c>
      <c r="B372" s="7">
        <v>-0.49541400057261931</v>
      </c>
      <c r="C372">
        <v>0.54881927699999999</v>
      </c>
      <c r="D372">
        <v>0.13086698359027399</v>
      </c>
      <c r="E372">
        <v>9.2642552261585802</v>
      </c>
      <c r="F372">
        <v>3</v>
      </c>
      <c r="G372">
        <f t="shared" si="86"/>
        <v>-1</v>
      </c>
      <c r="H372">
        <f t="shared" si="87"/>
        <v>99999</v>
      </c>
      <c r="I372">
        <f t="shared" si="88"/>
        <v>99999</v>
      </c>
      <c r="J372">
        <f>IF(Basket_Sheet!$I$6=0,IF(C372&lt;Basket_Sheet!$I$7,-10,10),IF(Basket_Sheet!$I$6=1,IF(D372&lt;Basket_Sheet!$I$7,-10,10),IF(Basket_Sheet!$I$6=2,IF(E372&gt;Basket_Sheet!$I$7,-10,10),"")))</f>
        <v>10</v>
      </c>
      <c r="K372">
        <f t="shared" si="89"/>
        <v>-1</v>
      </c>
      <c r="L372">
        <f t="shared" si="90"/>
        <v>1</v>
      </c>
      <c r="M372">
        <f t="shared" si="91"/>
        <v>1</v>
      </c>
      <c r="N372">
        <v>25740.75</v>
      </c>
      <c r="O372" s="6">
        <f t="shared" si="96"/>
        <v>-8.4811316944899406E-4</v>
      </c>
      <c r="P372">
        <v>15701211</v>
      </c>
      <c r="Q372" s="6">
        <f t="shared" si="97"/>
        <v>1.111339159862057E-3</v>
      </c>
      <c r="R372">
        <v>2420.4795252923432</v>
      </c>
      <c r="S372" s="6">
        <f t="shared" si="98"/>
        <v>-4.7473769243078223E-5</v>
      </c>
      <c r="T372" s="29">
        <v>572.84990000000028</v>
      </c>
      <c r="U372" s="6">
        <f t="shared" si="99"/>
        <v>1.3834249469242277E-3</v>
      </c>
      <c r="V372">
        <v>617.05458000000033</v>
      </c>
      <c r="W372" s="6">
        <f t="shared" si="101"/>
        <v>-3.1909195398682755E-4</v>
      </c>
      <c r="X372">
        <v>2993.3294252923433</v>
      </c>
      <c r="Y372" s="6">
        <f t="shared" si="100"/>
        <v>2.26048683785951E-4</v>
      </c>
      <c r="Z372" s="29">
        <v>3610.3840052923438</v>
      </c>
      <c r="AA372" s="6">
        <f t="shared" si="102"/>
        <v>1.3283599629154708E-4</v>
      </c>
      <c r="AB372">
        <f t="shared" si="92"/>
        <v>2017</v>
      </c>
      <c r="AC372">
        <f t="shared" si="93"/>
        <v>11</v>
      </c>
      <c r="AD372" s="23">
        <f t="shared" si="94"/>
        <v>4</v>
      </c>
      <c r="AE372">
        <f>IF(ISBLANK(Basket_Sheet!$I$1),0,IF(Basket_Sheet!$I$1=0,1,IF(Calculation_Sheet!AB372=Basket_Sheet!$I$1,1,0)))</f>
        <v>1</v>
      </c>
      <c r="AF372">
        <f>IF(ISBLANK(Basket_Sheet!$I$2),0,IF(Basket_Sheet!$I$2=0,1,IF(Calculation_Sheet!AC372=Basket_Sheet!$I$2,1,0)))</f>
        <v>0</v>
      </c>
      <c r="AG372">
        <f>IF(ISBLANK(Basket_Sheet!$I$3),0,IF(Basket_Sheet!$I$3=0,1,IF(Calculation_Sheet!AD372=Basket_Sheet!$I$3,1,0)))</f>
        <v>0</v>
      </c>
      <c r="AH372">
        <f t="shared" si="95"/>
        <v>1</v>
      </c>
    </row>
    <row r="373" spans="1:34" x14ac:dyDescent="0.35">
      <c r="A373" s="19">
        <v>43061</v>
      </c>
      <c r="B373" s="7">
        <v>-0.25930552495072245</v>
      </c>
      <c r="C373">
        <v>0.30116584699999999</v>
      </c>
      <c r="D373">
        <v>3.6929406266573699E-2</v>
      </c>
      <c r="E373">
        <v>11.0111903714548</v>
      </c>
      <c r="F373">
        <v>7</v>
      </c>
      <c r="G373">
        <f t="shared" si="86"/>
        <v>-1</v>
      </c>
      <c r="H373">
        <f t="shared" si="87"/>
        <v>99999</v>
      </c>
      <c r="I373">
        <f t="shared" si="88"/>
        <v>99999</v>
      </c>
      <c r="J373">
        <f>IF(Basket_Sheet!$I$6=0,IF(C373&lt;Basket_Sheet!$I$7,-10,10),IF(Basket_Sheet!$I$6=1,IF(D373&lt;Basket_Sheet!$I$7,-10,10),IF(Basket_Sheet!$I$6=2,IF(E373&gt;Basket_Sheet!$I$7,-10,10),"")))</f>
        <v>-10</v>
      </c>
      <c r="K373">
        <f t="shared" si="89"/>
        <v>-1</v>
      </c>
      <c r="L373">
        <f t="shared" si="90"/>
        <v>2</v>
      </c>
      <c r="M373">
        <f t="shared" si="91"/>
        <v>2</v>
      </c>
      <c r="N373">
        <v>25761.949199999999</v>
      </c>
      <c r="O373" s="6">
        <f t="shared" si="96"/>
        <v>8.2356574691866413E-4</v>
      </c>
      <c r="P373">
        <v>15702096</v>
      </c>
      <c r="Q373" s="6">
        <f t="shared" si="97"/>
        <v>5.6365079101228233E-5</v>
      </c>
      <c r="R373">
        <v>2424.9539028161362</v>
      </c>
      <c r="S373" s="6">
        <f t="shared" si="98"/>
        <v>1.8485500402043442E-3</v>
      </c>
      <c r="T373" s="29">
        <v>571.68854000000022</v>
      </c>
      <c r="U373" s="6">
        <f t="shared" si="99"/>
        <v>-2.0273373531182193E-3</v>
      </c>
      <c r="V373">
        <v>617.53881000000024</v>
      </c>
      <c r="W373" s="6">
        <f t="shared" si="101"/>
        <v>7.847441955619594E-4</v>
      </c>
      <c r="X373">
        <v>2996.6424428161363</v>
      </c>
      <c r="Y373" s="6">
        <f t="shared" si="100"/>
        <v>1.1068001723431031E-3</v>
      </c>
      <c r="Z373" s="29">
        <v>3614.1812528161363</v>
      </c>
      <c r="AA373" s="6">
        <f t="shared" si="102"/>
        <v>1.0517572419517229E-3</v>
      </c>
      <c r="AB373">
        <f t="shared" si="92"/>
        <v>2017</v>
      </c>
      <c r="AC373">
        <f t="shared" si="93"/>
        <v>11</v>
      </c>
      <c r="AD373" s="23">
        <f t="shared" si="94"/>
        <v>4</v>
      </c>
      <c r="AE373">
        <f>IF(ISBLANK(Basket_Sheet!$I$1),0,IF(Basket_Sheet!$I$1=0,1,IF(Calculation_Sheet!AB373=Basket_Sheet!$I$1,1,0)))</f>
        <v>1</v>
      </c>
      <c r="AF373">
        <f>IF(ISBLANK(Basket_Sheet!$I$2),0,IF(Basket_Sheet!$I$2=0,1,IF(Calculation_Sheet!AC373=Basket_Sheet!$I$2,1,0)))</f>
        <v>0</v>
      </c>
      <c r="AG373">
        <f>IF(ISBLANK(Basket_Sheet!$I$3),0,IF(Basket_Sheet!$I$3=0,1,IF(Calculation_Sheet!AD373=Basket_Sheet!$I$3,1,0)))</f>
        <v>0</v>
      </c>
      <c r="AH373">
        <f t="shared" si="95"/>
        <v>1</v>
      </c>
    </row>
    <row r="374" spans="1:34" x14ac:dyDescent="0.35">
      <c r="A374" s="19">
        <v>43062</v>
      </c>
      <c r="B374" s="7">
        <v>7.4752030913214265E-2</v>
      </c>
      <c r="C374">
        <v>0.42634395800000002</v>
      </c>
      <c r="D374">
        <v>1.9246325683450201E-2</v>
      </c>
      <c r="E374">
        <v>9.7228599835005198</v>
      </c>
      <c r="F374">
        <v>6</v>
      </c>
      <c r="G374">
        <f t="shared" si="86"/>
        <v>99999</v>
      </c>
      <c r="H374">
        <f t="shared" si="87"/>
        <v>0</v>
      </c>
      <c r="I374">
        <f t="shared" si="88"/>
        <v>99999</v>
      </c>
      <c r="J374">
        <f>IF(Basket_Sheet!$I$6=0,IF(C374&lt;Basket_Sheet!$I$7,-10,10),IF(Basket_Sheet!$I$6=1,IF(D374&lt;Basket_Sheet!$I$7,-10,10),IF(Basket_Sheet!$I$6=2,IF(E374&gt;Basket_Sheet!$I$7,-10,10),"")))</f>
        <v>-10</v>
      </c>
      <c r="K374">
        <f t="shared" si="89"/>
        <v>0</v>
      </c>
      <c r="L374">
        <f t="shared" si="90"/>
        <v>4</v>
      </c>
      <c r="M374">
        <f t="shared" si="91"/>
        <v>4</v>
      </c>
      <c r="N374">
        <v>25743.75</v>
      </c>
      <c r="O374" s="6">
        <f t="shared" si="96"/>
        <v>-7.0643722874819126E-4</v>
      </c>
      <c r="P374">
        <v>15736663</v>
      </c>
      <c r="Q374" s="6">
        <f t="shared" si="97"/>
        <v>2.2014258478613158E-3</v>
      </c>
      <c r="R374">
        <v>2428.4478906952368</v>
      </c>
      <c r="S374" s="6">
        <f t="shared" si="98"/>
        <v>1.4408471332354456E-3</v>
      </c>
      <c r="T374" s="29">
        <v>573.12340000000029</v>
      </c>
      <c r="U374" s="6">
        <f t="shared" si="99"/>
        <v>2.5098631503090996E-3</v>
      </c>
      <c r="V374">
        <v>613.3385500000004</v>
      </c>
      <c r="W374" s="6">
        <f t="shared" si="101"/>
        <v>-6.8016130030755795E-3</v>
      </c>
      <c r="X374">
        <v>3001.5712906952372</v>
      </c>
      <c r="Y374" s="6">
        <f t="shared" si="100"/>
        <v>1.6447901186598113E-3</v>
      </c>
      <c r="Z374" s="29">
        <v>3614.9098406952376</v>
      </c>
      <c r="AA374" s="6">
        <f t="shared" si="102"/>
        <v>2.0159140566988754E-4</v>
      </c>
      <c r="AB374">
        <f t="shared" si="92"/>
        <v>2017</v>
      </c>
      <c r="AC374">
        <f t="shared" si="93"/>
        <v>11</v>
      </c>
      <c r="AD374" s="23">
        <f t="shared" si="94"/>
        <v>4</v>
      </c>
      <c r="AE374">
        <f>IF(ISBLANK(Basket_Sheet!$I$1),0,IF(Basket_Sheet!$I$1=0,1,IF(Calculation_Sheet!AB374=Basket_Sheet!$I$1,1,0)))</f>
        <v>1</v>
      </c>
      <c r="AF374">
        <f>IF(ISBLANK(Basket_Sheet!$I$2),0,IF(Basket_Sheet!$I$2=0,1,IF(Calculation_Sheet!AC374=Basket_Sheet!$I$2,1,0)))</f>
        <v>0</v>
      </c>
      <c r="AG374">
        <f>IF(ISBLANK(Basket_Sheet!$I$3),0,IF(Basket_Sheet!$I$3=0,1,IF(Calculation_Sheet!AD374=Basket_Sheet!$I$3,1,0)))</f>
        <v>0</v>
      </c>
      <c r="AH374">
        <f t="shared" si="95"/>
        <v>1</v>
      </c>
    </row>
    <row r="375" spans="1:34" x14ac:dyDescent="0.35">
      <c r="A375" s="19">
        <v>43063</v>
      </c>
      <c r="B375" s="7">
        <v>0.16788719930263671</v>
      </c>
      <c r="C375">
        <v>0.13127924999999999</v>
      </c>
      <c r="D375">
        <v>9.7551344513324603E-2</v>
      </c>
      <c r="E375">
        <v>14.6729904623277</v>
      </c>
      <c r="F375">
        <v>4</v>
      </c>
      <c r="G375">
        <f t="shared" si="86"/>
        <v>99999</v>
      </c>
      <c r="H375">
        <f t="shared" si="87"/>
        <v>0</v>
      </c>
      <c r="I375">
        <f t="shared" si="88"/>
        <v>99999</v>
      </c>
      <c r="J375">
        <f>IF(Basket_Sheet!$I$6=0,IF(C375&lt;Basket_Sheet!$I$7,-10,10),IF(Basket_Sheet!$I$6=1,IF(D375&lt;Basket_Sheet!$I$7,-10,10),IF(Basket_Sheet!$I$6=2,IF(E375&gt;Basket_Sheet!$I$7,-10,10),"")))</f>
        <v>10</v>
      </c>
      <c r="K375">
        <f t="shared" si="89"/>
        <v>0</v>
      </c>
      <c r="L375">
        <f t="shared" si="90"/>
        <v>3</v>
      </c>
      <c r="M375">
        <f t="shared" si="91"/>
        <v>3</v>
      </c>
      <c r="N375">
        <v>25793.449199999999</v>
      </c>
      <c r="O375" s="6">
        <f t="shared" si="96"/>
        <v>1.9305345957756348E-3</v>
      </c>
      <c r="P375">
        <v>15754153</v>
      </c>
      <c r="Q375" s="6">
        <f t="shared" si="97"/>
        <v>1.1114173316160159E-3</v>
      </c>
      <c r="R375">
        <v>2428.0215818402171</v>
      </c>
      <c r="S375" s="6">
        <f t="shared" si="98"/>
        <v>-1.7554787016560436E-4</v>
      </c>
      <c r="T375" s="29">
        <v>573.15391000000022</v>
      </c>
      <c r="U375" s="6">
        <f t="shared" si="99"/>
        <v>5.3234608811791873E-5</v>
      </c>
      <c r="V375">
        <v>603.76380000000029</v>
      </c>
      <c r="W375" s="6">
        <f t="shared" si="101"/>
        <v>-1.5610872657523478E-2</v>
      </c>
      <c r="X375">
        <v>3001.1754918402175</v>
      </c>
      <c r="Y375" s="6">
        <f t="shared" si="100"/>
        <v>-1.3186388617403288E-4</v>
      </c>
      <c r="Z375" s="29">
        <v>3604.9392918402177</v>
      </c>
      <c r="AA375" s="6">
        <f t="shared" si="102"/>
        <v>-2.7581735906039295E-3</v>
      </c>
      <c r="AB375">
        <f t="shared" si="92"/>
        <v>2017</v>
      </c>
      <c r="AC375">
        <f t="shared" si="93"/>
        <v>11</v>
      </c>
      <c r="AD375" s="23">
        <f t="shared" si="94"/>
        <v>4</v>
      </c>
      <c r="AE375">
        <f>IF(ISBLANK(Basket_Sheet!$I$1),0,IF(Basket_Sheet!$I$1=0,1,IF(Calculation_Sheet!AB375=Basket_Sheet!$I$1,1,0)))</f>
        <v>1</v>
      </c>
      <c r="AF375">
        <f>IF(ISBLANK(Basket_Sheet!$I$2),0,IF(Basket_Sheet!$I$2=0,1,IF(Calculation_Sheet!AC375=Basket_Sheet!$I$2,1,0)))</f>
        <v>0</v>
      </c>
      <c r="AG375">
        <f>IF(ISBLANK(Basket_Sheet!$I$3),0,IF(Basket_Sheet!$I$3=0,1,IF(Calculation_Sheet!AD375=Basket_Sheet!$I$3,1,0)))</f>
        <v>0</v>
      </c>
      <c r="AH375">
        <f t="shared" si="95"/>
        <v>1</v>
      </c>
    </row>
    <row r="376" spans="1:34" x14ac:dyDescent="0.35">
      <c r="A376" s="19">
        <v>43066</v>
      </c>
      <c r="B376" s="7">
        <v>1.0421544240794787</v>
      </c>
      <c r="C376">
        <v>0.50039449000000003</v>
      </c>
      <c r="D376">
        <v>0.35914811363279803</v>
      </c>
      <c r="E376">
        <v>5.6248270657772199</v>
      </c>
      <c r="F376">
        <v>2</v>
      </c>
      <c r="G376">
        <f t="shared" si="86"/>
        <v>99999</v>
      </c>
      <c r="H376">
        <f t="shared" si="87"/>
        <v>99999</v>
      </c>
      <c r="I376">
        <f t="shared" si="88"/>
        <v>1</v>
      </c>
      <c r="J376">
        <f>IF(Basket_Sheet!$I$6=0,IF(C376&lt;Basket_Sheet!$I$7,-10,10),IF(Basket_Sheet!$I$6=1,IF(D376&lt;Basket_Sheet!$I$7,-10,10),IF(Basket_Sheet!$I$6=2,IF(E376&gt;Basket_Sheet!$I$7,-10,10),"")))</f>
        <v>10</v>
      </c>
      <c r="K376">
        <f t="shared" si="89"/>
        <v>1</v>
      </c>
      <c r="L376">
        <f t="shared" si="90"/>
        <v>5</v>
      </c>
      <c r="M376">
        <f t="shared" si="91"/>
        <v>5</v>
      </c>
      <c r="N376">
        <v>25926.349600000001</v>
      </c>
      <c r="O376" s="6">
        <f t="shared" si="96"/>
        <v>5.152486546855517E-3</v>
      </c>
      <c r="P376">
        <v>15784586</v>
      </c>
      <c r="Q376" s="6">
        <f t="shared" si="97"/>
        <v>1.9317446009314843E-3</v>
      </c>
      <c r="R376">
        <v>2432.2696051651478</v>
      </c>
      <c r="S376" s="6">
        <f t="shared" si="98"/>
        <v>1.7495821934627731E-3</v>
      </c>
      <c r="T376" s="29">
        <v>574.56647000000021</v>
      </c>
      <c r="U376" s="6">
        <f t="shared" si="99"/>
        <v>2.4645387135193708E-3</v>
      </c>
      <c r="V376">
        <v>603.76380000000029</v>
      </c>
      <c r="W376" s="6">
        <f t="shared" si="101"/>
        <v>0</v>
      </c>
      <c r="X376">
        <v>3006.836075165148</v>
      </c>
      <c r="Y376" s="6">
        <f t="shared" si="100"/>
        <v>1.8861220679433632E-3</v>
      </c>
      <c r="Z376" s="29">
        <v>3610.5998751651482</v>
      </c>
      <c r="AA376" s="6">
        <f t="shared" si="102"/>
        <v>1.5702298614967969E-3</v>
      </c>
      <c r="AB376">
        <f t="shared" si="92"/>
        <v>2017</v>
      </c>
      <c r="AC376">
        <f t="shared" si="93"/>
        <v>11</v>
      </c>
      <c r="AD376" s="23">
        <f t="shared" si="94"/>
        <v>4</v>
      </c>
      <c r="AE376">
        <f>IF(ISBLANK(Basket_Sheet!$I$1),0,IF(Basket_Sheet!$I$1=0,1,IF(Calculation_Sheet!AB376=Basket_Sheet!$I$1,1,0)))</f>
        <v>1</v>
      </c>
      <c r="AF376">
        <f>IF(ISBLANK(Basket_Sheet!$I$2),0,IF(Basket_Sheet!$I$2=0,1,IF(Calculation_Sheet!AC376=Basket_Sheet!$I$2,1,0)))</f>
        <v>0</v>
      </c>
      <c r="AG376">
        <f>IF(ISBLANK(Basket_Sheet!$I$3),0,IF(Basket_Sheet!$I$3=0,1,IF(Calculation_Sheet!AD376=Basket_Sheet!$I$3,1,0)))</f>
        <v>0</v>
      </c>
      <c r="AH376">
        <f t="shared" si="95"/>
        <v>1</v>
      </c>
    </row>
    <row r="377" spans="1:34" x14ac:dyDescent="0.35">
      <c r="A377" s="19">
        <v>43067</v>
      </c>
      <c r="B377" s="7">
        <v>-0.2785418942225516</v>
      </c>
      <c r="C377">
        <v>0.30605713099999998</v>
      </c>
      <c r="D377">
        <v>8.0496408824270796E-2</v>
      </c>
      <c r="E377">
        <v>9.2141873417716802</v>
      </c>
      <c r="F377">
        <v>4</v>
      </c>
      <c r="G377">
        <f t="shared" si="86"/>
        <v>-1</v>
      </c>
      <c r="H377">
        <f t="shared" si="87"/>
        <v>99999</v>
      </c>
      <c r="I377">
        <f t="shared" si="88"/>
        <v>99999</v>
      </c>
      <c r="J377">
        <f>IF(Basket_Sheet!$I$6=0,IF(C377&lt;Basket_Sheet!$I$7,-10,10),IF(Basket_Sheet!$I$6=1,IF(D377&lt;Basket_Sheet!$I$7,-10,10),IF(Basket_Sheet!$I$6=2,IF(E377&gt;Basket_Sheet!$I$7,-10,10),"")))</f>
        <v>-10</v>
      </c>
      <c r="K377">
        <f t="shared" si="89"/>
        <v>-1</v>
      </c>
      <c r="L377">
        <f t="shared" si="90"/>
        <v>2</v>
      </c>
      <c r="M377">
        <f t="shared" si="91"/>
        <v>2</v>
      </c>
      <c r="N377">
        <v>25837.199199999999</v>
      </c>
      <c r="O377" s="6">
        <f t="shared" si="96"/>
        <v>-3.4386020930614603E-3</v>
      </c>
      <c r="P377">
        <v>15801575</v>
      </c>
      <c r="Q377" s="6">
        <f t="shared" si="97"/>
        <v>1.0763031732350381E-3</v>
      </c>
      <c r="R377">
        <v>2431.390723926309</v>
      </c>
      <c r="S377" s="6">
        <f t="shared" si="98"/>
        <v>-3.6134203090498751E-4</v>
      </c>
      <c r="T377" s="29">
        <v>574.22834000000023</v>
      </c>
      <c r="U377" s="6">
        <f t="shared" si="99"/>
        <v>-5.8849587933662573E-4</v>
      </c>
      <c r="V377">
        <v>605.79385000000025</v>
      </c>
      <c r="W377" s="6">
        <f t="shared" si="101"/>
        <v>3.3623248031762198E-3</v>
      </c>
      <c r="X377">
        <v>3005.6190639263091</v>
      </c>
      <c r="Y377" s="6">
        <f t="shared" si="100"/>
        <v>-4.0474811676327604E-4</v>
      </c>
      <c r="Z377" s="29">
        <v>3611.4129139263096</v>
      </c>
      <c r="AA377" s="6">
        <f t="shared" si="102"/>
        <v>2.2518107496583006E-4</v>
      </c>
      <c r="AB377">
        <f t="shared" si="92"/>
        <v>2017</v>
      </c>
      <c r="AC377">
        <f t="shared" si="93"/>
        <v>11</v>
      </c>
      <c r="AD377" s="23">
        <f t="shared" si="94"/>
        <v>4</v>
      </c>
      <c r="AE377">
        <f>IF(ISBLANK(Basket_Sheet!$I$1),0,IF(Basket_Sheet!$I$1=0,1,IF(Calculation_Sheet!AB377=Basket_Sheet!$I$1,1,0)))</f>
        <v>1</v>
      </c>
      <c r="AF377">
        <f>IF(ISBLANK(Basket_Sheet!$I$2),0,IF(Basket_Sheet!$I$2=0,1,IF(Calculation_Sheet!AC377=Basket_Sheet!$I$2,1,0)))</f>
        <v>0</v>
      </c>
      <c r="AG377">
        <f>IF(ISBLANK(Basket_Sheet!$I$3),0,IF(Basket_Sheet!$I$3=0,1,IF(Calculation_Sheet!AD377=Basket_Sheet!$I$3,1,0)))</f>
        <v>0</v>
      </c>
      <c r="AH377">
        <f t="shared" si="95"/>
        <v>1</v>
      </c>
    </row>
    <row r="378" spans="1:34" x14ac:dyDescent="0.35">
      <c r="A378" s="19">
        <v>43068</v>
      </c>
      <c r="B378" s="7">
        <v>-0.39115902445037215</v>
      </c>
      <c r="C378">
        <v>8.1400999000000002E-2</v>
      </c>
      <c r="D378">
        <v>1.95547055851263E-2</v>
      </c>
      <c r="E378">
        <v>12.166478798269701</v>
      </c>
      <c r="F378">
        <v>2</v>
      </c>
      <c r="G378">
        <f t="shared" si="86"/>
        <v>-1</v>
      </c>
      <c r="H378">
        <f t="shared" si="87"/>
        <v>99999</v>
      </c>
      <c r="I378">
        <f t="shared" si="88"/>
        <v>99999</v>
      </c>
      <c r="J378">
        <f>IF(Basket_Sheet!$I$6=0,IF(C378&lt;Basket_Sheet!$I$7,-10,10),IF(Basket_Sheet!$I$6=1,IF(D378&lt;Basket_Sheet!$I$7,-10,10),IF(Basket_Sheet!$I$6=2,IF(E378&gt;Basket_Sheet!$I$7,-10,10),"")))</f>
        <v>-10</v>
      </c>
      <c r="K378">
        <f t="shared" si="89"/>
        <v>-1</v>
      </c>
      <c r="L378">
        <f t="shared" si="90"/>
        <v>2</v>
      </c>
      <c r="M378">
        <f t="shared" si="91"/>
        <v>2</v>
      </c>
      <c r="N378">
        <v>25768.550800000001</v>
      </c>
      <c r="O378" s="6">
        <f t="shared" si="96"/>
        <v>-2.6569598147464513E-3</v>
      </c>
      <c r="P378">
        <v>15910939</v>
      </c>
      <c r="Q378" s="6">
        <f t="shared" si="97"/>
        <v>6.921082233891207E-3</v>
      </c>
      <c r="R378">
        <v>2440.5978224819928</v>
      </c>
      <c r="S378" s="6">
        <f t="shared" si="98"/>
        <v>3.7867622283331848E-3</v>
      </c>
      <c r="T378" s="29">
        <v>574.9693500000003</v>
      </c>
      <c r="U378" s="6">
        <f t="shared" si="99"/>
        <v>1.2904448429000848E-3</v>
      </c>
      <c r="V378">
        <v>604.74709000000018</v>
      </c>
      <c r="W378" s="6">
        <f t="shared" si="101"/>
        <v>-1.7279145372638416E-3</v>
      </c>
      <c r="X378">
        <v>3015.5671724819931</v>
      </c>
      <c r="Y378" s="6">
        <f t="shared" si="100"/>
        <v>3.3098367903909853E-3</v>
      </c>
      <c r="Z378" s="29">
        <v>3620.3142624819934</v>
      </c>
      <c r="AA378" s="6">
        <f t="shared" si="102"/>
        <v>2.4647828337098776E-3</v>
      </c>
      <c r="AB378">
        <f t="shared" si="92"/>
        <v>2017</v>
      </c>
      <c r="AC378">
        <f t="shared" si="93"/>
        <v>11</v>
      </c>
      <c r="AD378" s="23">
        <f t="shared" si="94"/>
        <v>4</v>
      </c>
      <c r="AE378">
        <f>IF(ISBLANK(Basket_Sheet!$I$1),0,IF(Basket_Sheet!$I$1=0,1,IF(Calculation_Sheet!AB378=Basket_Sheet!$I$1,1,0)))</f>
        <v>1</v>
      </c>
      <c r="AF378">
        <f>IF(ISBLANK(Basket_Sheet!$I$2),0,IF(Basket_Sheet!$I$2=0,1,IF(Calculation_Sheet!AC378=Basket_Sheet!$I$2,1,0)))</f>
        <v>0</v>
      </c>
      <c r="AG378">
        <f>IF(ISBLANK(Basket_Sheet!$I$3),0,IF(Basket_Sheet!$I$3=0,1,IF(Calculation_Sheet!AD378=Basket_Sheet!$I$3,1,0)))</f>
        <v>0</v>
      </c>
      <c r="AH378">
        <f t="shared" si="95"/>
        <v>1</v>
      </c>
    </row>
    <row r="379" spans="1:34" x14ac:dyDescent="0.35">
      <c r="A379" s="19">
        <v>43069</v>
      </c>
      <c r="B379" s="7">
        <v>-1.3010467968430246</v>
      </c>
      <c r="C379">
        <v>0.45683648599999999</v>
      </c>
      <c r="D379">
        <v>0.28164378990660699</v>
      </c>
      <c r="E379">
        <v>4.5582947042423996</v>
      </c>
      <c r="F379">
        <v>5</v>
      </c>
      <c r="G379">
        <f t="shared" si="86"/>
        <v>-1</v>
      </c>
      <c r="H379">
        <f t="shared" si="87"/>
        <v>99999</v>
      </c>
      <c r="I379">
        <f t="shared" si="88"/>
        <v>99999</v>
      </c>
      <c r="J379">
        <f>IF(Basket_Sheet!$I$6=0,IF(C379&lt;Basket_Sheet!$I$7,-10,10),IF(Basket_Sheet!$I$6=1,IF(D379&lt;Basket_Sheet!$I$7,-10,10),IF(Basket_Sheet!$I$6=2,IF(E379&gt;Basket_Sheet!$I$7,-10,10),"")))</f>
        <v>10</v>
      </c>
      <c r="K379">
        <f t="shared" si="89"/>
        <v>-1</v>
      </c>
      <c r="L379">
        <f t="shared" si="90"/>
        <v>1</v>
      </c>
      <c r="M379">
        <f t="shared" si="91"/>
        <v>1</v>
      </c>
      <c r="N379">
        <v>25349.900399999999</v>
      </c>
      <c r="O379" s="6">
        <f t="shared" si="96"/>
        <v>-1.6246563621265087E-2</v>
      </c>
      <c r="P379">
        <v>15927217</v>
      </c>
      <c r="Q379" s="6">
        <f t="shared" si="97"/>
        <v>1.0230697258031274E-3</v>
      </c>
      <c r="R379">
        <v>2448.3375969376561</v>
      </c>
      <c r="S379" s="6">
        <f t="shared" si="98"/>
        <v>3.1712617229955331E-3</v>
      </c>
      <c r="T379" s="29">
        <v>576.35761000000025</v>
      </c>
      <c r="U379" s="6">
        <f t="shared" si="99"/>
        <v>2.4144939204149285E-3</v>
      </c>
      <c r="V379">
        <v>604.56394000000023</v>
      </c>
      <c r="W379" s="6">
        <f t="shared" si="101"/>
        <v>-3.0285387565887056E-4</v>
      </c>
      <c r="X379">
        <v>3024.6952069376566</v>
      </c>
      <c r="Y379" s="6">
        <f t="shared" si="100"/>
        <v>3.0269710252053272E-3</v>
      </c>
      <c r="Z379" s="29">
        <v>3629.2591469376566</v>
      </c>
      <c r="AA379" s="6">
        <f t="shared" si="102"/>
        <v>2.4707480641559254E-3</v>
      </c>
      <c r="AB379">
        <f t="shared" si="92"/>
        <v>2017</v>
      </c>
      <c r="AC379">
        <f t="shared" si="93"/>
        <v>11</v>
      </c>
      <c r="AD379" s="23">
        <f t="shared" si="94"/>
        <v>4</v>
      </c>
      <c r="AE379">
        <f>IF(ISBLANK(Basket_Sheet!$I$1),0,IF(Basket_Sheet!$I$1=0,1,IF(Calculation_Sheet!AB379=Basket_Sheet!$I$1,1,0)))</f>
        <v>1</v>
      </c>
      <c r="AF379">
        <f>IF(ISBLANK(Basket_Sheet!$I$2),0,IF(Basket_Sheet!$I$2=0,1,IF(Calculation_Sheet!AC379=Basket_Sheet!$I$2,1,0)))</f>
        <v>0</v>
      </c>
      <c r="AG379">
        <f>IF(ISBLANK(Basket_Sheet!$I$3),0,IF(Basket_Sheet!$I$3=0,1,IF(Calculation_Sheet!AD379=Basket_Sheet!$I$3,1,0)))</f>
        <v>0</v>
      </c>
      <c r="AH379">
        <f t="shared" si="95"/>
        <v>1</v>
      </c>
    </row>
    <row r="380" spans="1:34" x14ac:dyDescent="0.35">
      <c r="A380" s="19">
        <v>43070</v>
      </c>
      <c r="B380" s="7">
        <v>-0.9602736740233252</v>
      </c>
      <c r="C380">
        <v>0.42811936299999998</v>
      </c>
      <c r="D380">
        <v>0.205685052081754</v>
      </c>
      <c r="E380">
        <v>7.0460873963745403</v>
      </c>
      <c r="F380">
        <v>4</v>
      </c>
      <c r="G380">
        <f t="shared" si="86"/>
        <v>-1</v>
      </c>
      <c r="H380">
        <f t="shared" si="87"/>
        <v>99999</v>
      </c>
      <c r="I380">
        <f t="shared" si="88"/>
        <v>99999</v>
      </c>
      <c r="J380">
        <f>IF(Basket_Sheet!$I$6=0,IF(C380&lt;Basket_Sheet!$I$7,-10,10),IF(Basket_Sheet!$I$6=1,IF(D380&lt;Basket_Sheet!$I$7,-10,10),IF(Basket_Sheet!$I$6=2,IF(E380&gt;Basket_Sheet!$I$7,-10,10),"")))</f>
        <v>10</v>
      </c>
      <c r="K380">
        <f t="shared" si="89"/>
        <v>-1</v>
      </c>
      <c r="L380">
        <f t="shared" si="90"/>
        <v>1</v>
      </c>
      <c r="M380">
        <f t="shared" si="91"/>
        <v>1</v>
      </c>
      <c r="N380">
        <v>25192.849600000001</v>
      </c>
      <c r="O380" s="6">
        <f t="shared" si="96"/>
        <v>-6.195322171758777E-3</v>
      </c>
      <c r="P380">
        <v>15972326</v>
      </c>
      <c r="Q380" s="6">
        <f t="shared" si="97"/>
        <v>2.8321959825121645E-3</v>
      </c>
      <c r="R380">
        <v>2449.7995446146601</v>
      </c>
      <c r="S380" s="6">
        <f t="shared" si="98"/>
        <v>5.9711850148147505E-4</v>
      </c>
      <c r="T380" s="29">
        <v>578.00227000000018</v>
      </c>
      <c r="U380" s="6">
        <f t="shared" si="99"/>
        <v>2.8535408771646065E-3</v>
      </c>
      <c r="V380">
        <v>638.82576000000017</v>
      </c>
      <c r="W380" s="6">
        <f t="shared" si="101"/>
        <v>5.6671954334557073E-2</v>
      </c>
      <c r="X380">
        <v>3027.8018146146605</v>
      </c>
      <c r="Y380" s="6">
        <f t="shared" si="100"/>
        <v>1.0270812311530264E-3</v>
      </c>
      <c r="Z380" s="29">
        <v>3666.6275746146607</v>
      </c>
      <c r="AA380" s="6">
        <f t="shared" si="102"/>
        <v>1.0296434110673935E-2</v>
      </c>
      <c r="AB380">
        <f t="shared" si="92"/>
        <v>2017</v>
      </c>
      <c r="AC380">
        <f t="shared" si="93"/>
        <v>12</v>
      </c>
      <c r="AD380" s="23">
        <f t="shared" si="94"/>
        <v>4</v>
      </c>
      <c r="AE380">
        <f>IF(ISBLANK(Basket_Sheet!$I$1),0,IF(Basket_Sheet!$I$1=0,1,IF(Calculation_Sheet!AB380=Basket_Sheet!$I$1,1,0)))</f>
        <v>1</v>
      </c>
      <c r="AF380">
        <f>IF(ISBLANK(Basket_Sheet!$I$2),0,IF(Basket_Sheet!$I$2=0,1,IF(Calculation_Sheet!AC380=Basket_Sheet!$I$2,1,0)))</f>
        <v>0</v>
      </c>
      <c r="AG380">
        <f>IF(ISBLANK(Basket_Sheet!$I$3),0,IF(Basket_Sheet!$I$3=0,1,IF(Calculation_Sheet!AD380=Basket_Sheet!$I$3,1,0)))</f>
        <v>0</v>
      </c>
      <c r="AH380">
        <f t="shared" si="95"/>
        <v>1</v>
      </c>
    </row>
    <row r="381" spans="1:34" x14ac:dyDescent="0.35">
      <c r="A381" s="19">
        <v>43073</v>
      </c>
      <c r="B381" s="7">
        <v>-0.24782509026853017</v>
      </c>
      <c r="C381">
        <v>0.59260740499999998</v>
      </c>
      <c r="D381">
        <v>6.2313573652466703E-2</v>
      </c>
      <c r="E381">
        <v>8.1548714285693507</v>
      </c>
      <c r="F381">
        <v>6</v>
      </c>
      <c r="G381">
        <f t="shared" si="86"/>
        <v>99999</v>
      </c>
      <c r="H381">
        <f t="shared" si="87"/>
        <v>0</v>
      </c>
      <c r="I381">
        <f t="shared" si="88"/>
        <v>99999</v>
      </c>
      <c r="J381">
        <f>IF(Basket_Sheet!$I$6=0,IF(C381&lt;Basket_Sheet!$I$7,-10,10),IF(Basket_Sheet!$I$6=1,IF(D381&lt;Basket_Sheet!$I$7,-10,10),IF(Basket_Sheet!$I$6=2,IF(E381&gt;Basket_Sheet!$I$7,-10,10),"")))</f>
        <v>-10</v>
      </c>
      <c r="K381">
        <f t="shared" si="89"/>
        <v>0</v>
      </c>
      <c r="L381">
        <f t="shared" si="90"/>
        <v>4</v>
      </c>
      <c r="M381">
        <f t="shared" si="91"/>
        <v>4</v>
      </c>
      <c r="N381">
        <v>25137</v>
      </c>
      <c r="O381" s="6">
        <f t="shared" si="96"/>
        <v>-2.2168830000081075E-3</v>
      </c>
      <c r="P381">
        <v>15969922</v>
      </c>
      <c r="Q381" s="6">
        <f t="shared" si="97"/>
        <v>-1.505103264233254E-4</v>
      </c>
      <c r="R381">
        <v>2450.1393471000342</v>
      </c>
      <c r="S381" s="6">
        <f t="shared" si="98"/>
        <v>1.3870624072942483E-4</v>
      </c>
      <c r="T381" s="29">
        <v>578.04950000000008</v>
      </c>
      <c r="U381" s="6">
        <f t="shared" si="99"/>
        <v>8.1712481855733543E-5</v>
      </c>
      <c r="V381">
        <v>640.92281000000014</v>
      </c>
      <c r="W381" s="6">
        <f t="shared" si="101"/>
        <v>3.2826634918416975E-3</v>
      </c>
      <c r="X381">
        <v>3028.1888471000343</v>
      </c>
      <c r="Y381" s="6">
        <f t="shared" si="100"/>
        <v>1.2782622809237587E-4</v>
      </c>
      <c r="Z381" s="29">
        <v>3669.1116571000343</v>
      </c>
      <c r="AA381" s="6">
        <f t="shared" si="102"/>
        <v>6.7748426444280696E-4</v>
      </c>
      <c r="AB381">
        <f t="shared" si="92"/>
        <v>2017</v>
      </c>
      <c r="AC381">
        <f t="shared" si="93"/>
        <v>12</v>
      </c>
      <c r="AD381" s="23">
        <f t="shared" si="94"/>
        <v>4</v>
      </c>
      <c r="AE381">
        <f>IF(ISBLANK(Basket_Sheet!$I$1),0,IF(Basket_Sheet!$I$1=0,1,IF(Calculation_Sheet!AB381=Basket_Sheet!$I$1,1,0)))</f>
        <v>1</v>
      </c>
      <c r="AF381">
        <f>IF(ISBLANK(Basket_Sheet!$I$2),0,IF(Basket_Sheet!$I$2=0,1,IF(Calculation_Sheet!AC381=Basket_Sheet!$I$2,1,0)))</f>
        <v>0</v>
      </c>
      <c r="AG381">
        <f>IF(ISBLANK(Basket_Sheet!$I$3),0,IF(Basket_Sheet!$I$3=0,1,IF(Calculation_Sheet!AD381=Basket_Sheet!$I$3,1,0)))</f>
        <v>0</v>
      </c>
      <c r="AH381">
        <f t="shared" si="95"/>
        <v>1</v>
      </c>
    </row>
    <row r="382" spans="1:34" x14ac:dyDescent="0.35">
      <c r="A382" s="19">
        <v>43074</v>
      </c>
      <c r="B382" s="7">
        <v>0.51089491174594825</v>
      </c>
      <c r="C382">
        <v>0.55398891900000002</v>
      </c>
      <c r="D382">
        <v>0.171832317665011</v>
      </c>
      <c r="E382">
        <v>6.4811348509300801</v>
      </c>
      <c r="F382">
        <v>5</v>
      </c>
      <c r="G382">
        <f t="shared" si="86"/>
        <v>99999</v>
      </c>
      <c r="H382">
        <f t="shared" si="87"/>
        <v>99999</v>
      </c>
      <c r="I382">
        <f t="shared" si="88"/>
        <v>1</v>
      </c>
      <c r="J382">
        <f>IF(Basket_Sheet!$I$6=0,IF(C382&lt;Basket_Sheet!$I$7,-10,10),IF(Basket_Sheet!$I$6=1,IF(D382&lt;Basket_Sheet!$I$7,-10,10),IF(Basket_Sheet!$I$6=2,IF(E382&gt;Basket_Sheet!$I$7,-10,10),"")))</f>
        <v>10</v>
      </c>
      <c r="K382">
        <f t="shared" si="89"/>
        <v>1</v>
      </c>
      <c r="L382">
        <f t="shared" si="90"/>
        <v>5</v>
      </c>
      <c r="M382">
        <f t="shared" si="91"/>
        <v>5</v>
      </c>
      <c r="N382">
        <v>25180.900399999999</v>
      </c>
      <c r="O382" s="6">
        <f t="shared" si="96"/>
        <v>1.7464454787763373E-3</v>
      </c>
      <c r="P382">
        <v>15998596</v>
      </c>
      <c r="Q382" s="6">
        <f t="shared" si="97"/>
        <v>1.7955003161569394E-3</v>
      </c>
      <c r="R382">
        <v>2437.0307186685563</v>
      </c>
      <c r="S382" s="6">
        <f t="shared" si="98"/>
        <v>-5.3501562868222274E-3</v>
      </c>
      <c r="T382" s="29">
        <v>579.23269000000016</v>
      </c>
      <c r="U382" s="6">
        <f t="shared" si="99"/>
        <v>2.0468662285844097E-3</v>
      </c>
      <c r="V382">
        <v>636.74547000000018</v>
      </c>
      <c r="W382" s="6">
        <f t="shared" si="101"/>
        <v>-6.5176959453198124E-3</v>
      </c>
      <c r="X382">
        <v>3016.2634086685566</v>
      </c>
      <c r="Y382" s="6">
        <f t="shared" si="100"/>
        <v>-3.9381422472704042E-3</v>
      </c>
      <c r="Z382" s="29">
        <v>3653.0088786685569</v>
      </c>
      <c r="AA382" s="6">
        <f t="shared" si="102"/>
        <v>-4.3887403645286316E-3</v>
      </c>
      <c r="AB382">
        <f t="shared" si="92"/>
        <v>2017</v>
      </c>
      <c r="AC382">
        <f t="shared" si="93"/>
        <v>12</v>
      </c>
      <c r="AD382" s="23">
        <f t="shared" si="94"/>
        <v>4</v>
      </c>
      <c r="AE382">
        <f>IF(ISBLANK(Basket_Sheet!$I$1),0,IF(Basket_Sheet!$I$1=0,1,IF(Calculation_Sheet!AB382=Basket_Sheet!$I$1,1,0)))</f>
        <v>1</v>
      </c>
      <c r="AF382">
        <f>IF(ISBLANK(Basket_Sheet!$I$2),0,IF(Basket_Sheet!$I$2=0,1,IF(Calculation_Sheet!AC382=Basket_Sheet!$I$2,1,0)))</f>
        <v>0</v>
      </c>
      <c r="AG382">
        <f>IF(ISBLANK(Basket_Sheet!$I$3),0,IF(Basket_Sheet!$I$3=0,1,IF(Calculation_Sheet!AD382=Basket_Sheet!$I$3,1,0)))</f>
        <v>0</v>
      </c>
      <c r="AH382">
        <f t="shared" si="95"/>
        <v>1</v>
      </c>
    </row>
    <row r="383" spans="1:34" x14ac:dyDescent="0.35">
      <c r="A383" s="19">
        <v>43075</v>
      </c>
      <c r="B383" s="7">
        <v>-0.78374686711657726</v>
      </c>
      <c r="C383">
        <v>0.49825789700000001</v>
      </c>
      <c r="D383">
        <v>0.22658191884842899</v>
      </c>
      <c r="E383">
        <v>7.63979176015365</v>
      </c>
      <c r="F383">
        <v>6</v>
      </c>
      <c r="G383">
        <f t="shared" si="86"/>
        <v>-1</v>
      </c>
      <c r="H383">
        <f t="shared" si="87"/>
        <v>99999</v>
      </c>
      <c r="I383">
        <f t="shared" si="88"/>
        <v>99999</v>
      </c>
      <c r="J383">
        <f>IF(Basket_Sheet!$I$6=0,IF(C383&lt;Basket_Sheet!$I$7,-10,10),IF(Basket_Sheet!$I$6=1,IF(D383&lt;Basket_Sheet!$I$7,-10,10),IF(Basket_Sheet!$I$6=2,IF(E383&gt;Basket_Sheet!$I$7,-10,10),"")))</f>
        <v>10</v>
      </c>
      <c r="K383">
        <f t="shared" si="89"/>
        <v>-1</v>
      </c>
      <c r="L383">
        <f t="shared" si="90"/>
        <v>1</v>
      </c>
      <c r="M383">
        <f t="shared" si="91"/>
        <v>1</v>
      </c>
      <c r="N383">
        <v>24845.650399999999</v>
      </c>
      <c r="O383" s="6">
        <f t="shared" si="96"/>
        <v>-1.3313662127824477E-2</v>
      </c>
      <c r="P383">
        <v>16039024</v>
      </c>
      <c r="Q383" s="6">
        <f t="shared" si="97"/>
        <v>2.5269717417704118E-3</v>
      </c>
      <c r="R383">
        <v>2445.8412193998015</v>
      </c>
      <c r="S383" s="6">
        <f t="shared" si="98"/>
        <v>3.6152604330152993E-3</v>
      </c>
      <c r="T383" s="29">
        <v>580.18768000000023</v>
      </c>
      <c r="U383" s="6">
        <f t="shared" si="99"/>
        <v>1.6487156482829501E-3</v>
      </c>
      <c r="V383">
        <v>634.47086000000013</v>
      </c>
      <c r="W383" s="6">
        <f t="shared" si="101"/>
        <v>-3.5722437098768545E-3</v>
      </c>
      <c r="X383">
        <v>3026.028899399802</v>
      </c>
      <c r="Y383" s="6">
        <f t="shared" si="100"/>
        <v>3.2376120411699016E-3</v>
      </c>
      <c r="Z383" s="29">
        <v>3660.4997593998023</v>
      </c>
      <c r="AA383" s="6">
        <f t="shared" si="102"/>
        <v>2.0506056733089473E-3</v>
      </c>
      <c r="AB383">
        <f t="shared" si="92"/>
        <v>2017</v>
      </c>
      <c r="AC383">
        <f t="shared" si="93"/>
        <v>12</v>
      </c>
      <c r="AD383" s="23">
        <f t="shared" si="94"/>
        <v>4</v>
      </c>
      <c r="AE383">
        <f>IF(ISBLANK(Basket_Sheet!$I$1),0,IF(Basket_Sheet!$I$1=0,1,IF(Calculation_Sheet!AB383=Basket_Sheet!$I$1,1,0)))</f>
        <v>1</v>
      </c>
      <c r="AF383">
        <f>IF(ISBLANK(Basket_Sheet!$I$2),0,IF(Basket_Sheet!$I$2=0,1,IF(Calculation_Sheet!AC383=Basket_Sheet!$I$2,1,0)))</f>
        <v>0</v>
      </c>
      <c r="AG383">
        <f>IF(ISBLANK(Basket_Sheet!$I$3),0,IF(Basket_Sheet!$I$3=0,1,IF(Calculation_Sheet!AD383=Basket_Sheet!$I$3,1,0)))</f>
        <v>0</v>
      </c>
      <c r="AH383">
        <f t="shared" si="95"/>
        <v>1</v>
      </c>
    </row>
    <row r="384" spans="1:34" x14ac:dyDescent="0.35">
      <c r="A384" s="19">
        <v>43076</v>
      </c>
      <c r="B384" s="7">
        <v>0.73358838350456446</v>
      </c>
      <c r="C384">
        <v>0.32821709199999999</v>
      </c>
      <c r="D384">
        <v>0.16443853501771699</v>
      </c>
      <c r="E384">
        <v>8.2271947520537001</v>
      </c>
      <c r="F384">
        <v>4</v>
      </c>
      <c r="G384">
        <f t="shared" si="86"/>
        <v>99999</v>
      </c>
      <c r="H384">
        <f t="shared" si="87"/>
        <v>99999</v>
      </c>
      <c r="I384">
        <f t="shared" si="88"/>
        <v>1</v>
      </c>
      <c r="J384">
        <f>IF(Basket_Sheet!$I$6=0,IF(C384&lt;Basket_Sheet!$I$7,-10,10),IF(Basket_Sheet!$I$6=1,IF(D384&lt;Basket_Sheet!$I$7,-10,10),IF(Basket_Sheet!$I$6=2,IF(E384&gt;Basket_Sheet!$I$7,-10,10),"")))</f>
        <v>10</v>
      </c>
      <c r="K384">
        <f t="shared" si="89"/>
        <v>1</v>
      </c>
      <c r="L384">
        <f t="shared" si="90"/>
        <v>5</v>
      </c>
      <c r="M384">
        <f t="shared" si="91"/>
        <v>5</v>
      </c>
      <c r="N384">
        <v>25071.800800000001</v>
      </c>
      <c r="O384" s="6">
        <f t="shared" si="96"/>
        <v>9.102212916913599E-3</v>
      </c>
      <c r="P384">
        <v>16113461</v>
      </c>
      <c r="Q384" s="6">
        <f t="shared" si="97"/>
        <v>4.6409931177857633E-3</v>
      </c>
      <c r="R384">
        <v>2448.2390641372131</v>
      </c>
      <c r="S384" s="6">
        <f t="shared" si="98"/>
        <v>9.8037628869462878E-4</v>
      </c>
      <c r="T384" s="29">
        <v>579.88452000000018</v>
      </c>
      <c r="U384" s="6">
        <f t="shared" si="99"/>
        <v>-5.2252057472168545E-4</v>
      </c>
      <c r="V384">
        <v>635.9923100000002</v>
      </c>
      <c r="W384" s="6">
        <f t="shared" si="101"/>
        <v>2.3979824699909003E-3</v>
      </c>
      <c r="X384">
        <v>3028.1235841372131</v>
      </c>
      <c r="Y384" s="6">
        <f t="shared" si="100"/>
        <v>6.9222231744925367E-4</v>
      </c>
      <c r="Z384" s="29">
        <v>3664.1158941372132</v>
      </c>
      <c r="AA384" s="6">
        <f t="shared" si="102"/>
        <v>9.8788006422489971E-4</v>
      </c>
      <c r="AB384">
        <f t="shared" si="92"/>
        <v>2017</v>
      </c>
      <c r="AC384">
        <f t="shared" si="93"/>
        <v>12</v>
      </c>
      <c r="AD384" s="23">
        <f t="shared" si="94"/>
        <v>4</v>
      </c>
      <c r="AE384">
        <f>IF(ISBLANK(Basket_Sheet!$I$1),0,IF(Basket_Sheet!$I$1=0,1,IF(Calculation_Sheet!AB384=Basket_Sheet!$I$1,1,0)))</f>
        <v>1</v>
      </c>
      <c r="AF384">
        <f>IF(ISBLANK(Basket_Sheet!$I$2),0,IF(Basket_Sheet!$I$2=0,1,IF(Calculation_Sheet!AC384=Basket_Sheet!$I$2,1,0)))</f>
        <v>0</v>
      </c>
      <c r="AG384">
        <f>IF(ISBLANK(Basket_Sheet!$I$3),0,IF(Basket_Sheet!$I$3=0,1,IF(Calculation_Sheet!AD384=Basket_Sheet!$I$3,1,0)))</f>
        <v>0</v>
      </c>
      <c r="AH384">
        <f t="shared" si="95"/>
        <v>1</v>
      </c>
    </row>
    <row r="385" spans="1:34" x14ac:dyDescent="0.35">
      <c r="A385" s="19">
        <v>43077</v>
      </c>
      <c r="B385" s="7">
        <v>0.42984981569001685</v>
      </c>
      <c r="C385">
        <v>0.76835791799999997</v>
      </c>
      <c r="D385">
        <v>8.2941279253007899E-2</v>
      </c>
      <c r="E385">
        <v>10.8412164130851</v>
      </c>
      <c r="F385">
        <v>3</v>
      </c>
      <c r="G385">
        <f t="shared" si="86"/>
        <v>99999</v>
      </c>
      <c r="H385">
        <f t="shared" si="87"/>
        <v>99999</v>
      </c>
      <c r="I385">
        <f t="shared" si="88"/>
        <v>1</v>
      </c>
      <c r="J385">
        <f>IF(Basket_Sheet!$I$6=0,IF(C385&lt;Basket_Sheet!$I$7,-10,10),IF(Basket_Sheet!$I$6=1,IF(D385&lt;Basket_Sheet!$I$7,-10,10),IF(Basket_Sheet!$I$6=2,IF(E385&gt;Basket_Sheet!$I$7,-10,10),"")))</f>
        <v>-10</v>
      </c>
      <c r="K385">
        <f t="shared" si="89"/>
        <v>1</v>
      </c>
      <c r="L385">
        <f t="shared" si="90"/>
        <v>6</v>
      </c>
      <c r="M385">
        <f t="shared" si="91"/>
        <v>6</v>
      </c>
      <c r="N385">
        <v>25340.650399999999</v>
      </c>
      <c r="O385" s="6">
        <f t="shared" si="96"/>
        <v>1.0723186664756801E-2</v>
      </c>
      <c r="P385">
        <v>16146509</v>
      </c>
      <c r="Q385" s="6">
        <f t="shared" si="97"/>
        <v>2.0509560298684892E-3</v>
      </c>
      <c r="R385">
        <v>2451.7098266516573</v>
      </c>
      <c r="S385" s="6">
        <f t="shared" si="98"/>
        <v>1.4176567008039598E-3</v>
      </c>
      <c r="T385" s="29">
        <v>580.66300000000024</v>
      </c>
      <c r="U385" s="6">
        <f t="shared" si="99"/>
        <v>1.3424741877918756E-3</v>
      </c>
      <c r="V385">
        <v>632.26533000000018</v>
      </c>
      <c r="W385" s="6">
        <f t="shared" si="101"/>
        <v>-5.86010230218037E-3</v>
      </c>
      <c r="X385">
        <v>3032.3728266516573</v>
      </c>
      <c r="Y385" s="6">
        <f t="shared" si="100"/>
        <v>1.4032592780242048E-3</v>
      </c>
      <c r="Z385" s="29">
        <v>3664.6381566516575</v>
      </c>
      <c r="AA385" s="6">
        <f t="shared" si="102"/>
        <v>1.4253438743017099E-4</v>
      </c>
      <c r="AB385">
        <f t="shared" si="92"/>
        <v>2017</v>
      </c>
      <c r="AC385">
        <f t="shared" si="93"/>
        <v>12</v>
      </c>
      <c r="AD385" s="23">
        <f t="shared" si="94"/>
        <v>4</v>
      </c>
      <c r="AE385">
        <f>IF(ISBLANK(Basket_Sheet!$I$1),0,IF(Basket_Sheet!$I$1=0,1,IF(Calculation_Sheet!AB385=Basket_Sheet!$I$1,1,0)))</f>
        <v>1</v>
      </c>
      <c r="AF385">
        <f>IF(ISBLANK(Basket_Sheet!$I$2),0,IF(Basket_Sheet!$I$2=0,1,IF(Calculation_Sheet!AC385=Basket_Sheet!$I$2,1,0)))</f>
        <v>0</v>
      </c>
      <c r="AG385">
        <f>IF(ISBLANK(Basket_Sheet!$I$3),0,IF(Basket_Sheet!$I$3=0,1,IF(Calculation_Sheet!AD385=Basket_Sheet!$I$3,1,0)))</f>
        <v>0</v>
      </c>
      <c r="AH385">
        <f t="shared" si="95"/>
        <v>1</v>
      </c>
    </row>
    <row r="386" spans="1:34" x14ac:dyDescent="0.35">
      <c r="A386" s="19">
        <v>43080</v>
      </c>
      <c r="B386" s="7">
        <v>-6.8533843212013057E-2</v>
      </c>
      <c r="C386">
        <v>0.116033961</v>
      </c>
      <c r="D386">
        <v>4.9061551153883803E-2</v>
      </c>
      <c r="E386">
        <v>11.574303624755</v>
      </c>
      <c r="F386">
        <v>1</v>
      </c>
      <c r="G386">
        <f t="shared" si="86"/>
        <v>99999</v>
      </c>
      <c r="H386">
        <f t="shared" si="87"/>
        <v>0</v>
      </c>
      <c r="I386">
        <f t="shared" si="88"/>
        <v>99999</v>
      </c>
      <c r="J386">
        <f>IF(Basket_Sheet!$I$6=0,IF(C386&lt;Basket_Sheet!$I$7,-10,10),IF(Basket_Sheet!$I$6=1,IF(D386&lt;Basket_Sheet!$I$7,-10,10),IF(Basket_Sheet!$I$6=2,IF(E386&gt;Basket_Sheet!$I$7,-10,10),"")))</f>
        <v>-10</v>
      </c>
      <c r="K386">
        <f t="shared" si="89"/>
        <v>0</v>
      </c>
      <c r="L386">
        <f t="shared" si="90"/>
        <v>4</v>
      </c>
      <c r="M386">
        <f t="shared" si="91"/>
        <v>4</v>
      </c>
      <c r="N386">
        <v>25396.400399999999</v>
      </c>
      <c r="O386" s="6">
        <f t="shared" si="96"/>
        <v>2.2000224587763739E-3</v>
      </c>
      <c r="P386">
        <v>16127390</v>
      </c>
      <c r="Q386" s="6">
        <f t="shared" si="97"/>
        <v>-1.1840949644285059E-3</v>
      </c>
      <c r="R386">
        <v>2450.6924929260767</v>
      </c>
      <c r="S386" s="6">
        <f t="shared" si="98"/>
        <v>-4.1494866746527581E-4</v>
      </c>
      <c r="T386" s="29">
        <v>580.91644000000019</v>
      </c>
      <c r="U386" s="6">
        <f t="shared" si="99"/>
        <v>4.3646659077634098E-4</v>
      </c>
      <c r="V386">
        <v>632.14968000000022</v>
      </c>
      <c r="W386" s="6">
        <f t="shared" si="101"/>
        <v>-1.8291371440526394E-4</v>
      </c>
      <c r="X386">
        <v>3031.6089329260767</v>
      </c>
      <c r="Y386" s="6">
        <f t="shared" si="100"/>
        <v>-2.5191286469350427E-4</v>
      </c>
      <c r="Z386" s="29">
        <v>3663.7586129260771</v>
      </c>
      <c r="AA386" s="6">
        <f t="shared" si="102"/>
        <v>-2.4000834133752758E-4</v>
      </c>
      <c r="AB386">
        <f t="shared" si="92"/>
        <v>2017</v>
      </c>
      <c r="AC386">
        <f t="shared" si="93"/>
        <v>12</v>
      </c>
      <c r="AD386" s="23">
        <f t="shared" si="94"/>
        <v>4</v>
      </c>
      <c r="AE386">
        <f>IF(ISBLANK(Basket_Sheet!$I$1),0,IF(Basket_Sheet!$I$1=0,1,IF(Calculation_Sheet!AB386=Basket_Sheet!$I$1,1,0)))</f>
        <v>1</v>
      </c>
      <c r="AF386">
        <f>IF(ISBLANK(Basket_Sheet!$I$2),0,IF(Basket_Sheet!$I$2=0,1,IF(Calculation_Sheet!AC386=Basket_Sheet!$I$2,1,0)))</f>
        <v>0</v>
      </c>
      <c r="AG386">
        <f>IF(ISBLANK(Basket_Sheet!$I$3),0,IF(Basket_Sheet!$I$3=0,1,IF(Calculation_Sheet!AD386=Basket_Sheet!$I$3,1,0)))</f>
        <v>0</v>
      </c>
      <c r="AH386">
        <f t="shared" si="95"/>
        <v>1</v>
      </c>
    </row>
    <row r="387" spans="1:34" x14ac:dyDescent="0.35">
      <c r="A387" s="19">
        <v>43081</v>
      </c>
      <c r="B387" s="7">
        <v>-0.51318239415570199</v>
      </c>
      <c r="C387">
        <v>0.19368827</v>
      </c>
      <c r="D387">
        <v>0.16102837100165701</v>
      </c>
      <c r="E387">
        <v>12.7463240369422</v>
      </c>
      <c r="F387">
        <v>2</v>
      </c>
      <c r="G387">
        <f t="shared" si="86"/>
        <v>-1</v>
      </c>
      <c r="H387">
        <f t="shared" si="87"/>
        <v>99999</v>
      </c>
      <c r="I387">
        <f t="shared" si="88"/>
        <v>99999</v>
      </c>
      <c r="J387">
        <f>IF(Basket_Sheet!$I$6=0,IF(C387&lt;Basket_Sheet!$I$7,-10,10),IF(Basket_Sheet!$I$6=1,IF(D387&lt;Basket_Sheet!$I$7,-10,10),IF(Basket_Sheet!$I$6=2,IF(E387&gt;Basket_Sheet!$I$7,-10,10),"")))</f>
        <v>10</v>
      </c>
      <c r="K387">
        <f t="shared" si="89"/>
        <v>-1</v>
      </c>
      <c r="L387">
        <f t="shared" si="90"/>
        <v>1</v>
      </c>
      <c r="M387">
        <f t="shared" si="91"/>
        <v>1</v>
      </c>
      <c r="N387">
        <v>25120.300800000001</v>
      </c>
      <c r="O387" s="6">
        <f t="shared" si="96"/>
        <v>-1.0871603678133779E-2</v>
      </c>
      <c r="P387">
        <v>16149768</v>
      </c>
      <c r="Q387" s="6">
        <f t="shared" si="97"/>
        <v>1.3875772831188904E-3</v>
      </c>
      <c r="R387">
        <v>2450.5332291983168</v>
      </c>
      <c r="S387" s="6">
        <f t="shared" si="98"/>
        <v>-6.4987234514202186E-5</v>
      </c>
      <c r="T387" s="29">
        <v>580.28197000000023</v>
      </c>
      <c r="U387" s="6">
        <f t="shared" si="99"/>
        <v>-1.0921880606442613E-3</v>
      </c>
      <c r="V387">
        <v>632.31716000000017</v>
      </c>
      <c r="W387" s="6">
        <f t="shared" si="101"/>
        <v>2.6493725346821151E-4</v>
      </c>
      <c r="X387">
        <v>3030.8151991983168</v>
      </c>
      <c r="Y387" s="6">
        <f t="shared" si="100"/>
        <v>-2.6181929969237849E-4</v>
      </c>
      <c r="Z387" s="29">
        <v>3663.1323591983169</v>
      </c>
      <c r="AA387" s="6">
        <f t="shared" si="102"/>
        <v>-1.7093203835827353E-4</v>
      </c>
      <c r="AB387">
        <f t="shared" si="92"/>
        <v>2017</v>
      </c>
      <c r="AC387">
        <f t="shared" si="93"/>
        <v>12</v>
      </c>
      <c r="AD387" s="23">
        <f t="shared" si="94"/>
        <v>4</v>
      </c>
      <c r="AE387">
        <f>IF(ISBLANK(Basket_Sheet!$I$1),0,IF(Basket_Sheet!$I$1=0,1,IF(Calculation_Sheet!AB387=Basket_Sheet!$I$1,1,0)))</f>
        <v>1</v>
      </c>
      <c r="AF387">
        <f>IF(ISBLANK(Basket_Sheet!$I$2),0,IF(Basket_Sheet!$I$2=0,1,IF(Calculation_Sheet!AC387=Basket_Sheet!$I$2,1,0)))</f>
        <v>0</v>
      </c>
      <c r="AG387">
        <f>IF(ISBLANK(Basket_Sheet!$I$3),0,IF(Basket_Sheet!$I$3=0,1,IF(Calculation_Sheet!AD387=Basket_Sheet!$I$3,1,0)))</f>
        <v>0</v>
      </c>
      <c r="AH387">
        <f t="shared" si="95"/>
        <v>1</v>
      </c>
    </row>
    <row r="388" spans="1:34" x14ac:dyDescent="0.35">
      <c r="A388" s="19">
        <v>43082</v>
      </c>
      <c r="B388" s="7">
        <v>-0.1449764999405341</v>
      </c>
      <c r="C388">
        <v>1.3984333E-2</v>
      </c>
      <c r="D388">
        <v>3.5921648502962103E-2</v>
      </c>
      <c r="E388">
        <v>6.2930639206840002</v>
      </c>
      <c r="F388">
        <v>4</v>
      </c>
      <c r="G388">
        <f t="shared" si="86"/>
        <v>99999</v>
      </c>
      <c r="H388">
        <f t="shared" si="87"/>
        <v>0</v>
      </c>
      <c r="I388">
        <f t="shared" si="88"/>
        <v>99999</v>
      </c>
      <c r="J388">
        <f>IF(Basket_Sheet!$I$6=0,IF(C388&lt;Basket_Sheet!$I$7,-10,10),IF(Basket_Sheet!$I$6=1,IF(D388&lt;Basket_Sheet!$I$7,-10,10),IF(Basket_Sheet!$I$6=2,IF(E388&gt;Basket_Sheet!$I$7,-10,10),"")))</f>
        <v>-10</v>
      </c>
      <c r="K388">
        <f t="shared" si="89"/>
        <v>0</v>
      </c>
      <c r="L388">
        <f t="shared" si="90"/>
        <v>4</v>
      </c>
      <c r="M388">
        <f t="shared" si="91"/>
        <v>4</v>
      </c>
      <c r="N388">
        <v>25029.949199999999</v>
      </c>
      <c r="O388" s="6">
        <f t="shared" si="96"/>
        <v>-3.5967562936189967E-3</v>
      </c>
      <c r="P388">
        <v>16013222</v>
      </c>
      <c r="Q388" s="6">
        <f t="shared" si="97"/>
        <v>-8.4549821396815439E-3</v>
      </c>
      <c r="R388">
        <v>2446.0349683382956</v>
      </c>
      <c r="S388" s="6">
        <f t="shared" si="98"/>
        <v>-1.8356253269387057E-3</v>
      </c>
      <c r="T388" s="29">
        <v>578.47804000000008</v>
      </c>
      <c r="U388" s="6">
        <f t="shared" si="99"/>
        <v>-3.1087128211138015E-3</v>
      </c>
      <c r="V388">
        <v>633.55447000000015</v>
      </c>
      <c r="W388" s="6">
        <f t="shared" si="101"/>
        <v>1.9567870022694223E-3</v>
      </c>
      <c r="X388">
        <v>3024.5130083382955</v>
      </c>
      <c r="Y388" s="6">
        <f t="shared" si="100"/>
        <v>-2.0793715372974253E-3</v>
      </c>
      <c r="Z388" s="29">
        <v>3658.0674783382956</v>
      </c>
      <c r="AA388" s="6">
        <f t="shared" si="102"/>
        <v>-1.3826638961879079E-3</v>
      </c>
      <c r="AB388">
        <f t="shared" si="92"/>
        <v>2017</v>
      </c>
      <c r="AC388">
        <f t="shared" si="93"/>
        <v>12</v>
      </c>
      <c r="AD388" s="23">
        <f t="shared" si="94"/>
        <v>4</v>
      </c>
      <c r="AE388">
        <f>IF(ISBLANK(Basket_Sheet!$I$1),0,IF(Basket_Sheet!$I$1=0,1,IF(Calculation_Sheet!AB388=Basket_Sheet!$I$1,1,0)))</f>
        <v>1</v>
      </c>
      <c r="AF388">
        <f>IF(ISBLANK(Basket_Sheet!$I$2),0,IF(Basket_Sheet!$I$2=0,1,IF(Calculation_Sheet!AC388=Basket_Sheet!$I$2,1,0)))</f>
        <v>0</v>
      </c>
      <c r="AG388">
        <f>IF(ISBLANK(Basket_Sheet!$I$3),0,IF(Basket_Sheet!$I$3=0,1,IF(Calculation_Sheet!AD388=Basket_Sheet!$I$3,1,0)))</f>
        <v>0</v>
      </c>
      <c r="AH388">
        <f t="shared" si="95"/>
        <v>1</v>
      </c>
    </row>
    <row r="389" spans="1:34" x14ac:dyDescent="0.35">
      <c r="A389" s="19">
        <v>43083</v>
      </c>
      <c r="B389" s="7">
        <v>0.50881987415484009</v>
      </c>
      <c r="C389">
        <v>0.33802065199999998</v>
      </c>
      <c r="D389">
        <v>0.14252476835111699</v>
      </c>
      <c r="E389">
        <v>7.1320268399457696</v>
      </c>
      <c r="F389">
        <v>7</v>
      </c>
      <c r="G389">
        <f t="shared" si="86"/>
        <v>99999</v>
      </c>
      <c r="H389">
        <f t="shared" si="87"/>
        <v>99999</v>
      </c>
      <c r="I389">
        <f t="shared" si="88"/>
        <v>1</v>
      </c>
      <c r="J389">
        <f>IF(Basket_Sheet!$I$6=0,IF(C389&lt;Basket_Sheet!$I$7,-10,10),IF(Basket_Sheet!$I$6=1,IF(D389&lt;Basket_Sheet!$I$7,-10,10),IF(Basket_Sheet!$I$6=2,IF(E389&gt;Basket_Sheet!$I$7,-10,10),"")))</f>
        <v>10</v>
      </c>
      <c r="K389">
        <f t="shared" si="89"/>
        <v>1</v>
      </c>
      <c r="L389">
        <f t="shared" si="90"/>
        <v>5</v>
      </c>
      <c r="M389">
        <f t="shared" si="91"/>
        <v>5</v>
      </c>
      <c r="N389">
        <v>25162.949199999999</v>
      </c>
      <c r="O389" s="6">
        <f t="shared" si="96"/>
        <v>5.3136344359820953E-3</v>
      </c>
      <c r="P389">
        <v>15890589</v>
      </c>
      <c r="Q389" s="6">
        <f t="shared" si="97"/>
        <v>-7.6582339269386512E-3</v>
      </c>
      <c r="R389">
        <v>2442.7437665406937</v>
      </c>
      <c r="S389" s="6">
        <f t="shared" si="98"/>
        <v>-1.3455252439983356E-3</v>
      </c>
      <c r="T389" s="29">
        <v>579.82516000000021</v>
      </c>
      <c r="U389" s="6">
        <f t="shared" si="99"/>
        <v>2.3287314415603166E-3</v>
      </c>
      <c r="V389">
        <v>628.8908600000002</v>
      </c>
      <c r="W389" s="6">
        <f t="shared" si="101"/>
        <v>-7.3610245382689232E-3</v>
      </c>
      <c r="X389">
        <v>3022.5689265406941</v>
      </c>
      <c r="Y389" s="6">
        <f t="shared" si="100"/>
        <v>-6.4277514834354399E-4</v>
      </c>
      <c r="Z389" s="29">
        <v>3651.459786540694</v>
      </c>
      <c r="AA389" s="6">
        <f t="shared" si="102"/>
        <v>-1.8063340375019665E-3</v>
      </c>
      <c r="AB389">
        <f t="shared" si="92"/>
        <v>2017</v>
      </c>
      <c r="AC389">
        <f t="shared" si="93"/>
        <v>12</v>
      </c>
      <c r="AD389" s="23">
        <f t="shared" si="94"/>
        <v>4</v>
      </c>
      <c r="AE389">
        <f>IF(ISBLANK(Basket_Sheet!$I$1),0,IF(Basket_Sheet!$I$1=0,1,IF(Calculation_Sheet!AB389=Basket_Sheet!$I$1,1,0)))</f>
        <v>1</v>
      </c>
      <c r="AF389">
        <f>IF(ISBLANK(Basket_Sheet!$I$2),0,IF(Basket_Sheet!$I$2=0,1,IF(Calculation_Sheet!AC389=Basket_Sheet!$I$2,1,0)))</f>
        <v>0</v>
      </c>
      <c r="AG389">
        <f>IF(ISBLANK(Basket_Sheet!$I$3),0,IF(Basket_Sheet!$I$3=0,1,IF(Calculation_Sheet!AD389=Basket_Sheet!$I$3,1,0)))</f>
        <v>0</v>
      </c>
      <c r="AH389">
        <f t="shared" si="95"/>
        <v>1</v>
      </c>
    </row>
    <row r="390" spans="1:34" x14ac:dyDescent="0.35">
      <c r="A390" s="19">
        <v>43084</v>
      </c>
      <c r="B390" s="7">
        <v>-2.0963589855606025E-2</v>
      </c>
      <c r="C390">
        <v>0.14889775799999999</v>
      </c>
      <c r="D390">
        <v>8.2511424239309905E-2</v>
      </c>
      <c r="E390">
        <v>10.832414642347899</v>
      </c>
      <c r="F390">
        <v>4</v>
      </c>
      <c r="G390">
        <f t="shared" si="86"/>
        <v>99999</v>
      </c>
      <c r="H390">
        <f t="shared" si="87"/>
        <v>0</v>
      </c>
      <c r="I390">
        <f t="shared" si="88"/>
        <v>99999</v>
      </c>
      <c r="J390">
        <f>IF(Basket_Sheet!$I$6=0,IF(C390&lt;Basket_Sheet!$I$7,-10,10),IF(Basket_Sheet!$I$6=1,IF(D390&lt;Basket_Sheet!$I$7,-10,10),IF(Basket_Sheet!$I$6=2,IF(E390&gt;Basket_Sheet!$I$7,-10,10),"")))</f>
        <v>-10</v>
      </c>
      <c r="K390">
        <f t="shared" si="89"/>
        <v>0</v>
      </c>
      <c r="L390">
        <f t="shared" si="90"/>
        <v>4</v>
      </c>
      <c r="M390">
        <f t="shared" si="91"/>
        <v>4</v>
      </c>
      <c r="N390">
        <v>25452.699199999999</v>
      </c>
      <c r="O390" s="6">
        <f t="shared" si="96"/>
        <v>1.1514945950771072E-2</v>
      </c>
      <c r="P390">
        <v>15852615</v>
      </c>
      <c r="Q390" s="6">
        <f t="shared" si="97"/>
        <v>-2.3897163283248535E-3</v>
      </c>
      <c r="R390">
        <v>2435.6977790002188</v>
      </c>
      <c r="S390" s="6">
        <f t="shared" si="98"/>
        <v>-2.8844562565205623E-3</v>
      </c>
      <c r="T390" s="29">
        <v>579.80257000000017</v>
      </c>
      <c r="U390" s="6">
        <f t="shared" si="99"/>
        <v>-3.8960020293021813E-5</v>
      </c>
      <c r="V390">
        <v>622.39494000000013</v>
      </c>
      <c r="W390" s="6">
        <f t="shared" si="101"/>
        <v>-1.0329169038964969E-2</v>
      </c>
      <c r="X390">
        <v>3015.5003490002191</v>
      </c>
      <c r="Y390" s="6">
        <f t="shared" si="100"/>
        <v>-2.3385992883097062E-3</v>
      </c>
      <c r="Z390" s="29">
        <v>3637.8952890002192</v>
      </c>
      <c r="AA390" s="6">
        <f t="shared" si="102"/>
        <v>-3.7148149872754388E-3</v>
      </c>
      <c r="AB390">
        <f t="shared" si="92"/>
        <v>2017</v>
      </c>
      <c r="AC390">
        <f t="shared" si="93"/>
        <v>12</v>
      </c>
      <c r="AD390" s="23">
        <f t="shared" si="94"/>
        <v>4</v>
      </c>
      <c r="AE390">
        <f>IF(ISBLANK(Basket_Sheet!$I$1),0,IF(Basket_Sheet!$I$1=0,1,IF(Calculation_Sheet!AB390=Basket_Sheet!$I$1,1,0)))</f>
        <v>1</v>
      </c>
      <c r="AF390">
        <f>IF(ISBLANK(Basket_Sheet!$I$2),0,IF(Basket_Sheet!$I$2=0,1,IF(Calculation_Sheet!AC390=Basket_Sheet!$I$2,1,0)))</f>
        <v>0</v>
      </c>
      <c r="AG390">
        <f>IF(ISBLANK(Basket_Sheet!$I$3),0,IF(Basket_Sheet!$I$3=0,1,IF(Calculation_Sheet!AD390=Basket_Sheet!$I$3,1,0)))</f>
        <v>0</v>
      </c>
      <c r="AH390">
        <f t="shared" si="95"/>
        <v>1</v>
      </c>
    </row>
    <row r="391" spans="1:34" x14ac:dyDescent="0.35">
      <c r="A391" s="19">
        <v>43087</v>
      </c>
      <c r="B391" s="7">
        <v>2.3611453900545594</v>
      </c>
      <c r="C391">
        <v>0.107543526</v>
      </c>
      <c r="D391">
        <v>8.5779279386017093E-2</v>
      </c>
      <c r="E391">
        <v>5.8351585237257702</v>
      </c>
      <c r="F391">
        <v>17</v>
      </c>
      <c r="G391">
        <f t="shared" si="86"/>
        <v>99999</v>
      </c>
      <c r="H391">
        <f t="shared" si="87"/>
        <v>99999</v>
      </c>
      <c r="I391">
        <f t="shared" si="88"/>
        <v>1</v>
      </c>
      <c r="J391">
        <f>IF(Basket_Sheet!$I$6=0,IF(C391&lt;Basket_Sheet!$I$7,-10,10),IF(Basket_Sheet!$I$6=1,IF(D391&lt;Basket_Sheet!$I$7,-10,10),IF(Basket_Sheet!$I$6=2,IF(E391&gt;Basket_Sheet!$I$7,-10,10),"")))</f>
        <v>-10</v>
      </c>
      <c r="K391">
        <f t="shared" si="89"/>
        <v>1</v>
      </c>
      <c r="L391">
        <f t="shared" si="90"/>
        <v>6</v>
      </c>
      <c r="M391">
        <f t="shared" si="91"/>
        <v>6</v>
      </c>
      <c r="N391">
        <v>25608</v>
      </c>
      <c r="O391" s="6">
        <f t="shared" si="96"/>
        <v>6.1015454109480949E-3</v>
      </c>
      <c r="P391">
        <v>15923903</v>
      </c>
      <c r="Q391" s="6">
        <f t="shared" si="97"/>
        <v>4.4969236936618362E-3</v>
      </c>
      <c r="R391">
        <v>2443.3321809880181</v>
      </c>
      <c r="S391" s="6">
        <f t="shared" si="98"/>
        <v>3.1343798289018565E-3</v>
      </c>
      <c r="T391" s="29">
        <v>570.22750000000019</v>
      </c>
      <c r="U391" s="6">
        <f t="shared" si="99"/>
        <v>-1.6514362811465233E-2</v>
      </c>
      <c r="V391">
        <v>622.39494000000013</v>
      </c>
      <c r="W391" s="6">
        <f t="shared" si="101"/>
        <v>0</v>
      </c>
      <c r="X391">
        <v>3013.559680988018</v>
      </c>
      <c r="Y391" s="6">
        <f t="shared" si="100"/>
        <v>-6.4356418093081125E-4</v>
      </c>
      <c r="Z391" s="29">
        <v>3635.9546209880182</v>
      </c>
      <c r="AA391" s="6">
        <f t="shared" si="102"/>
        <v>-5.3345900803380975E-4</v>
      </c>
      <c r="AB391">
        <f t="shared" si="92"/>
        <v>2017</v>
      </c>
      <c r="AC391">
        <f t="shared" si="93"/>
        <v>12</v>
      </c>
      <c r="AD391" s="23">
        <f t="shared" si="94"/>
        <v>4</v>
      </c>
      <c r="AE391">
        <f>IF(ISBLANK(Basket_Sheet!$I$1),0,IF(Basket_Sheet!$I$1=0,1,IF(Calculation_Sheet!AB391=Basket_Sheet!$I$1,1,0)))</f>
        <v>1</v>
      </c>
      <c r="AF391">
        <f>IF(ISBLANK(Basket_Sheet!$I$2),0,IF(Basket_Sheet!$I$2=0,1,IF(Calculation_Sheet!AC391=Basket_Sheet!$I$2,1,0)))</f>
        <v>0</v>
      </c>
      <c r="AG391">
        <f>IF(ISBLANK(Basket_Sheet!$I$3),0,IF(Basket_Sheet!$I$3=0,1,IF(Calculation_Sheet!AD391=Basket_Sheet!$I$3,1,0)))</f>
        <v>0</v>
      </c>
      <c r="AH391">
        <f t="shared" si="95"/>
        <v>1</v>
      </c>
    </row>
    <row r="392" spans="1:34" x14ac:dyDescent="0.35">
      <c r="A392" s="19">
        <v>43088</v>
      </c>
      <c r="B392" s="7">
        <v>0.12028766078440575</v>
      </c>
      <c r="C392">
        <v>0.49067855100000002</v>
      </c>
      <c r="D392">
        <v>0.101173050840551</v>
      </c>
      <c r="E392">
        <v>10.9248830498994</v>
      </c>
      <c r="F392">
        <v>1</v>
      </c>
      <c r="G392">
        <f t="shared" si="86"/>
        <v>99999</v>
      </c>
      <c r="H392">
        <f t="shared" si="87"/>
        <v>0</v>
      </c>
      <c r="I392">
        <f t="shared" si="88"/>
        <v>99999</v>
      </c>
      <c r="J392">
        <f>IF(Basket_Sheet!$I$6=0,IF(C392&lt;Basket_Sheet!$I$7,-10,10),IF(Basket_Sheet!$I$6=1,IF(D392&lt;Basket_Sheet!$I$7,-10,10),IF(Basket_Sheet!$I$6=2,IF(E392&gt;Basket_Sheet!$I$7,-10,10),"")))</f>
        <v>10</v>
      </c>
      <c r="K392">
        <f t="shared" si="89"/>
        <v>0</v>
      </c>
      <c r="L392">
        <f t="shared" si="90"/>
        <v>3</v>
      </c>
      <c r="M392">
        <f t="shared" si="91"/>
        <v>3</v>
      </c>
      <c r="N392">
        <v>25731.400399999999</v>
      </c>
      <c r="O392" s="6">
        <f t="shared" si="96"/>
        <v>4.8188222430489702E-3</v>
      </c>
      <c r="P392">
        <v>15993369</v>
      </c>
      <c r="Q392" s="6">
        <f t="shared" si="97"/>
        <v>4.3623727172916738E-3</v>
      </c>
      <c r="R392">
        <v>2449.0963169569377</v>
      </c>
      <c r="S392" s="6">
        <f t="shared" si="98"/>
        <v>2.3591290671696186E-3</v>
      </c>
      <c r="T392" s="29">
        <v>570.74755000000016</v>
      </c>
      <c r="U392" s="6">
        <f t="shared" si="99"/>
        <v>9.1200441928873666E-4</v>
      </c>
      <c r="V392">
        <v>620.73866000000021</v>
      </c>
      <c r="W392" s="6">
        <f t="shared" si="101"/>
        <v>-2.6611398865162839E-3</v>
      </c>
      <c r="X392">
        <v>3019.8438669569377</v>
      </c>
      <c r="Y392" s="6">
        <f t="shared" si="100"/>
        <v>2.0853033071039917E-3</v>
      </c>
      <c r="Z392" s="29">
        <v>3640.5825269569377</v>
      </c>
      <c r="AA392" s="6">
        <f t="shared" si="102"/>
        <v>1.2728173069613824E-3</v>
      </c>
      <c r="AB392">
        <f t="shared" si="92"/>
        <v>2017</v>
      </c>
      <c r="AC392">
        <f t="shared" si="93"/>
        <v>12</v>
      </c>
      <c r="AD392" s="23">
        <f t="shared" si="94"/>
        <v>4</v>
      </c>
      <c r="AE392">
        <f>IF(ISBLANK(Basket_Sheet!$I$1),0,IF(Basket_Sheet!$I$1=0,1,IF(Calculation_Sheet!AB392=Basket_Sheet!$I$1,1,0)))</f>
        <v>1</v>
      </c>
      <c r="AF392">
        <f>IF(ISBLANK(Basket_Sheet!$I$2),0,IF(Basket_Sheet!$I$2=0,1,IF(Calculation_Sheet!AC392=Basket_Sheet!$I$2,1,0)))</f>
        <v>0</v>
      </c>
      <c r="AG392">
        <f>IF(ISBLANK(Basket_Sheet!$I$3),0,IF(Basket_Sheet!$I$3=0,1,IF(Calculation_Sheet!AD392=Basket_Sheet!$I$3,1,0)))</f>
        <v>0</v>
      </c>
      <c r="AH392">
        <f t="shared" si="95"/>
        <v>1</v>
      </c>
    </row>
    <row r="393" spans="1:34" x14ac:dyDescent="0.35">
      <c r="A393" s="19">
        <v>43089</v>
      </c>
      <c r="B393" s="7">
        <v>-0.39676985924359404</v>
      </c>
      <c r="C393">
        <v>2.8645199999999997E-4</v>
      </c>
      <c r="D393">
        <v>0.12876570711688001</v>
      </c>
      <c r="E393">
        <v>9.4114943820253192</v>
      </c>
      <c r="F393">
        <v>6</v>
      </c>
      <c r="G393">
        <f t="shared" ref="G393:G456" si="103">IF(B393&gt;=MIN($B$9:$B$1732),IF(B393&lt;-0.25,-1,99999),99999)</f>
        <v>-1</v>
      </c>
      <c r="H393">
        <f t="shared" ref="H393:H456" si="104">IF(B393&gt;-0.25,IF(B393&lt;0.25,0,99999),99999)</f>
        <v>99999</v>
      </c>
      <c r="I393">
        <f t="shared" ref="I393:I456" si="105">IF(B393&gt;0.25,1,99999)</f>
        <v>99999</v>
      </c>
      <c r="J393">
        <f>IF(Basket_Sheet!$I$6=0,IF(C393&lt;Basket_Sheet!$I$7,-10,10),IF(Basket_Sheet!$I$6=1,IF(D393&lt;Basket_Sheet!$I$7,-10,10),IF(Basket_Sheet!$I$6=2,IF(E393&gt;Basket_Sheet!$I$7,-10,10),"")))</f>
        <v>10</v>
      </c>
      <c r="K393">
        <f t="shared" ref="K393:K456" si="106">MIN(G393:I393)</f>
        <v>-1</v>
      </c>
      <c r="L393">
        <f t="shared" ref="L393:L456" si="107">IF(AND(K393=-1,J393=10),1,IF(AND(K393=-1,J393=-10),2,IF(AND(K393=0,J393=10),3,IF(AND(K393=0,J393=-10),4,IF(AND(K393=1,J393=10),5,IF(AND(K393=1,J393=-10),6,""))))))</f>
        <v>1</v>
      </c>
      <c r="M393">
        <f t="shared" ref="M393:M456" si="108">L393</f>
        <v>1</v>
      </c>
      <c r="N393">
        <v>25587.400399999999</v>
      </c>
      <c r="O393" s="6">
        <f t="shared" si="96"/>
        <v>-5.596275280843277E-3</v>
      </c>
      <c r="P393">
        <v>15938512</v>
      </c>
      <c r="Q393" s="6">
        <f t="shared" si="97"/>
        <v>-3.4299840139998539E-3</v>
      </c>
      <c r="R393">
        <v>2448.1643640655902</v>
      </c>
      <c r="S393" s="6">
        <f t="shared" si="98"/>
        <v>-3.8052929355814058E-4</v>
      </c>
      <c r="T393" s="29">
        <v>569.81063000000017</v>
      </c>
      <c r="U393" s="6">
        <f t="shared" si="99"/>
        <v>-1.6415663983139206E-3</v>
      </c>
      <c r="V393">
        <v>621.75549000000012</v>
      </c>
      <c r="W393" s="6">
        <f t="shared" si="101"/>
        <v>1.6380967797300361E-3</v>
      </c>
      <c r="X393">
        <v>3017.9749940655902</v>
      </c>
      <c r="Y393" s="6">
        <f t="shared" si="100"/>
        <v>-6.1886407830447077E-4</v>
      </c>
      <c r="Z393" s="29">
        <v>3639.7304840655902</v>
      </c>
      <c r="AA393" s="6">
        <f t="shared" si="102"/>
        <v>-2.3404026279816303E-4</v>
      </c>
      <c r="AB393">
        <f t="shared" ref="AB393:AB456" si="109">YEAR(A393)</f>
        <v>2017</v>
      </c>
      <c r="AC393">
        <f t="shared" ref="AC393:AC456" si="110">MONTH(A393)</f>
        <v>12</v>
      </c>
      <c r="AD393" s="23">
        <f t="shared" si="94"/>
        <v>4</v>
      </c>
      <c r="AE393">
        <f>IF(ISBLANK(Basket_Sheet!$I$1),0,IF(Basket_Sheet!$I$1=0,1,IF(Calculation_Sheet!AB393=Basket_Sheet!$I$1,1,0)))</f>
        <v>1</v>
      </c>
      <c r="AF393">
        <f>IF(ISBLANK(Basket_Sheet!$I$2),0,IF(Basket_Sheet!$I$2=0,1,IF(Calculation_Sheet!AC393=Basket_Sheet!$I$2,1,0)))</f>
        <v>0</v>
      </c>
      <c r="AG393">
        <f>IF(ISBLANK(Basket_Sheet!$I$3),0,IF(Basket_Sheet!$I$3=0,1,IF(Calculation_Sheet!AD393=Basket_Sheet!$I$3,1,0)))</f>
        <v>0</v>
      </c>
      <c r="AH393">
        <f t="shared" si="95"/>
        <v>1</v>
      </c>
    </row>
    <row r="394" spans="1:34" x14ac:dyDescent="0.35">
      <c r="A394" s="19">
        <v>43090</v>
      </c>
      <c r="B394" s="7">
        <v>-0.43500826978689411</v>
      </c>
      <c r="C394">
        <v>1.0768656999999999E-2</v>
      </c>
      <c r="D394">
        <v>2.8697754982532499E-2</v>
      </c>
      <c r="E394">
        <v>17.210260645704299</v>
      </c>
      <c r="F394">
        <v>5</v>
      </c>
      <c r="G394">
        <f t="shared" si="103"/>
        <v>-1</v>
      </c>
      <c r="H394">
        <f t="shared" si="104"/>
        <v>99999</v>
      </c>
      <c r="I394">
        <f t="shared" si="105"/>
        <v>99999</v>
      </c>
      <c r="J394">
        <f>IF(Basket_Sheet!$I$6=0,IF(C394&lt;Basket_Sheet!$I$7,-10,10),IF(Basket_Sheet!$I$6=1,IF(D394&lt;Basket_Sheet!$I$7,-10,10),IF(Basket_Sheet!$I$6=2,IF(E394&gt;Basket_Sheet!$I$7,-10,10),"")))</f>
        <v>-10</v>
      </c>
      <c r="K394">
        <f t="shared" si="106"/>
        <v>-1</v>
      </c>
      <c r="L394">
        <f t="shared" si="107"/>
        <v>2</v>
      </c>
      <c r="M394">
        <f t="shared" si="108"/>
        <v>2</v>
      </c>
      <c r="N394">
        <v>25516.5</v>
      </c>
      <c r="O394" s="6">
        <f t="shared" si="96"/>
        <v>-2.7709106392846961E-3</v>
      </c>
      <c r="P394">
        <v>16011430</v>
      </c>
      <c r="Q394" s="6">
        <f t="shared" si="97"/>
        <v>4.574956558052623E-3</v>
      </c>
      <c r="R394">
        <v>2472.047964481324</v>
      </c>
      <c r="S394" s="6">
        <f t="shared" si="98"/>
        <v>9.755717698656019E-3</v>
      </c>
      <c r="T394" s="29">
        <v>570.53701000000012</v>
      </c>
      <c r="U394" s="6">
        <f t="shared" si="99"/>
        <v>1.2747743930294764E-3</v>
      </c>
      <c r="V394">
        <v>619.96748000000014</v>
      </c>
      <c r="W394" s="6">
        <f t="shared" si="101"/>
        <v>-2.8757446114388019E-3</v>
      </c>
      <c r="X394">
        <v>3042.584974481324</v>
      </c>
      <c r="Y394" s="6">
        <f t="shared" si="100"/>
        <v>8.1544679674701026E-3</v>
      </c>
      <c r="Z394" s="29">
        <v>3662.5524544813243</v>
      </c>
      <c r="AA394" s="6">
        <f t="shared" si="102"/>
        <v>6.2702363583366783E-3</v>
      </c>
      <c r="AB394">
        <f t="shared" si="109"/>
        <v>2017</v>
      </c>
      <c r="AC394">
        <f t="shared" si="110"/>
        <v>12</v>
      </c>
      <c r="AD394" s="23">
        <f t="shared" ref="AD394:AD457" si="111">ROUNDUP(AC394/3,0)</f>
        <v>4</v>
      </c>
      <c r="AE394">
        <f>IF(ISBLANK(Basket_Sheet!$I$1),0,IF(Basket_Sheet!$I$1=0,1,IF(Calculation_Sheet!AB394=Basket_Sheet!$I$1,1,0)))</f>
        <v>1</v>
      </c>
      <c r="AF394">
        <f>IF(ISBLANK(Basket_Sheet!$I$2),0,IF(Basket_Sheet!$I$2=0,1,IF(Calculation_Sheet!AC394=Basket_Sheet!$I$2,1,0)))</f>
        <v>0</v>
      </c>
      <c r="AG394">
        <f>IF(ISBLANK(Basket_Sheet!$I$3),0,IF(Basket_Sheet!$I$3=0,1,IF(Calculation_Sheet!AD394=Basket_Sheet!$I$3,1,0)))</f>
        <v>0</v>
      </c>
      <c r="AH394">
        <f t="shared" ref="AH394:AH457" si="112">IF(SUM(AE394:AG394)&gt;=$T$1,1,0)</f>
        <v>1</v>
      </c>
    </row>
    <row r="395" spans="1:34" x14ac:dyDescent="0.35">
      <c r="A395" s="19">
        <v>43091</v>
      </c>
      <c r="B395" s="7">
        <v>0.19922683476136158</v>
      </c>
      <c r="C395">
        <v>6.2252707999999997E-2</v>
      </c>
      <c r="D395">
        <v>0.10896310401107701</v>
      </c>
      <c r="E395">
        <v>10.674585074627601</v>
      </c>
      <c r="F395">
        <v>4</v>
      </c>
      <c r="G395">
        <f t="shared" si="103"/>
        <v>99999</v>
      </c>
      <c r="H395">
        <f t="shared" si="104"/>
        <v>0</v>
      </c>
      <c r="I395">
        <f t="shared" si="105"/>
        <v>99999</v>
      </c>
      <c r="J395">
        <f>IF(Basket_Sheet!$I$6=0,IF(C395&lt;Basket_Sheet!$I$7,-10,10),IF(Basket_Sheet!$I$6=1,IF(D395&lt;Basket_Sheet!$I$7,-10,10),IF(Basket_Sheet!$I$6=2,IF(E395&gt;Basket_Sheet!$I$7,-10,10),"")))</f>
        <v>10</v>
      </c>
      <c r="K395">
        <f t="shared" si="106"/>
        <v>0</v>
      </c>
      <c r="L395">
        <f t="shared" si="107"/>
        <v>3</v>
      </c>
      <c r="M395">
        <f t="shared" si="108"/>
        <v>3</v>
      </c>
      <c r="N395">
        <v>25633.449199999999</v>
      </c>
      <c r="O395" s="6">
        <f t="shared" ref="O395:O458" si="113">N395/N394-1</f>
        <v>4.5832774871161774E-3</v>
      </c>
      <c r="P395">
        <v>16030185</v>
      </c>
      <c r="Q395" s="6">
        <f t="shared" ref="Q395:Q458" si="114">P395/P394-1</f>
        <v>1.1713507163320092E-3</v>
      </c>
      <c r="R395">
        <v>2475.600937924381</v>
      </c>
      <c r="S395" s="6">
        <f t="shared" ref="S395:S458" si="115">R395/R394-1</f>
        <v>1.4372591042353111E-3</v>
      </c>
      <c r="T395" s="29">
        <v>570.28300000000013</v>
      </c>
      <c r="U395" s="6">
        <f t="shared" ref="U395:U458" si="116">T395/T394-1</f>
        <v>-4.4521213444148611E-4</v>
      </c>
      <c r="V395">
        <v>617.60361000000012</v>
      </c>
      <c r="W395" s="6">
        <f t="shared" si="101"/>
        <v>-3.8128935408031639E-3</v>
      </c>
      <c r="X395">
        <v>3045.8839379243809</v>
      </c>
      <c r="Y395" s="6">
        <f t="shared" ref="Y395:Y458" si="117">X395/X394-1</f>
        <v>1.0842633716809935E-3</v>
      </c>
      <c r="Z395" s="29">
        <v>3663.487547924381</v>
      </c>
      <c r="AA395" s="6">
        <f t="shared" si="102"/>
        <v>2.5531195926298267E-4</v>
      </c>
      <c r="AB395">
        <f t="shared" si="109"/>
        <v>2017</v>
      </c>
      <c r="AC395">
        <f t="shared" si="110"/>
        <v>12</v>
      </c>
      <c r="AD395" s="23">
        <f t="shared" si="111"/>
        <v>4</v>
      </c>
      <c r="AE395">
        <f>IF(ISBLANK(Basket_Sheet!$I$1),0,IF(Basket_Sheet!$I$1=0,1,IF(Calculation_Sheet!AB395=Basket_Sheet!$I$1,1,0)))</f>
        <v>1</v>
      </c>
      <c r="AF395">
        <f>IF(ISBLANK(Basket_Sheet!$I$2),0,IF(Basket_Sheet!$I$2=0,1,IF(Calculation_Sheet!AC395=Basket_Sheet!$I$2,1,0)))</f>
        <v>0</v>
      </c>
      <c r="AG395">
        <f>IF(ISBLANK(Basket_Sheet!$I$3),0,IF(Basket_Sheet!$I$3=0,1,IF(Calculation_Sheet!AD395=Basket_Sheet!$I$3,1,0)))</f>
        <v>0</v>
      </c>
      <c r="AH395">
        <f t="shared" si="112"/>
        <v>1</v>
      </c>
    </row>
    <row r="396" spans="1:34" x14ac:dyDescent="0.35">
      <c r="A396" s="19">
        <v>43095</v>
      </c>
      <c r="B396" s="7">
        <v>0.3967802571707455</v>
      </c>
      <c r="C396">
        <v>1.5242746E-2</v>
      </c>
      <c r="D396">
        <v>0.181676178766389</v>
      </c>
      <c r="E396">
        <v>8.5643650556227904</v>
      </c>
      <c r="F396">
        <v>0</v>
      </c>
      <c r="G396">
        <f t="shared" si="103"/>
        <v>99999</v>
      </c>
      <c r="H396">
        <f t="shared" si="104"/>
        <v>99999</v>
      </c>
      <c r="I396">
        <f t="shared" si="105"/>
        <v>1</v>
      </c>
      <c r="J396">
        <f>IF(Basket_Sheet!$I$6=0,IF(C396&lt;Basket_Sheet!$I$7,-10,10),IF(Basket_Sheet!$I$6=1,IF(D396&lt;Basket_Sheet!$I$7,-10,10),IF(Basket_Sheet!$I$6=2,IF(E396&gt;Basket_Sheet!$I$7,-10,10),"")))</f>
        <v>10</v>
      </c>
      <c r="K396">
        <f t="shared" si="106"/>
        <v>1</v>
      </c>
      <c r="L396">
        <f t="shared" si="107"/>
        <v>5</v>
      </c>
      <c r="M396">
        <f t="shared" si="108"/>
        <v>5</v>
      </c>
      <c r="N396">
        <v>25679.849600000001</v>
      </c>
      <c r="O396" s="6">
        <f t="shared" si="113"/>
        <v>1.8101504654317591E-3</v>
      </c>
      <c r="P396">
        <v>16098462</v>
      </c>
      <c r="Q396" s="6">
        <f t="shared" si="114"/>
        <v>4.2592771075318225E-3</v>
      </c>
      <c r="R396">
        <v>2481.4184592541487</v>
      </c>
      <c r="S396" s="6">
        <f t="shared" si="115"/>
        <v>2.3499430948856759E-3</v>
      </c>
      <c r="T396" s="29">
        <v>570.39423000000011</v>
      </c>
      <c r="U396" s="6">
        <f t="shared" si="116"/>
        <v>1.9504351348365034E-4</v>
      </c>
      <c r="V396">
        <v>617.60361000000012</v>
      </c>
      <c r="W396" s="6">
        <f t="shared" ref="W396:W459" si="118">V396/V395-1</f>
        <v>0</v>
      </c>
      <c r="X396">
        <v>3051.8126892541486</v>
      </c>
      <c r="Y396" s="6">
        <f t="shared" si="117"/>
        <v>1.946479724965533E-3</v>
      </c>
      <c r="Z396" s="29">
        <v>3669.4162992541487</v>
      </c>
      <c r="AA396" s="6">
        <f t="shared" ref="AA396:AA459" si="119">Z396/Z395-1</f>
        <v>1.6183353299854542E-3</v>
      </c>
      <c r="AB396">
        <f t="shared" si="109"/>
        <v>2017</v>
      </c>
      <c r="AC396">
        <f t="shared" si="110"/>
        <v>12</v>
      </c>
      <c r="AD396" s="23">
        <f t="shared" si="111"/>
        <v>4</v>
      </c>
      <c r="AE396">
        <f>IF(ISBLANK(Basket_Sheet!$I$1),0,IF(Basket_Sheet!$I$1=0,1,IF(Calculation_Sheet!AB396=Basket_Sheet!$I$1,1,0)))</f>
        <v>1</v>
      </c>
      <c r="AF396">
        <f>IF(ISBLANK(Basket_Sheet!$I$2),0,IF(Basket_Sheet!$I$2=0,1,IF(Calculation_Sheet!AC396=Basket_Sheet!$I$2,1,0)))</f>
        <v>0</v>
      </c>
      <c r="AG396">
        <f>IF(ISBLANK(Basket_Sheet!$I$3),0,IF(Basket_Sheet!$I$3=0,1,IF(Calculation_Sheet!AD396=Basket_Sheet!$I$3,1,0)))</f>
        <v>0</v>
      </c>
      <c r="AH396">
        <f t="shared" si="112"/>
        <v>1</v>
      </c>
    </row>
    <row r="397" spans="1:34" x14ac:dyDescent="0.35">
      <c r="A397" s="19">
        <v>43096</v>
      </c>
      <c r="B397" s="7">
        <v>-0.76161493630861421</v>
      </c>
      <c r="C397">
        <v>0.49290124899999999</v>
      </c>
      <c r="D397">
        <v>0.21969629448387601</v>
      </c>
      <c r="E397">
        <v>5.7153393592491497</v>
      </c>
      <c r="F397">
        <v>5</v>
      </c>
      <c r="G397">
        <f t="shared" si="103"/>
        <v>-1</v>
      </c>
      <c r="H397">
        <f t="shared" si="104"/>
        <v>99999</v>
      </c>
      <c r="I397">
        <f t="shared" si="105"/>
        <v>99999</v>
      </c>
      <c r="J397">
        <f>IF(Basket_Sheet!$I$6=0,IF(C397&lt;Basket_Sheet!$I$7,-10,10),IF(Basket_Sheet!$I$6=1,IF(D397&lt;Basket_Sheet!$I$7,-10,10),IF(Basket_Sheet!$I$6=2,IF(E397&gt;Basket_Sheet!$I$7,-10,10),"")))</f>
        <v>10</v>
      </c>
      <c r="K397">
        <f t="shared" si="106"/>
        <v>-1</v>
      </c>
      <c r="L397">
        <f t="shared" si="107"/>
        <v>1</v>
      </c>
      <c r="M397">
        <f t="shared" si="108"/>
        <v>1</v>
      </c>
      <c r="N397">
        <v>25434.5</v>
      </c>
      <c r="O397" s="6">
        <f t="shared" si="113"/>
        <v>-9.5541681054083227E-3</v>
      </c>
      <c r="P397">
        <v>15971862</v>
      </c>
      <c r="Q397" s="6">
        <f t="shared" si="114"/>
        <v>-7.8641052791253996E-3</v>
      </c>
      <c r="R397">
        <v>2485.0960340281149</v>
      </c>
      <c r="S397" s="6">
        <f t="shared" si="115"/>
        <v>1.48204538426433E-3</v>
      </c>
      <c r="T397" s="29">
        <v>572.03843000000006</v>
      </c>
      <c r="U397" s="6">
        <f t="shared" si="116"/>
        <v>2.8825677286390405E-3</v>
      </c>
      <c r="V397">
        <v>617.31888000000015</v>
      </c>
      <c r="W397" s="6">
        <f t="shared" si="118"/>
        <v>-4.6102385962409898E-4</v>
      </c>
      <c r="X397">
        <v>3057.134464028115</v>
      </c>
      <c r="Y397" s="6">
        <f t="shared" si="117"/>
        <v>1.7438078007556701E-3</v>
      </c>
      <c r="Z397" s="29">
        <v>3674.4533440281152</v>
      </c>
      <c r="AA397" s="6">
        <f t="shared" si="119"/>
        <v>1.3727100887925836E-3</v>
      </c>
      <c r="AB397">
        <f t="shared" si="109"/>
        <v>2017</v>
      </c>
      <c r="AC397">
        <f t="shared" si="110"/>
        <v>12</v>
      </c>
      <c r="AD397" s="23">
        <f t="shared" si="111"/>
        <v>4</v>
      </c>
      <c r="AE397">
        <f>IF(ISBLANK(Basket_Sheet!$I$1),0,IF(Basket_Sheet!$I$1=0,1,IF(Calculation_Sheet!AB397=Basket_Sheet!$I$1,1,0)))</f>
        <v>1</v>
      </c>
      <c r="AF397">
        <f>IF(ISBLANK(Basket_Sheet!$I$2),0,IF(Basket_Sheet!$I$2=0,1,IF(Calculation_Sheet!AC397=Basket_Sheet!$I$2,1,0)))</f>
        <v>0</v>
      </c>
      <c r="AG397">
        <f>IF(ISBLANK(Basket_Sheet!$I$3),0,IF(Basket_Sheet!$I$3=0,1,IF(Calculation_Sheet!AD397=Basket_Sheet!$I$3,1,0)))</f>
        <v>0</v>
      </c>
      <c r="AH397">
        <f t="shared" si="112"/>
        <v>1</v>
      </c>
    </row>
    <row r="398" spans="1:34" x14ac:dyDescent="0.35">
      <c r="A398" s="19">
        <v>43097</v>
      </c>
      <c r="B398" s="7">
        <v>-0.47424533460202462</v>
      </c>
      <c r="C398">
        <v>4.7862573999999998E-2</v>
      </c>
      <c r="D398">
        <v>4.4453046751241301E-2</v>
      </c>
      <c r="E398">
        <v>12.635079472690499</v>
      </c>
      <c r="F398">
        <v>10</v>
      </c>
      <c r="G398">
        <f t="shared" si="103"/>
        <v>-1</v>
      </c>
      <c r="H398">
        <f t="shared" si="104"/>
        <v>99999</v>
      </c>
      <c r="I398">
        <f t="shared" si="105"/>
        <v>99999</v>
      </c>
      <c r="J398">
        <f>IF(Basket_Sheet!$I$6=0,IF(C398&lt;Basket_Sheet!$I$7,-10,10),IF(Basket_Sheet!$I$6=1,IF(D398&lt;Basket_Sheet!$I$7,-10,10),IF(Basket_Sheet!$I$6=2,IF(E398&gt;Basket_Sheet!$I$7,-10,10),"")))</f>
        <v>-10</v>
      </c>
      <c r="K398">
        <f t="shared" si="106"/>
        <v>-1</v>
      </c>
      <c r="L398">
        <f t="shared" si="107"/>
        <v>2</v>
      </c>
      <c r="M398">
        <f t="shared" si="108"/>
        <v>2</v>
      </c>
      <c r="N398">
        <v>25421.75</v>
      </c>
      <c r="O398" s="6">
        <f t="shared" si="113"/>
        <v>-5.0128762114454162E-4</v>
      </c>
      <c r="P398">
        <v>16055207</v>
      </c>
      <c r="Q398" s="6">
        <f t="shared" si="114"/>
        <v>5.2182394263111664E-3</v>
      </c>
      <c r="R398">
        <v>2503.1447018379481</v>
      </c>
      <c r="S398" s="6">
        <f t="shared" si="115"/>
        <v>7.2627647232521575E-3</v>
      </c>
      <c r="T398" s="29">
        <v>572.24435000000005</v>
      </c>
      <c r="U398" s="6">
        <f t="shared" si="116"/>
        <v>3.5997581491153952E-4</v>
      </c>
      <c r="V398">
        <v>612.13769000000013</v>
      </c>
      <c r="W398" s="6">
        <f t="shared" si="118"/>
        <v>-8.3930528740673305E-3</v>
      </c>
      <c r="X398">
        <v>3075.389051837948</v>
      </c>
      <c r="Y398" s="6">
        <f t="shared" si="117"/>
        <v>5.9711432469282677E-3</v>
      </c>
      <c r="Z398" s="29">
        <v>3687.5267418379481</v>
      </c>
      <c r="AA398" s="6">
        <f t="shared" si="119"/>
        <v>3.5579163989332141E-3</v>
      </c>
      <c r="AB398">
        <f t="shared" si="109"/>
        <v>2017</v>
      </c>
      <c r="AC398">
        <f t="shared" si="110"/>
        <v>12</v>
      </c>
      <c r="AD398" s="23">
        <f t="shared" si="111"/>
        <v>4</v>
      </c>
      <c r="AE398">
        <f>IF(ISBLANK(Basket_Sheet!$I$1),0,IF(Basket_Sheet!$I$1=0,1,IF(Calculation_Sheet!AB398=Basket_Sheet!$I$1,1,0)))</f>
        <v>1</v>
      </c>
      <c r="AF398">
        <f>IF(ISBLANK(Basket_Sheet!$I$2),0,IF(Basket_Sheet!$I$2=0,1,IF(Calculation_Sheet!AC398=Basket_Sheet!$I$2,1,0)))</f>
        <v>0</v>
      </c>
      <c r="AG398">
        <f>IF(ISBLANK(Basket_Sheet!$I$3),0,IF(Basket_Sheet!$I$3=0,1,IF(Calculation_Sheet!AD398=Basket_Sheet!$I$3,1,0)))</f>
        <v>0</v>
      </c>
      <c r="AH398">
        <f t="shared" si="112"/>
        <v>1</v>
      </c>
    </row>
    <row r="399" spans="1:34" x14ac:dyDescent="0.35">
      <c r="A399" s="19">
        <v>43098</v>
      </c>
      <c r="B399" s="7">
        <v>0.32471010300689684</v>
      </c>
      <c r="C399">
        <v>0.108009812</v>
      </c>
      <c r="D399">
        <v>6.7005672082761494E-2</v>
      </c>
      <c r="E399">
        <v>15.5829463282241</v>
      </c>
      <c r="F399">
        <v>2</v>
      </c>
      <c r="G399">
        <f t="shared" si="103"/>
        <v>99999</v>
      </c>
      <c r="H399">
        <f t="shared" si="104"/>
        <v>99999</v>
      </c>
      <c r="I399">
        <f t="shared" si="105"/>
        <v>1</v>
      </c>
      <c r="J399">
        <f>IF(Basket_Sheet!$I$6=0,IF(C399&lt;Basket_Sheet!$I$7,-10,10),IF(Basket_Sheet!$I$6=1,IF(D399&lt;Basket_Sheet!$I$7,-10,10),IF(Basket_Sheet!$I$6=2,IF(E399&gt;Basket_Sheet!$I$7,-10,10),"")))</f>
        <v>-10</v>
      </c>
      <c r="K399">
        <f t="shared" si="106"/>
        <v>1</v>
      </c>
      <c r="L399">
        <f t="shared" si="107"/>
        <v>6</v>
      </c>
      <c r="M399">
        <f t="shared" si="108"/>
        <v>6</v>
      </c>
      <c r="N399">
        <v>25530.550800000001</v>
      </c>
      <c r="O399" s="6">
        <f t="shared" si="113"/>
        <v>4.2798312468654842E-3</v>
      </c>
      <c r="P399">
        <v>16094005</v>
      </c>
      <c r="Q399" s="6">
        <f t="shared" si="114"/>
        <v>2.4165368904929263E-3</v>
      </c>
      <c r="R399">
        <v>2507.0083421432851</v>
      </c>
      <c r="S399" s="6">
        <f t="shared" si="115"/>
        <v>1.5435145648992066E-3</v>
      </c>
      <c r="T399" s="29">
        <v>571.90838000000008</v>
      </c>
      <c r="U399" s="6">
        <f t="shared" si="116"/>
        <v>-5.8710933537386989E-4</v>
      </c>
      <c r="V399">
        <v>606.41952000000015</v>
      </c>
      <c r="W399" s="6">
        <f t="shared" si="118"/>
        <v>-9.3413133898028189E-3</v>
      </c>
      <c r="X399">
        <v>3078.9167221432854</v>
      </c>
      <c r="Y399" s="6">
        <f t="shared" si="117"/>
        <v>1.1470647277063151E-3</v>
      </c>
      <c r="Z399" s="29">
        <v>3685.3362421432857</v>
      </c>
      <c r="AA399" s="6">
        <f t="shared" si="119"/>
        <v>-5.9402950758546957E-4</v>
      </c>
      <c r="AB399">
        <f t="shared" si="109"/>
        <v>2017</v>
      </c>
      <c r="AC399">
        <f t="shared" si="110"/>
        <v>12</v>
      </c>
      <c r="AD399" s="23">
        <f t="shared" si="111"/>
        <v>4</v>
      </c>
      <c r="AE399">
        <f>IF(ISBLANK(Basket_Sheet!$I$1),0,IF(Basket_Sheet!$I$1=0,1,IF(Calculation_Sheet!AB399=Basket_Sheet!$I$1,1,0)))</f>
        <v>1</v>
      </c>
      <c r="AF399">
        <f>IF(ISBLANK(Basket_Sheet!$I$2),0,IF(Basket_Sheet!$I$2=0,1,IF(Calculation_Sheet!AC399=Basket_Sheet!$I$2,1,0)))</f>
        <v>0</v>
      </c>
      <c r="AG399">
        <f>IF(ISBLANK(Basket_Sheet!$I$3),0,IF(Basket_Sheet!$I$3=0,1,IF(Calculation_Sheet!AD399=Basket_Sheet!$I$3,1,0)))</f>
        <v>0</v>
      </c>
      <c r="AH399">
        <f t="shared" si="112"/>
        <v>1</v>
      </c>
    </row>
    <row r="400" spans="1:34" x14ac:dyDescent="0.35">
      <c r="A400" s="19">
        <v>43101</v>
      </c>
      <c r="B400" s="7">
        <v>-1.3170091679611122</v>
      </c>
      <c r="C400">
        <v>0.42631540099999998</v>
      </c>
      <c r="D400">
        <v>0.37022688893953398</v>
      </c>
      <c r="E400">
        <v>4.5627659377985097</v>
      </c>
      <c r="F400">
        <v>0</v>
      </c>
      <c r="G400">
        <f t="shared" si="103"/>
        <v>-1</v>
      </c>
      <c r="H400">
        <f t="shared" si="104"/>
        <v>99999</v>
      </c>
      <c r="I400">
        <f t="shared" si="105"/>
        <v>99999</v>
      </c>
      <c r="J400">
        <f>IF(Basket_Sheet!$I$6=0,IF(C400&lt;Basket_Sheet!$I$7,-10,10),IF(Basket_Sheet!$I$6=1,IF(D400&lt;Basket_Sheet!$I$7,-10,10),IF(Basket_Sheet!$I$6=2,IF(E400&gt;Basket_Sheet!$I$7,-10,10),"")))</f>
        <v>10</v>
      </c>
      <c r="K400">
        <f t="shared" si="106"/>
        <v>-1</v>
      </c>
      <c r="L400">
        <f t="shared" si="107"/>
        <v>1</v>
      </c>
      <c r="M400">
        <f t="shared" si="108"/>
        <v>1</v>
      </c>
      <c r="N400">
        <v>25271.550800000001</v>
      </c>
      <c r="O400" s="6">
        <f t="shared" si="113"/>
        <v>-1.0144708668016644E-2</v>
      </c>
      <c r="P400">
        <v>16121149</v>
      </c>
      <c r="Q400" s="6">
        <f t="shared" si="114"/>
        <v>1.6865907522707335E-3</v>
      </c>
      <c r="R400">
        <v>2510.6945544257555</v>
      </c>
      <c r="S400" s="6">
        <f t="shared" si="115"/>
        <v>1.4703629902239612E-3</v>
      </c>
      <c r="T400" s="29">
        <v>572.61460000000011</v>
      </c>
      <c r="U400" s="6">
        <f t="shared" si="116"/>
        <v>1.2348481412356449E-3</v>
      </c>
      <c r="V400">
        <v>606.41952000000015</v>
      </c>
      <c r="W400" s="6">
        <f t="shared" si="118"/>
        <v>0</v>
      </c>
      <c r="X400">
        <v>3083.3091544257559</v>
      </c>
      <c r="Y400" s="6">
        <f t="shared" si="117"/>
        <v>1.4266161377085584E-3</v>
      </c>
      <c r="Z400" s="29">
        <v>3689.7286744257563</v>
      </c>
      <c r="AA400" s="6">
        <f t="shared" si="119"/>
        <v>1.1918674427155995E-3</v>
      </c>
      <c r="AB400">
        <f t="shared" si="109"/>
        <v>2018</v>
      </c>
      <c r="AC400">
        <f t="shared" si="110"/>
        <v>1</v>
      </c>
      <c r="AD400" s="23">
        <f t="shared" si="111"/>
        <v>1</v>
      </c>
      <c r="AE400">
        <f>IF(ISBLANK(Basket_Sheet!$I$1),0,IF(Basket_Sheet!$I$1=0,1,IF(Calculation_Sheet!AB400=Basket_Sheet!$I$1,1,0)))</f>
        <v>1</v>
      </c>
      <c r="AF400">
        <f>IF(ISBLANK(Basket_Sheet!$I$2),0,IF(Basket_Sheet!$I$2=0,1,IF(Calculation_Sheet!AC400=Basket_Sheet!$I$2,1,0)))</f>
        <v>0</v>
      </c>
      <c r="AG400">
        <f>IF(ISBLANK(Basket_Sheet!$I$3),0,IF(Basket_Sheet!$I$3=0,1,IF(Calculation_Sheet!AD400=Basket_Sheet!$I$3,1,0)))</f>
        <v>0</v>
      </c>
      <c r="AH400">
        <f t="shared" si="112"/>
        <v>1</v>
      </c>
    </row>
    <row r="401" spans="1:34" x14ac:dyDescent="0.35">
      <c r="A401" s="19">
        <v>43102</v>
      </c>
      <c r="B401" s="7">
        <v>-0.29916138738600978</v>
      </c>
      <c r="C401">
        <v>1.0321301999999999E-2</v>
      </c>
      <c r="D401">
        <v>3.2808656974432499E-2</v>
      </c>
      <c r="E401">
        <v>12.9339915186473</v>
      </c>
      <c r="F401">
        <v>6</v>
      </c>
      <c r="G401">
        <f t="shared" si="103"/>
        <v>-1</v>
      </c>
      <c r="H401">
        <f t="shared" si="104"/>
        <v>99999</v>
      </c>
      <c r="I401">
        <f t="shared" si="105"/>
        <v>99999</v>
      </c>
      <c r="J401">
        <f>IF(Basket_Sheet!$I$6=0,IF(C401&lt;Basket_Sheet!$I$7,-10,10),IF(Basket_Sheet!$I$6=1,IF(D401&lt;Basket_Sheet!$I$7,-10,10),IF(Basket_Sheet!$I$6=2,IF(E401&gt;Basket_Sheet!$I$7,-10,10),"")))</f>
        <v>-10</v>
      </c>
      <c r="K401">
        <f t="shared" si="106"/>
        <v>-1</v>
      </c>
      <c r="L401">
        <f t="shared" si="107"/>
        <v>2</v>
      </c>
      <c r="M401">
        <f t="shared" si="108"/>
        <v>2</v>
      </c>
      <c r="N401">
        <v>25319.5</v>
      </c>
      <c r="O401" s="6">
        <f t="shared" si="113"/>
        <v>1.8973588276980369E-3</v>
      </c>
      <c r="P401">
        <v>16128246</v>
      </c>
      <c r="Q401" s="6">
        <f t="shared" si="114"/>
        <v>4.4022916728825301E-4</v>
      </c>
      <c r="R401">
        <v>2507.7543570057924</v>
      </c>
      <c r="S401" s="6">
        <f t="shared" si="115"/>
        <v>-1.1710693420592388E-3</v>
      </c>
      <c r="T401" s="29">
        <v>572.81257000000005</v>
      </c>
      <c r="U401" s="6">
        <f t="shared" si="116"/>
        <v>3.4572992026382643E-4</v>
      </c>
      <c r="V401">
        <v>607.88246000000026</v>
      </c>
      <c r="W401" s="6">
        <f t="shared" si="118"/>
        <v>2.4124223441885917E-3</v>
      </c>
      <c r="X401">
        <v>3080.5669270057924</v>
      </c>
      <c r="Y401" s="6">
        <f t="shared" si="117"/>
        <v>-8.893780294548792E-4</v>
      </c>
      <c r="Z401" s="29">
        <v>3688.4493870057927</v>
      </c>
      <c r="AA401" s="6">
        <f t="shared" si="119"/>
        <v>-3.4671585171841546E-4</v>
      </c>
      <c r="AB401">
        <f t="shared" si="109"/>
        <v>2018</v>
      </c>
      <c r="AC401">
        <f t="shared" si="110"/>
        <v>1</v>
      </c>
      <c r="AD401" s="23">
        <f t="shared" si="111"/>
        <v>1</v>
      </c>
      <c r="AE401">
        <f>IF(ISBLANK(Basket_Sheet!$I$1),0,IF(Basket_Sheet!$I$1=0,1,IF(Calculation_Sheet!AB401=Basket_Sheet!$I$1,1,0)))</f>
        <v>1</v>
      </c>
      <c r="AF401">
        <f>IF(ISBLANK(Basket_Sheet!$I$2),0,IF(Basket_Sheet!$I$2=0,1,IF(Calculation_Sheet!AC401=Basket_Sheet!$I$2,1,0)))</f>
        <v>0</v>
      </c>
      <c r="AG401">
        <f>IF(ISBLANK(Basket_Sheet!$I$3),0,IF(Basket_Sheet!$I$3=0,1,IF(Calculation_Sheet!AD401=Basket_Sheet!$I$3,1,0)))</f>
        <v>0</v>
      </c>
      <c r="AH401">
        <f t="shared" si="112"/>
        <v>1</v>
      </c>
    </row>
    <row r="402" spans="1:34" x14ac:dyDescent="0.35">
      <c r="A402" s="19">
        <v>43103</v>
      </c>
      <c r="B402" s="7">
        <v>-0.57830348736151249</v>
      </c>
      <c r="C402">
        <v>0.74510474100000001</v>
      </c>
      <c r="D402">
        <v>0.17115253876032799</v>
      </c>
      <c r="E402">
        <v>9.6512028469730602</v>
      </c>
      <c r="F402">
        <v>4</v>
      </c>
      <c r="G402">
        <f t="shared" si="103"/>
        <v>-1</v>
      </c>
      <c r="H402">
        <f t="shared" si="104"/>
        <v>99999</v>
      </c>
      <c r="I402">
        <f t="shared" si="105"/>
        <v>99999</v>
      </c>
      <c r="J402">
        <f>IF(Basket_Sheet!$I$6=0,IF(C402&lt;Basket_Sheet!$I$7,-10,10),IF(Basket_Sheet!$I$6=1,IF(D402&lt;Basket_Sheet!$I$7,-10,10),IF(Basket_Sheet!$I$6=2,IF(E402&gt;Basket_Sheet!$I$7,-10,10),"")))</f>
        <v>10</v>
      </c>
      <c r="K402">
        <f t="shared" si="106"/>
        <v>-1</v>
      </c>
      <c r="L402">
        <f t="shared" si="107"/>
        <v>1</v>
      </c>
      <c r="M402">
        <f t="shared" si="108"/>
        <v>1</v>
      </c>
      <c r="N402">
        <v>25326.150399999999</v>
      </c>
      <c r="O402" s="6">
        <f t="shared" si="113"/>
        <v>2.6265921522927727E-4</v>
      </c>
      <c r="P402">
        <v>16179363</v>
      </c>
      <c r="Q402" s="6">
        <f t="shared" si="114"/>
        <v>3.1694085023257212E-3</v>
      </c>
      <c r="R402">
        <v>2515.296982195679</v>
      </c>
      <c r="S402" s="6">
        <f t="shared" si="115"/>
        <v>3.0077208993037896E-3</v>
      </c>
      <c r="T402" s="29">
        <v>573.82277000000011</v>
      </c>
      <c r="U402" s="6">
        <f t="shared" si="116"/>
        <v>1.7635786169987178E-3</v>
      </c>
      <c r="V402">
        <v>604.58175000000017</v>
      </c>
      <c r="W402" s="6">
        <f t="shared" si="118"/>
        <v>-5.4298490533846167E-3</v>
      </c>
      <c r="X402">
        <v>3089.1197521956792</v>
      </c>
      <c r="Y402" s="6">
        <f t="shared" si="117"/>
        <v>2.7763802548512739E-3</v>
      </c>
      <c r="Z402" s="29">
        <v>3693.7015021956795</v>
      </c>
      <c r="AA402" s="6">
        <f t="shared" si="119"/>
        <v>1.4239358166034943E-3</v>
      </c>
      <c r="AB402">
        <f t="shared" si="109"/>
        <v>2018</v>
      </c>
      <c r="AC402">
        <f t="shared" si="110"/>
        <v>1</v>
      </c>
      <c r="AD402" s="23">
        <f t="shared" si="111"/>
        <v>1</v>
      </c>
      <c r="AE402">
        <f>IF(ISBLANK(Basket_Sheet!$I$1),0,IF(Basket_Sheet!$I$1=0,1,IF(Calculation_Sheet!AB402=Basket_Sheet!$I$1,1,0)))</f>
        <v>1</v>
      </c>
      <c r="AF402">
        <f>IF(ISBLANK(Basket_Sheet!$I$2),0,IF(Basket_Sheet!$I$2=0,1,IF(Calculation_Sheet!AC402=Basket_Sheet!$I$2,1,0)))</f>
        <v>0</v>
      </c>
      <c r="AG402">
        <f>IF(ISBLANK(Basket_Sheet!$I$3),0,IF(Basket_Sheet!$I$3=0,1,IF(Calculation_Sheet!AD402=Basket_Sheet!$I$3,1,0)))</f>
        <v>0</v>
      </c>
      <c r="AH402">
        <f t="shared" si="112"/>
        <v>1</v>
      </c>
    </row>
    <row r="403" spans="1:34" x14ac:dyDescent="0.35">
      <c r="A403" s="19">
        <v>43104</v>
      </c>
      <c r="B403" s="7">
        <v>0.63757414425622116</v>
      </c>
      <c r="C403">
        <v>0.77129936399999999</v>
      </c>
      <c r="D403">
        <v>0.13921760180526499</v>
      </c>
      <c r="E403">
        <v>7.9442151818662001</v>
      </c>
      <c r="F403">
        <v>2</v>
      </c>
      <c r="G403">
        <f t="shared" si="103"/>
        <v>99999</v>
      </c>
      <c r="H403">
        <f t="shared" si="104"/>
        <v>99999</v>
      </c>
      <c r="I403">
        <f t="shared" si="105"/>
        <v>1</v>
      </c>
      <c r="J403">
        <f>IF(Basket_Sheet!$I$6=0,IF(C403&lt;Basket_Sheet!$I$7,-10,10),IF(Basket_Sheet!$I$6=1,IF(D403&lt;Basket_Sheet!$I$7,-10,10),IF(Basket_Sheet!$I$6=2,IF(E403&gt;Basket_Sheet!$I$7,-10,10),"")))</f>
        <v>10</v>
      </c>
      <c r="K403">
        <f t="shared" si="106"/>
        <v>1</v>
      </c>
      <c r="L403">
        <f t="shared" si="107"/>
        <v>5</v>
      </c>
      <c r="M403">
        <f t="shared" si="108"/>
        <v>5</v>
      </c>
      <c r="N403">
        <v>25478.400399999999</v>
      </c>
      <c r="O403" s="6">
        <f t="shared" si="113"/>
        <v>6.0115729234553328E-3</v>
      </c>
      <c r="P403">
        <v>16239931</v>
      </c>
      <c r="Q403" s="6">
        <f t="shared" si="114"/>
        <v>3.7435342788216808E-3</v>
      </c>
      <c r="R403">
        <v>2522.1956983562327</v>
      </c>
      <c r="S403" s="6">
        <f t="shared" si="115"/>
        <v>2.742704423925213E-3</v>
      </c>
      <c r="T403" s="29">
        <v>574.98664000000008</v>
      </c>
      <c r="U403" s="6">
        <f t="shared" si="116"/>
        <v>2.0282743398278846E-3</v>
      </c>
      <c r="V403">
        <v>601.7315000000001</v>
      </c>
      <c r="W403" s="6">
        <f t="shared" si="118"/>
        <v>-4.7144162059143957E-3</v>
      </c>
      <c r="X403">
        <v>3097.1823383562328</v>
      </c>
      <c r="Y403" s="6">
        <f t="shared" si="117"/>
        <v>2.6099946934148299E-3</v>
      </c>
      <c r="Z403" s="29">
        <v>3698.9138383562331</v>
      </c>
      <c r="AA403" s="6">
        <f t="shared" si="119"/>
        <v>1.4111416846909197E-3</v>
      </c>
      <c r="AB403">
        <f t="shared" si="109"/>
        <v>2018</v>
      </c>
      <c r="AC403">
        <f t="shared" si="110"/>
        <v>1</v>
      </c>
      <c r="AD403" s="23">
        <f t="shared" si="111"/>
        <v>1</v>
      </c>
      <c r="AE403">
        <f>IF(ISBLANK(Basket_Sheet!$I$1),0,IF(Basket_Sheet!$I$1=0,1,IF(Calculation_Sheet!AB403=Basket_Sheet!$I$1,1,0)))</f>
        <v>1</v>
      </c>
      <c r="AF403">
        <f>IF(ISBLANK(Basket_Sheet!$I$2),0,IF(Basket_Sheet!$I$2=0,1,IF(Calculation_Sheet!AC403=Basket_Sheet!$I$2,1,0)))</f>
        <v>0</v>
      </c>
      <c r="AG403">
        <f>IF(ISBLANK(Basket_Sheet!$I$3),0,IF(Basket_Sheet!$I$3=0,1,IF(Calculation_Sheet!AD403=Basket_Sheet!$I$3,1,0)))</f>
        <v>0</v>
      </c>
      <c r="AH403">
        <f t="shared" si="112"/>
        <v>1</v>
      </c>
    </row>
    <row r="404" spans="1:34" x14ac:dyDescent="0.35">
      <c r="A404" s="19">
        <v>43105</v>
      </c>
      <c r="B404" s="7">
        <v>0.34530517495282775</v>
      </c>
      <c r="C404">
        <v>0.19371675199999999</v>
      </c>
      <c r="D404">
        <v>0.109769125456359</v>
      </c>
      <c r="E404">
        <v>11.5106408988722</v>
      </c>
      <c r="F404">
        <v>0</v>
      </c>
      <c r="G404">
        <f t="shared" si="103"/>
        <v>99999</v>
      </c>
      <c r="H404">
        <f t="shared" si="104"/>
        <v>99999</v>
      </c>
      <c r="I404">
        <f t="shared" si="105"/>
        <v>1</v>
      </c>
      <c r="J404">
        <f>IF(Basket_Sheet!$I$6=0,IF(C404&lt;Basket_Sheet!$I$7,-10,10),IF(Basket_Sheet!$I$6=1,IF(D404&lt;Basket_Sheet!$I$7,-10,10),IF(Basket_Sheet!$I$6=2,IF(E404&gt;Basket_Sheet!$I$7,-10,10),"")))</f>
        <v>10</v>
      </c>
      <c r="K404">
        <f t="shared" si="106"/>
        <v>1</v>
      </c>
      <c r="L404">
        <f t="shared" si="107"/>
        <v>5</v>
      </c>
      <c r="M404">
        <f t="shared" si="108"/>
        <v>5</v>
      </c>
      <c r="N404">
        <v>25619.900399999999</v>
      </c>
      <c r="O404" s="6">
        <f t="shared" si="113"/>
        <v>5.5537238515177556E-3</v>
      </c>
      <c r="P404">
        <v>16273653</v>
      </c>
      <c r="Q404" s="6">
        <f t="shared" si="114"/>
        <v>2.0764866550233574E-3</v>
      </c>
      <c r="R404">
        <v>2525.5274949361287</v>
      </c>
      <c r="S404" s="6">
        <f t="shared" si="115"/>
        <v>1.3209905092088636E-3</v>
      </c>
      <c r="T404" s="29">
        <v>576.08951000000013</v>
      </c>
      <c r="U404" s="6">
        <f t="shared" si="116"/>
        <v>1.9180793487654224E-3</v>
      </c>
      <c r="V404">
        <v>597.95943000000011</v>
      </c>
      <c r="W404" s="6">
        <f t="shared" si="118"/>
        <v>-6.268692930318509E-3</v>
      </c>
      <c r="X404">
        <v>3101.617004936129</v>
      </c>
      <c r="Y404" s="6">
        <f t="shared" si="117"/>
        <v>1.431839038010807E-3</v>
      </c>
      <c r="Z404" s="29">
        <v>3699.5764349361289</v>
      </c>
      <c r="AA404" s="6">
        <f t="shared" si="119"/>
        <v>1.7913274243497312E-4</v>
      </c>
      <c r="AB404">
        <f t="shared" si="109"/>
        <v>2018</v>
      </c>
      <c r="AC404">
        <f t="shared" si="110"/>
        <v>1</v>
      </c>
      <c r="AD404" s="23">
        <f t="shared" si="111"/>
        <v>1</v>
      </c>
      <c r="AE404">
        <f>IF(ISBLANK(Basket_Sheet!$I$1),0,IF(Basket_Sheet!$I$1=0,1,IF(Calculation_Sheet!AB404=Basket_Sheet!$I$1,1,0)))</f>
        <v>1</v>
      </c>
      <c r="AF404">
        <f>IF(ISBLANK(Basket_Sheet!$I$2),0,IF(Basket_Sheet!$I$2=0,1,IF(Calculation_Sheet!AC404=Basket_Sheet!$I$2,1,0)))</f>
        <v>0</v>
      </c>
      <c r="AG404">
        <f>IF(ISBLANK(Basket_Sheet!$I$3),0,IF(Basket_Sheet!$I$3=0,1,IF(Calculation_Sheet!AD404=Basket_Sheet!$I$3,1,0)))</f>
        <v>0</v>
      </c>
      <c r="AH404">
        <f t="shared" si="112"/>
        <v>1</v>
      </c>
    </row>
    <row r="405" spans="1:34" x14ac:dyDescent="0.35">
      <c r="A405" s="19">
        <v>43108</v>
      </c>
      <c r="B405" s="7">
        <v>-0.31647698402455338</v>
      </c>
      <c r="C405">
        <v>0.71081734799999996</v>
      </c>
      <c r="D405">
        <v>6.7302011588083396E-2</v>
      </c>
      <c r="E405">
        <v>11.326557207080301</v>
      </c>
      <c r="F405">
        <v>4</v>
      </c>
      <c r="G405">
        <f t="shared" si="103"/>
        <v>-1</v>
      </c>
      <c r="H405">
        <f t="shared" si="104"/>
        <v>99999</v>
      </c>
      <c r="I405">
        <f t="shared" si="105"/>
        <v>99999</v>
      </c>
      <c r="J405">
        <f>IF(Basket_Sheet!$I$6=0,IF(C405&lt;Basket_Sheet!$I$7,-10,10),IF(Basket_Sheet!$I$6=1,IF(D405&lt;Basket_Sheet!$I$7,-10,10),IF(Basket_Sheet!$I$6=2,IF(E405&gt;Basket_Sheet!$I$7,-10,10),"")))</f>
        <v>-10</v>
      </c>
      <c r="K405">
        <f t="shared" si="106"/>
        <v>-1</v>
      </c>
      <c r="L405">
        <f t="shared" si="107"/>
        <v>2</v>
      </c>
      <c r="M405">
        <f t="shared" si="108"/>
        <v>2</v>
      </c>
      <c r="N405">
        <v>25670</v>
      </c>
      <c r="O405" s="6">
        <f t="shared" si="113"/>
        <v>1.9554955022387244E-3</v>
      </c>
      <c r="P405">
        <v>16248296</v>
      </c>
      <c r="Q405" s="6">
        <f t="shared" si="114"/>
        <v>-1.5581627554673849E-3</v>
      </c>
      <c r="R405">
        <v>2533.2585195816073</v>
      </c>
      <c r="S405" s="6">
        <f t="shared" si="115"/>
        <v>3.0611524368591159E-3</v>
      </c>
      <c r="T405" s="29">
        <v>577.07761000000005</v>
      </c>
      <c r="U405" s="6">
        <f t="shared" si="116"/>
        <v>1.7151848503540457E-3</v>
      </c>
      <c r="V405">
        <v>597.95943000000011</v>
      </c>
      <c r="W405" s="6">
        <f t="shared" si="118"/>
        <v>0</v>
      </c>
      <c r="X405">
        <v>3110.3361295816076</v>
      </c>
      <c r="Y405" s="6">
        <f t="shared" si="117"/>
        <v>2.8111545144362537E-3</v>
      </c>
      <c r="Z405" s="29">
        <v>3708.2955595816074</v>
      </c>
      <c r="AA405" s="6">
        <f t="shared" si="119"/>
        <v>2.3567899728038633E-3</v>
      </c>
      <c r="AB405">
        <f t="shared" si="109"/>
        <v>2018</v>
      </c>
      <c r="AC405">
        <f t="shared" si="110"/>
        <v>1</v>
      </c>
      <c r="AD405" s="23">
        <f t="shared" si="111"/>
        <v>1</v>
      </c>
      <c r="AE405">
        <f>IF(ISBLANK(Basket_Sheet!$I$1),0,IF(Basket_Sheet!$I$1=0,1,IF(Calculation_Sheet!AB405=Basket_Sheet!$I$1,1,0)))</f>
        <v>1</v>
      </c>
      <c r="AF405">
        <f>IF(ISBLANK(Basket_Sheet!$I$2),0,IF(Basket_Sheet!$I$2=0,1,IF(Calculation_Sheet!AC405=Basket_Sheet!$I$2,1,0)))</f>
        <v>0</v>
      </c>
      <c r="AG405">
        <f>IF(ISBLANK(Basket_Sheet!$I$3),0,IF(Basket_Sheet!$I$3=0,1,IF(Calculation_Sheet!AD405=Basket_Sheet!$I$3,1,0)))</f>
        <v>0</v>
      </c>
      <c r="AH405">
        <f t="shared" si="112"/>
        <v>1</v>
      </c>
    </row>
    <row r="406" spans="1:34" x14ac:dyDescent="0.35">
      <c r="A406" s="19">
        <v>43109</v>
      </c>
      <c r="B406" s="7">
        <v>0.11484737677597502</v>
      </c>
      <c r="C406">
        <v>0.22632482000000001</v>
      </c>
      <c r="D406">
        <v>9.0785435950253998E-2</v>
      </c>
      <c r="E406">
        <v>12.3801016400663</v>
      </c>
      <c r="F406">
        <v>3</v>
      </c>
      <c r="G406">
        <f t="shared" si="103"/>
        <v>99999</v>
      </c>
      <c r="H406">
        <f t="shared" si="104"/>
        <v>0</v>
      </c>
      <c r="I406">
        <f t="shared" si="105"/>
        <v>99999</v>
      </c>
      <c r="J406">
        <f>IF(Basket_Sheet!$I$6=0,IF(C406&lt;Basket_Sheet!$I$7,-10,10),IF(Basket_Sheet!$I$6=1,IF(D406&lt;Basket_Sheet!$I$7,-10,10),IF(Basket_Sheet!$I$6=2,IF(E406&gt;Basket_Sheet!$I$7,-10,10),"")))</f>
        <v>10</v>
      </c>
      <c r="K406">
        <f t="shared" si="106"/>
        <v>0</v>
      </c>
      <c r="L406">
        <f t="shared" si="107"/>
        <v>3</v>
      </c>
      <c r="M406">
        <f t="shared" si="108"/>
        <v>3</v>
      </c>
      <c r="N406">
        <v>25688</v>
      </c>
      <c r="O406" s="6">
        <f t="shared" si="113"/>
        <v>7.0120763537206976E-4</v>
      </c>
      <c r="P406">
        <v>16295170</v>
      </c>
      <c r="Q406" s="6">
        <f t="shared" si="114"/>
        <v>2.884856356629717E-3</v>
      </c>
      <c r="R406">
        <v>2535.1248293356139</v>
      </c>
      <c r="S406" s="6">
        <f t="shared" si="115"/>
        <v>7.3672297540117171E-4</v>
      </c>
      <c r="T406" s="29">
        <v>577.05565999999999</v>
      </c>
      <c r="U406" s="6">
        <f t="shared" si="116"/>
        <v>-3.8036478317127198E-5</v>
      </c>
      <c r="V406">
        <v>597.95943000000011</v>
      </c>
      <c r="W406" s="6">
        <f t="shared" si="118"/>
        <v>0</v>
      </c>
      <c r="X406">
        <v>3112.1804893356139</v>
      </c>
      <c r="Y406" s="6">
        <f t="shared" si="117"/>
        <v>5.9297763237387002E-4</v>
      </c>
      <c r="Z406" s="29">
        <v>3710.1399193356137</v>
      </c>
      <c r="AA406" s="6">
        <f t="shared" si="119"/>
        <v>4.9736050548632171E-4</v>
      </c>
      <c r="AB406">
        <f t="shared" si="109"/>
        <v>2018</v>
      </c>
      <c r="AC406">
        <f t="shared" si="110"/>
        <v>1</v>
      </c>
      <c r="AD406" s="23">
        <f t="shared" si="111"/>
        <v>1</v>
      </c>
      <c r="AE406">
        <f>IF(ISBLANK(Basket_Sheet!$I$1),0,IF(Basket_Sheet!$I$1=0,1,IF(Calculation_Sheet!AB406=Basket_Sheet!$I$1,1,0)))</f>
        <v>1</v>
      </c>
      <c r="AF406">
        <f>IF(ISBLANK(Basket_Sheet!$I$2),0,IF(Basket_Sheet!$I$2=0,1,IF(Calculation_Sheet!AC406=Basket_Sheet!$I$2,1,0)))</f>
        <v>0</v>
      </c>
      <c r="AG406">
        <f>IF(ISBLANK(Basket_Sheet!$I$3),0,IF(Basket_Sheet!$I$3=0,1,IF(Calculation_Sheet!AD406=Basket_Sheet!$I$3,1,0)))</f>
        <v>0</v>
      </c>
      <c r="AH406">
        <f t="shared" si="112"/>
        <v>1</v>
      </c>
    </row>
    <row r="407" spans="1:34" x14ac:dyDescent="0.35">
      <c r="A407" s="19">
        <v>43110</v>
      </c>
      <c r="B407" s="7">
        <v>-0.36549528495598299</v>
      </c>
      <c r="C407">
        <v>0.18012125100000001</v>
      </c>
      <c r="D407">
        <v>3.4325367319563503E-2</v>
      </c>
      <c r="E407">
        <v>8.7406947368397496</v>
      </c>
      <c r="F407">
        <v>1</v>
      </c>
      <c r="G407">
        <f t="shared" si="103"/>
        <v>-1</v>
      </c>
      <c r="H407">
        <f t="shared" si="104"/>
        <v>99999</v>
      </c>
      <c r="I407">
        <f t="shared" si="105"/>
        <v>99999</v>
      </c>
      <c r="J407">
        <f>IF(Basket_Sheet!$I$6=0,IF(C407&lt;Basket_Sheet!$I$7,-10,10),IF(Basket_Sheet!$I$6=1,IF(D407&lt;Basket_Sheet!$I$7,-10,10),IF(Basket_Sheet!$I$6=2,IF(E407&gt;Basket_Sheet!$I$7,-10,10),"")))</f>
        <v>-10</v>
      </c>
      <c r="K407">
        <f t="shared" si="106"/>
        <v>-1</v>
      </c>
      <c r="L407">
        <f t="shared" si="107"/>
        <v>2</v>
      </c>
      <c r="M407">
        <f t="shared" si="108"/>
        <v>2</v>
      </c>
      <c r="N407">
        <v>25590.150399999999</v>
      </c>
      <c r="O407" s="6">
        <f t="shared" si="113"/>
        <v>-3.8091560261601654E-3</v>
      </c>
      <c r="P407">
        <v>16336542</v>
      </c>
      <c r="Q407" s="6">
        <f t="shared" si="114"/>
        <v>2.5389118370657826E-3</v>
      </c>
      <c r="R407">
        <v>2542.2178686690941</v>
      </c>
      <c r="S407" s="6">
        <f t="shared" si="115"/>
        <v>2.7979053541671295E-3</v>
      </c>
      <c r="T407" s="29">
        <v>577.58662000000004</v>
      </c>
      <c r="U407" s="6">
        <f t="shared" si="116"/>
        <v>9.2011921345691583E-4</v>
      </c>
      <c r="V407">
        <v>597.60888000000011</v>
      </c>
      <c r="W407" s="6">
        <f t="shared" si="118"/>
        <v>-5.8624378580329761E-4</v>
      </c>
      <c r="X407">
        <v>3119.8044886690941</v>
      </c>
      <c r="Y407" s="6">
        <f t="shared" si="117"/>
        <v>2.4497291720724235E-3</v>
      </c>
      <c r="Z407" s="29">
        <v>3717.4133686690943</v>
      </c>
      <c r="AA407" s="6">
        <f t="shared" si="119"/>
        <v>1.9604245369762019E-3</v>
      </c>
      <c r="AB407">
        <f t="shared" si="109"/>
        <v>2018</v>
      </c>
      <c r="AC407">
        <f t="shared" si="110"/>
        <v>1</v>
      </c>
      <c r="AD407" s="23">
        <f t="shared" si="111"/>
        <v>1</v>
      </c>
      <c r="AE407">
        <f>IF(ISBLANK(Basket_Sheet!$I$1),0,IF(Basket_Sheet!$I$1=0,1,IF(Calculation_Sheet!AB407=Basket_Sheet!$I$1,1,0)))</f>
        <v>1</v>
      </c>
      <c r="AF407">
        <f>IF(ISBLANK(Basket_Sheet!$I$2),0,IF(Basket_Sheet!$I$2=0,1,IF(Calculation_Sheet!AC407=Basket_Sheet!$I$2,1,0)))</f>
        <v>0</v>
      </c>
      <c r="AG407">
        <f>IF(ISBLANK(Basket_Sheet!$I$3),0,IF(Basket_Sheet!$I$3=0,1,IF(Calculation_Sheet!AD407=Basket_Sheet!$I$3,1,0)))</f>
        <v>0</v>
      </c>
      <c r="AH407">
        <f t="shared" si="112"/>
        <v>1</v>
      </c>
    </row>
    <row r="408" spans="1:34" x14ac:dyDescent="0.35">
      <c r="A408" s="19">
        <v>43111</v>
      </c>
      <c r="B408" s="7">
        <v>0.40453223718501791</v>
      </c>
      <c r="C408">
        <v>0.67995973499999995</v>
      </c>
      <c r="D408">
        <v>0.151833244788011</v>
      </c>
      <c r="E408">
        <v>8.1339282415538996</v>
      </c>
      <c r="F408">
        <v>4</v>
      </c>
      <c r="G408">
        <f t="shared" si="103"/>
        <v>99999</v>
      </c>
      <c r="H408">
        <f t="shared" si="104"/>
        <v>99999</v>
      </c>
      <c r="I408">
        <f t="shared" si="105"/>
        <v>1</v>
      </c>
      <c r="J408">
        <f>IF(Basket_Sheet!$I$6=0,IF(C408&lt;Basket_Sheet!$I$7,-10,10),IF(Basket_Sheet!$I$6=1,IF(D408&lt;Basket_Sheet!$I$7,-10,10),IF(Basket_Sheet!$I$6=2,IF(E408&gt;Basket_Sheet!$I$7,-10,10),"")))</f>
        <v>10</v>
      </c>
      <c r="K408">
        <f t="shared" si="106"/>
        <v>1</v>
      </c>
      <c r="L408">
        <f t="shared" si="107"/>
        <v>5</v>
      </c>
      <c r="M408">
        <f t="shared" si="108"/>
        <v>5</v>
      </c>
      <c r="N408">
        <v>25658.400399999999</v>
      </c>
      <c r="O408" s="6">
        <f t="shared" si="113"/>
        <v>2.6670417693206439E-3</v>
      </c>
      <c r="P408">
        <v>16371099</v>
      </c>
      <c r="Q408" s="6">
        <f t="shared" si="114"/>
        <v>2.115319141590577E-3</v>
      </c>
      <c r="R408">
        <v>2549.09154212351</v>
      </c>
      <c r="S408" s="6">
        <f t="shared" si="115"/>
        <v>2.7038097478302436E-3</v>
      </c>
      <c r="T408" s="29">
        <v>577.70211000000018</v>
      </c>
      <c r="U408" s="6">
        <f t="shared" si="116"/>
        <v>1.9995269281025685E-4</v>
      </c>
      <c r="V408">
        <v>595.00036000000011</v>
      </c>
      <c r="W408" s="6">
        <f t="shared" si="118"/>
        <v>-4.3649284461770854E-3</v>
      </c>
      <c r="X408">
        <v>3126.7936521235101</v>
      </c>
      <c r="Y408" s="6">
        <f t="shared" si="117"/>
        <v>2.2402568750061747E-3</v>
      </c>
      <c r="Z408" s="29">
        <v>3721.7940121235101</v>
      </c>
      <c r="AA408" s="6">
        <f t="shared" si="119"/>
        <v>1.1784117126538707E-3</v>
      </c>
      <c r="AB408">
        <f t="shared" si="109"/>
        <v>2018</v>
      </c>
      <c r="AC408">
        <f t="shared" si="110"/>
        <v>1</v>
      </c>
      <c r="AD408" s="23">
        <f t="shared" si="111"/>
        <v>1</v>
      </c>
      <c r="AE408">
        <f>IF(ISBLANK(Basket_Sheet!$I$1),0,IF(Basket_Sheet!$I$1=0,1,IF(Calculation_Sheet!AB408=Basket_Sheet!$I$1,1,0)))</f>
        <v>1</v>
      </c>
      <c r="AF408">
        <f>IF(ISBLANK(Basket_Sheet!$I$2),0,IF(Basket_Sheet!$I$2=0,1,IF(Calculation_Sheet!AC408=Basket_Sheet!$I$2,1,0)))</f>
        <v>0</v>
      </c>
      <c r="AG408">
        <f>IF(ISBLANK(Basket_Sheet!$I$3),0,IF(Basket_Sheet!$I$3=0,1,IF(Calculation_Sheet!AD408=Basket_Sheet!$I$3,1,0)))</f>
        <v>0</v>
      </c>
      <c r="AH408">
        <f t="shared" si="112"/>
        <v>1</v>
      </c>
    </row>
    <row r="409" spans="1:34" x14ac:dyDescent="0.35">
      <c r="A409" s="19">
        <v>43112</v>
      </c>
      <c r="B409" s="7">
        <v>-0.12086547403871956</v>
      </c>
      <c r="C409">
        <v>7.3668553999999997E-2</v>
      </c>
      <c r="D409">
        <v>2.4310566233373501E-3</v>
      </c>
      <c r="E409">
        <v>7.1284536761041801</v>
      </c>
      <c r="F409">
        <v>7</v>
      </c>
      <c r="G409">
        <f t="shared" si="103"/>
        <v>99999</v>
      </c>
      <c r="H409">
        <f t="shared" si="104"/>
        <v>0</v>
      </c>
      <c r="I409">
        <f t="shared" si="105"/>
        <v>99999</v>
      </c>
      <c r="J409">
        <f>IF(Basket_Sheet!$I$6=0,IF(C409&lt;Basket_Sheet!$I$7,-10,10),IF(Basket_Sheet!$I$6=1,IF(D409&lt;Basket_Sheet!$I$7,-10,10),IF(Basket_Sheet!$I$6=2,IF(E409&gt;Basket_Sheet!$I$7,-10,10),"")))</f>
        <v>-10</v>
      </c>
      <c r="K409">
        <f t="shared" si="106"/>
        <v>0</v>
      </c>
      <c r="L409">
        <f t="shared" si="107"/>
        <v>4</v>
      </c>
      <c r="M409">
        <f t="shared" si="108"/>
        <v>4</v>
      </c>
      <c r="N409">
        <v>25721.900399999999</v>
      </c>
      <c r="O409" s="6">
        <f t="shared" si="113"/>
        <v>2.4748230213134104E-3</v>
      </c>
      <c r="P409">
        <v>16317238</v>
      </c>
      <c r="Q409" s="6">
        <f t="shared" si="114"/>
        <v>-3.2900051487074755E-3</v>
      </c>
      <c r="R409">
        <v>2541.0193992442287</v>
      </c>
      <c r="S409" s="6">
        <f t="shared" si="115"/>
        <v>-3.1666743802213349E-3</v>
      </c>
      <c r="T409" s="29">
        <v>576.9298500000001</v>
      </c>
      <c r="U409" s="6">
        <f t="shared" si="116"/>
        <v>-1.3367789153480025E-3</v>
      </c>
      <c r="V409">
        <v>591.20727000000011</v>
      </c>
      <c r="W409" s="6">
        <f t="shared" si="118"/>
        <v>-6.37493731936567E-3</v>
      </c>
      <c r="X409">
        <v>3117.9492492442287</v>
      </c>
      <c r="Y409" s="6">
        <f t="shared" si="117"/>
        <v>-2.8285854019419743E-3</v>
      </c>
      <c r="Z409" s="29">
        <v>3709.1565192442285</v>
      </c>
      <c r="AA409" s="6">
        <f t="shared" si="119"/>
        <v>-3.3955379685484122E-3</v>
      </c>
      <c r="AB409">
        <f t="shared" si="109"/>
        <v>2018</v>
      </c>
      <c r="AC409">
        <f t="shared" si="110"/>
        <v>1</v>
      </c>
      <c r="AD409" s="23">
        <f t="shared" si="111"/>
        <v>1</v>
      </c>
      <c r="AE409">
        <f>IF(ISBLANK(Basket_Sheet!$I$1),0,IF(Basket_Sheet!$I$1=0,1,IF(Calculation_Sheet!AB409=Basket_Sheet!$I$1,1,0)))</f>
        <v>1</v>
      </c>
      <c r="AF409">
        <f>IF(ISBLANK(Basket_Sheet!$I$2),0,IF(Basket_Sheet!$I$2=0,1,IF(Calculation_Sheet!AC409=Basket_Sheet!$I$2,1,0)))</f>
        <v>0</v>
      </c>
      <c r="AG409">
        <f>IF(ISBLANK(Basket_Sheet!$I$3),0,IF(Basket_Sheet!$I$3=0,1,IF(Calculation_Sheet!AD409=Basket_Sheet!$I$3,1,0)))</f>
        <v>0</v>
      </c>
      <c r="AH409">
        <f t="shared" si="112"/>
        <v>1</v>
      </c>
    </row>
    <row r="410" spans="1:34" x14ac:dyDescent="0.35">
      <c r="A410" s="19">
        <v>43115</v>
      </c>
      <c r="B410" s="7">
        <v>0.96797392599079013</v>
      </c>
      <c r="C410">
        <v>0.61936641199999998</v>
      </c>
      <c r="D410">
        <v>0.186292099303558</v>
      </c>
      <c r="E410">
        <v>8.3368718472996992</v>
      </c>
      <c r="F410">
        <v>4</v>
      </c>
      <c r="G410">
        <f t="shared" si="103"/>
        <v>99999</v>
      </c>
      <c r="H410">
        <f t="shared" si="104"/>
        <v>99999</v>
      </c>
      <c r="I410">
        <f t="shared" si="105"/>
        <v>1</v>
      </c>
      <c r="J410">
        <f>IF(Basket_Sheet!$I$6=0,IF(C410&lt;Basket_Sheet!$I$7,-10,10),IF(Basket_Sheet!$I$6=1,IF(D410&lt;Basket_Sheet!$I$7,-10,10),IF(Basket_Sheet!$I$6=2,IF(E410&gt;Basket_Sheet!$I$7,-10,10),"")))</f>
        <v>10</v>
      </c>
      <c r="K410">
        <f t="shared" si="106"/>
        <v>1</v>
      </c>
      <c r="L410">
        <f t="shared" si="107"/>
        <v>5</v>
      </c>
      <c r="M410">
        <f t="shared" si="108"/>
        <v>5</v>
      </c>
      <c r="N410">
        <v>26053.449199999999</v>
      </c>
      <c r="O410" s="6">
        <f t="shared" si="113"/>
        <v>1.2889747446499067E-2</v>
      </c>
      <c r="P410">
        <v>16317595</v>
      </c>
      <c r="Q410" s="6">
        <f t="shared" si="114"/>
        <v>2.1878702755939727E-5</v>
      </c>
      <c r="R410">
        <v>2541.1241737541959</v>
      </c>
      <c r="S410" s="6">
        <f t="shared" si="115"/>
        <v>4.1233258588402322E-5</v>
      </c>
      <c r="T410" s="29">
        <v>578.67191000000014</v>
      </c>
      <c r="U410" s="6">
        <f t="shared" si="116"/>
        <v>3.0195352173232326E-3</v>
      </c>
      <c r="V410">
        <v>588.4723200000002</v>
      </c>
      <c r="W410" s="6">
        <f t="shared" si="118"/>
        <v>-4.6260425721759146E-3</v>
      </c>
      <c r="X410">
        <v>3119.7960837541959</v>
      </c>
      <c r="Y410" s="6">
        <f t="shared" si="117"/>
        <v>5.9232346723248064E-4</v>
      </c>
      <c r="Z410" s="29">
        <v>3708.2684037541962</v>
      </c>
      <c r="AA410" s="6">
        <f t="shared" si="119"/>
        <v>-2.3943866629094757E-4</v>
      </c>
      <c r="AB410">
        <f t="shared" si="109"/>
        <v>2018</v>
      </c>
      <c r="AC410">
        <f t="shared" si="110"/>
        <v>1</v>
      </c>
      <c r="AD410" s="23">
        <f t="shared" si="111"/>
        <v>1</v>
      </c>
      <c r="AE410">
        <f>IF(ISBLANK(Basket_Sheet!$I$1),0,IF(Basket_Sheet!$I$1=0,1,IF(Calculation_Sheet!AB410=Basket_Sheet!$I$1,1,0)))</f>
        <v>1</v>
      </c>
      <c r="AF410">
        <f>IF(ISBLANK(Basket_Sheet!$I$2),0,IF(Basket_Sheet!$I$2=0,1,IF(Calculation_Sheet!AC410=Basket_Sheet!$I$2,1,0)))</f>
        <v>0</v>
      </c>
      <c r="AG410">
        <f>IF(ISBLANK(Basket_Sheet!$I$3),0,IF(Basket_Sheet!$I$3=0,1,IF(Calculation_Sheet!AD410=Basket_Sheet!$I$3,1,0)))</f>
        <v>0</v>
      </c>
      <c r="AH410">
        <f t="shared" si="112"/>
        <v>1</v>
      </c>
    </row>
    <row r="411" spans="1:34" x14ac:dyDescent="0.35">
      <c r="A411" s="19">
        <v>43116</v>
      </c>
      <c r="B411" s="7">
        <v>-0.35547522561829259</v>
      </c>
      <c r="C411">
        <v>0.40536013300000001</v>
      </c>
      <c r="D411">
        <v>0.122200138360731</v>
      </c>
      <c r="E411">
        <v>12.3908288938386</v>
      </c>
      <c r="F411">
        <v>7</v>
      </c>
      <c r="G411">
        <f t="shared" si="103"/>
        <v>-1</v>
      </c>
      <c r="H411">
        <f t="shared" si="104"/>
        <v>99999</v>
      </c>
      <c r="I411">
        <f t="shared" si="105"/>
        <v>99999</v>
      </c>
      <c r="J411">
        <f>IF(Basket_Sheet!$I$6=0,IF(C411&lt;Basket_Sheet!$I$7,-10,10),IF(Basket_Sheet!$I$6=1,IF(D411&lt;Basket_Sheet!$I$7,-10,10),IF(Basket_Sheet!$I$6=2,IF(E411&gt;Basket_Sheet!$I$7,-10,10),"")))</f>
        <v>10</v>
      </c>
      <c r="K411">
        <f t="shared" si="106"/>
        <v>-1</v>
      </c>
      <c r="L411">
        <f t="shared" si="107"/>
        <v>1</v>
      </c>
      <c r="M411">
        <f t="shared" si="108"/>
        <v>1</v>
      </c>
      <c r="N411">
        <v>25969.400399999999</v>
      </c>
      <c r="O411" s="6">
        <f t="shared" si="113"/>
        <v>-3.2260143121471963E-3</v>
      </c>
      <c r="P411">
        <v>16386626</v>
      </c>
      <c r="Q411" s="6">
        <f t="shared" si="114"/>
        <v>4.230464109447496E-3</v>
      </c>
      <c r="R411">
        <v>2547.2220869493408</v>
      </c>
      <c r="S411" s="6">
        <f t="shared" si="115"/>
        <v>2.3996911517063513E-3</v>
      </c>
      <c r="T411" s="29">
        <v>578.37013000000013</v>
      </c>
      <c r="U411" s="6">
        <f t="shared" si="116"/>
        <v>-5.2150449120647036E-4</v>
      </c>
      <c r="V411">
        <v>588.83224000000018</v>
      </c>
      <c r="W411" s="6">
        <f t="shared" si="118"/>
        <v>6.1161755237693072E-4</v>
      </c>
      <c r="X411">
        <v>3125.592216949341</v>
      </c>
      <c r="Y411" s="6">
        <f t="shared" si="117"/>
        <v>1.8578564237987649E-3</v>
      </c>
      <c r="Z411" s="29">
        <v>3714.4244569493412</v>
      </c>
      <c r="AA411" s="6">
        <f t="shared" si="119"/>
        <v>1.6600883552313483E-3</v>
      </c>
      <c r="AB411">
        <f t="shared" si="109"/>
        <v>2018</v>
      </c>
      <c r="AC411">
        <f t="shared" si="110"/>
        <v>1</v>
      </c>
      <c r="AD411" s="23">
        <f t="shared" si="111"/>
        <v>1</v>
      </c>
      <c r="AE411">
        <f>IF(ISBLANK(Basket_Sheet!$I$1),0,IF(Basket_Sheet!$I$1=0,1,IF(Calculation_Sheet!AB411=Basket_Sheet!$I$1,1,0)))</f>
        <v>1</v>
      </c>
      <c r="AF411">
        <f>IF(ISBLANK(Basket_Sheet!$I$2),0,IF(Basket_Sheet!$I$2=0,1,IF(Calculation_Sheet!AC411=Basket_Sheet!$I$2,1,0)))</f>
        <v>0</v>
      </c>
      <c r="AG411">
        <f>IF(ISBLANK(Basket_Sheet!$I$3),0,IF(Basket_Sheet!$I$3=0,1,IF(Calculation_Sheet!AD411=Basket_Sheet!$I$3,1,0)))</f>
        <v>0</v>
      </c>
      <c r="AH411">
        <f t="shared" si="112"/>
        <v>1</v>
      </c>
    </row>
    <row r="412" spans="1:34" x14ac:dyDescent="0.35">
      <c r="A412" s="19">
        <v>43117</v>
      </c>
      <c r="B412" s="7">
        <v>1.808047350313396</v>
      </c>
      <c r="C412">
        <v>0.61265853199999998</v>
      </c>
      <c r="D412">
        <v>0.33404254924956001</v>
      </c>
      <c r="E412">
        <v>4.9122979068610801</v>
      </c>
      <c r="F412">
        <v>8</v>
      </c>
      <c r="G412">
        <f t="shared" si="103"/>
        <v>99999</v>
      </c>
      <c r="H412">
        <f t="shared" si="104"/>
        <v>99999</v>
      </c>
      <c r="I412">
        <f t="shared" si="105"/>
        <v>1</v>
      </c>
      <c r="J412">
        <f>IF(Basket_Sheet!$I$6=0,IF(C412&lt;Basket_Sheet!$I$7,-10,10),IF(Basket_Sheet!$I$6=1,IF(D412&lt;Basket_Sheet!$I$7,-10,10),IF(Basket_Sheet!$I$6=2,IF(E412&gt;Basket_Sheet!$I$7,-10,10),"")))</f>
        <v>10</v>
      </c>
      <c r="K412">
        <f t="shared" si="106"/>
        <v>1</v>
      </c>
      <c r="L412">
        <f t="shared" si="107"/>
        <v>5</v>
      </c>
      <c r="M412">
        <f t="shared" si="108"/>
        <v>5</v>
      </c>
      <c r="N412">
        <v>26330.349600000001</v>
      </c>
      <c r="O412" s="6">
        <f t="shared" si="113"/>
        <v>1.3899019401310664E-2</v>
      </c>
      <c r="P412">
        <v>16433882</v>
      </c>
      <c r="Q412" s="6">
        <f t="shared" si="114"/>
        <v>2.8838151307046811E-3</v>
      </c>
      <c r="R412">
        <v>2554.8550057117523</v>
      </c>
      <c r="S412" s="6">
        <f t="shared" si="115"/>
        <v>2.996565867388945E-3</v>
      </c>
      <c r="T412" s="29">
        <v>579.18357000000015</v>
      </c>
      <c r="U412" s="6">
        <f t="shared" si="116"/>
        <v>1.4064350107430013E-3</v>
      </c>
      <c r="V412">
        <v>586.58925000000022</v>
      </c>
      <c r="W412" s="6">
        <f t="shared" si="118"/>
        <v>-3.8092173757332537E-3</v>
      </c>
      <c r="X412">
        <v>3134.0385757117524</v>
      </c>
      <c r="Y412" s="6">
        <f t="shared" si="117"/>
        <v>2.7023226883560181E-3</v>
      </c>
      <c r="Z412" s="29">
        <v>3720.6278257117528</v>
      </c>
      <c r="AA412" s="6">
        <f t="shared" si="119"/>
        <v>1.6700753600751295E-3</v>
      </c>
      <c r="AB412">
        <f t="shared" si="109"/>
        <v>2018</v>
      </c>
      <c r="AC412">
        <f t="shared" si="110"/>
        <v>1</v>
      </c>
      <c r="AD412" s="23">
        <f t="shared" si="111"/>
        <v>1</v>
      </c>
      <c r="AE412">
        <f>IF(ISBLANK(Basket_Sheet!$I$1),0,IF(Basket_Sheet!$I$1=0,1,IF(Calculation_Sheet!AB412=Basket_Sheet!$I$1,1,0)))</f>
        <v>1</v>
      </c>
      <c r="AF412">
        <f>IF(ISBLANK(Basket_Sheet!$I$2),0,IF(Basket_Sheet!$I$2=0,1,IF(Calculation_Sheet!AC412=Basket_Sheet!$I$2,1,0)))</f>
        <v>0</v>
      </c>
      <c r="AG412">
        <f>IF(ISBLANK(Basket_Sheet!$I$3),0,IF(Basket_Sheet!$I$3=0,1,IF(Calculation_Sheet!AD412=Basket_Sheet!$I$3,1,0)))</f>
        <v>0</v>
      </c>
      <c r="AH412">
        <f t="shared" si="112"/>
        <v>1</v>
      </c>
    </row>
    <row r="413" spans="1:34" x14ac:dyDescent="0.35">
      <c r="A413" s="19">
        <v>43118</v>
      </c>
      <c r="B413" s="7">
        <v>-0.69787839617366654</v>
      </c>
      <c r="C413">
        <v>0.54595808199999996</v>
      </c>
      <c r="D413">
        <v>0.20662268017913901</v>
      </c>
      <c r="E413">
        <v>5.9976528648209797</v>
      </c>
      <c r="F413">
        <v>9</v>
      </c>
      <c r="G413">
        <f t="shared" si="103"/>
        <v>-1</v>
      </c>
      <c r="H413">
        <f t="shared" si="104"/>
        <v>99999</v>
      </c>
      <c r="I413">
        <f t="shared" si="105"/>
        <v>99999</v>
      </c>
      <c r="J413">
        <f>IF(Basket_Sheet!$I$6=0,IF(C413&lt;Basket_Sheet!$I$7,-10,10),IF(Basket_Sheet!$I$6=1,IF(D413&lt;Basket_Sheet!$I$7,-10,10),IF(Basket_Sheet!$I$6=2,IF(E413&gt;Basket_Sheet!$I$7,-10,10),"")))</f>
        <v>10</v>
      </c>
      <c r="K413">
        <f t="shared" si="106"/>
        <v>-1</v>
      </c>
      <c r="L413">
        <f t="shared" si="107"/>
        <v>1</v>
      </c>
      <c r="M413">
        <f t="shared" si="108"/>
        <v>1</v>
      </c>
      <c r="N413">
        <v>26561.400399999999</v>
      </c>
      <c r="O413" s="6">
        <f t="shared" si="113"/>
        <v>8.7750752842263857E-3</v>
      </c>
      <c r="P413">
        <v>16509961</v>
      </c>
      <c r="Q413" s="6">
        <f t="shared" si="114"/>
        <v>4.6293991888222141E-3</v>
      </c>
      <c r="R413">
        <v>2554.1998771142357</v>
      </c>
      <c r="S413" s="6">
        <f t="shared" si="115"/>
        <v>-2.5642496190658726E-4</v>
      </c>
      <c r="T413" s="29">
        <v>579.88009000000011</v>
      </c>
      <c r="U413" s="6">
        <f t="shared" si="116"/>
        <v>1.2025893621256944E-3</v>
      </c>
      <c r="V413">
        <v>611.3424100000002</v>
      </c>
      <c r="W413" s="6">
        <f t="shared" si="118"/>
        <v>4.2198454881333003E-2</v>
      </c>
      <c r="X413">
        <v>3134.0799671142358</v>
      </c>
      <c r="Y413" s="6">
        <f t="shared" si="117"/>
        <v>1.3207049461394504E-5</v>
      </c>
      <c r="Z413" s="29">
        <v>3745.422377114236</v>
      </c>
      <c r="AA413" s="6">
        <f t="shared" si="119"/>
        <v>6.6640772912405222E-3</v>
      </c>
      <c r="AB413">
        <f t="shared" si="109"/>
        <v>2018</v>
      </c>
      <c r="AC413">
        <f t="shared" si="110"/>
        <v>1</v>
      </c>
      <c r="AD413" s="23">
        <f t="shared" si="111"/>
        <v>1</v>
      </c>
      <c r="AE413">
        <f>IF(ISBLANK(Basket_Sheet!$I$1),0,IF(Basket_Sheet!$I$1=0,1,IF(Calculation_Sheet!AB413=Basket_Sheet!$I$1,1,0)))</f>
        <v>1</v>
      </c>
      <c r="AF413">
        <f>IF(ISBLANK(Basket_Sheet!$I$2),0,IF(Basket_Sheet!$I$2=0,1,IF(Calculation_Sheet!AC413=Basket_Sheet!$I$2,1,0)))</f>
        <v>0</v>
      </c>
      <c r="AG413">
        <f>IF(ISBLANK(Basket_Sheet!$I$3),0,IF(Basket_Sheet!$I$3=0,1,IF(Calculation_Sheet!AD413=Basket_Sheet!$I$3,1,0)))</f>
        <v>0</v>
      </c>
      <c r="AH413">
        <f t="shared" si="112"/>
        <v>1</v>
      </c>
    </row>
    <row r="414" spans="1:34" x14ac:dyDescent="0.35">
      <c r="A414" s="19">
        <v>43119</v>
      </c>
      <c r="B414" s="7">
        <v>1.7435765047390752</v>
      </c>
      <c r="C414">
        <v>0.50695768900000004</v>
      </c>
      <c r="D414">
        <v>0.235441735320227</v>
      </c>
      <c r="E414">
        <v>5.55781397935763</v>
      </c>
      <c r="F414">
        <v>17</v>
      </c>
      <c r="G414">
        <f t="shared" si="103"/>
        <v>99999</v>
      </c>
      <c r="H414">
        <f t="shared" si="104"/>
        <v>99999</v>
      </c>
      <c r="I414">
        <f t="shared" si="105"/>
        <v>1</v>
      </c>
      <c r="J414">
        <f>IF(Basket_Sheet!$I$6=0,IF(C414&lt;Basket_Sheet!$I$7,-10,10),IF(Basket_Sheet!$I$6=1,IF(D414&lt;Basket_Sheet!$I$7,-10,10),IF(Basket_Sheet!$I$6=2,IF(E414&gt;Basket_Sheet!$I$7,-10,10),"")))</f>
        <v>10</v>
      </c>
      <c r="K414">
        <f t="shared" si="106"/>
        <v>1</v>
      </c>
      <c r="L414">
        <f t="shared" si="107"/>
        <v>5</v>
      </c>
      <c r="M414">
        <f t="shared" si="108"/>
        <v>5</v>
      </c>
      <c r="N414">
        <v>26893.599600000001</v>
      </c>
      <c r="O414" s="6">
        <f t="shared" si="113"/>
        <v>1.2506840565529975E-2</v>
      </c>
      <c r="P414">
        <v>16403304</v>
      </c>
      <c r="Q414" s="6">
        <f t="shared" si="114"/>
        <v>-6.4601606266665446E-3</v>
      </c>
      <c r="R414">
        <v>2556.2207981551742</v>
      </c>
      <c r="S414" s="6">
        <f t="shared" si="115"/>
        <v>7.912149158904036E-4</v>
      </c>
      <c r="T414" s="29">
        <v>580.10309000000007</v>
      </c>
      <c r="U414" s="6">
        <f t="shared" si="116"/>
        <v>3.8456226355343404E-4</v>
      </c>
      <c r="V414">
        <v>650.1099300000003</v>
      </c>
      <c r="W414" s="6">
        <f t="shared" si="118"/>
        <v>6.3413758584162538E-2</v>
      </c>
      <c r="X414">
        <v>3136.3238881551742</v>
      </c>
      <c r="Y414" s="6">
        <f t="shared" si="117"/>
        <v>7.1597440540238644E-4</v>
      </c>
      <c r="Z414" s="29">
        <v>3786.4338181551748</v>
      </c>
      <c r="AA414" s="6">
        <f t="shared" si="119"/>
        <v>1.094975063200665E-2</v>
      </c>
      <c r="AB414">
        <f t="shared" si="109"/>
        <v>2018</v>
      </c>
      <c r="AC414">
        <f t="shared" si="110"/>
        <v>1</v>
      </c>
      <c r="AD414" s="23">
        <f t="shared" si="111"/>
        <v>1</v>
      </c>
      <c r="AE414">
        <f>IF(ISBLANK(Basket_Sheet!$I$1),0,IF(Basket_Sheet!$I$1=0,1,IF(Calculation_Sheet!AB414=Basket_Sheet!$I$1,1,0)))</f>
        <v>1</v>
      </c>
      <c r="AF414">
        <f>IF(ISBLANK(Basket_Sheet!$I$2),0,IF(Basket_Sheet!$I$2=0,1,IF(Calculation_Sheet!AC414=Basket_Sheet!$I$2,1,0)))</f>
        <v>0</v>
      </c>
      <c r="AG414">
        <f>IF(ISBLANK(Basket_Sheet!$I$3),0,IF(Basket_Sheet!$I$3=0,1,IF(Calculation_Sheet!AD414=Basket_Sheet!$I$3,1,0)))</f>
        <v>0</v>
      </c>
      <c r="AH414">
        <f t="shared" si="112"/>
        <v>1</v>
      </c>
    </row>
    <row r="415" spans="1:34" x14ac:dyDescent="0.35">
      <c r="A415" s="19">
        <v>43122</v>
      </c>
      <c r="B415" s="7">
        <v>0.5844093516537201</v>
      </c>
      <c r="C415">
        <v>0.46770157899999998</v>
      </c>
      <c r="D415">
        <v>0.12885703077427299</v>
      </c>
      <c r="E415">
        <v>11.615905928274101</v>
      </c>
      <c r="F415">
        <v>4</v>
      </c>
      <c r="G415">
        <f t="shared" si="103"/>
        <v>99999</v>
      </c>
      <c r="H415">
        <f t="shared" si="104"/>
        <v>99999</v>
      </c>
      <c r="I415">
        <f t="shared" si="105"/>
        <v>1</v>
      </c>
      <c r="J415">
        <f>IF(Basket_Sheet!$I$6=0,IF(C415&lt;Basket_Sheet!$I$7,-10,10),IF(Basket_Sheet!$I$6=1,IF(D415&lt;Basket_Sheet!$I$7,-10,10),IF(Basket_Sheet!$I$6=2,IF(E415&gt;Basket_Sheet!$I$7,-10,10),"")))</f>
        <v>10</v>
      </c>
      <c r="K415">
        <f t="shared" si="106"/>
        <v>1</v>
      </c>
      <c r="L415">
        <f t="shared" si="107"/>
        <v>5</v>
      </c>
      <c r="M415">
        <f t="shared" si="108"/>
        <v>5</v>
      </c>
      <c r="N415">
        <v>27034.5</v>
      </c>
      <c r="O415" s="6">
        <f t="shared" si="113"/>
        <v>5.2391796596837903E-3</v>
      </c>
      <c r="P415">
        <v>16304897</v>
      </c>
      <c r="Q415" s="6">
        <f t="shared" si="114"/>
        <v>-5.9992182062833521E-3</v>
      </c>
      <c r="R415">
        <v>2556.0726275136994</v>
      </c>
      <c r="S415" s="6">
        <f t="shared" si="115"/>
        <v>-5.7964727296466734E-5</v>
      </c>
      <c r="T415" s="29">
        <v>580.24821000000009</v>
      </c>
      <c r="U415" s="6">
        <f t="shared" si="116"/>
        <v>2.5016243233588753E-4</v>
      </c>
      <c r="V415">
        <v>658.63116000000036</v>
      </c>
      <c r="W415" s="6">
        <f t="shared" si="118"/>
        <v>1.3107367857002394E-2</v>
      </c>
      <c r="X415">
        <v>3136.3208375136996</v>
      </c>
      <c r="Y415" s="6">
        <f t="shared" si="117"/>
        <v>-9.7268062337896311E-7</v>
      </c>
      <c r="Z415" s="29">
        <v>3794.9519975137</v>
      </c>
      <c r="AA415" s="6">
        <f t="shared" si="119"/>
        <v>2.2496575320245515E-3</v>
      </c>
      <c r="AB415">
        <f t="shared" si="109"/>
        <v>2018</v>
      </c>
      <c r="AC415">
        <f t="shared" si="110"/>
        <v>1</v>
      </c>
      <c r="AD415" s="23">
        <f t="shared" si="111"/>
        <v>1</v>
      </c>
      <c r="AE415">
        <f>IF(ISBLANK(Basket_Sheet!$I$1),0,IF(Basket_Sheet!$I$1=0,1,IF(Calculation_Sheet!AB415=Basket_Sheet!$I$1,1,0)))</f>
        <v>1</v>
      </c>
      <c r="AF415">
        <f>IF(ISBLANK(Basket_Sheet!$I$2),0,IF(Basket_Sheet!$I$2=0,1,IF(Calculation_Sheet!AC415=Basket_Sheet!$I$2,1,0)))</f>
        <v>0</v>
      </c>
      <c r="AG415">
        <f>IF(ISBLANK(Basket_Sheet!$I$3),0,IF(Basket_Sheet!$I$3=0,1,IF(Calculation_Sheet!AD415=Basket_Sheet!$I$3,1,0)))</f>
        <v>0</v>
      </c>
      <c r="AH415">
        <f t="shared" si="112"/>
        <v>1</v>
      </c>
    </row>
    <row r="416" spans="1:34" x14ac:dyDescent="0.35">
      <c r="A416" s="19">
        <v>43123</v>
      </c>
      <c r="B416" s="7">
        <v>0.75330664838070516</v>
      </c>
      <c r="C416">
        <v>0.85158036800000003</v>
      </c>
      <c r="D416">
        <v>0.23135731248632199</v>
      </c>
      <c r="E416">
        <v>6.8845056897908998</v>
      </c>
      <c r="F416">
        <v>2</v>
      </c>
      <c r="G416">
        <f t="shared" si="103"/>
        <v>99999</v>
      </c>
      <c r="H416">
        <f t="shared" si="104"/>
        <v>99999</v>
      </c>
      <c r="I416">
        <f t="shared" si="105"/>
        <v>1</v>
      </c>
      <c r="J416">
        <f>IF(Basket_Sheet!$I$6=0,IF(C416&lt;Basket_Sheet!$I$7,-10,10),IF(Basket_Sheet!$I$6=1,IF(D416&lt;Basket_Sheet!$I$7,-10,10),IF(Basket_Sheet!$I$6=2,IF(E416&gt;Basket_Sheet!$I$7,-10,10),"")))</f>
        <v>10</v>
      </c>
      <c r="K416">
        <f t="shared" si="106"/>
        <v>1</v>
      </c>
      <c r="L416">
        <f t="shared" si="107"/>
        <v>5</v>
      </c>
      <c r="M416">
        <f t="shared" si="108"/>
        <v>5</v>
      </c>
      <c r="N416">
        <v>27382.599600000001</v>
      </c>
      <c r="O416" s="6">
        <f t="shared" si="113"/>
        <v>1.2876124951451073E-2</v>
      </c>
      <c r="P416">
        <v>16322541</v>
      </c>
      <c r="Q416" s="6">
        <f t="shared" si="114"/>
        <v>1.082128884346778E-3</v>
      </c>
      <c r="R416">
        <v>2557.4284457101144</v>
      </c>
      <c r="S416" s="6">
        <f t="shared" si="115"/>
        <v>5.3043023184118354E-4</v>
      </c>
      <c r="T416" s="29">
        <v>581.72053000000017</v>
      </c>
      <c r="U416" s="6">
        <f t="shared" si="116"/>
        <v>2.5373968839992322E-3</v>
      </c>
      <c r="V416">
        <v>655.63001000000031</v>
      </c>
      <c r="W416" s="6">
        <f t="shared" si="118"/>
        <v>-4.5566474565218451E-3</v>
      </c>
      <c r="X416">
        <v>3139.1489757101144</v>
      </c>
      <c r="Y416" s="6">
        <f t="shared" si="117"/>
        <v>9.0173752716471434E-4</v>
      </c>
      <c r="Z416" s="29">
        <v>3794.7789857101147</v>
      </c>
      <c r="AA416" s="6">
        <f t="shared" si="119"/>
        <v>-4.5589984721483567E-5</v>
      </c>
      <c r="AB416">
        <f t="shared" si="109"/>
        <v>2018</v>
      </c>
      <c r="AC416">
        <f t="shared" si="110"/>
        <v>1</v>
      </c>
      <c r="AD416" s="23">
        <f t="shared" si="111"/>
        <v>1</v>
      </c>
      <c r="AE416">
        <f>IF(ISBLANK(Basket_Sheet!$I$1),0,IF(Basket_Sheet!$I$1=0,1,IF(Calculation_Sheet!AB416=Basket_Sheet!$I$1,1,0)))</f>
        <v>1</v>
      </c>
      <c r="AF416">
        <f>IF(ISBLANK(Basket_Sheet!$I$2),0,IF(Basket_Sheet!$I$2=0,1,IF(Calculation_Sheet!AC416=Basket_Sheet!$I$2,1,0)))</f>
        <v>0</v>
      </c>
      <c r="AG416">
        <f>IF(ISBLANK(Basket_Sheet!$I$3),0,IF(Basket_Sheet!$I$3=0,1,IF(Calculation_Sheet!AD416=Basket_Sheet!$I$3,1,0)))</f>
        <v>0</v>
      </c>
      <c r="AH416">
        <f t="shared" si="112"/>
        <v>1</v>
      </c>
    </row>
    <row r="417" spans="1:34" x14ac:dyDescent="0.35">
      <c r="A417" s="19">
        <v>43124</v>
      </c>
      <c r="B417" s="7">
        <v>0.17766852956065859</v>
      </c>
      <c r="C417">
        <v>0.37175923599999999</v>
      </c>
      <c r="D417">
        <v>3.4663651553746497E-2</v>
      </c>
      <c r="E417">
        <v>9.2474234105510291</v>
      </c>
      <c r="F417">
        <v>3</v>
      </c>
      <c r="G417">
        <f t="shared" si="103"/>
        <v>99999</v>
      </c>
      <c r="H417">
        <f t="shared" si="104"/>
        <v>0</v>
      </c>
      <c r="I417">
        <f t="shared" si="105"/>
        <v>99999</v>
      </c>
      <c r="J417">
        <f>IF(Basket_Sheet!$I$6=0,IF(C417&lt;Basket_Sheet!$I$7,-10,10),IF(Basket_Sheet!$I$6=1,IF(D417&lt;Basket_Sheet!$I$7,-10,10),IF(Basket_Sheet!$I$6=2,IF(E417&gt;Basket_Sheet!$I$7,-10,10),"")))</f>
        <v>-10</v>
      </c>
      <c r="K417">
        <f t="shared" si="106"/>
        <v>0</v>
      </c>
      <c r="L417">
        <f t="shared" si="107"/>
        <v>4</v>
      </c>
      <c r="M417">
        <f t="shared" si="108"/>
        <v>4</v>
      </c>
      <c r="N417">
        <v>27418.199199999999</v>
      </c>
      <c r="O417" s="6">
        <f t="shared" si="113"/>
        <v>1.3000810923735617E-3</v>
      </c>
      <c r="P417">
        <v>16191519</v>
      </c>
      <c r="Q417" s="6">
        <f t="shared" si="114"/>
        <v>-8.0270590222440985E-3</v>
      </c>
      <c r="R417">
        <v>2558.218623435012</v>
      </c>
      <c r="S417" s="6">
        <f t="shared" si="115"/>
        <v>3.0897354184955539E-4</v>
      </c>
      <c r="T417" s="29">
        <v>580.60554000000002</v>
      </c>
      <c r="U417" s="6">
        <f t="shared" si="116"/>
        <v>-1.9167107614375123E-3</v>
      </c>
      <c r="V417">
        <v>662.28570000000036</v>
      </c>
      <c r="W417" s="6">
        <f t="shared" si="118"/>
        <v>1.0151594494584026E-2</v>
      </c>
      <c r="X417">
        <v>3138.824163435012</v>
      </c>
      <c r="Y417" s="6">
        <f t="shared" si="117"/>
        <v>-1.0347144325284496E-4</v>
      </c>
      <c r="Z417" s="29">
        <v>3801.1098634350124</v>
      </c>
      <c r="AA417" s="6">
        <f t="shared" si="119"/>
        <v>1.6683126339471777E-3</v>
      </c>
      <c r="AB417">
        <f t="shared" si="109"/>
        <v>2018</v>
      </c>
      <c r="AC417">
        <f t="shared" si="110"/>
        <v>1</v>
      </c>
      <c r="AD417" s="23">
        <f t="shared" si="111"/>
        <v>1</v>
      </c>
      <c r="AE417">
        <f>IF(ISBLANK(Basket_Sheet!$I$1),0,IF(Basket_Sheet!$I$1=0,1,IF(Calculation_Sheet!AB417=Basket_Sheet!$I$1,1,0)))</f>
        <v>1</v>
      </c>
      <c r="AF417">
        <f>IF(ISBLANK(Basket_Sheet!$I$2),0,IF(Basket_Sheet!$I$2=0,1,IF(Calculation_Sheet!AC417=Basket_Sheet!$I$2,1,0)))</f>
        <v>0</v>
      </c>
      <c r="AG417">
        <f>IF(ISBLANK(Basket_Sheet!$I$3),0,IF(Basket_Sheet!$I$3=0,1,IF(Calculation_Sheet!AD417=Basket_Sheet!$I$3,1,0)))</f>
        <v>0</v>
      </c>
      <c r="AH417">
        <f t="shared" si="112"/>
        <v>1</v>
      </c>
    </row>
    <row r="418" spans="1:34" x14ac:dyDescent="0.35">
      <c r="A418" s="19">
        <v>43125</v>
      </c>
      <c r="B418" s="7">
        <v>-7.7492371809833429E-3</v>
      </c>
      <c r="C418">
        <v>7.656085E-2</v>
      </c>
      <c r="D418">
        <v>7.9727347432961199E-2</v>
      </c>
      <c r="E418">
        <v>7.1190709987287901</v>
      </c>
      <c r="F418">
        <v>7</v>
      </c>
      <c r="G418">
        <f t="shared" si="103"/>
        <v>99999</v>
      </c>
      <c r="H418">
        <f t="shared" si="104"/>
        <v>0</v>
      </c>
      <c r="I418">
        <f t="shared" si="105"/>
        <v>99999</v>
      </c>
      <c r="J418">
        <f>IF(Basket_Sheet!$I$6=0,IF(C418&lt;Basket_Sheet!$I$7,-10,10),IF(Basket_Sheet!$I$6=1,IF(D418&lt;Basket_Sheet!$I$7,-10,10),IF(Basket_Sheet!$I$6=2,IF(E418&gt;Basket_Sheet!$I$7,-10,10),"")))</f>
        <v>-10</v>
      </c>
      <c r="K418">
        <f t="shared" si="106"/>
        <v>0</v>
      </c>
      <c r="L418">
        <f t="shared" si="107"/>
        <v>4</v>
      </c>
      <c r="M418">
        <f t="shared" si="108"/>
        <v>4</v>
      </c>
      <c r="N418">
        <v>27381.400399999999</v>
      </c>
      <c r="O418" s="6">
        <f t="shared" si="113"/>
        <v>-1.3421304488880903E-3</v>
      </c>
      <c r="P418">
        <v>16258479</v>
      </c>
      <c r="Q418" s="6">
        <f t="shared" si="114"/>
        <v>4.1354983432992931E-3</v>
      </c>
      <c r="R418">
        <v>2537.5755431814282</v>
      </c>
      <c r="S418" s="6">
        <f t="shared" si="115"/>
        <v>-8.0693182609489211E-3</v>
      </c>
      <c r="T418" s="29">
        <v>580.94130000000007</v>
      </c>
      <c r="U418" s="6">
        <f t="shared" si="116"/>
        <v>5.7829279410603895E-4</v>
      </c>
      <c r="V418">
        <v>659.7795100000003</v>
      </c>
      <c r="W418" s="6">
        <f t="shared" si="118"/>
        <v>-3.7841523680792744E-3</v>
      </c>
      <c r="X418">
        <v>3118.5168431814282</v>
      </c>
      <c r="Y418" s="6">
        <f t="shared" si="117"/>
        <v>-6.469722162250835E-3</v>
      </c>
      <c r="Z418" s="29">
        <v>3778.2963531814285</v>
      </c>
      <c r="AA418" s="6">
        <f t="shared" si="119"/>
        <v>-6.0018023875183513E-3</v>
      </c>
      <c r="AB418">
        <f t="shared" si="109"/>
        <v>2018</v>
      </c>
      <c r="AC418">
        <f t="shared" si="110"/>
        <v>1</v>
      </c>
      <c r="AD418" s="23">
        <f t="shared" si="111"/>
        <v>1</v>
      </c>
      <c r="AE418">
        <f>IF(ISBLANK(Basket_Sheet!$I$1),0,IF(Basket_Sheet!$I$1=0,1,IF(Calculation_Sheet!AB418=Basket_Sheet!$I$1,1,0)))</f>
        <v>1</v>
      </c>
      <c r="AF418">
        <f>IF(ISBLANK(Basket_Sheet!$I$2),0,IF(Basket_Sheet!$I$2=0,1,IF(Calculation_Sheet!AC418=Basket_Sheet!$I$2,1,0)))</f>
        <v>0</v>
      </c>
      <c r="AG418">
        <f>IF(ISBLANK(Basket_Sheet!$I$3),0,IF(Basket_Sheet!$I$3=0,1,IF(Calculation_Sheet!AD418=Basket_Sheet!$I$3,1,0)))</f>
        <v>0</v>
      </c>
      <c r="AH418">
        <f t="shared" si="112"/>
        <v>1</v>
      </c>
    </row>
    <row r="419" spans="1:34" x14ac:dyDescent="0.35">
      <c r="A419" s="19">
        <v>43129</v>
      </c>
      <c r="B419" s="7">
        <v>-5.4041716990315583E-2</v>
      </c>
      <c r="C419">
        <v>0.331446931</v>
      </c>
      <c r="D419">
        <v>9.8185968091380804E-2</v>
      </c>
      <c r="E419">
        <v>11.3406225341213</v>
      </c>
      <c r="F419">
        <v>1</v>
      </c>
      <c r="G419">
        <f t="shared" si="103"/>
        <v>99999</v>
      </c>
      <c r="H419">
        <f t="shared" si="104"/>
        <v>0</v>
      </c>
      <c r="I419">
        <f t="shared" si="105"/>
        <v>99999</v>
      </c>
      <c r="J419">
        <f>IF(Basket_Sheet!$I$6=0,IF(C419&lt;Basket_Sheet!$I$7,-10,10),IF(Basket_Sheet!$I$6=1,IF(D419&lt;Basket_Sheet!$I$7,-10,10),IF(Basket_Sheet!$I$6=2,IF(E419&gt;Basket_Sheet!$I$7,-10,10),"")))</f>
        <v>10</v>
      </c>
      <c r="K419">
        <f t="shared" si="106"/>
        <v>0</v>
      </c>
      <c r="L419">
        <f t="shared" si="107"/>
        <v>3</v>
      </c>
      <c r="M419">
        <f t="shared" si="108"/>
        <v>3</v>
      </c>
      <c r="N419">
        <v>27475.199199999999</v>
      </c>
      <c r="O419" s="6">
        <f t="shared" si="113"/>
        <v>3.4256392525489066E-3</v>
      </c>
      <c r="P419">
        <v>16184843</v>
      </c>
      <c r="Q419" s="6">
        <f t="shared" si="114"/>
        <v>-4.5290829480421069E-3</v>
      </c>
      <c r="R419">
        <v>2540.8106104284384</v>
      </c>
      <c r="S419" s="6">
        <f t="shared" si="115"/>
        <v>1.274865394925051E-3</v>
      </c>
      <c r="T419" s="29">
        <v>582.1971400000001</v>
      </c>
      <c r="U419" s="6">
        <f t="shared" si="116"/>
        <v>2.1617330356784592E-3</v>
      </c>
      <c r="V419">
        <v>647.70900000000029</v>
      </c>
      <c r="W419" s="6">
        <f t="shared" si="118"/>
        <v>-1.8294763352078025E-2</v>
      </c>
      <c r="X419">
        <v>3123.0077504284386</v>
      </c>
      <c r="Y419" s="6">
        <f t="shared" si="117"/>
        <v>1.4400779193577407E-3</v>
      </c>
      <c r="Z419" s="29">
        <v>3770.7167504284389</v>
      </c>
      <c r="AA419" s="6">
        <f t="shared" si="119"/>
        <v>-2.0060900587132169E-3</v>
      </c>
      <c r="AB419">
        <f t="shared" si="109"/>
        <v>2018</v>
      </c>
      <c r="AC419">
        <f t="shared" si="110"/>
        <v>1</v>
      </c>
      <c r="AD419" s="23">
        <f t="shared" si="111"/>
        <v>1</v>
      </c>
      <c r="AE419">
        <f>IF(ISBLANK(Basket_Sheet!$I$1),0,IF(Basket_Sheet!$I$1=0,1,IF(Calculation_Sheet!AB419=Basket_Sheet!$I$1,1,0)))</f>
        <v>1</v>
      </c>
      <c r="AF419">
        <f>IF(ISBLANK(Basket_Sheet!$I$2),0,IF(Basket_Sheet!$I$2=0,1,IF(Calculation_Sheet!AC419=Basket_Sheet!$I$2,1,0)))</f>
        <v>0</v>
      </c>
      <c r="AG419">
        <f>IF(ISBLANK(Basket_Sheet!$I$3),0,IF(Basket_Sheet!$I$3=0,1,IF(Calculation_Sheet!AD419=Basket_Sheet!$I$3,1,0)))</f>
        <v>0</v>
      </c>
      <c r="AH419">
        <f t="shared" si="112"/>
        <v>1</v>
      </c>
    </row>
    <row r="420" spans="1:34" x14ac:dyDescent="0.35">
      <c r="A420" s="19">
        <v>43130</v>
      </c>
      <c r="B420" s="7">
        <v>-0.32394171727938226</v>
      </c>
      <c r="C420">
        <v>0.60955421099999996</v>
      </c>
      <c r="D420">
        <v>0.115910240746694</v>
      </c>
      <c r="E420">
        <v>12.972686998392099</v>
      </c>
      <c r="F420">
        <v>2</v>
      </c>
      <c r="G420">
        <f t="shared" si="103"/>
        <v>-1</v>
      </c>
      <c r="H420">
        <f t="shared" si="104"/>
        <v>99999</v>
      </c>
      <c r="I420">
        <f t="shared" si="105"/>
        <v>99999</v>
      </c>
      <c r="J420">
        <f>IF(Basket_Sheet!$I$6=0,IF(C420&lt;Basket_Sheet!$I$7,-10,10),IF(Basket_Sheet!$I$6=1,IF(D420&lt;Basket_Sheet!$I$7,-10,10),IF(Basket_Sheet!$I$6=2,IF(E420&gt;Basket_Sheet!$I$7,-10,10),"")))</f>
        <v>10</v>
      </c>
      <c r="K420">
        <f t="shared" si="106"/>
        <v>-1</v>
      </c>
      <c r="L420">
        <f t="shared" si="107"/>
        <v>1</v>
      </c>
      <c r="M420">
        <f t="shared" si="108"/>
        <v>1</v>
      </c>
      <c r="N420">
        <v>27268.5</v>
      </c>
      <c r="O420" s="6">
        <f t="shared" si="113"/>
        <v>-7.5231192500325728E-3</v>
      </c>
      <c r="P420">
        <v>16362121</v>
      </c>
      <c r="Q420" s="6">
        <f t="shared" si="114"/>
        <v>1.0953334548873928E-2</v>
      </c>
      <c r="R420">
        <v>2559.8971464164174</v>
      </c>
      <c r="S420" s="6">
        <f t="shared" si="115"/>
        <v>7.5119868870354711E-3</v>
      </c>
      <c r="T420" s="29">
        <v>583.67388000000005</v>
      </c>
      <c r="U420" s="6">
        <f t="shared" si="116"/>
        <v>2.5364947687649408E-3</v>
      </c>
      <c r="V420">
        <v>646.98762000000022</v>
      </c>
      <c r="W420" s="6">
        <f t="shared" si="118"/>
        <v>-1.1137408929010606E-3</v>
      </c>
      <c r="X420">
        <v>3143.5710264164172</v>
      </c>
      <c r="Y420" s="6">
        <f t="shared" si="117"/>
        <v>6.5844460312842745E-3</v>
      </c>
      <c r="Z420" s="29">
        <v>3790.5586464164176</v>
      </c>
      <c r="AA420" s="6">
        <f t="shared" si="119"/>
        <v>5.2621019560072924E-3</v>
      </c>
      <c r="AB420">
        <f t="shared" si="109"/>
        <v>2018</v>
      </c>
      <c r="AC420">
        <f t="shared" si="110"/>
        <v>1</v>
      </c>
      <c r="AD420" s="23">
        <f t="shared" si="111"/>
        <v>1</v>
      </c>
      <c r="AE420">
        <f>IF(ISBLANK(Basket_Sheet!$I$1),0,IF(Basket_Sheet!$I$1=0,1,IF(Calculation_Sheet!AB420=Basket_Sheet!$I$1,1,0)))</f>
        <v>1</v>
      </c>
      <c r="AF420">
        <f>IF(ISBLANK(Basket_Sheet!$I$2),0,IF(Basket_Sheet!$I$2=0,1,IF(Calculation_Sheet!AC420=Basket_Sheet!$I$2,1,0)))</f>
        <v>0</v>
      </c>
      <c r="AG420">
        <f>IF(ISBLANK(Basket_Sheet!$I$3),0,IF(Basket_Sheet!$I$3=0,1,IF(Calculation_Sheet!AD420=Basket_Sheet!$I$3,1,0)))</f>
        <v>0</v>
      </c>
      <c r="AH420">
        <f t="shared" si="112"/>
        <v>1</v>
      </c>
    </row>
    <row r="421" spans="1:34" x14ac:dyDescent="0.35">
      <c r="A421" s="19">
        <v>43131</v>
      </c>
      <c r="B421" s="7">
        <v>0.6454349216677141</v>
      </c>
      <c r="C421">
        <v>1.6959439E-2</v>
      </c>
      <c r="D421">
        <v>7.4700338594249294E-2</v>
      </c>
      <c r="E421">
        <v>7.5607762636156899</v>
      </c>
      <c r="F421">
        <v>4</v>
      </c>
      <c r="G421">
        <f t="shared" si="103"/>
        <v>99999</v>
      </c>
      <c r="H421">
        <f t="shared" si="104"/>
        <v>99999</v>
      </c>
      <c r="I421">
        <f t="shared" si="105"/>
        <v>1</v>
      </c>
      <c r="J421">
        <f>IF(Basket_Sheet!$I$6=0,IF(C421&lt;Basket_Sheet!$I$7,-10,10),IF(Basket_Sheet!$I$6=1,IF(D421&lt;Basket_Sheet!$I$7,-10,10),IF(Basket_Sheet!$I$6=2,IF(E421&gt;Basket_Sheet!$I$7,-10,10),"")))</f>
        <v>-10</v>
      </c>
      <c r="K421">
        <f t="shared" si="106"/>
        <v>1</v>
      </c>
      <c r="L421">
        <f t="shared" si="107"/>
        <v>6</v>
      </c>
      <c r="M421">
        <f t="shared" si="108"/>
        <v>6</v>
      </c>
      <c r="N421">
        <v>27392.650399999999</v>
      </c>
      <c r="O421" s="6">
        <f t="shared" si="113"/>
        <v>4.5528870308231273E-3</v>
      </c>
      <c r="P421">
        <v>16224177</v>
      </c>
      <c r="Q421" s="6">
        <f t="shared" si="114"/>
        <v>-8.4306918400126607E-3</v>
      </c>
      <c r="R421">
        <v>2546.4127786643794</v>
      </c>
      <c r="S421" s="6">
        <f t="shared" si="115"/>
        <v>-5.2675427881603287E-3</v>
      </c>
      <c r="T421" s="29">
        <v>582.75312000000008</v>
      </c>
      <c r="U421" s="6">
        <f t="shared" si="116"/>
        <v>-1.5775247643426971E-3</v>
      </c>
      <c r="V421">
        <v>646.66950000000031</v>
      </c>
      <c r="W421" s="6">
        <f t="shared" si="118"/>
        <v>-4.9169410691340953E-4</v>
      </c>
      <c r="X421">
        <v>3129.1658986643797</v>
      </c>
      <c r="Y421" s="6">
        <f t="shared" si="117"/>
        <v>-4.5824088690812337E-3</v>
      </c>
      <c r="Z421" s="29">
        <v>3775.8353986643801</v>
      </c>
      <c r="AA421" s="6">
        <f t="shared" si="119"/>
        <v>-3.8841894099057583E-3</v>
      </c>
      <c r="AB421">
        <f t="shared" si="109"/>
        <v>2018</v>
      </c>
      <c r="AC421">
        <f t="shared" si="110"/>
        <v>1</v>
      </c>
      <c r="AD421" s="23">
        <f t="shared" si="111"/>
        <v>1</v>
      </c>
      <c r="AE421">
        <f>IF(ISBLANK(Basket_Sheet!$I$1),0,IF(Basket_Sheet!$I$1=0,1,IF(Calculation_Sheet!AB421=Basket_Sheet!$I$1,1,0)))</f>
        <v>1</v>
      </c>
      <c r="AF421">
        <f>IF(ISBLANK(Basket_Sheet!$I$2),0,IF(Basket_Sheet!$I$2=0,1,IF(Calculation_Sheet!AC421=Basket_Sheet!$I$2,1,0)))</f>
        <v>0</v>
      </c>
      <c r="AG421">
        <f>IF(ISBLANK(Basket_Sheet!$I$3),0,IF(Basket_Sheet!$I$3=0,1,IF(Calculation_Sheet!AD421=Basket_Sheet!$I$3,1,0)))</f>
        <v>0</v>
      </c>
      <c r="AH421">
        <f t="shared" si="112"/>
        <v>1</v>
      </c>
    </row>
    <row r="422" spans="1:34" x14ac:dyDescent="0.35">
      <c r="A422" s="19">
        <v>43132</v>
      </c>
      <c r="B422" s="7">
        <v>-1.0014790114257184</v>
      </c>
      <c r="C422">
        <v>0.29982966599999999</v>
      </c>
      <c r="D422">
        <v>0.13117305225909801</v>
      </c>
      <c r="E422">
        <v>7.7738659798181402</v>
      </c>
      <c r="F422">
        <v>17</v>
      </c>
      <c r="G422">
        <f t="shared" si="103"/>
        <v>-1</v>
      </c>
      <c r="H422">
        <f t="shared" si="104"/>
        <v>99999</v>
      </c>
      <c r="I422">
        <f t="shared" si="105"/>
        <v>99999</v>
      </c>
      <c r="J422">
        <f>IF(Basket_Sheet!$I$6=0,IF(C422&lt;Basket_Sheet!$I$7,-10,10),IF(Basket_Sheet!$I$6=1,IF(D422&lt;Basket_Sheet!$I$7,-10,10),IF(Basket_Sheet!$I$6=2,IF(E422&gt;Basket_Sheet!$I$7,-10,10),"")))</f>
        <v>10</v>
      </c>
      <c r="K422">
        <f t="shared" si="106"/>
        <v>-1</v>
      </c>
      <c r="L422">
        <f t="shared" si="107"/>
        <v>1</v>
      </c>
      <c r="M422">
        <f t="shared" si="108"/>
        <v>1</v>
      </c>
      <c r="N422">
        <v>27189.349600000001</v>
      </c>
      <c r="O422" s="6">
        <f t="shared" si="113"/>
        <v>-7.4217279829189575E-3</v>
      </c>
      <c r="P422">
        <v>16064192</v>
      </c>
      <c r="Q422" s="6">
        <f t="shared" si="114"/>
        <v>-9.8609008025491995E-3</v>
      </c>
      <c r="R422">
        <v>2553.1117117761391</v>
      </c>
      <c r="S422" s="6">
        <f t="shared" si="115"/>
        <v>2.6307333861532722E-3</v>
      </c>
      <c r="T422" s="29">
        <v>577.88025000000005</v>
      </c>
      <c r="U422" s="6">
        <f t="shared" si="116"/>
        <v>-8.3618085133547737E-3</v>
      </c>
      <c r="V422">
        <v>645.96148000000028</v>
      </c>
      <c r="W422" s="6">
        <f t="shared" si="118"/>
        <v>-1.0948714915425262E-3</v>
      </c>
      <c r="X422">
        <v>3130.9919617761393</v>
      </c>
      <c r="Y422" s="6">
        <f t="shared" si="117"/>
        <v>5.8356225617162139E-4</v>
      </c>
      <c r="Z422" s="29">
        <v>3776.9534417761397</v>
      </c>
      <c r="AA422" s="6">
        <f t="shared" si="119"/>
        <v>2.9610483342445981E-4</v>
      </c>
      <c r="AB422">
        <f t="shared" si="109"/>
        <v>2018</v>
      </c>
      <c r="AC422">
        <f t="shared" si="110"/>
        <v>2</v>
      </c>
      <c r="AD422" s="23">
        <f t="shared" si="111"/>
        <v>1</v>
      </c>
      <c r="AE422">
        <f>IF(ISBLANK(Basket_Sheet!$I$1),0,IF(Basket_Sheet!$I$1=0,1,IF(Calculation_Sheet!AB422=Basket_Sheet!$I$1,1,0)))</f>
        <v>1</v>
      </c>
      <c r="AF422">
        <f>IF(ISBLANK(Basket_Sheet!$I$2),0,IF(Basket_Sheet!$I$2=0,1,IF(Calculation_Sheet!AC422=Basket_Sheet!$I$2,1,0)))</f>
        <v>0</v>
      </c>
      <c r="AG422">
        <f>IF(ISBLANK(Basket_Sheet!$I$3),0,IF(Basket_Sheet!$I$3=0,1,IF(Calculation_Sheet!AD422=Basket_Sheet!$I$3,1,0)))</f>
        <v>0</v>
      </c>
      <c r="AH422">
        <f t="shared" si="112"/>
        <v>1</v>
      </c>
    </row>
    <row r="423" spans="1:34" x14ac:dyDescent="0.35">
      <c r="A423" s="19">
        <v>43133</v>
      </c>
      <c r="B423" s="7">
        <v>-1.8861393102390895</v>
      </c>
      <c r="C423">
        <v>0.50397837199999995</v>
      </c>
      <c r="D423">
        <v>0.29403165345714399</v>
      </c>
      <c r="E423">
        <v>6.2005843656068498</v>
      </c>
      <c r="F423">
        <v>8</v>
      </c>
      <c r="G423">
        <f t="shared" si="103"/>
        <v>-1</v>
      </c>
      <c r="H423">
        <f t="shared" si="104"/>
        <v>99999</v>
      </c>
      <c r="I423">
        <f t="shared" si="105"/>
        <v>99999</v>
      </c>
      <c r="J423">
        <f>IF(Basket_Sheet!$I$6=0,IF(C423&lt;Basket_Sheet!$I$7,-10,10),IF(Basket_Sheet!$I$6=1,IF(D423&lt;Basket_Sheet!$I$7,-10,10),IF(Basket_Sheet!$I$6=2,IF(E423&gt;Basket_Sheet!$I$7,-10,10),"")))</f>
        <v>10</v>
      </c>
      <c r="K423">
        <f t="shared" si="106"/>
        <v>-1</v>
      </c>
      <c r="L423">
        <f t="shared" si="107"/>
        <v>1</v>
      </c>
      <c r="M423">
        <f t="shared" si="108"/>
        <v>1</v>
      </c>
      <c r="N423">
        <v>26368.099600000001</v>
      </c>
      <c r="O423" s="6">
        <f t="shared" si="113"/>
        <v>-3.0204841678154737E-2</v>
      </c>
      <c r="P423">
        <v>16136068</v>
      </c>
      <c r="Q423" s="6">
        <f t="shared" si="114"/>
        <v>4.4742991119628428E-3</v>
      </c>
      <c r="R423">
        <v>2562.3347793823564</v>
      </c>
      <c r="S423" s="6">
        <f t="shared" si="115"/>
        <v>3.612481022148728E-3</v>
      </c>
      <c r="T423" s="29">
        <v>581.02648999999997</v>
      </c>
      <c r="U423" s="6">
        <f t="shared" si="116"/>
        <v>5.4444497800365532E-3</v>
      </c>
      <c r="V423">
        <v>641.23726000000033</v>
      </c>
      <c r="W423" s="6">
        <f t="shared" si="118"/>
        <v>-7.3134701468575702E-3</v>
      </c>
      <c r="X423">
        <v>3143.3612693823561</v>
      </c>
      <c r="Y423" s="6">
        <f t="shared" si="117"/>
        <v>3.9506034372569498E-3</v>
      </c>
      <c r="Z423" s="29">
        <v>3784.5985293823564</v>
      </c>
      <c r="AA423" s="6">
        <f t="shared" si="119"/>
        <v>2.0241413414463505E-3</v>
      </c>
      <c r="AB423">
        <f t="shared" si="109"/>
        <v>2018</v>
      </c>
      <c r="AC423">
        <f t="shared" si="110"/>
        <v>2</v>
      </c>
      <c r="AD423" s="23">
        <f t="shared" si="111"/>
        <v>1</v>
      </c>
      <c r="AE423">
        <f>IF(ISBLANK(Basket_Sheet!$I$1),0,IF(Basket_Sheet!$I$1=0,1,IF(Calculation_Sheet!AB423=Basket_Sheet!$I$1,1,0)))</f>
        <v>1</v>
      </c>
      <c r="AF423">
        <f>IF(ISBLANK(Basket_Sheet!$I$2),0,IF(Basket_Sheet!$I$2=0,1,IF(Calculation_Sheet!AC423=Basket_Sheet!$I$2,1,0)))</f>
        <v>0</v>
      </c>
      <c r="AG423">
        <f>IF(ISBLANK(Basket_Sheet!$I$3),0,IF(Basket_Sheet!$I$3=0,1,IF(Calculation_Sheet!AD423=Basket_Sheet!$I$3,1,0)))</f>
        <v>0</v>
      </c>
      <c r="AH423">
        <f t="shared" si="112"/>
        <v>1</v>
      </c>
    </row>
    <row r="424" spans="1:34" x14ac:dyDescent="0.35">
      <c r="A424" s="19">
        <v>43136</v>
      </c>
      <c r="B424" s="7">
        <v>0.45766263914166988</v>
      </c>
      <c r="C424">
        <v>2.6778910999999999E-2</v>
      </c>
      <c r="D424">
        <v>5.6242019981087903E-2</v>
      </c>
      <c r="E424">
        <v>13.4349443401582</v>
      </c>
      <c r="F424">
        <v>10</v>
      </c>
      <c r="G424">
        <f t="shared" si="103"/>
        <v>99999</v>
      </c>
      <c r="H424">
        <f t="shared" si="104"/>
        <v>99999</v>
      </c>
      <c r="I424">
        <f t="shared" si="105"/>
        <v>1</v>
      </c>
      <c r="J424">
        <f>IF(Basket_Sheet!$I$6=0,IF(C424&lt;Basket_Sheet!$I$7,-10,10),IF(Basket_Sheet!$I$6=1,IF(D424&lt;Basket_Sheet!$I$7,-10,10),IF(Basket_Sheet!$I$6=2,IF(E424&gt;Basket_Sheet!$I$7,-10,10),"")))</f>
        <v>-10</v>
      </c>
      <c r="K424">
        <f t="shared" si="106"/>
        <v>1</v>
      </c>
      <c r="L424">
        <f t="shared" si="107"/>
        <v>6</v>
      </c>
      <c r="M424">
        <f t="shared" si="108"/>
        <v>6</v>
      </c>
      <c r="N424">
        <v>26147.300800000001</v>
      </c>
      <c r="O424" s="6">
        <f t="shared" si="113"/>
        <v>-8.37370926799752E-3</v>
      </c>
      <c r="P424">
        <v>16157985</v>
      </c>
      <c r="Q424" s="6">
        <f t="shared" si="114"/>
        <v>1.3582615045995006E-3</v>
      </c>
      <c r="R424">
        <v>2568.3713791343384</v>
      </c>
      <c r="S424" s="6">
        <f t="shared" si="115"/>
        <v>2.3558981443623228E-3</v>
      </c>
      <c r="T424" s="29">
        <v>581.08450000000005</v>
      </c>
      <c r="U424" s="6">
        <f t="shared" si="116"/>
        <v>9.9840542554296974E-5</v>
      </c>
      <c r="V424">
        <v>647.34221000000025</v>
      </c>
      <c r="W424" s="6">
        <f t="shared" si="118"/>
        <v>9.5205790131407397E-3</v>
      </c>
      <c r="X424">
        <v>3149.4558791343384</v>
      </c>
      <c r="Y424" s="6">
        <f t="shared" si="117"/>
        <v>1.9388830076092489E-3</v>
      </c>
      <c r="Z424" s="29">
        <v>3796.7980891343386</v>
      </c>
      <c r="AA424" s="6">
        <f t="shared" si="119"/>
        <v>3.2234752662056998E-3</v>
      </c>
      <c r="AB424">
        <f t="shared" si="109"/>
        <v>2018</v>
      </c>
      <c r="AC424">
        <f t="shared" si="110"/>
        <v>2</v>
      </c>
      <c r="AD424" s="23">
        <f t="shared" si="111"/>
        <v>1</v>
      </c>
      <c r="AE424">
        <f>IF(ISBLANK(Basket_Sheet!$I$1),0,IF(Basket_Sheet!$I$1=0,1,IF(Calculation_Sheet!AB424=Basket_Sheet!$I$1,1,0)))</f>
        <v>1</v>
      </c>
      <c r="AF424">
        <f>IF(ISBLANK(Basket_Sheet!$I$2),0,IF(Basket_Sheet!$I$2=0,1,IF(Calculation_Sheet!AC424=Basket_Sheet!$I$2,1,0)))</f>
        <v>0</v>
      </c>
      <c r="AG424">
        <f>IF(ISBLANK(Basket_Sheet!$I$3),0,IF(Basket_Sheet!$I$3=0,1,IF(Calculation_Sheet!AD424=Basket_Sheet!$I$3,1,0)))</f>
        <v>0</v>
      </c>
      <c r="AH424">
        <f t="shared" si="112"/>
        <v>1</v>
      </c>
    </row>
    <row r="425" spans="1:34" x14ac:dyDescent="0.35">
      <c r="A425" s="19">
        <v>43137</v>
      </c>
      <c r="B425" s="7">
        <v>1.8209805709076294</v>
      </c>
      <c r="C425">
        <v>0.70348055300000001</v>
      </c>
      <c r="D425">
        <v>0.183808485984014</v>
      </c>
      <c r="E425">
        <v>4.2037616297289899</v>
      </c>
      <c r="F425">
        <v>9</v>
      </c>
      <c r="G425">
        <f t="shared" si="103"/>
        <v>99999</v>
      </c>
      <c r="H425">
        <f t="shared" si="104"/>
        <v>99999</v>
      </c>
      <c r="I425">
        <f t="shared" si="105"/>
        <v>1</v>
      </c>
      <c r="J425">
        <f>IF(Basket_Sheet!$I$6=0,IF(C425&lt;Basket_Sheet!$I$7,-10,10),IF(Basket_Sheet!$I$6=1,IF(D425&lt;Basket_Sheet!$I$7,-10,10),IF(Basket_Sheet!$I$6=2,IF(E425&gt;Basket_Sheet!$I$7,-10,10),"")))</f>
        <v>10</v>
      </c>
      <c r="K425">
        <f t="shared" si="106"/>
        <v>1</v>
      </c>
      <c r="L425">
        <f t="shared" si="107"/>
        <v>5</v>
      </c>
      <c r="M425">
        <f t="shared" si="108"/>
        <v>5</v>
      </c>
      <c r="N425">
        <v>25905.900399999999</v>
      </c>
      <c r="O425" s="6">
        <f t="shared" si="113"/>
        <v>-9.2323258085592608E-3</v>
      </c>
      <c r="P425">
        <v>16089475</v>
      </c>
      <c r="Q425" s="6">
        <f t="shared" si="114"/>
        <v>-4.2400088872467379E-3</v>
      </c>
      <c r="R425">
        <v>2568.097514047362</v>
      </c>
      <c r="S425" s="6">
        <f t="shared" si="115"/>
        <v>-1.0662986248843875E-4</v>
      </c>
      <c r="T425" s="29">
        <v>579.08310000000006</v>
      </c>
      <c r="U425" s="6">
        <f t="shared" si="116"/>
        <v>-3.4442495024389341E-3</v>
      </c>
      <c r="V425">
        <v>656.34808000000021</v>
      </c>
      <c r="W425" s="6">
        <f t="shared" si="118"/>
        <v>1.3912069784542513E-2</v>
      </c>
      <c r="X425">
        <v>3147.1806140473618</v>
      </c>
      <c r="Y425" s="6">
        <f t="shared" si="117"/>
        <v>-7.2243116725356771E-4</v>
      </c>
      <c r="Z425" s="29">
        <v>3803.528694047362</v>
      </c>
      <c r="AA425" s="6">
        <f t="shared" si="119"/>
        <v>1.7727055152827464E-3</v>
      </c>
      <c r="AB425">
        <f t="shared" si="109"/>
        <v>2018</v>
      </c>
      <c r="AC425">
        <f t="shared" si="110"/>
        <v>2</v>
      </c>
      <c r="AD425" s="23">
        <f t="shared" si="111"/>
        <v>1</v>
      </c>
      <c r="AE425">
        <f>IF(ISBLANK(Basket_Sheet!$I$1),0,IF(Basket_Sheet!$I$1=0,1,IF(Calculation_Sheet!AB425=Basket_Sheet!$I$1,1,0)))</f>
        <v>1</v>
      </c>
      <c r="AF425">
        <f>IF(ISBLANK(Basket_Sheet!$I$2),0,IF(Basket_Sheet!$I$2=0,1,IF(Calculation_Sheet!AC425=Basket_Sheet!$I$2,1,0)))</f>
        <v>0</v>
      </c>
      <c r="AG425">
        <f>IF(ISBLANK(Basket_Sheet!$I$3),0,IF(Basket_Sheet!$I$3=0,1,IF(Calculation_Sheet!AD425=Basket_Sheet!$I$3,1,0)))</f>
        <v>0</v>
      </c>
      <c r="AH425">
        <f t="shared" si="112"/>
        <v>1</v>
      </c>
    </row>
    <row r="426" spans="1:34" x14ac:dyDescent="0.35">
      <c r="A426" s="19">
        <v>43138</v>
      </c>
      <c r="B426" s="7">
        <v>-0.93014741440974846</v>
      </c>
      <c r="C426">
        <v>0.45225322400000001</v>
      </c>
      <c r="D426">
        <v>0.215150035804512</v>
      </c>
      <c r="E426">
        <v>9.1992536556730808</v>
      </c>
      <c r="F426">
        <v>6</v>
      </c>
      <c r="G426">
        <f t="shared" si="103"/>
        <v>-1</v>
      </c>
      <c r="H426">
        <f t="shared" si="104"/>
        <v>99999</v>
      </c>
      <c r="I426">
        <f t="shared" si="105"/>
        <v>99999</v>
      </c>
      <c r="J426">
        <f>IF(Basket_Sheet!$I$6=0,IF(C426&lt;Basket_Sheet!$I$7,-10,10),IF(Basket_Sheet!$I$6=1,IF(D426&lt;Basket_Sheet!$I$7,-10,10),IF(Basket_Sheet!$I$6=2,IF(E426&gt;Basket_Sheet!$I$7,-10,10),"")))</f>
        <v>10</v>
      </c>
      <c r="K426">
        <f t="shared" si="106"/>
        <v>-1</v>
      </c>
      <c r="L426">
        <f t="shared" si="107"/>
        <v>1</v>
      </c>
      <c r="M426">
        <f t="shared" si="108"/>
        <v>1</v>
      </c>
      <c r="N426">
        <v>25619.300800000001</v>
      </c>
      <c r="O426" s="6">
        <f t="shared" si="113"/>
        <v>-1.1063101284833121E-2</v>
      </c>
      <c r="P426">
        <v>16153612</v>
      </c>
      <c r="Q426" s="6">
        <f t="shared" si="114"/>
        <v>3.9862705277828869E-3</v>
      </c>
      <c r="R426">
        <v>2576.5186311843881</v>
      </c>
      <c r="S426" s="6">
        <f t="shared" si="115"/>
        <v>3.2791267040923611E-3</v>
      </c>
      <c r="T426" s="29">
        <v>579.04476999999997</v>
      </c>
      <c r="U426" s="6">
        <f t="shared" si="116"/>
        <v>-6.6190845493641071E-5</v>
      </c>
      <c r="V426">
        <v>656.97859000000017</v>
      </c>
      <c r="W426" s="6">
        <f t="shared" si="118"/>
        <v>9.606335711380698E-4</v>
      </c>
      <c r="X426">
        <v>3155.5634011843881</v>
      </c>
      <c r="Y426" s="6">
        <f t="shared" si="117"/>
        <v>2.6635862904118568E-3</v>
      </c>
      <c r="Z426" s="29">
        <v>3812.5419911843883</v>
      </c>
      <c r="AA426" s="6">
        <f t="shared" si="119"/>
        <v>2.3697197686800564E-3</v>
      </c>
      <c r="AB426">
        <f t="shared" si="109"/>
        <v>2018</v>
      </c>
      <c r="AC426">
        <f t="shared" si="110"/>
        <v>2</v>
      </c>
      <c r="AD426" s="23">
        <f t="shared" si="111"/>
        <v>1</v>
      </c>
      <c r="AE426">
        <f>IF(ISBLANK(Basket_Sheet!$I$1),0,IF(Basket_Sheet!$I$1=0,1,IF(Calculation_Sheet!AB426=Basket_Sheet!$I$1,1,0)))</f>
        <v>1</v>
      </c>
      <c r="AF426">
        <f>IF(ISBLANK(Basket_Sheet!$I$2),0,IF(Basket_Sheet!$I$2=0,1,IF(Calculation_Sheet!AC426=Basket_Sheet!$I$2,1,0)))</f>
        <v>0</v>
      </c>
      <c r="AG426">
        <f>IF(ISBLANK(Basket_Sheet!$I$3),0,IF(Basket_Sheet!$I$3=0,1,IF(Calculation_Sheet!AD426=Basket_Sheet!$I$3,1,0)))</f>
        <v>0</v>
      </c>
      <c r="AH426">
        <f t="shared" si="112"/>
        <v>1</v>
      </c>
    </row>
    <row r="427" spans="1:34" x14ac:dyDescent="0.35">
      <c r="A427" s="19">
        <v>43139</v>
      </c>
      <c r="B427" s="7">
        <v>0.61468664309879995</v>
      </c>
      <c r="C427">
        <v>0.18864403099999999</v>
      </c>
      <c r="D427">
        <v>6.35399013088076E-2</v>
      </c>
      <c r="E427">
        <v>8.2573678905949794</v>
      </c>
      <c r="F427">
        <v>5</v>
      </c>
      <c r="G427">
        <f t="shared" si="103"/>
        <v>99999</v>
      </c>
      <c r="H427">
        <f t="shared" si="104"/>
        <v>99999</v>
      </c>
      <c r="I427">
        <f t="shared" si="105"/>
        <v>1</v>
      </c>
      <c r="J427">
        <f>IF(Basket_Sheet!$I$6=0,IF(C427&lt;Basket_Sheet!$I$7,-10,10),IF(Basket_Sheet!$I$6=1,IF(D427&lt;Basket_Sheet!$I$7,-10,10),IF(Basket_Sheet!$I$6=2,IF(E427&gt;Basket_Sheet!$I$7,-10,10),"")))</f>
        <v>-10</v>
      </c>
      <c r="K427">
        <f t="shared" si="106"/>
        <v>1</v>
      </c>
      <c r="L427">
        <f t="shared" si="107"/>
        <v>6</v>
      </c>
      <c r="M427">
        <f t="shared" si="108"/>
        <v>6</v>
      </c>
      <c r="N427">
        <v>25929.050800000001</v>
      </c>
      <c r="O427" s="6">
        <f t="shared" si="113"/>
        <v>1.2090493898256671E-2</v>
      </c>
      <c r="P427">
        <v>16223879</v>
      </c>
      <c r="Q427" s="6">
        <f t="shared" si="114"/>
        <v>4.3499249579599386E-3</v>
      </c>
      <c r="R427">
        <v>2578.9505966805964</v>
      </c>
      <c r="S427" s="6">
        <f t="shared" si="115"/>
        <v>9.438959481113951E-4</v>
      </c>
      <c r="T427" s="29">
        <v>579.45959000000005</v>
      </c>
      <c r="U427" s="6">
        <f t="shared" si="116"/>
        <v>7.163867484720754E-4</v>
      </c>
      <c r="V427">
        <v>658.49454000000026</v>
      </c>
      <c r="W427" s="6">
        <f t="shared" si="118"/>
        <v>2.3074572338803723E-3</v>
      </c>
      <c r="X427">
        <v>3158.4101866805963</v>
      </c>
      <c r="Y427" s="6">
        <f t="shared" si="117"/>
        <v>9.021480903028678E-4</v>
      </c>
      <c r="Z427" s="29">
        <v>3816.9047266805965</v>
      </c>
      <c r="AA427" s="6">
        <f t="shared" si="119"/>
        <v>1.1443114610398819E-3</v>
      </c>
      <c r="AB427">
        <f t="shared" si="109"/>
        <v>2018</v>
      </c>
      <c r="AC427">
        <f t="shared" si="110"/>
        <v>2</v>
      </c>
      <c r="AD427" s="23">
        <f t="shared" si="111"/>
        <v>1</v>
      </c>
      <c r="AE427">
        <f>IF(ISBLANK(Basket_Sheet!$I$1),0,IF(Basket_Sheet!$I$1=0,1,IF(Calculation_Sheet!AB427=Basket_Sheet!$I$1,1,0)))</f>
        <v>1</v>
      </c>
      <c r="AF427">
        <f>IF(ISBLANK(Basket_Sheet!$I$2),0,IF(Basket_Sheet!$I$2=0,1,IF(Calculation_Sheet!AC427=Basket_Sheet!$I$2,1,0)))</f>
        <v>0</v>
      </c>
      <c r="AG427">
        <f>IF(ISBLANK(Basket_Sheet!$I$3),0,IF(Basket_Sheet!$I$3=0,1,IF(Calculation_Sheet!AD427=Basket_Sheet!$I$3,1,0)))</f>
        <v>0</v>
      </c>
      <c r="AH427">
        <f t="shared" si="112"/>
        <v>1</v>
      </c>
    </row>
    <row r="428" spans="1:34" x14ac:dyDescent="0.35">
      <c r="A428" s="19">
        <v>43140</v>
      </c>
      <c r="B428" s="7">
        <v>-1.8863365751455613E-3</v>
      </c>
      <c r="C428">
        <v>3.3511079999999999E-2</v>
      </c>
      <c r="D428">
        <v>5.7333896310909599E-2</v>
      </c>
      <c r="E428">
        <v>12.941895497066501</v>
      </c>
      <c r="F428">
        <v>7</v>
      </c>
      <c r="G428">
        <f t="shared" si="103"/>
        <v>99999</v>
      </c>
      <c r="H428">
        <f t="shared" si="104"/>
        <v>0</v>
      </c>
      <c r="I428">
        <f t="shared" si="105"/>
        <v>99999</v>
      </c>
      <c r="J428">
        <f>IF(Basket_Sheet!$I$6=0,IF(C428&lt;Basket_Sheet!$I$7,-10,10),IF(Basket_Sheet!$I$6=1,IF(D428&lt;Basket_Sheet!$I$7,-10,10),IF(Basket_Sheet!$I$6=2,IF(E428&gt;Basket_Sheet!$I$7,-10,10),"")))</f>
        <v>-10</v>
      </c>
      <c r="K428">
        <f t="shared" si="106"/>
        <v>0</v>
      </c>
      <c r="L428">
        <f t="shared" si="107"/>
        <v>4</v>
      </c>
      <c r="M428">
        <f t="shared" si="108"/>
        <v>4</v>
      </c>
      <c r="N428">
        <v>25494.699199999999</v>
      </c>
      <c r="O428" s="6">
        <f t="shared" si="113"/>
        <v>-1.6751542636493366E-2</v>
      </c>
      <c r="P428">
        <v>16124558</v>
      </c>
      <c r="Q428" s="6">
        <f t="shared" si="114"/>
        <v>-6.1219021665533946E-3</v>
      </c>
      <c r="R428">
        <v>2574.527145551152</v>
      </c>
      <c r="S428" s="6">
        <f t="shared" si="115"/>
        <v>-1.7152135970103233E-3</v>
      </c>
      <c r="T428" s="29">
        <v>578.67147999999997</v>
      </c>
      <c r="U428" s="6">
        <f t="shared" si="116"/>
        <v>-1.3600775853931379E-3</v>
      </c>
      <c r="V428">
        <v>647.86814000000027</v>
      </c>
      <c r="W428" s="6">
        <f t="shared" si="118"/>
        <v>-1.6137415505373842E-2</v>
      </c>
      <c r="X428">
        <v>3153.198625551152</v>
      </c>
      <c r="Y428" s="6">
        <f t="shared" si="117"/>
        <v>-1.6500583589244E-3</v>
      </c>
      <c r="Z428" s="29">
        <v>3801.0667655511525</v>
      </c>
      <c r="AA428" s="6">
        <f t="shared" si="119"/>
        <v>-4.1494253232822187E-3</v>
      </c>
      <c r="AB428">
        <f t="shared" si="109"/>
        <v>2018</v>
      </c>
      <c r="AC428">
        <f t="shared" si="110"/>
        <v>2</v>
      </c>
      <c r="AD428" s="23">
        <f t="shared" si="111"/>
        <v>1</v>
      </c>
      <c r="AE428">
        <f>IF(ISBLANK(Basket_Sheet!$I$1),0,IF(Basket_Sheet!$I$1=0,1,IF(Calculation_Sheet!AB428=Basket_Sheet!$I$1,1,0)))</f>
        <v>1</v>
      </c>
      <c r="AF428">
        <f>IF(ISBLANK(Basket_Sheet!$I$2),0,IF(Basket_Sheet!$I$2=0,1,IF(Calculation_Sheet!AC428=Basket_Sheet!$I$2,1,0)))</f>
        <v>0</v>
      </c>
      <c r="AG428">
        <f>IF(ISBLANK(Basket_Sheet!$I$3),0,IF(Basket_Sheet!$I$3=0,1,IF(Calculation_Sheet!AD428=Basket_Sheet!$I$3,1,0)))</f>
        <v>0</v>
      </c>
      <c r="AH428">
        <f t="shared" si="112"/>
        <v>1</v>
      </c>
    </row>
    <row r="429" spans="1:34" x14ac:dyDescent="0.35">
      <c r="A429" s="19">
        <v>43143</v>
      </c>
      <c r="B429" s="7">
        <v>0.22099259407680186</v>
      </c>
      <c r="C429">
        <v>0.64595088499999997</v>
      </c>
      <c r="D429">
        <v>7.9859545469580698E-2</v>
      </c>
      <c r="E429">
        <v>8.3848862741174095</v>
      </c>
      <c r="F429">
        <v>3</v>
      </c>
      <c r="G429">
        <f t="shared" si="103"/>
        <v>99999</v>
      </c>
      <c r="H429">
        <f t="shared" si="104"/>
        <v>0</v>
      </c>
      <c r="I429">
        <f t="shared" si="105"/>
        <v>99999</v>
      </c>
      <c r="J429">
        <f>IF(Basket_Sheet!$I$6=0,IF(C429&lt;Basket_Sheet!$I$7,-10,10),IF(Basket_Sheet!$I$6=1,IF(D429&lt;Basket_Sheet!$I$7,-10,10),IF(Basket_Sheet!$I$6=2,IF(E429&gt;Basket_Sheet!$I$7,-10,10),"")))</f>
        <v>-10</v>
      </c>
      <c r="K429">
        <f t="shared" si="106"/>
        <v>0</v>
      </c>
      <c r="L429">
        <f t="shared" si="107"/>
        <v>4</v>
      </c>
      <c r="M429">
        <f t="shared" si="108"/>
        <v>4</v>
      </c>
      <c r="N429">
        <v>25723.550800000001</v>
      </c>
      <c r="O429" s="6">
        <f t="shared" si="113"/>
        <v>8.976438521777208E-3</v>
      </c>
      <c r="P429">
        <v>16150171</v>
      </c>
      <c r="Q429" s="6">
        <f t="shared" si="114"/>
        <v>1.5884466414521903E-3</v>
      </c>
      <c r="R429">
        <v>2582.5496946615963</v>
      </c>
      <c r="S429" s="6">
        <f t="shared" si="115"/>
        <v>3.1161252753957314E-3</v>
      </c>
      <c r="T429" s="29">
        <v>578.67535999999996</v>
      </c>
      <c r="U429" s="6">
        <f t="shared" si="116"/>
        <v>6.7050133523149924E-6</v>
      </c>
      <c r="V429">
        <v>647.86814000000027</v>
      </c>
      <c r="W429" s="6">
        <f t="shared" si="118"/>
        <v>0</v>
      </c>
      <c r="X429">
        <v>3161.225054661596</v>
      </c>
      <c r="Y429" s="6">
        <f t="shared" si="117"/>
        <v>2.5454879516322304E-3</v>
      </c>
      <c r="Z429" s="29">
        <v>3809.0931946615965</v>
      </c>
      <c r="AA429" s="6">
        <f t="shared" si="119"/>
        <v>2.1116253950568264E-3</v>
      </c>
      <c r="AB429">
        <f t="shared" si="109"/>
        <v>2018</v>
      </c>
      <c r="AC429">
        <f t="shared" si="110"/>
        <v>2</v>
      </c>
      <c r="AD429" s="23">
        <f t="shared" si="111"/>
        <v>1</v>
      </c>
      <c r="AE429">
        <f>IF(ISBLANK(Basket_Sheet!$I$1),0,IF(Basket_Sheet!$I$1=0,1,IF(Calculation_Sheet!AB429=Basket_Sheet!$I$1,1,0)))</f>
        <v>1</v>
      </c>
      <c r="AF429">
        <f>IF(ISBLANK(Basket_Sheet!$I$2),0,IF(Basket_Sheet!$I$2=0,1,IF(Calculation_Sheet!AC429=Basket_Sheet!$I$2,1,0)))</f>
        <v>0</v>
      </c>
      <c r="AG429">
        <f>IF(ISBLANK(Basket_Sheet!$I$3),0,IF(Basket_Sheet!$I$3=0,1,IF(Calculation_Sheet!AD429=Basket_Sheet!$I$3,1,0)))</f>
        <v>0</v>
      </c>
      <c r="AH429">
        <f t="shared" si="112"/>
        <v>1</v>
      </c>
    </row>
    <row r="430" spans="1:34" x14ac:dyDescent="0.35">
      <c r="A430" s="19">
        <v>43145</v>
      </c>
      <c r="B430" s="7">
        <v>-1.2213012226509639</v>
      </c>
      <c r="C430">
        <v>0.38675785499999998</v>
      </c>
      <c r="D430">
        <v>0.25304433932785297</v>
      </c>
      <c r="E430">
        <v>6.1788782185104196</v>
      </c>
      <c r="F430">
        <v>4</v>
      </c>
      <c r="G430">
        <f t="shared" si="103"/>
        <v>-1</v>
      </c>
      <c r="H430">
        <f t="shared" si="104"/>
        <v>99999</v>
      </c>
      <c r="I430">
        <f t="shared" si="105"/>
        <v>99999</v>
      </c>
      <c r="J430">
        <f>IF(Basket_Sheet!$I$6=0,IF(C430&lt;Basket_Sheet!$I$7,-10,10),IF(Basket_Sheet!$I$6=1,IF(D430&lt;Basket_Sheet!$I$7,-10,10),IF(Basket_Sheet!$I$6=2,IF(E430&gt;Basket_Sheet!$I$7,-10,10),"")))</f>
        <v>10</v>
      </c>
      <c r="K430">
        <f t="shared" si="106"/>
        <v>-1</v>
      </c>
      <c r="L430">
        <f t="shared" si="107"/>
        <v>1</v>
      </c>
      <c r="M430">
        <f t="shared" si="108"/>
        <v>1</v>
      </c>
      <c r="N430">
        <v>25253.199199999999</v>
      </c>
      <c r="O430" s="6">
        <f t="shared" si="113"/>
        <v>-1.8284862912471667E-2</v>
      </c>
      <c r="P430">
        <v>16226448</v>
      </c>
      <c r="Q430" s="6">
        <f t="shared" si="114"/>
        <v>4.7229840476612495E-3</v>
      </c>
      <c r="R430">
        <v>2592.2284519408413</v>
      </c>
      <c r="S430" s="6">
        <f t="shared" si="115"/>
        <v>3.7477525792637412E-3</v>
      </c>
      <c r="T430" s="29">
        <v>581.12063000000001</v>
      </c>
      <c r="U430" s="6">
        <f t="shared" si="116"/>
        <v>4.225633522740635E-3</v>
      </c>
      <c r="V430">
        <v>647.22334000000023</v>
      </c>
      <c r="W430" s="6">
        <f t="shared" si="118"/>
        <v>-9.9526425238327665E-4</v>
      </c>
      <c r="X430">
        <v>3173.3490819408412</v>
      </c>
      <c r="Y430" s="6">
        <f t="shared" si="117"/>
        <v>3.8352306683659965E-3</v>
      </c>
      <c r="Z430" s="29">
        <v>3820.5724219408412</v>
      </c>
      <c r="AA430" s="6">
        <f t="shared" si="119"/>
        <v>3.0136378115748208E-3</v>
      </c>
      <c r="AB430">
        <f t="shared" si="109"/>
        <v>2018</v>
      </c>
      <c r="AC430">
        <f t="shared" si="110"/>
        <v>2</v>
      </c>
      <c r="AD430" s="23">
        <f t="shared" si="111"/>
        <v>1</v>
      </c>
      <c r="AE430">
        <f>IF(ISBLANK(Basket_Sheet!$I$1),0,IF(Basket_Sheet!$I$1=0,1,IF(Calculation_Sheet!AB430=Basket_Sheet!$I$1,1,0)))</f>
        <v>1</v>
      </c>
      <c r="AF430">
        <f>IF(ISBLANK(Basket_Sheet!$I$2),0,IF(Basket_Sheet!$I$2=0,1,IF(Calculation_Sheet!AC430=Basket_Sheet!$I$2,1,0)))</f>
        <v>0</v>
      </c>
      <c r="AG430">
        <f>IF(ISBLANK(Basket_Sheet!$I$3),0,IF(Basket_Sheet!$I$3=0,1,IF(Calculation_Sheet!AD430=Basket_Sheet!$I$3,1,0)))</f>
        <v>0</v>
      </c>
      <c r="AH430">
        <f t="shared" si="112"/>
        <v>1</v>
      </c>
    </row>
    <row r="431" spans="1:34" x14ac:dyDescent="0.35">
      <c r="A431" s="19">
        <v>43146</v>
      </c>
      <c r="B431" s="7">
        <v>6.6783857634474433E-2</v>
      </c>
      <c r="C431">
        <v>0.37083809400000001</v>
      </c>
      <c r="D431">
        <v>8.67323878279202E-4</v>
      </c>
      <c r="E431">
        <v>8.1490725000003295</v>
      </c>
      <c r="F431">
        <v>6</v>
      </c>
      <c r="G431">
        <f t="shared" si="103"/>
        <v>99999</v>
      </c>
      <c r="H431">
        <f t="shared" si="104"/>
        <v>0</v>
      </c>
      <c r="I431">
        <f t="shared" si="105"/>
        <v>99999</v>
      </c>
      <c r="J431">
        <f>IF(Basket_Sheet!$I$6=0,IF(C431&lt;Basket_Sheet!$I$7,-10,10),IF(Basket_Sheet!$I$6=1,IF(D431&lt;Basket_Sheet!$I$7,-10,10),IF(Basket_Sheet!$I$6=2,IF(E431&gt;Basket_Sheet!$I$7,-10,10),"")))</f>
        <v>-10</v>
      </c>
      <c r="K431">
        <f t="shared" si="106"/>
        <v>0</v>
      </c>
      <c r="L431">
        <f t="shared" si="107"/>
        <v>4</v>
      </c>
      <c r="M431">
        <f t="shared" si="108"/>
        <v>4</v>
      </c>
      <c r="N431">
        <v>25442.199199999999</v>
      </c>
      <c r="O431" s="6">
        <f t="shared" si="113"/>
        <v>7.4842002592685475E-3</v>
      </c>
      <c r="P431">
        <v>16303918</v>
      </c>
      <c r="Q431" s="6">
        <f t="shared" si="114"/>
        <v>4.7743042716434925E-3</v>
      </c>
      <c r="R431">
        <v>2587.3380520915025</v>
      </c>
      <c r="S431" s="6">
        <f t="shared" si="115"/>
        <v>-1.8865620604068267E-3</v>
      </c>
      <c r="T431" s="29">
        <v>580.39512000000002</v>
      </c>
      <c r="U431" s="6">
        <f t="shared" si="116"/>
        <v>-1.2484671211896448E-3</v>
      </c>
      <c r="V431">
        <v>655.86751000000027</v>
      </c>
      <c r="W431" s="6">
        <f t="shared" si="118"/>
        <v>1.3355776075689718E-2</v>
      </c>
      <c r="X431">
        <v>3167.7331720915026</v>
      </c>
      <c r="Y431" s="6">
        <f t="shared" si="117"/>
        <v>-1.7697107076236618E-3</v>
      </c>
      <c r="Z431" s="29">
        <v>3823.6006820915027</v>
      </c>
      <c r="AA431" s="6">
        <f t="shared" si="119"/>
        <v>7.9261948635522828E-4</v>
      </c>
      <c r="AB431">
        <f t="shared" si="109"/>
        <v>2018</v>
      </c>
      <c r="AC431">
        <f t="shared" si="110"/>
        <v>2</v>
      </c>
      <c r="AD431" s="23">
        <f t="shared" si="111"/>
        <v>1</v>
      </c>
      <c r="AE431">
        <f>IF(ISBLANK(Basket_Sheet!$I$1),0,IF(Basket_Sheet!$I$1=0,1,IF(Calculation_Sheet!AB431=Basket_Sheet!$I$1,1,0)))</f>
        <v>1</v>
      </c>
      <c r="AF431">
        <f>IF(ISBLANK(Basket_Sheet!$I$2),0,IF(Basket_Sheet!$I$2=0,1,IF(Calculation_Sheet!AC431=Basket_Sheet!$I$2,1,0)))</f>
        <v>0</v>
      </c>
      <c r="AG431">
        <f>IF(ISBLANK(Basket_Sheet!$I$3),0,IF(Basket_Sheet!$I$3=0,1,IF(Calculation_Sheet!AD431=Basket_Sheet!$I$3,1,0)))</f>
        <v>0</v>
      </c>
      <c r="AH431">
        <f t="shared" si="112"/>
        <v>1</v>
      </c>
    </row>
    <row r="432" spans="1:34" x14ac:dyDescent="0.35">
      <c r="A432" s="19">
        <v>43147</v>
      </c>
      <c r="B432" s="7">
        <v>-1.3883357058156793</v>
      </c>
      <c r="C432">
        <v>0.87073083200000001</v>
      </c>
      <c r="D432">
        <v>0.239297063485825</v>
      </c>
      <c r="E432">
        <v>6.0650770854146598</v>
      </c>
      <c r="F432">
        <v>7</v>
      </c>
      <c r="G432">
        <f t="shared" si="103"/>
        <v>-1</v>
      </c>
      <c r="H432">
        <f t="shared" si="104"/>
        <v>99999</v>
      </c>
      <c r="I432">
        <f t="shared" si="105"/>
        <v>99999</v>
      </c>
      <c r="J432">
        <f>IF(Basket_Sheet!$I$6=0,IF(C432&lt;Basket_Sheet!$I$7,-10,10),IF(Basket_Sheet!$I$6=1,IF(D432&lt;Basket_Sheet!$I$7,-10,10),IF(Basket_Sheet!$I$6=2,IF(E432&gt;Basket_Sheet!$I$7,-10,10),"")))</f>
        <v>10</v>
      </c>
      <c r="K432">
        <f t="shared" si="106"/>
        <v>-1</v>
      </c>
      <c r="L432">
        <f t="shared" si="107"/>
        <v>1</v>
      </c>
      <c r="M432">
        <f t="shared" si="108"/>
        <v>1</v>
      </c>
      <c r="N432">
        <v>25183.949199999999</v>
      </c>
      <c r="O432" s="6">
        <f t="shared" si="113"/>
        <v>-1.0150459005918044E-2</v>
      </c>
      <c r="P432">
        <v>16369758</v>
      </c>
      <c r="Q432" s="6">
        <f t="shared" si="114"/>
        <v>4.0382931268423405E-3</v>
      </c>
      <c r="R432">
        <v>2593.6972616451953</v>
      </c>
      <c r="S432" s="6">
        <f t="shared" si="115"/>
        <v>2.4578193593807196E-3</v>
      </c>
      <c r="T432" s="29">
        <v>580.87819000000002</v>
      </c>
      <c r="U432" s="6">
        <f t="shared" si="116"/>
        <v>8.3231230476221718E-4</v>
      </c>
      <c r="V432">
        <v>638.18360000000018</v>
      </c>
      <c r="W432" s="6">
        <f t="shared" si="118"/>
        <v>-2.6962625424150177E-2</v>
      </c>
      <c r="X432">
        <v>3174.5754516451952</v>
      </c>
      <c r="Y432" s="6">
        <f t="shared" si="117"/>
        <v>2.1599923926594045E-3</v>
      </c>
      <c r="Z432" s="29">
        <v>3812.7590516451955</v>
      </c>
      <c r="AA432" s="6">
        <f t="shared" si="119"/>
        <v>-2.8354504948923109E-3</v>
      </c>
      <c r="AB432">
        <f t="shared" si="109"/>
        <v>2018</v>
      </c>
      <c r="AC432">
        <f t="shared" si="110"/>
        <v>2</v>
      </c>
      <c r="AD432" s="23">
        <f t="shared" si="111"/>
        <v>1</v>
      </c>
      <c r="AE432">
        <f>IF(ISBLANK(Basket_Sheet!$I$1),0,IF(Basket_Sheet!$I$1=0,1,IF(Calculation_Sheet!AB432=Basket_Sheet!$I$1,1,0)))</f>
        <v>1</v>
      </c>
      <c r="AF432">
        <f>IF(ISBLANK(Basket_Sheet!$I$2),0,IF(Basket_Sheet!$I$2=0,1,IF(Calculation_Sheet!AC432=Basket_Sheet!$I$2,1,0)))</f>
        <v>0</v>
      </c>
      <c r="AG432">
        <f>IF(ISBLANK(Basket_Sheet!$I$3),0,IF(Basket_Sheet!$I$3=0,1,IF(Calculation_Sheet!AD432=Basket_Sheet!$I$3,1,0)))</f>
        <v>0</v>
      </c>
      <c r="AH432">
        <f t="shared" si="112"/>
        <v>1</v>
      </c>
    </row>
    <row r="433" spans="1:34" x14ac:dyDescent="0.35">
      <c r="A433" s="19">
        <v>43150</v>
      </c>
      <c r="B433" s="7">
        <v>-0.16349021836735625</v>
      </c>
      <c r="C433">
        <v>0.18448861599999999</v>
      </c>
      <c r="D433">
        <v>2.8067529778381201E-2</v>
      </c>
      <c r="E433">
        <v>7.5599052746571296</v>
      </c>
      <c r="F433">
        <v>7</v>
      </c>
      <c r="G433">
        <f t="shared" si="103"/>
        <v>99999</v>
      </c>
      <c r="H433">
        <f t="shared" si="104"/>
        <v>0</v>
      </c>
      <c r="I433">
        <f t="shared" si="105"/>
        <v>99999</v>
      </c>
      <c r="J433">
        <f>IF(Basket_Sheet!$I$6=0,IF(C433&lt;Basket_Sheet!$I$7,-10,10),IF(Basket_Sheet!$I$6=1,IF(D433&lt;Basket_Sheet!$I$7,-10,10),IF(Basket_Sheet!$I$6=2,IF(E433&gt;Basket_Sheet!$I$7,-10,10),"")))</f>
        <v>-10</v>
      </c>
      <c r="K433">
        <f t="shared" si="106"/>
        <v>0</v>
      </c>
      <c r="L433">
        <f t="shared" si="107"/>
        <v>4</v>
      </c>
      <c r="M433">
        <f t="shared" si="108"/>
        <v>4</v>
      </c>
      <c r="N433">
        <v>25096.900399999999</v>
      </c>
      <c r="O433" s="6">
        <f t="shared" si="113"/>
        <v>-3.45651904348665E-3</v>
      </c>
      <c r="P433">
        <v>16405107</v>
      </c>
      <c r="Q433" s="6">
        <f t="shared" si="114"/>
        <v>2.1594088318226401E-3</v>
      </c>
      <c r="R433">
        <v>2601.9961349167734</v>
      </c>
      <c r="S433" s="6">
        <f t="shared" si="115"/>
        <v>3.1996306563217836E-3</v>
      </c>
      <c r="T433" s="29">
        <v>583.12471999999991</v>
      </c>
      <c r="U433" s="6">
        <f t="shared" si="116"/>
        <v>3.8674717671873804E-3</v>
      </c>
      <c r="V433">
        <v>639.83023000000014</v>
      </c>
      <c r="W433" s="6">
        <f t="shared" si="118"/>
        <v>2.5801822547617537E-3</v>
      </c>
      <c r="X433">
        <v>3185.1208549167732</v>
      </c>
      <c r="Y433" s="6">
        <f t="shared" si="117"/>
        <v>3.3218310392064687E-3</v>
      </c>
      <c r="Z433" s="29">
        <v>3824.9510849167732</v>
      </c>
      <c r="AA433" s="6">
        <f t="shared" si="119"/>
        <v>3.1976930895531996E-3</v>
      </c>
      <c r="AB433">
        <f t="shared" si="109"/>
        <v>2018</v>
      </c>
      <c r="AC433">
        <f t="shared" si="110"/>
        <v>2</v>
      </c>
      <c r="AD433" s="23">
        <f t="shared" si="111"/>
        <v>1</v>
      </c>
      <c r="AE433">
        <f>IF(ISBLANK(Basket_Sheet!$I$1),0,IF(Basket_Sheet!$I$1=0,1,IF(Calculation_Sheet!AB433=Basket_Sheet!$I$1,1,0)))</f>
        <v>1</v>
      </c>
      <c r="AF433">
        <f>IF(ISBLANK(Basket_Sheet!$I$2),0,IF(Basket_Sheet!$I$2=0,1,IF(Calculation_Sheet!AC433=Basket_Sheet!$I$2,1,0)))</f>
        <v>0</v>
      </c>
      <c r="AG433">
        <f>IF(ISBLANK(Basket_Sheet!$I$3),0,IF(Basket_Sheet!$I$3=0,1,IF(Calculation_Sheet!AD433=Basket_Sheet!$I$3,1,0)))</f>
        <v>0</v>
      </c>
      <c r="AH433">
        <f t="shared" si="112"/>
        <v>1</v>
      </c>
    </row>
    <row r="434" spans="1:34" x14ac:dyDescent="0.35">
      <c r="A434" s="19">
        <v>43151</v>
      </c>
      <c r="B434" s="7">
        <v>-0.41983901902530207</v>
      </c>
      <c r="C434">
        <v>0.159611383</v>
      </c>
      <c r="D434">
        <v>0.108378310332121</v>
      </c>
      <c r="E434">
        <v>8.4267741437543293</v>
      </c>
      <c r="F434">
        <v>3</v>
      </c>
      <c r="G434">
        <f t="shared" si="103"/>
        <v>-1</v>
      </c>
      <c r="H434">
        <f t="shared" si="104"/>
        <v>99999</v>
      </c>
      <c r="I434">
        <f t="shared" si="105"/>
        <v>99999</v>
      </c>
      <c r="J434">
        <f>IF(Basket_Sheet!$I$6=0,IF(C434&lt;Basket_Sheet!$I$7,-10,10),IF(Basket_Sheet!$I$6=1,IF(D434&lt;Basket_Sheet!$I$7,-10,10),IF(Basket_Sheet!$I$6=2,IF(E434&gt;Basket_Sheet!$I$7,-10,10),"")))</f>
        <v>10</v>
      </c>
      <c r="K434">
        <f t="shared" si="106"/>
        <v>-1</v>
      </c>
      <c r="L434">
        <f t="shared" si="107"/>
        <v>1</v>
      </c>
      <c r="M434">
        <f t="shared" si="108"/>
        <v>1</v>
      </c>
      <c r="N434">
        <v>24837.699199999999</v>
      </c>
      <c r="O434" s="6">
        <f t="shared" si="113"/>
        <v>-1.0328016443018617E-2</v>
      </c>
      <c r="P434">
        <v>16296653</v>
      </c>
      <c r="Q434" s="6">
        <f t="shared" si="114"/>
        <v>-6.6109901020456885E-3</v>
      </c>
      <c r="R434">
        <v>2595.4990652533238</v>
      </c>
      <c r="S434" s="6">
        <f t="shared" si="115"/>
        <v>-2.4969559240552996E-3</v>
      </c>
      <c r="T434" s="29">
        <v>583.05136999999991</v>
      </c>
      <c r="U434" s="6">
        <f t="shared" si="116"/>
        <v>-1.257878417502134E-4</v>
      </c>
      <c r="V434">
        <v>635.61952000000008</v>
      </c>
      <c r="W434" s="6">
        <f t="shared" si="118"/>
        <v>-6.5809800827948406E-3</v>
      </c>
      <c r="X434">
        <v>3178.5504352533235</v>
      </c>
      <c r="Y434" s="6">
        <f t="shared" si="117"/>
        <v>-2.0628478361526259E-3</v>
      </c>
      <c r="Z434" s="29">
        <v>3814.1699552533237</v>
      </c>
      <c r="AA434" s="6">
        <f t="shared" si="119"/>
        <v>-2.8186320358353223E-3</v>
      </c>
      <c r="AB434">
        <f t="shared" si="109"/>
        <v>2018</v>
      </c>
      <c r="AC434">
        <f t="shared" si="110"/>
        <v>2</v>
      </c>
      <c r="AD434" s="23">
        <f t="shared" si="111"/>
        <v>1</v>
      </c>
      <c r="AE434">
        <f>IF(ISBLANK(Basket_Sheet!$I$1),0,IF(Basket_Sheet!$I$1=0,1,IF(Calculation_Sheet!AB434=Basket_Sheet!$I$1,1,0)))</f>
        <v>1</v>
      </c>
      <c r="AF434">
        <f>IF(ISBLANK(Basket_Sheet!$I$2),0,IF(Basket_Sheet!$I$2=0,1,IF(Calculation_Sheet!AC434=Basket_Sheet!$I$2,1,0)))</f>
        <v>0</v>
      </c>
      <c r="AG434">
        <f>IF(ISBLANK(Basket_Sheet!$I$3),0,IF(Basket_Sheet!$I$3=0,1,IF(Calculation_Sheet!AD434=Basket_Sheet!$I$3,1,0)))</f>
        <v>0</v>
      </c>
      <c r="AH434">
        <f t="shared" si="112"/>
        <v>1</v>
      </c>
    </row>
    <row r="435" spans="1:34" x14ac:dyDescent="0.35">
      <c r="A435" s="19">
        <v>43152</v>
      </c>
      <c r="B435" s="7">
        <v>-4.3826071665207168E-2</v>
      </c>
      <c r="C435">
        <v>0.227603944</v>
      </c>
      <c r="D435">
        <v>5.7250488060412698E-2</v>
      </c>
      <c r="E435">
        <v>12.363041829255</v>
      </c>
      <c r="F435">
        <v>1</v>
      </c>
      <c r="G435">
        <f t="shared" si="103"/>
        <v>99999</v>
      </c>
      <c r="H435">
        <f t="shared" si="104"/>
        <v>0</v>
      </c>
      <c r="I435">
        <f t="shared" si="105"/>
        <v>99999</v>
      </c>
      <c r="J435">
        <f>IF(Basket_Sheet!$I$6=0,IF(C435&lt;Basket_Sheet!$I$7,-10,10),IF(Basket_Sheet!$I$6=1,IF(D435&lt;Basket_Sheet!$I$7,-10,10),IF(Basket_Sheet!$I$6=2,IF(E435&gt;Basket_Sheet!$I$7,-10,10),"")))</f>
        <v>-10</v>
      </c>
      <c r="K435">
        <f t="shared" si="106"/>
        <v>0</v>
      </c>
      <c r="L435">
        <f t="shared" si="107"/>
        <v>4</v>
      </c>
      <c r="M435">
        <f t="shared" si="108"/>
        <v>4</v>
      </c>
      <c r="N435">
        <v>24924.449199999999</v>
      </c>
      <c r="O435" s="6">
        <f t="shared" si="113"/>
        <v>3.4926745549765936E-3</v>
      </c>
      <c r="P435">
        <v>16308010</v>
      </c>
      <c r="Q435" s="6">
        <f t="shared" si="114"/>
        <v>6.9689156417584996E-4</v>
      </c>
      <c r="R435">
        <v>2606.4701894756358</v>
      </c>
      <c r="S435" s="6">
        <f t="shared" si="115"/>
        <v>4.2269806100820873E-3</v>
      </c>
      <c r="T435" s="29">
        <v>583.36888999999996</v>
      </c>
      <c r="U435" s="6">
        <f t="shared" si="116"/>
        <v>5.4458323286343813E-4</v>
      </c>
      <c r="V435">
        <v>635.81303000000014</v>
      </c>
      <c r="W435" s="6">
        <f t="shared" si="118"/>
        <v>3.0444313604482964E-4</v>
      </c>
      <c r="X435">
        <v>3189.839079475636</v>
      </c>
      <c r="Y435" s="6">
        <f t="shared" si="117"/>
        <v>3.5515070319822595E-3</v>
      </c>
      <c r="Z435" s="29">
        <v>3825.6521094756363</v>
      </c>
      <c r="AA435" s="6">
        <f t="shared" si="119"/>
        <v>3.0103939669752222E-3</v>
      </c>
      <c r="AB435">
        <f t="shared" si="109"/>
        <v>2018</v>
      </c>
      <c r="AC435">
        <f t="shared" si="110"/>
        <v>2</v>
      </c>
      <c r="AD435" s="23">
        <f t="shared" si="111"/>
        <v>1</v>
      </c>
      <c r="AE435">
        <f>IF(ISBLANK(Basket_Sheet!$I$1),0,IF(Basket_Sheet!$I$1=0,1,IF(Calculation_Sheet!AB435=Basket_Sheet!$I$1,1,0)))</f>
        <v>1</v>
      </c>
      <c r="AF435">
        <f>IF(ISBLANK(Basket_Sheet!$I$2),0,IF(Basket_Sheet!$I$2=0,1,IF(Calculation_Sheet!AC435=Basket_Sheet!$I$2,1,0)))</f>
        <v>0</v>
      </c>
      <c r="AG435">
        <f>IF(ISBLANK(Basket_Sheet!$I$3),0,IF(Basket_Sheet!$I$3=0,1,IF(Calculation_Sheet!AD435=Basket_Sheet!$I$3,1,0)))</f>
        <v>0</v>
      </c>
      <c r="AH435">
        <f t="shared" si="112"/>
        <v>1</v>
      </c>
    </row>
    <row r="436" spans="1:34" x14ac:dyDescent="0.35">
      <c r="A436" s="19">
        <v>43153</v>
      </c>
      <c r="B436" s="7">
        <v>0.34027525621773769</v>
      </c>
      <c r="C436">
        <v>7.5463327999999996E-2</v>
      </c>
      <c r="D436">
        <v>0.132093246647597</v>
      </c>
      <c r="E436">
        <v>8.41387551886924</v>
      </c>
      <c r="F436">
        <v>2</v>
      </c>
      <c r="G436">
        <f t="shared" si="103"/>
        <v>99999</v>
      </c>
      <c r="H436">
        <f t="shared" si="104"/>
        <v>99999</v>
      </c>
      <c r="I436">
        <f t="shared" si="105"/>
        <v>1</v>
      </c>
      <c r="J436">
        <f>IF(Basket_Sheet!$I$6=0,IF(C436&lt;Basket_Sheet!$I$7,-10,10),IF(Basket_Sheet!$I$6=1,IF(D436&lt;Basket_Sheet!$I$7,-10,10),IF(Basket_Sheet!$I$6=2,IF(E436&gt;Basket_Sheet!$I$7,-10,10),"")))</f>
        <v>10</v>
      </c>
      <c r="K436">
        <f t="shared" si="106"/>
        <v>1</v>
      </c>
      <c r="L436">
        <f t="shared" si="107"/>
        <v>5</v>
      </c>
      <c r="M436">
        <f t="shared" si="108"/>
        <v>5</v>
      </c>
      <c r="N436">
        <v>24948.400399999999</v>
      </c>
      <c r="O436" s="6">
        <f t="shared" si="113"/>
        <v>9.6095202777846112E-4</v>
      </c>
      <c r="P436">
        <v>16531194</v>
      </c>
      <c r="Q436" s="6">
        <f t="shared" si="114"/>
        <v>1.3685544710850595E-2</v>
      </c>
      <c r="R436">
        <v>2621.2304595143478</v>
      </c>
      <c r="S436" s="6">
        <f t="shared" si="115"/>
        <v>5.662934530504371E-3</v>
      </c>
      <c r="T436" s="29">
        <v>582.11684999999989</v>
      </c>
      <c r="U436" s="6">
        <f t="shared" si="116"/>
        <v>-2.1462234641961286E-3</v>
      </c>
      <c r="V436">
        <v>634.46413000000018</v>
      </c>
      <c r="W436" s="6">
        <f t="shared" si="118"/>
        <v>-2.1215356344614911E-3</v>
      </c>
      <c r="X436">
        <v>3203.3473095143477</v>
      </c>
      <c r="Y436" s="6">
        <f t="shared" si="117"/>
        <v>4.234768495259722E-3</v>
      </c>
      <c r="Z436" s="29">
        <v>3837.811439514348</v>
      </c>
      <c r="AA436" s="6">
        <f t="shared" si="119"/>
        <v>3.1783679463677217E-3</v>
      </c>
      <c r="AB436">
        <f t="shared" si="109"/>
        <v>2018</v>
      </c>
      <c r="AC436">
        <f t="shared" si="110"/>
        <v>2</v>
      </c>
      <c r="AD436" s="23">
        <f t="shared" si="111"/>
        <v>1</v>
      </c>
      <c r="AE436">
        <f>IF(ISBLANK(Basket_Sheet!$I$1),0,IF(Basket_Sheet!$I$1=0,1,IF(Calculation_Sheet!AB436=Basket_Sheet!$I$1,1,0)))</f>
        <v>1</v>
      </c>
      <c r="AF436">
        <f>IF(ISBLANK(Basket_Sheet!$I$2),0,IF(Basket_Sheet!$I$2=0,1,IF(Calculation_Sheet!AC436=Basket_Sheet!$I$2,1,0)))</f>
        <v>0</v>
      </c>
      <c r="AG436">
        <f>IF(ISBLANK(Basket_Sheet!$I$3),0,IF(Basket_Sheet!$I$3=0,1,IF(Calculation_Sheet!AD436=Basket_Sheet!$I$3,1,0)))</f>
        <v>0</v>
      </c>
      <c r="AH436">
        <f t="shared" si="112"/>
        <v>1</v>
      </c>
    </row>
    <row r="437" spans="1:34" x14ac:dyDescent="0.35">
      <c r="A437" s="19">
        <v>43154</v>
      </c>
      <c r="B437" s="7">
        <v>1.0053217016748075</v>
      </c>
      <c r="C437">
        <v>0.77469649200000001</v>
      </c>
      <c r="D437">
        <v>0.30462115209040203</v>
      </c>
      <c r="E437">
        <v>6.8434459369879299</v>
      </c>
      <c r="F437">
        <v>4</v>
      </c>
      <c r="G437">
        <f t="shared" si="103"/>
        <v>99999</v>
      </c>
      <c r="H437">
        <f t="shared" si="104"/>
        <v>99999</v>
      </c>
      <c r="I437">
        <f t="shared" si="105"/>
        <v>1</v>
      </c>
      <c r="J437">
        <f>IF(Basket_Sheet!$I$6=0,IF(C437&lt;Basket_Sheet!$I$7,-10,10),IF(Basket_Sheet!$I$6=1,IF(D437&lt;Basket_Sheet!$I$7,-10,10),IF(Basket_Sheet!$I$6=2,IF(E437&gt;Basket_Sheet!$I$7,-10,10),"")))</f>
        <v>10</v>
      </c>
      <c r="K437">
        <f t="shared" si="106"/>
        <v>1</v>
      </c>
      <c r="L437">
        <f t="shared" si="107"/>
        <v>5</v>
      </c>
      <c r="M437">
        <f t="shared" si="108"/>
        <v>5</v>
      </c>
      <c r="N437">
        <v>25318.599600000001</v>
      </c>
      <c r="O437" s="6">
        <f t="shared" si="113"/>
        <v>1.4838594621882084E-2</v>
      </c>
      <c r="P437">
        <v>16555999</v>
      </c>
      <c r="Q437" s="6">
        <f t="shared" si="114"/>
        <v>1.5004965763514289E-3</v>
      </c>
      <c r="R437">
        <v>2623.6361347374441</v>
      </c>
      <c r="S437" s="6">
        <f t="shared" si="115"/>
        <v>9.1776562963574726E-4</v>
      </c>
      <c r="T437" s="29">
        <v>585.1929899999999</v>
      </c>
      <c r="U437" s="6">
        <f t="shared" si="116"/>
        <v>5.2844029510570323E-3</v>
      </c>
      <c r="V437">
        <v>634.64493000000016</v>
      </c>
      <c r="W437" s="6">
        <f t="shared" si="118"/>
        <v>2.849648884011291E-4</v>
      </c>
      <c r="X437">
        <v>3208.8291247374441</v>
      </c>
      <c r="Y437" s="6">
        <f t="shared" si="117"/>
        <v>1.7112772026981471E-3</v>
      </c>
      <c r="Z437" s="29">
        <v>3843.474054737444</v>
      </c>
      <c r="AA437" s="6">
        <f t="shared" si="119"/>
        <v>1.4754803127619009E-3</v>
      </c>
      <c r="AB437">
        <f t="shared" si="109"/>
        <v>2018</v>
      </c>
      <c r="AC437">
        <f t="shared" si="110"/>
        <v>2</v>
      </c>
      <c r="AD437" s="23">
        <f t="shared" si="111"/>
        <v>1</v>
      </c>
      <c r="AE437">
        <f>IF(ISBLANK(Basket_Sheet!$I$1),0,IF(Basket_Sheet!$I$1=0,1,IF(Calculation_Sheet!AB437=Basket_Sheet!$I$1,1,0)))</f>
        <v>1</v>
      </c>
      <c r="AF437">
        <f>IF(ISBLANK(Basket_Sheet!$I$2),0,IF(Basket_Sheet!$I$2=0,1,IF(Calculation_Sheet!AC437=Basket_Sheet!$I$2,1,0)))</f>
        <v>0</v>
      </c>
      <c r="AG437">
        <f>IF(ISBLANK(Basket_Sheet!$I$3),0,IF(Basket_Sheet!$I$3=0,1,IF(Calculation_Sheet!AD437=Basket_Sheet!$I$3,1,0)))</f>
        <v>0</v>
      </c>
      <c r="AH437">
        <f t="shared" si="112"/>
        <v>1</v>
      </c>
    </row>
    <row r="438" spans="1:34" x14ac:dyDescent="0.35">
      <c r="A438" s="19">
        <v>43157</v>
      </c>
      <c r="B438" s="7">
        <v>0.88027018096230913</v>
      </c>
      <c r="C438">
        <v>0.86010651199999999</v>
      </c>
      <c r="D438">
        <v>0.33120618239830801</v>
      </c>
      <c r="E438">
        <v>5.2758600057710003</v>
      </c>
      <c r="F438">
        <v>3</v>
      </c>
      <c r="G438">
        <f t="shared" si="103"/>
        <v>99999</v>
      </c>
      <c r="H438">
        <f t="shared" si="104"/>
        <v>99999</v>
      </c>
      <c r="I438">
        <f t="shared" si="105"/>
        <v>1</v>
      </c>
      <c r="J438">
        <f>IF(Basket_Sheet!$I$6=0,IF(C438&lt;Basket_Sheet!$I$7,-10,10),IF(Basket_Sheet!$I$6=1,IF(D438&lt;Basket_Sheet!$I$7,-10,10),IF(Basket_Sheet!$I$6=2,IF(E438&gt;Basket_Sheet!$I$7,-10,10),"")))</f>
        <v>10</v>
      </c>
      <c r="K438">
        <f t="shared" si="106"/>
        <v>1</v>
      </c>
      <c r="L438">
        <f t="shared" si="107"/>
        <v>5</v>
      </c>
      <c r="M438">
        <f t="shared" si="108"/>
        <v>5</v>
      </c>
      <c r="N438">
        <v>25652.150399999999</v>
      </c>
      <c r="O438" s="6">
        <f t="shared" si="113"/>
        <v>1.3174140958412073E-2</v>
      </c>
      <c r="P438">
        <v>16585107</v>
      </c>
      <c r="Q438" s="6">
        <f t="shared" si="114"/>
        <v>1.7581542497073777E-3</v>
      </c>
      <c r="R438">
        <v>2625.2500093948247</v>
      </c>
      <c r="S438" s="6">
        <f t="shared" si="115"/>
        <v>6.1512899445648195E-4</v>
      </c>
      <c r="T438" s="29">
        <v>586.39073999999994</v>
      </c>
      <c r="U438" s="6">
        <f t="shared" si="116"/>
        <v>2.0467606763370227E-3</v>
      </c>
      <c r="V438">
        <v>637.00219000000016</v>
      </c>
      <c r="W438" s="6">
        <f t="shared" si="118"/>
        <v>3.7142973788508726E-3</v>
      </c>
      <c r="X438">
        <v>3211.6407493948245</v>
      </c>
      <c r="Y438" s="6">
        <f t="shared" si="117"/>
        <v>8.7621513894431402E-4</v>
      </c>
      <c r="Z438" s="29">
        <v>3848.6429393948247</v>
      </c>
      <c r="AA438" s="6">
        <f t="shared" si="119"/>
        <v>1.3448470273942359E-3</v>
      </c>
      <c r="AB438">
        <f t="shared" si="109"/>
        <v>2018</v>
      </c>
      <c r="AC438">
        <f t="shared" si="110"/>
        <v>2</v>
      </c>
      <c r="AD438" s="23">
        <f t="shared" si="111"/>
        <v>1</v>
      </c>
      <c r="AE438">
        <f>IF(ISBLANK(Basket_Sheet!$I$1),0,IF(Basket_Sheet!$I$1=0,1,IF(Calculation_Sheet!AB438=Basket_Sheet!$I$1,1,0)))</f>
        <v>1</v>
      </c>
      <c r="AF438">
        <f>IF(ISBLANK(Basket_Sheet!$I$2),0,IF(Basket_Sheet!$I$2=0,1,IF(Calculation_Sheet!AC438=Basket_Sheet!$I$2,1,0)))</f>
        <v>0</v>
      </c>
      <c r="AG438">
        <f>IF(ISBLANK(Basket_Sheet!$I$3),0,IF(Basket_Sheet!$I$3=0,1,IF(Calculation_Sheet!AD438=Basket_Sheet!$I$3,1,0)))</f>
        <v>0</v>
      </c>
      <c r="AH438">
        <f t="shared" si="112"/>
        <v>1</v>
      </c>
    </row>
    <row r="439" spans="1:34" x14ac:dyDescent="0.35">
      <c r="A439" s="19">
        <v>43158</v>
      </c>
      <c r="B439" s="7">
        <v>-1.1197241298862444</v>
      </c>
      <c r="C439">
        <v>0.55903827100000003</v>
      </c>
      <c r="D439">
        <v>0.19044697529246599</v>
      </c>
      <c r="E439">
        <v>6.5210449562202104</v>
      </c>
      <c r="F439">
        <v>8</v>
      </c>
      <c r="G439">
        <f t="shared" si="103"/>
        <v>-1</v>
      </c>
      <c r="H439">
        <f t="shared" si="104"/>
        <v>99999</v>
      </c>
      <c r="I439">
        <f t="shared" si="105"/>
        <v>99999</v>
      </c>
      <c r="J439">
        <f>IF(Basket_Sheet!$I$6=0,IF(C439&lt;Basket_Sheet!$I$7,-10,10),IF(Basket_Sheet!$I$6=1,IF(D439&lt;Basket_Sheet!$I$7,-10,10),IF(Basket_Sheet!$I$6=2,IF(E439&gt;Basket_Sheet!$I$7,-10,10),"")))</f>
        <v>10</v>
      </c>
      <c r="K439">
        <f t="shared" si="106"/>
        <v>-1</v>
      </c>
      <c r="L439">
        <f t="shared" si="107"/>
        <v>1</v>
      </c>
      <c r="M439">
        <f t="shared" si="108"/>
        <v>1</v>
      </c>
      <c r="N439">
        <v>25383.849600000001</v>
      </c>
      <c r="O439" s="6">
        <f t="shared" si="113"/>
        <v>-1.0459193315816462E-2</v>
      </c>
      <c r="P439">
        <v>16627923</v>
      </c>
      <c r="Q439" s="6">
        <f t="shared" si="114"/>
        <v>2.581593233013102E-3</v>
      </c>
      <c r="R439">
        <v>2634.0413753519356</v>
      </c>
      <c r="S439" s="6">
        <f t="shared" si="115"/>
        <v>3.3487728504522085E-3</v>
      </c>
      <c r="T439" s="29">
        <v>587.4916199999999</v>
      </c>
      <c r="U439" s="6">
        <f t="shared" si="116"/>
        <v>1.8773829886875593E-3</v>
      </c>
      <c r="V439">
        <v>642.09387000000027</v>
      </c>
      <c r="W439" s="6">
        <f t="shared" si="118"/>
        <v>7.993190729846722E-3</v>
      </c>
      <c r="X439">
        <v>3221.5329953519354</v>
      </c>
      <c r="Y439" s="6">
        <f t="shared" si="117"/>
        <v>3.0801221957887925E-3</v>
      </c>
      <c r="Z439" s="29">
        <v>3863.6268653519355</v>
      </c>
      <c r="AA439" s="6">
        <f t="shared" si="119"/>
        <v>3.8933011435628995E-3</v>
      </c>
      <c r="AB439">
        <f t="shared" si="109"/>
        <v>2018</v>
      </c>
      <c r="AC439">
        <f t="shared" si="110"/>
        <v>2</v>
      </c>
      <c r="AD439" s="23">
        <f t="shared" si="111"/>
        <v>1</v>
      </c>
      <c r="AE439">
        <f>IF(ISBLANK(Basket_Sheet!$I$1),0,IF(Basket_Sheet!$I$1=0,1,IF(Calculation_Sheet!AB439=Basket_Sheet!$I$1,1,0)))</f>
        <v>1</v>
      </c>
      <c r="AF439">
        <f>IF(ISBLANK(Basket_Sheet!$I$2),0,IF(Basket_Sheet!$I$2=0,1,IF(Calculation_Sheet!AC439=Basket_Sheet!$I$2,1,0)))</f>
        <v>0</v>
      </c>
      <c r="AG439">
        <f>IF(ISBLANK(Basket_Sheet!$I$3),0,IF(Basket_Sheet!$I$3=0,1,IF(Calculation_Sheet!AD439=Basket_Sheet!$I$3,1,0)))</f>
        <v>0</v>
      </c>
      <c r="AH439">
        <f t="shared" si="112"/>
        <v>1</v>
      </c>
    </row>
    <row r="440" spans="1:34" x14ac:dyDescent="0.35">
      <c r="A440" s="19">
        <v>43159</v>
      </c>
      <c r="B440" s="7">
        <v>0.18307585251680444</v>
      </c>
      <c r="C440">
        <v>7.8939209999999999E-3</v>
      </c>
      <c r="D440">
        <v>3.84373496825079E-2</v>
      </c>
      <c r="E440">
        <v>8.5501384343910996</v>
      </c>
      <c r="F440">
        <v>3</v>
      </c>
      <c r="G440">
        <f t="shared" si="103"/>
        <v>99999</v>
      </c>
      <c r="H440">
        <f t="shared" si="104"/>
        <v>0</v>
      </c>
      <c r="I440">
        <f t="shared" si="105"/>
        <v>99999</v>
      </c>
      <c r="J440">
        <f>IF(Basket_Sheet!$I$6=0,IF(C440&lt;Basket_Sheet!$I$7,-10,10),IF(Basket_Sheet!$I$6=1,IF(D440&lt;Basket_Sheet!$I$7,-10,10),IF(Basket_Sheet!$I$6=2,IF(E440&gt;Basket_Sheet!$I$7,-10,10),"")))</f>
        <v>-10</v>
      </c>
      <c r="K440">
        <f t="shared" si="106"/>
        <v>0</v>
      </c>
      <c r="L440">
        <f t="shared" si="107"/>
        <v>4</v>
      </c>
      <c r="M440">
        <f t="shared" si="108"/>
        <v>4</v>
      </c>
      <c r="N440">
        <v>25111.5</v>
      </c>
      <c r="O440" s="6">
        <f t="shared" si="113"/>
        <v>-1.072924730849345E-2</v>
      </c>
      <c r="P440">
        <v>16667897</v>
      </c>
      <c r="Q440" s="6">
        <f t="shared" si="114"/>
        <v>2.4040284526214428E-3</v>
      </c>
      <c r="R440">
        <v>2620.8683062840601</v>
      </c>
      <c r="S440" s="6">
        <f t="shared" si="115"/>
        <v>-5.0010866158529677E-3</v>
      </c>
      <c r="T440" s="29">
        <v>587.77443999999991</v>
      </c>
      <c r="U440" s="6">
        <f t="shared" si="116"/>
        <v>4.8140261132578743E-4</v>
      </c>
      <c r="V440">
        <v>643.88533000000029</v>
      </c>
      <c r="W440" s="6">
        <f t="shared" si="118"/>
        <v>2.790028193229821E-3</v>
      </c>
      <c r="X440">
        <v>3208.6427462840602</v>
      </c>
      <c r="Y440" s="6">
        <f t="shared" si="117"/>
        <v>-4.0012779898493944E-3</v>
      </c>
      <c r="Z440" s="29">
        <v>3852.5280762840603</v>
      </c>
      <c r="AA440" s="6">
        <f t="shared" si="119"/>
        <v>-2.8726348207707142E-3</v>
      </c>
      <c r="AB440">
        <f t="shared" si="109"/>
        <v>2018</v>
      </c>
      <c r="AC440">
        <f t="shared" si="110"/>
        <v>2</v>
      </c>
      <c r="AD440" s="23">
        <f t="shared" si="111"/>
        <v>1</v>
      </c>
      <c r="AE440">
        <f>IF(ISBLANK(Basket_Sheet!$I$1),0,IF(Basket_Sheet!$I$1=0,1,IF(Calculation_Sheet!AB440=Basket_Sheet!$I$1,1,0)))</f>
        <v>1</v>
      </c>
      <c r="AF440">
        <f>IF(ISBLANK(Basket_Sheet!$I$2),0,IF(Basket_Sheet!$I$2=0,1,IF(Calculation_Sheet!AC440=Basket_Sheet!$I$2,1,0)))</f>
        <v>0</v>
      </c>
      <c r="AG440">
        <f>IF(ISBLANK(Basket_Sheet!$I$3),0,IF(Basket_Sheet!$I$3=0,1,IF(Calculation_Sheet!AD440=Basket_Sheet!$I$3,1,0)))</f>
        <v>0</v>
      </c>
      <c r="AH440">
        <f t="shared" si="112"/>
        <v>1</v>
      </c>
    </row>
    <row r="441" spans="1:34" x14ac:dyDescent="0.35">
      <c r="A441" s="19">
        <v>43160</v>
      </c>
      <c r="B441" s="7">
        <v>-1.0385573557587573</v>
      </c>
      <c r="C441">
        <v>0.29610619900000001</v>
      </c>
      <c r="D441">
        <v>0.27322947670946401</v>
      </c>
      <c r="E441">
        <v>6.2513596010401704</v>
      </c>
      <c r="F441">
        <v>4</v>
      </c>
      <c r="G441">
        <f t="shared" si="103"/>
        <v>-1</v>
      </c>
      <c r="H441">
        <f t="shared" si="104"/>
        <v>99999</v>
      </c>
      <c r="I441">
        <f t="shared" si="105"/>
        <v>99999</v>
      </c>
      <c r="J441">
        <f>IF(Basket_Sheet!$I$6=0,IF(C441&lt;Basket_Sheet!$I$7,-10,10),IF(Basket_Sheet!$I$6=1,IF(D441&lt;Basket_Sheet!$I$7,-10,10),IF(Basket_Sheet!$I$6=2,IF(E441&gt;Basket_Sheet!$I$7,-10,10),"")))</f>
        <v>10</v>
      </c>
      <c r="K441">
        <f t="shared" si="106"/>
        <v>-1</v>
      </c>
      <c r="L441">
        <f t="shared" si="107"/>
        <v>1</v>
      </c>
      <c r="M441">
        <f t="shared" si="108"/>
        <v>1</v>
      </c>
      <c r="N441">
        <v>24866</v>
      </c>
      <c r="O441" s="6">
        <f t="shared" si="113"/>
        <v>-9.7763972681839117E-3</v>
      </c>
      <c r="P441">
        <v>16690403</v>
      </c>
      <c r="Q441" s="6">
        <f t="shared" si="114"/>
        <v>1.3502603237829369E-3</v>
      </c>
      <c r="R441">
        <v>2613.5715388861549</v>
      </c>
      <c r="S441" s="6">
        <f t="shared" si="115"/>
        <v>-2.7841030319645244E-3</v>
      </c>
      <c r="T441" s="29">
        <v>587.73335999999995</v>
      </c>
      <c r="U441" s="6">
        <f t="shared" si="116"/>
        <v>-6.9890756052570779E-5</v>
      </c>
      <c r="V441">
        <v>656.3916300000003</v>
      </c>
      <c r="W441" s="6">
        <f t="shared" si="118"/>
        <v>1.942317896883905E-2</v>
      </c>
      <c r="X441">
        <v>3201.3048988861547</v>
      </c>
      <c r="Y441" s="6">
        <f t="shared" si="117"/>
        <v>-2.2869007172592326E-3</v>
      </c>
      <c r="Z441" s="29">
        <v>3857.6965288861547</v>
      </c>
      <c r="AA441" s="6">
        <f t="shared" si="119"/>
        <v>1.341574285703695E-3</v>
      </c>
      <c r="AB441">
        <f t="shared" si="109"/>
        <v>2018</v>
      </c>
      <c r="AC441">
        <f t="shared" si="110"/>
        <v>3</v>
      </c>
      <c r="AD441" s="23">
        <f t="shared" si="111"/>
        <v>1</v>
      </c>
      <c r="AE441">
        <f>IF(ISBLANK(Basket_Sheet!$I$1),0,IF(Basket_Sheet!$I$1=0,1,IF(Calculation_Sheet!AB441=Basket_Sheet!$I$1,1,0)))</f>
        <v>1</v>
      </c>
      <c r="AF441">
        <f>IF(ISBLANK(Basket_Sheet!$I$2),0,IF(Basket_Sheet!$I$2=0,1,IF(Calculation_Sheet!AC441=Basket_Sheet!$I$2,1,0)))</f>
        <v>0</v>
      </c>
      <c r="AG441">
        <f>IF(ISBLANK(Basket_Sheet!$I$3),0,IF(Basket_Sheet!$I$3=0,1,IF(Calculation_Sheet!AD441=Basket_Sheet!$I$3,1,0)))</f>
        <v>0</v>
      </c>
      <c r="AH441">
        <f t="shared" si="112"/>
        <v>1</v>
      </c>
    </row>
    <row r="442" spans="1:34" x14ac:dyDescent="0.35">
      <c r="A442" s="19">
        <v>43164</v>
      </c>
      <c r="B442" s="7">
        <v>4.900620305284855E-2</v>
      </c>
      <c r="C442">
        <v>0.307800407</v>
      </c>
      <c r="D442">
        <v>5.0044493623174098E-2</v>
      </c>
      <c r="E442">
        <v>12.359510344826401</v>
      </c>
      <c r="F442">
        <v>6</v>
      </c>
      <c r="G442">
        <f t="shared" si="103"/>
        <v>99999</v>
      </c>
      <c r="H442">
        <f t="shared" si="104"/>
        <v>0</v>
      </c>
      <c r="I442">
        <f t="shared" si="105"/>
        <v>99999</v>
      </c>
      <c r="J442">
        <f>IF(Basket_Sheet!$I$6=0,IF(C442&lt;Basket_Sheet!$I$7,-10,10),IF(Basket_Sheet!$I$6=1,IF(D442&lt;Basket_Sheet!$I$7,-10,10),IF(Basket_Sheet!$I$6=2,IF(E442&gt;Basket_Sheet!$I$7,-10,10),"")))</f>
        <v>-10</v>
      </c>
      <c r="K442">
        <f t="shared" si="106"/>
        <v>0</v>
      </c>
      <c r="L442">
        <f t="shared" si="107"/>
        <v>4</v>
      </c>
      <c r="M442">
        <f t="shared" si="108"/>
        <v>4</v>
      </c>
      <c r="N442">
        <v>24800.599600000001</v>
      </c>
      <c r="O442" s="6">
        <f t="shared" si="113"/>
        <v>-2.6301134078661192E-3</v>
      </c>
      <c r="P442">
        <v>16716091</v>
      </c>
      <c r="Q442" s="6">
        <f t="shared" si="114"/>
        <v>1.539088061564442E-3</v>
      </c>
      <c r="R442">
        <v>2613.4833681347473</v>
      </c>
      <c r="S442" s="6">
        <f t="shared" si="115"/>
        <v>-3.3735732921758022E-5</v>
      </c>
      <c r="T442" s="29">
        <v>587.40545999999995</v>
      </c>
      <c r="U442" s="6">
        <f t="shared" si="116"/>
        <v>-5.5790605454142383E-4</v>
      </c>
      <c r="V442">
        <v>656.35319000000027</v>
      </c>
      <c r="W442" s="6">
        <f t="shared" si="118"/>
        <v>-5.8562599282385719E-5</v>
      </c>
      <c r="X442">
        <v>3200.8888281347472</v>
      </c>
      <c r="Y442" s="6">
        <f t="shared" si="117"/>
        <v>-1.2996911089357965E-4</v>
      </c>
      <c r="Z442" s="29">
        <v>3857.2420181347475</v>
      </c>
      <c r="AA442" s="6">
        <f t="shared" si="119"/>
        <v>-1.1781920843279003E-4</v>
      </c>
      <c r="AB442">
        <f t="shared" si="109"/>
        <v>2018</v>
      </c>
      <c r="AC442">
        <f t="shared" si="110"/>
        <v>3</v>
      </c>
      <c r="AD442" s="23">
        <f t="shared" si="111"/>
        <v>1</v>
      </c>
      <c r="AE442">
        <f>IF(ISBLANK(Basket_Sheet!$I$1),0,IF(Basket_Sheet!$I$1=0,1,IF(Calculation_Sheet!AB442=Basket_Sheet!$I$1,1,0)))</f>
        <v>1</v>
      </c>
      <c r="AF442">
        <f>IF(ISBLANK(Basket_Sheet!$I$2),0,IF(Basket_Sheet!$I$2=0,1,IF(Calculation_Sheet!AC442=Basket_Sheet!$I$2,1,0)))</f>
        <v>0</v>
      </c>
      <c r="AG442">
        <f>IF(ISBLANK(Basket_Sheet!$I$3),0,IF(Basket_Sheet!$I$3=0,1,IF(Calculation_Sheet!AD442=Basket_Sheet!$I$3,1,0)))</f>
        <v>0</v>
      </c>
      <c r="AH442">
        <f t="shared" si="112"/>
        <v>1</v>
      </c>
    </row>
    <row r="443" spans="1:34" x14ac:dyDescent="0.35">
      <c r="A443" s="19">
        <v>43165</v>
      </c>
      <c r="B443" s="7">
        <v>-2.2303731678258525</v>
      </c>
      <c r="C443">
        <v>0.71154145400000002</v>
      </c>
      <c r="D443">
        <v>0.47543306054837597</v>
      </c>
      <c r="E443">
        <v>3.8874053748312898</v>
      </c>
      <c r="F443">
        <v>4</v>
      </c>
      <c r="G443">
        <f t="shared" si="103"/>
        <v>-1</v>
      </c>
      <c r="H443">
        <f t="shared" si="104"/>
        <v>99999</v>
      </c>
      <c r="I443">
        <f t="shared" si="105"/>
        <v>99999</v>
      </c>
      <c r="J443">
        <f>IF(Basket_Sheet!$I$6=0,IF(C443&lt;Basket_Sheet!$I$7,-10,10),IF(Basket_Sheet!$I$6=1,IF(D443&lt;Basket_Sheet!$I$7,-10,10),IF(Basket_Sheet!$I$6=2,IF(E443&gt;Basket_Sheet!$I$7,-10,10),"")))</f>
        <v>10</v>
      </c>
      <c r="K443">
        <f t="shared" si="106"/>
        <v>-1</v>
      </c>
      <c r="L443">
        <f t="shared" si="107"/>
        <v>1</v>
      </c>
      <c r="M443">
        <f t="shared" si="108"/>
        <v>1</v>
      </c>
      <c r="N443">
        <v>24382</v>
      </c>
      <c r="O443" s="6">
        <f t="shared" si="113"/>
        <v>-1.6878608047847465E-2</v>
      </c>
      <c r="P443">
        <v>16803282</v>
      </c>
      <c r="Q443" s="6">
        <f t="shared" si="114"/>
        <v>5.2159921838186296E-3</v>
      </c>
      <c r="R443">
        <v>2624.7791550242891</v>
      </c>
      <c r="S443" s="6">
        <f t="shared" si="115"/>
        <v>4.3221192938387443E-3</v>
      </c>
      <c r="T443" s="29">
        <v>590.52708999999982</v>
      </c>
      <c r="U443" s="6">
        <f t="shared" si="116"/>
        <v>5.3142679334303722E-3</v>
      </c>
      <c r="V443">
        <v>656.35319000000027</v>
      </c>
      <c r="W443" s="6">
        <f t="shared" si="118"/>
        <v>0</v>
      </c>
      <c r="X443">
        <v>3215.3062450242887</v>
      </c>
      <c r="Y443" s="6">
        <f t="shared" si="117"/>
        <v>4.5041916991359621E-3</v>
      </c>
      <c r="Z443" s="29">
        <v>3871.659435024289</v>
      </c>
      <c r="AA443" s="6">
        <f t="shared" si="119"/>
        <v>3.7377527315523018E-3</v>
      </c>
      <c r="AB443">
        <f t="shared" si="109"/>
        <v>2018</v>
      </c>
      <c r="AC443">
        <f t="shared" si="110"/>
        <v>3</v>
      </c>
      <c r="AD443" s="23">
        <f t="shared" si="111"/>
        <v>1</v>
      </c>
      <c r="AE443">
        <f>IF(ISBLANK(Basket_Sheet!$I$1),0,IF(Basket_Sheet!$I$1=0,1,IF(Calculation_Sheet!AB443=Basket_Sheet!$I$1,1,0)))</f>
        <v>1</v>
      </c>
      <c r="AF443">
        <f>IF(ISBLANK(Basket_Sheet!$I$2),0,IF(Basket_Sheet!$I$2=0,1,IF(Calculation_Sheet!AC443=Basket_Sheet!$I$2,1,0)))</f>
        <v>0</v>
      </c>
      <c r="AG443">
        <f>IF(ISBLANK(Basket_Sheet!$I$3),0,IF(Basket_Sheet!$I$3=0,1,IF(Calculation_Sheet!AD443=Basket_Sheet!$I$3,1,0)))</f>
        <v>0</v>
      </c>
      <c r="AH443">
        <f t="shared" si="112"/>
        <v>1</v>
      </c>
    </row>
    <row r="444" spans="1:34" x14ac:dyDescent="0.35">
      <c r="A444" s="19">
        <v>43166</v>
      </c>
      <c r="B444" s="7">
        <v>-0.45703002303103302</v>
      </c>
      <c r="C444">
        <v>0.53470404199999999</v>
      </c>
      <c r="D444">
        <v>0.104188204554166</v>
      </c>
      <c r="E444">
        <v>9.2450052485009095</v>
      </c>
      <c r="F444">
        <v>7</v>
      </c>
      <c r="G444">
        <f t="shared" si="103"/>
        <v>-1</v>
      </c>
      <c r="H444">
        <f t="shared" si="104"/>
        <v>99999</v>
      </c>
      <c r="I444">
        <f t="shared" si="105"/>
        <v>99999</v>
      </c>
      <c r="J444">
        <f>IF(Basket_Sheet!$I$6=0,IF(C444&lt;Basket_Sheet!$I$7,-10,10),IF(Basket_Sheet!$I$6=1,IF(D444&lt;Basket_Sheet!$I$7,-10,10),IF(Basket_Sheet!$I$6=2,IF(E444&gt;Basket_Sheet!$I$7,-10,10),"")))</f>
        <v>10</v>
      </c>
      <c r="K444">
        <f t="shared" si="106"/>
        <v>-1</v>
      </c>
      <c r="L444">
        <f t="shared" si="107"/>
        <v>1</v>
      </c>
      <c r="M444">
        <f t="shared" si="108"/>
        <v>1</v>
      </c>
      <c r="N444">
        <v>24161.099600000001</v>
      </c>
      <c r="O444" s="6">
        <f t="shared" si="113"/>
        <v>-9.0599786727914022E-3</v>
      </c>
      <c r="P444">
        <v>16672665</v>
      </c>
      <c r="Q444" s="6">
        <f t="shared" si="114"/>
        <v>-7.773302858334441E-3</v>
      </c>
      <c r="R444">
        <v>2630.0479268021145</v>
      </c>
      <c r="S444" s="6">
        <f t="shared" si="115"/>
        <v>2.0073200321406581E-3</v>
      </c>
      <c r="T444" s="29">
        <v>591.14662999999996</v>
      </c>
      <c r="U444" s="6">
        <f t="shared" si="116"/>
        <v>1.0491305318443001E-3</v>
      </c>
      <c r="V444">
        <v>676.61549000000014</v>
      </c>
      <c r="W444" s="6">
        <f t="shared" si="118"/>
        <v>3.087103149449133E-2</v>
      </c>
      <c r="X444">
        <v>3221.1945568021147</v>
      </c>
      <c r="Y444" s="6">
        <f t="shared" si="117"/>
        <v>1.8313377728600422E-3</v>
      </c>
      <c r="Z444" s="29">
        <v>3897.8100468021148</v>
      </c>
      <c r="AA444" s="6">
        <f t="shared" si="119"/>
        <v>6.7543677889791987E-3</v>
      </c>
      <c r="AB444">
        <f t="shared" si="109"/>
        <v>2018</v>
      </c>
      <c r="AC444">
        <f t="shared" si="110"/>
        <v>3</v>
      </c>
      <c r="AD444" s="23">
        <f t="shared" si="111"/>
        <v>1</v>
      </c>
      <c r="AE444">
        <f>IF(ISBLANK(Basket_Sheet!$I$1),0,IF(Basket_Sheet!$I$1=0,1,IF(Calculation_Sheet!AB444=Basket_Sheet!$I$1,1,0)))</f>
        <v>1</v>
      </c>
      <c r="AF444">
        <f>IF(ISBLANK(Basket_Sheet!$I$2),0,IF(Basket_Sheet!$I$2=0,1,IF(Calculation_Sheet!AC444=Basket_Sheet!$I$2,1,0)))</f>
        <v>0</v>
      </c>
      <c r="AG444">
        <f>IF(ISBLANK(Basket_Sheet!$I$3),0,IF(Basket_Sheet!$I$3=0,1,IF(Calculation_Sheet!AD444=Basket_Sheet!$I$3,1,0)))</f>
        <v>0</v>
      </c>
      <c r="AH444">
        <f t="shared" si="112"/>
        <v>1</v>
      </c>
    </row>
    <row r="445" spans="1:34" x14ac:dyDescent="0.35">
      <c r="A445" s="19">
        <v>43167</v>
      </c>
      <c r="B445" s="7">
        <v>0.70054253534835986</v>
      </c>
      <c r="C445">
        <v>0.71836607200000002</v>
      </c>
      <c r="D445">
        <v>9.1924885472407E-2</v>
      </c>
      <c r="E445">
        <v>6.1328179982601698</v>
      </c>
      <c r="F445">
        <v>10</v>
      </c>
      <c r="G445">
        <f t="shared" si="103"/>
        <v>99999</v>
      </c>
      <c r="H445">
        <f t="shared" si="104"/>
        <v>99999</v>
      </c>
      <c r="I445">
        <f t="shared" si="105"/>
        <v>1</v>
      </c>
      <c r="J445">
        <f>IF(Basket_Sheet!$I$6=0,IF(C445&lt;Basket_Sheet!$I$7,-10,10),IF(Basket_Sheet!$I$6=1,IF(D445&lt;Basket_Sheet!$I$7,-10,10),IF(Basket_Sheet!$I$6=2,IF(E445&gt;Basket_Sheet!$I$7,-10,10),"")))</f>
        <v>10</v>
      </c>
      <c r="K445">
        <f t="shared" si="106"/>
        <v>1</v>
      </c>
      <c r="L445">
        <f t="shared" si="107"/>
        <v>5</v>
      </c>
      <c r="M445">
        <f t="shared" si="108"/>
        <v>5</v>
      </c>
      <c r="N445">
        <v>24479.300800000001</v>
      </c>
      <c r="O445" s="6">
        <f t="shared" si="113"/>
        <v>1.3169980061668918E-2</v>
      </c>
      <c r="P445">
        <v>16528371</v>
      </c>
      <c r="Q445" s="6">
        <f t="shared" si="114"/>
        <v>-8.6545252363674496E-3</v>
      </c>
      <c r="R445">
        <v>2626.2233947862646</v>
      </c>
      <c r="S445" s="6">
        <f t="shared" si="115"/>
        <v>-1.4541681833533104E-3</v>
      </c>
      <c r="T445" s="29">
        <v>590.88954999999987</v>
      </c>
      <c r="U445" s="6">
        <f t="shared" si="116"/>
        <v>-4.3488364299748561E-4</v>
      </c>
      <c r="V445">
        <v>677.67393000000027</v>
      </c>
      <c r="W445" s="6">
        <f t="shared" si="118"/>
        <v>1.5643153543529742E-3</v>
      </c>
      <c r="X445">
        <v>3217.1129447862645</v>
      </c>
      <c r="Y445" s="6">
        <f t="shared" si="117"/>
        <v>-1.2671112979596444E-3</v>
      </c>
      <c r="Z445" s="29">
        <v>3894.7868747862649</v>
      </c>
      <c r="AA445" s="6">
        <f t="shared" si="119"/>
        <v>-7.7560783607966144E-4</v>
      </c>
      <c r="AB445">
        <f t="shared" si="109"/>
        <v>2018</v>
      </c>
      <c r="AC445">
        <f t="shared" si="110"/>
        <v>3</v>
      </c>
      <c r="AD445" s="23">
        <f t="shared" si="111"/>
        <v>1</v>
      </c>
      <c r="AE445">
        <f>IF(ISBLANK(Basket_Sheet!$I$1),0,IF(Basket_Sheet!$I$1=0,1,IF(Calculation_Sheet!AB445=Basket_Sheet!$I$1,1,0)))</f>
        <v>1</v>
      </c>
      <c r="AF445">
        <f>IF(ISBLANK(Basket_Sheet!$I$2),0,IF(Basket_Sheet!$I$2=0,1,IF(Calculation_Sheet!AC445=Basket_Sheet!$I$2,1,0)))</f>
        <v>0</v>
      </c>
      <c r="AG445">
        <f>IF(ISBLANK(Basket_Sheet!$I$3),0,IF(Basket_Sheet!$I$3=0,1,IF(Calculation_Sheet!AD445=Basket_Sheet!$I$3,1,0)))</f>
        <v>0</v>
      </c>
      <c r="AH445">
        <f t="shared" si="112"/>
        <v>1</v>
      </c>
    </row>
    <row r="446" spans="1:34" x14ac:dyDescent="0.35">
      <c r="A446" s="19">
        <v>43168</v>
      </c>
      <c r="B446" s="7">
        <v>-0.46630736469453504</v>
      </c>
      <c r="C446">
        <v>0.17400753799999999</v>
      </c>
      <c r="D446">
        <v>7.5385909329486397E-2</v>
      </c>
      <c r="E446">
        <v>10.307783662496201</v>
      </c>
      <c r="F446">
        <v>5</v>
      </c>
      <c r="G446">
        <f t="shared" si="103"/>
        <v>-1</v>
      </c>
      <c r="H446">
        <f t="shared" si="104"/>
        <v>99999</v>
      </c>
      <c r="I446">
        <f t="shared" si="105"/>
        <v>99999</v>
      </c>
      <c r="J446">
        <f>IF(Basket_Sheet!$I$6=0,IF(C446&lt;Basket_Sheet!$I$7,-10,10),IF(Basket_Sheet!$I$6=1,IF(D446&lt;Basket_Sheet!$I$7,-10,10),IF(Basket_Sheet!$I$6=2,IF(E446&gt;Basket_Sheet!$I$7,-10,10),"")))</f>
        <v>-10</v>
      </c>
      <c r="K446">
        <f t="shared" si="106"/>
        <v>-1</v>
      </c>
      <c r="L446">
        <f t="shared" si="107"/>
        <v>2</v>
      </c>
      <c r="M446">
        <f t="shared" si="108"/>
        <v>2</v>
      </c>
      <c r="N446">
        <v>24290.25</v>
      </c>
      <c r="O446" s="6">
        <f t="shared" si="113"/>
        <v>-7.7228839804117655E-3</v>
      </c>
      <c r="P446">
        <v>16556146</v>
      </c>
      <c r="Q446" s="6">
        <f t="shared" si="114"/>
        <v>1.6804438864543858E-3</v>
      </c>
      <c r="R446">
        <v>2627.1355661685561</v>
      </c>
      <c r="S446" s="6">
        <f t="shared" si="115"/>
        <v>3.4733198405834109E-4</v>
      </c>
      <c r="T446" s="29">
        <v>589.23531999999989</v>
      </c>
      <c r="U446" s="6">
        <f t="shared" si="116"/>
        <v>-2.7995587330998939E-3</v>
      </c>
      <c r="V446">
        <v>668.97867000000019</v>
      </c>
      <c r="W446" s="6">
        <f t="shared" si="118"/>
        <v>-1.2831038077560475E-2</v>
      </c>
      <c r="X446">
        <v>3216.3708861685559</v>
      </c>
      <c r="Y446" s="6">
        <f t="shared" si="117"/>
        <v>-2.3065979666991865E-4</v>
      </c>
      <c r="Z446" s="29">
        <v>3885.3495561685559</v>
      </c>
      <c r="AA446" s="6">
        <f t="shared" si="119"/>
        <v>-2.4230641935258923E-3</v>
      </c>
      <c r="AB446">
        <f t="shared" si="109"/>
        <v>2018</v>
      </c>
      <c r="AC446">
        <f t="shared" si="110"/>
        <v>3</v>
      </c>
      <c r="AD446" s="23">
        <f t="shared" si="111"/>
        <v>1</v>
      </c>
      <c r="AE446">
        <f>IF(ISBLANK(Basket_Sheet!$I$1),0,IF(Basket_Sheet!$I$1=0,1,IF(Calculation_Sheet!AB446=Basket_Sheet!$I$1,1,0)))</f>
        <v>1</v>
      </c>
      <c r="AF446">
        <f>IF(ISBLANK(Basket_Sheet!$I$2),0,IF(Basket_Sheet!$I$2=0,1,IF(Calculation_Sheet!AC446=Basket_Sheet!$I$2,1,0)))</f>
        <v>0</v>
      </c>
      <c r="AG446">
        <f>IF(ISBLANK(Basket_Sheet!$I$3),0,IF(Basket_Sheet!$I$3=0,1,IF(Calculation_Sheet!AD446=Basket_Sheet!$I$3,1,0)))</f>
        <v>0</v>
      </c>
      <c r="AH446">
        <f t="shared" si="112"/>
        <v>1</v>
      </c>
    </row>
    <row r="447" spans="1:34" x14ac:dyDescent="0.35">
      <c r="A447" s="19">
        <v>43171</v>
      </c>
      <c r="B447" s="7">
        <v>1.0311194502002141</v>
      </c>
      <c r="C447">
        <v>0.49734926400000001</v>
      </c>
      <c r="D447">
        <v>0.27725655718498299</v>
      </c>
      <c r="E447">
        <v>5.9676834732308199</v>
      </c>
      <c r="F447">
        <v>2</v>
      </c>
      <c r="G447">
        <f t="shared" si="103"/>
        <v>99999</v>
      </c>
      <c r="H447">
        <f t="shared" si="104"/>
        <v>99999</v>
      </c>
      <c r="I447">
        <f t="shared" si="105"/>
        <v>1</v>
      </c>
      <c r="J447">
        <f>IF(Basket_Sheet!$I$6=0,IF(C447&lt;Basket_Sheet!$I$7,-10,10),IF(Basket_Sheet!$I$6=1,IF(D447&lt;Basket_Sheet!$I$7,-10,10),IF(Basket_Sheet!$I$6=2,IF(E447&gt;Basket_Sheet!$I$7,-10,10),"")))</f>
        <v>10</v>
      </c>
      <c r="K447">
        <f t="shared" si="106"/>
        <v>1</v>
      </c>
      <c r="L447">
        <f t="shared" si="107"/>
        <v>5</v>
      </c>
      <c r="M447">
        <f t="shared" si="108"/>
        <v>5</v>
      </c>
      <c r="N447">
        <v>24679.599600000001</v>
      </c>
      <c r="O447" s="6">
        <f t="shared" si="113"/>
        <v>1.6029048692376646E-2</v>
      </c>
      <c r="P447">
        <v>16605629</v>
      </c>
      <c r="Q447" s="6">
        <f t="shared" si="114"/>
        <v>2.9887994464412593E-3</v>
      </c>
      <c r="R447">
        <v>2635.1455958673014</v>
      </c>
      <c r="S447" s="6">
        <f t="shared" si="115"/>
        <v>3.0489594073088711E-3</v>
      </c>
      <c r="T447" s="29">
        <v>590.08402999999987</v>
      </c>
      <c r="U447" s="6">
        <f t="shared" si="116"/>
        <v>1.4403583274675835E-3</v>
      </c>
      <c r="V447">
        <v>668.72834000000012</v>
      </c>
      <c r="W447" s="6">
        <f t="shared" si="118"/>
        <v>-3.7419728195531299E-4</v>
      </c>
      <c r="X447">
        <v>3225.2296258673014</v>
      </c>
      <c r="Y447" s="6">
        <f t="shared" si="117"/>
        <v>2.7542656031493973E-3</v>
      </c>
      <c r="Z447" s="29">
        <v>3893.9579658673015</v>
      </c>
      <c r="AA447" s="6">
        <f t="shared" si="119"/>
        <v>2.2156075210990611E-3</v>
      </c>
      <c r="AB447">
        <f t="shared" si="109"/>
        <v>2018</v>
      </c>
      <c r="AC447">
        <f t="shared" si="110"/>
        <v>3</v>
      </c>
      <c r="AD447" s="23">
        <f t="shared" si="111"/>
        <v>1</v>
      </c>
      <c r="AE447">
        <f>IF(ISBLANK(Basket_Sheet!$I$1),0,IF(Basket_Sheet!$I$1=0,1,IF(Calculation_Sheet!AB447=Basket_Sheet!$I$1,1,0)))</f>
        <v>1</v>
      </c>
      <c r="AF447">
        <f>IF(ISBLANK(Basket_Sheet!$I$2),0,IF(Basket_Sheet!$I$2=0,1,IF(Calculation_Sheet!AC447=Basket_Sheet!$I$2,1,0)))</f>
        <v>0</v>
      </c>
      <c r="AG447">
        <f>IF(ISBLANK(Basket_Sheet!$I$3),0,IF(Basket_Sheet!$I$3=0,1,IF(Calculation_Sheet!AD447=Basket_Sheet!$I$3,1,0)))</f>
        <v>0</v>
      </c>
      <c r="AH447">
        <f t="shared" si="112"/>
        <v>1</v>
      </c>
    </row>
    <row r="448" spans="1:34" x14ac:dyDescent="0.35">
      <c r="A448" s="19">
        <v>43172</v>
      </c>
      <c r="B448" s="7">
        <v>7.5603129439571218E-2</v>
      </c>
      <c r="C448">
        <v>0.34880991</v>
      </c>
      <c r="D448">
        <v>6.4136553829776302E-2</v>
      </c>
      <c r="E448">
        <v>8.0429488405237297</v>
      </c>
      <c r="F448">
        <v>11</v>
      </c>
      <c r="G448">
        <f t="shared" si="103"/>
        <v>99999</v>
      </c>
      <c r="H448">
        <f t="shared" si="104"/>
        <v>0</v>
      </c>
      <c r="I448">
        <f t="shared" si="105"/>
        <v>99999</v>
      </c>
      <c r="J448">
        <f>IF(Basket_Sheet!$I$6=0,IF(C448&lt;Basket_Sheet!$I$7,-10,10),IF(Basket_Sheet!$I$6=1,IF(D448&lt;Basket_Sheet!$I$7,-10,10),IF(Basket_Sheet!$I$6=2,IF(E448&gt;Basket_Sheet!$I$7,-10,10),"")))</f>
        <v>-10</v>
      </c>
      <c r="K448">
        <f t="shared" si="106"/>
        <v>0</v>
      </c>
      <c r="L448">
        <f t="shared" si="107"/>
        <v>4</v>
      </c>
      <c r="M448">
        <f t="shared" si="108"/>
        <v>4</v>
      </c>
      <c r="N448">
        <v>24732.75</v>
      </c>
      <c r="O448" s="6">
        <f t="shared" si="113"/>
        <v>2.1536167872024947E-3</v>
      </c>
      <c r="P448">
        <v>16472044</v>
      </c>
      <c r="Q448" s="6">
        <f t="shared" si="114"/>
        <v>-8.0445612749748818E-3</v>
      </c>
      <c r="R448">
        <v>2638.6750930009703</v>
      </c>
      <c r="S448" s="6">
        <f t="shared" si="115"/>
        <v>1.339393595255034E-3</v>
      </c>
      <c r="T448" s="29">
        <v>589.93281999999988</v>
      </c>
      <c r="U448" s="6">
        <f t="shared" si="116"/>
        <v>-2.5625163927922578E-4</v>
      </c>
      <c r="V448">
        <v>671.26869000000011</v>
      </c>
      <c r="W448" s="6">
        <f t="shared" si="118"/>
        <v>3.7987772433869527E-3</v>
      </c>
      <c r="X448">
        <v>3228.6079130009703</v>
      </c>
      <c r="Y448" s="6">
        <f t="shared" si="117"/>
        <v>1.0474563133657799E-3</v>
      </c>
      <c r="Z448" s="29">
        <v>3899.8766030009701</v>
      </c>
      <c r="AA448" s="6">
        <f t="shared" si="119"/>
        <v>1.5199540379091658E-3</v>
      </c>
      <c r="AB448">
        <f t="shared" si="109"/>
        <v>2018</v>
      </c>
      <c r="AC448">
        <f t="shared" si="110"/>
        <v>3</v>
      </c>
      <c r="AD448" s="23">
        <f t="shared" si="111"/>
        <v>1</v>
      </c>
      <c r="AE448">
        <f>IF(ISBLANK(Basket_Sheet!$I$1),0,IF(Basket_Sheet!$I$1=0,1,IF(Calculation_Sheet!AB448=Basket_Sheet!$I$1,1,0)))</f>
        <v>1</v>
      </c>
      <c r="AF448">
        <f>IF(ISBLANK(Basket_Sheet!$I$2),0,IF(Basket_Sheet!$I$2=0,1,IF(Calculation_Sheet!AC448=Basket_Sheet!$I$2,1,0)))</f>
        <v>0</v>
      </c>
      <c r="AG448">
        <f>IF(ISBLANK(Basket_Sheet!$I$3),0,IF(Basket_Sheet!$I$3=0,1,IF(Calculation_Sheet!AD448=Basket_Sheet!$I$3,1,0)))</f>
        <v>0</v>
      </c>
      <c r="AH448">
        <f t="shared" si="112"/>
        <v>1</v>
      </c>
    </row>
    <row r="449" spans="1:34" x14ac:dyDescent="0.35">
      <c r="A449" s="19">
        <v>43173</v>
      </c>
      <c r="B449" s="7">
        <v>0.84346901666152807</v>
      </c>
      <c r="C449">
        <v>0.70660730000000005</v>
      </c>
      <c r="D449">
        <v>0.23517279231917201</v>
      </c>
      <c r="E449">
        <v>6.2979409812108704</v>
      </c>
      <c r="F449">
        <v>7</v>
      </c>
      <c r="G449">
        <f t="shared" si="103"/>
        <v>99999</v>
      </c>
      <c r="H449">
        <f t="shared" si="104"/>
        <v>99999</v>
      </c>
      <c r="I449">
        <f t="shared" si="105"/>
        <v>1</v>
      </c>
      <c r="J449">
        <f>IF(Basket_Sheet!$I$6=0,IF(C449&lt;Basket_Sheet!$I$7,-10,10),IF(Basket_Sheet!$I$6=1,IF(D449&lt;Basket_Sheet!$I$7,-10,10),IF(Basket_Sheet!$I$6=2,IF(E449&gt;Basket_Sheet!$I$7,-10,10),"")))</f>
        <v>10</v>
      </c>
      <c r="K449">
        <f t="shared" si="106"/>
        <v>1</v>
      </c>
      <c r="L449">
        <f t="shared" si="107"/>
        <v>5</v>
      </c>
      <c r="M449">
        <f t="shared" si="108"/>
        <v>5</v>
      </c>
      <c r="N449">
        <v>24862.099600000001</v>
      </c>
      <c r="O449" s="6">
        <f t="shared" si="113"/>
        <v>5.2298915405686319E-3</v>
      </c>
      <c r="P449">
        <v>16542653</v>
      </c>
      <c r="Q449" s="6">
        <f t="shared" si="114"/>
        <v>4.2865961261395746E-3</v>
      </c>
      <c r="R449">
        <v>2645.7906501726193</v>
      </c>
      <c r="S449" s="6">
        <f t="shared" si="115"/>
        <v>2.6966401397894302E-3</v>
      </c>
      <c r="T449" s="29">
        <v>590.46100999999987</v>
      </c>
      <c r="U449" s="6">
        <f t="shared" si="116"/>
        <v>8.953392354065226E-4</v>
      </c>
      <c r="V449">
        <v>665.62914000000023</v>
      </c>
      <c r="W449" s="6">
        <f t="shared" si="118"/>
        <v>-8.4013303227353786E-3</v>
      </c>
      <c r="X449">
        <v>3236.2516601726193</v>
      </c>
      <c r="Y449" s="6">
        <f t="shared" si="117"/>
        <v>2.3675055558369795E-3</v>
      </c>
      <c r="Z449" s="29">
        <v>3901.8808001726193</v>
      </c>
      <c r="AA449" s="6">
        <f t="shared" si="119"/>
        <v>5.1391297101721634E-4</v>
      </c>
      <c r="AB449">
        <f t="shared" si="109"/>
        <v>2018</v>
      </c>
      <c r="AC449">
        <f t="shared" si="110"/>
        <v>3</v>
      </c>
      <c r="AD449" s="23">
        <f t="shared" si="111"/>
        <v>1</v>
      </c>
      <c r="AE449">
        <f>IF(ISBLANK(Basket_Sheet!$I$1),0,IF(Basket_Sheet!$I$1=0,1,IF(Calculation_Sheet!AB449=Basket_Sheet!$I$1,1,0)))</f>
        <v>1</v>
      </c>
      <c r="AF449">
        <f>IF(ISBLANK(Basket_Sheet!$I$2),0,IF(Basket_Sheet!$I$2=0,1,IF(Calculation_Sheet!AC449=Basket_Sheet!$I$2,1,0)))</f>
        <v>0</v>
      </c>
      <c r="AG449">
        <f>IF(ISBLANK(Basket_Sheet!$I$3),0,IF(Basket_Sheet!$I$3=0,1,IF(Calculation_Sheet!AD449=Basket_Sheet!$I$3,1,0)))</f>
        <v>0</v>
      </c>
      <c r="AH449">
        <f t="shared" si="112"/>
        <v>1</v>
      </c>
    </row>
    <row r="450" spans="1:34" x14ac:dyDescent="0.35">
      <c r="A450" s="19">
        <v>43174</v>
      </c>
      <c r="B450" s="7">
        <v>-0.32072218446332662</v>
      </c>
      <c r="C450">
        <v>4.2132154999999998E-2</v>
      </c>
      <c r="D450">
        <v>3.2673665999449299E-2</v>
      </c>
      <c r="E450">
        <v>12.198828014717799</v>
      </c>
      <c r="F450">
        <v>5</v>
      </c>
      <c r="G450">
        <f t="shared" si="103"/>
        <v>-1</v>
      </c>
      <c r="H450">
        <f t="shared" si="104"/>
        <v>99999</v>
      </c>
      <c r="I450">
        <f t="shared" si="105"/>
        <v>99999</v>
      </c>
      <c r="J450">
        <f>IF(Basket_Sheet!$I$6=0,IF(C450&lt;Basket_Sheet!$I$7,-10,10),IF(Basket_Sheet!$I$6=1,IF(D450&lt;Basket_Sheet!$I$7,-10,10),IF(Basket_Sheet!$I$6=2,IF(E450&gt;Basket_Sheet!$I$7,-10,10),"")))</f>
        <v>-10</v>
      </c>
      <c r="K450">
        <f t="shared" si="106"/>
        <v>-1</v>
      </c>
      <c r="L450">
        <f t="shared" si="107"/>
        <v>2</v>
      </c>
      <c r="M450">
        <f t="shared" si="108"/>
        <v>2</v>
      </c>
      <c r="N450">
        <v>24745.800800000001</v>
      </c>
      <c r="O450" s="6">
        <f t="shared" si="113"/>
        <v>-4.6777545690469546E-3</v>
      </c>
      <c r="P450">
        <v>16843666</v>
      </c>
      <c r="Q450" s="6">
        <f t="shared" si="114"/>
        <v>1.8196174458836811E-2</v>
      </c>
      <c r="R450">
        <v>2662.3877400922793</v>
      </c>
      <c r="S450" s="6">
        <f t="shared" si="115"/>
        <v>6.2730170728273471E-3</v>
      </c>
      <c r="T450" s="29">
        <v>591.16905999999983</v>
      </c>
      <c r="U450" s="6">
        <f t="shared" si="116"/>
        <v>1.1991477642190329E-3</v>
      </c>
      <c r="V450">
        <v>664.82028000000025</v>
      </c>
      <c r="W450" s="6">
        <f t="shared" si="118"/>
        <v>-1.2151811743097429E-3</v>
      </c>
      <c r="X450">
        <v>3253.556800092279</v>
      </c>
      <c r="Y450" s="6">
        <f t="shared" si="117"/>
        <v>5.3472788079578226E-3</v>
      </c>
      <c r="Z450" s="29">
        <v>3918.3770800922794</v>
      </c>
      <c r="AA450" s="6">
        <f t="shared" si="119"/>
        <v>4.2277764915141791E-3</v>
      </c>
      <c r="AB450">
        <f t="shared" si="109"/>
        <v>2018</v>
      </c>
      <c r="AC450">
        <f t="shared" si="110"/>
        <v>3</v>
      </c>
      <c r="AD450" s="23">
        <f t="shared" si="111"/>
        <v>1</v>
      </c>
      <c r="AE450">
        <f>IF(ISBLANK(Basket_Sheet!$I$1),0,IF(Basket_Sheet!$I$1=0,1,IF(Calculation_Sheet!AB450=Basket_Sheet!$I$1,1,0)))</f>
        <v>1</v>
      </c>
      <c r="AF450">
        <f>IF(ISBLANK(Basket_Sheet!$I$2),0,IF(Basket_Sheet!$I$2=0,1,IF(Calculation_Sheet!AC450=Basket_Sheet!$I$2,1,0)))</f>
        <v>0</v>
      </c>
      <c r="AG450">
        <f>IF(ISBLANK(Basket_Sheet!$I$3),0,IF(Basket_Sheet!$I$3=0,1,IF(Calculation_Sheet!AD450=Basket_Sheet!$I$3,1,0)))</f>
        <v>0</v>
      </c>
      <c r="AH450">
        <f t="shared" si="112"/>
        <v>1</v>
      </c>
    </row>
    <row r="451" spans="1:34" x14ac:dyDescent="0.35">
      <c r="A451" s="19">
        <v>43175</v>
      </c>
      <c r="B451" s="7">
        <v>-0.44991717793841723</v>
      </c>
      <c r="C451">
        <v>0.42839413399999998</v>
      </c>
      <c r="D451">
        <v>0.17381026871067501</v>
      </c>
      <c r="E451">
        <v>7.0865316846490396</v>
      </c>
      <c r="F451">
        <v>3</v>
      </c>
      <c r="G451">
        <f t="shared" si="103"/>
        <v>-1</v>
      </c>
      <c r="H451">
        <f t="shared" si="104"/>
        <v>99999</v>
      </c>
      <c r="I451">
        <f t="shared" si="105"/>
        <v>99999</v>
      </c>
      <c r="J451">
        <f>IF(Basket_Sheet!$I$6=0,IF(C451&lt;Basket_Sheet!$I$7,-10,10),IF(Basket_Sheet!$I$6=1,IF(D451&lt;Basket_Sheet!$I$7,-10,10),IF(Basket_Sheet!$I$6=2,IF(E451&gt;Basket_Sheet!$I$7,-10,10),"")))</f>
        <v>10</v>
      </c>
      <c r="K451">
        <f t="shared" si="106"/>
        <v>-1</v>
      </c>
      <c r="L451">
        <f t="shared" si="107"/>
        <v>1</v>
      </c>
      <c r="M451">
        <f t="shared" si="108"/>
        <v>1</v>
      </c>
      <c r="N451">
        <v>24544.949199999999</v>
      </c>
      <c r="O451" s="6">
        <f t="shared" si="113"/>
        <v>-8.1165932605422597E-3</v>
      </c>
      <c r="P451">
        <v>16741644</v>
      </c>
      <c r="Q451" s="6">
        <f t="shared" si="114"/>
        <v>-6.0569949558486602E-3</v>
      </c>
      <c r="R451">
        <v>2666.4518073709273</v>
      </c>
      <c r="S451" s="6">
        <f t="shared" si="115"/>
        <v>1.5264746067780166E-3</v>
      </c>
      <c r="T451" s="29">
        <v>590.95201999999995</v>
      </c>
      <c r="U451" s="6">
        <f t="shared" si="116"/>
        <v>-3.6713694048851053E-4</v>
      </c>
      <c r="V451">
        <v>664.82028000000025</v>
      </c>
      <c r="W451" s="6">
        <f t="shared" si="118"/>
        <v>0</v>
      </c>
      <c r="X451">
        <v>3257.4038273709275</v>
      </c>
      <c r="Y451" s="6">
        <f t="shared" si="117"/>
        <v>1.182406675223735E-3</v>
      </c>
      <c r="Z451" s="29">
        <v>3922.2241073709279</v>
      </c>
      <c r="AA451" s="6">
        <f t="shared" si="119"/>
        <v>9.8179098132078479E-4</v>
      </c>
      <c r="AB451">
        <f t="shared" si="109"/>
        <v>2018</v>
      </c>
      <c r="AC451">
        <f t="shared" si="110"/>
        <v>3</v>
      </c>
      <c r="AD451" s="23">
        <f t="shared" si="111"/>
        <v>1</v>
      </c>
      <c r="AE451">
        <f>IF(ISBLANK(Basket_Sheet!$I$1),0,IF(Basket_Sheet!$I$1=0,1,IF(Calculation_Sheet!AB451=Basket_Sheet!$I$1,1,0)))</f>
        <v>1</v>
      </c>
      <c r="AF451">
        <f>IF(ISBLANK(Basket_Sheet!$I$2),0,IF(Basket_Sheet!$I$2=0,1,IF(Calculation_Sheet!AC451=Basket_Sheet!$I$2,1,0)))</f>
        <v>0</v>
      </c>
      <c r="AG451">
        <f>IF(ISBLANK(Basket_Sheet!$I$3),0,IF(Basket_Sheet!$I$3=0,1,IF(Calculation_Sheet!AD451=Basket_Sheet!$I$3,1,0)))</f>
        <v>0</v>
      </c>
      <c r="AH451">
        <f t="shared" si="112"/>
        <v>1</v>
      </c>
    </row>
    <row r="452" spans="1:34" x14ac:dyDescent="0.35">
      <c r="A452" s="19">
        <v>43178</v>
      </c>
      <c r="B452" s="7">
        <v>-0.96634670896917296</v>
      </c>
      <c r="C452">
        <v>0.83302185100000004</v>
      </c>
      <c r="D452">
        <v>0.22407967538569101</v>
      </c>
      <c r="E452">
        <v>7.0999256871558201</v>
      </c>
      <c r="F452">
        <v>4</v>
      </c>
      <c r="G452">
        <f t="shared" si="103"/>
        <v>-1</v>
      </c>
      <c r="H452">
        <f t="shared" si="104"/>
        <v>99999</v>
      </c>
      <c r="I452">
        <f t="shared" si="105"/>
        <v>99999</v>
      </c>
      <c r="J452">
        <f>IF(Basket_Sheet!$I$6=0,IF(C452&lt;Basket_Sheet!$I$7,-10,10),IF(Basket_Sheet!$I$6=1,IF(D452&lt;Basket_Sheet!$I$7,-10,10),IF(Basket_Sheet!$I$6=2,IF(E452&gt;Basket_Sheet!$I$7,-10,10),"")))</f>
        <v>10</v>
      </c>
      <c r="K452">
        <f t="shared" si="106"/>
        <v>-1</v>
      </c>
      <c r="L452">
        <f t="shared" si="107"/>
        <v>1</v>
      </c>
      <c r="M452">
        <f t="shared" si="108"/>
        <v>1</v>
      </c>
      <c r="N452">
        <v>24239.050800000001</v>
      </c>
      <c r="O452" s="6">
        <f t="shared" si="113"/>
        <v>-1.2462783993050564E-2</v>
      </c>
      <c r="P452">
        <v>16788442</v>
      </c>
      <c r="Q452" s="6">
        <f t="shared" si="114"/>
        <v>2.7953049294322518E-3</v>
      </c>
      <c r="R452">
        <v>2673.1197401440058</v>
      </c>
      <c r="S452" s="6">
        <f t="shared" si="115"/>
        <v>2.5006762749832934E-3</v>
      </c>
      <c r="T452" s="29">
        <v>593.91778999999985</v>
      </c>
      <c r="U452" s="6">
        <f t="shared" si="116"/>
        <v>5.0186307849491296E-3</v>
      </c>
      <c r="V452">
        <v>664.67268000000024</v>
      </c>
      <c r="W452" s="6">
        <f t="shared" si="118"/>
        <v>-2.2201488799356017E-4</v>
      </c>
      <c r="X452">
        <v>3267.0375301440058</v>
      </c>
      <c r="Y452" s="6">
        <f t="shared" si="117"/>
        <v>2.9574788032511456E-3</v>
      </c>
      <c r="Z452" s="29">
        <v>3931.7102101440059</v>
      </c>
      <c r="AA452" s="6">
        <f t="shared" si="119"/>
        <v>2.4185519525137256E-3</v>
      </c>
      <c r="AB452">
        <f t="shared" si="109"/>
        <v>2018</v>
      </c>
      <c r="AC452">
        <f t="shared" si="110"/>
        <v>3</v>
      </c>
      <c r="AD452" s="23">
        <f t="shared" si="111"/>
        <v>1</v>
      </c>
      <c r="AE452">
        <f>IF(ISBLANK(Basket_Sheet!$I$1),0,IF(Basket_Sheet!$I$1=0,1,IF(Calculation_Sheet!AB452=Basket_Sheet!$I$1,1,0)))</f>
        <v>1</v>
      </c>
      <c r="AF452">
        <f>IF(ISBLANK(Basket_Sheet!$I$2),0,IF(Basket_Sheet!$I$2=0,1,IF(Calculation_Sheet!AC452=Basket_Sheet!$I$2,1,0)))</f>
        <v>0</v>
      </c>
      <c r="AG452">
        <f>IF(ISBLANK(Basket_Sheet!$I$3),0,IF(Basket_Sheet!$I$3=0,1,IF(Calculation_Sheet!AD452=Basket_Sheet!$I$3,1,0)))</f>
        <v>0</v>
      </c>
      <c r="AH452">
        <f t="shared" si="112"/>
        <v>1</v>
      </c>
    </row>
    <row r="453" spans="1:34" x14ac:dyDescent="0.35">
      <c r="A453" s="19">
        <v>43179</v>
      </c>
      <c r="B453" s="7">
        <v>0.12830982948120306</v>
      </c>
      <c r="C453">
        <v>0.31106003100000001</v>
      </c>
      <c r="D453">
        <v>2.3960037693066E-2</v>
      </c>
      <c r="E453">
        <v>9.1307232971469396</v>
      </c>
      <c r="F453">
        <v>4</v>
      </c>
      <c r="G453">
        <f t="shared" si="103"/>
        <v>99999</v>
      </c>
      <c r="H453">
        <f t="shared" si="104"/>
        <v>0</v>
      </c>
      <c r="I453">
        <f t="shared" si="105"/>
        <v>99999</v>
      </c>
      <c r="J453">
        <f>IF(Basket_Sheet!$I$6=0,IF(C453&lt;Basket_Sheet!$I$7,-10,10),IF(Basket_Sheet!$I$6=1,IF(D453&lt;Basket_Sheet!$I$7,-10,10),IF(Basket_Sheet!$I$6=2,IF(E453&gt;Basket_Sheet!$I$7,-10,10),"")))</f>
        <v>-10</v>
      </c>
      <c r="K453">
        <f t="shared" si="106"/>
        <v>0</v>
      </c>
      <c r="L453">
        <f t="shared" si="107"/>
        <v>4</v>
      </c>
      <c r="M453">
        <f t="shared" si="108"/>
        <v>4</v>
      </c>
      <c r="N453">
        <v>24227.300800000001</v>
      </c>
      <c r="O453" s="6">
        <f t="shared" si="113"/>
        <v>-4.847549558335551E-4</v>
      </c>
      <c r="P453">
        <v>16781484</v>
      </c>
      <c r="Q453" s="6">
        <f t="shared" si="114"/>
        <v>-4.1445179963695011E-4</v>
      </c>
      <c r="R453">
        <v>2675.5102625378918</v>
      </c>
      <c r="S453" s="6">
        <f t="shared" si="115"/>
        <v>8.9428182284012614E-4</v>
      </c>
      <c r="T453" s="29">
        <v>594.10658999999987</v>
      </c>
      <c r="U453" s="6">
        <f t="shared" si="116"/>
        <v>3.178891139126172E-4</v>
      </c>
      <c r="V453">
        <v>665.1152400000002</v>
      </c>
      <c r="W453" s="6">
        <f t="shared" si="118"/>
        <v>6.6583148866583564E-4</v>
      </c>
      <c r="X453">
        <v>3269.6168525378916</v>
      </c>
      <c r="Y453" s="6">
        <f t="shared" si="117"/>
        <v>7.8949885640655637E-4</v>
      </c>
      <c r="Z453" s="29">
        <v>3934.7320925378917</v>
      </c>
      <c r="AA453" s="6">
        <f t="shared" si="119"/>
        <v>7.6859235100523726E-4</v>
      </c>
      <c r="AB453">
        <f t="shared" si="109"/>
        <v>2018</v>
      </c>
      <c r="AC453">
        <f t="shared" si="110"/>
        <v>3</v>
      </c>
      <c r="AD453" s="23">
        <f t="shared" si="111"/>
        <v>1</v>
      </c>
      <c r="AE453">
        <f>IF(ISBLANK(Basket_Sheet!$I$1),0,IF(Basket_Sheet!$I$1=0,1,IF(Calculation_Sheet!AB453=Basket_Sheet!$I$1,1,0)))</f>
        <v>1</v>
      </c>
      <c r="AF453">
        <f>IF(ISBLANK(Basket_Sheet!$I$2),0,IF(Basket_Sheet!$I$2=0,1,IF(Calculation_Sheet!AC453=Basket_Sheet!$I$2,1,0)))</f>
        <v>0</v>
      </c>
      <c r="AG453">
        <f>IF(ISBLANK(Basket_Sheet!$I$3),0,IF(Basket_Sheet!$I$3=0,1,IF(Calculation_Sheet!AD453=Basket_Sheet!$I$3,1,0)))</f>
        <v>0</v>
      </c>
      <c r="AH453">
        <f t="shared" si="112"/>
        <v>1</v>
      </c>
    </row>
    <row r="454" spans="1:34" x14ac:dyDescent="0.35">
      <c r="A454" s="19">
        <v>43180</v>
      </c>
      <c r="B454" s="7">
        <v>-0.38698504466868155</v>
      </c>
      <c r="C454">
        <v>0.75273800499999999</v>
      </c>
      <c r="D454">
        <v>0.123408417388048</v>
      </c>
      <c r="E454">
        <v>7.7604918526361599</v>
      </c>
      <c r="F454">
        <v>3</v>
      </c>
      <c r="G454">
        <f t="shared" si="103"/>
        <v>-1</v>
      </c>
      <c r="H454">
        <f t="shared" si="104"/>
        <v>99999</v>
      </c>
      <c r="I454">
        <f t="shared" si="105"/>
        <v>99999</v>
      </c>
      <c r="J454">
        <f>IF(Basket_Sheet!$I$6=0,IF(C454&lt;Basket_Sheet!$I$7,-10,10),IF(Basket_Sheet!$I$6=1,IF(D454&lt;Basket_Sheet!$I$7,-10,10),IF(Basket_Sheet!$I$6=2,IF(E454&gt;Basket_Sheet!$I$7,-10,10),"")))</f>
        <v>10</v>
      </c>
      <c r="K454">
        <f t="shared" si="106"/>
        <v>-1</v>
      </c>
      <c r="L454">
        <f t="shared" si="107"/>
        <v>1</v>
      </c>
      <c r="M454">
        <f t="shared" si="108"/>
        <v>1</v>
      </c>
      <c r="N454">
        <v>24259.550800000001</v>
      </c>
      <c r="O454" s="6">
        <f t="shared" si="113"/>
        <v>1.3311429228632932E-3</v>
      </c>
      <c r="P454">
        <v>16826628</v>
      </c>
      <c r="Q454" s="6">
        <f t="shared" si="114"/>
        <v>2.6901077401735307E-3</v>
      </c>
      <c r="R454">
        <v>2680.3355729835021</v>
      </c>
      <c r="S454" s="6">
        <f t="shared" si="115"/>
        <v>1.8035103483524662E-3</v>
      </c>
      <c r="T454" s="29">
        <v>591.9858099999999</v>
      </c>
      <c r="U454" s="6">
        <f t="shared" si="116"/>
        <v>-3.5696961381962433E-3</v>
      </c>
      <c r="V454">
        <v>664.61647000000016</v>
      </c>
      <c r="W454" s="6">
        <f t="shared" si="118"/>
        <v>-7.4990012257125649E-4</v>
      </c>
      <c r="X454">
        <v>3272.3213829835022</v>
      </c>
      <c r="Y454" s="6">
        <f t="shared" si="117"/>
        <v>8.2717045072455697E-4</v>
      </c>
      <c r="Z454" s="29">
        <v>3936.9378529835021</v>
      </c>
      <c r="AA454" s="6">
        <f t="shared" si="119"/>
        <v>5.6058719977247762E-4</v>
      </c>
      <c r="AB454">
        <f t="shared" si="109"/>
        <v>2018</v>
      </c>
      <c r="AC454">
        <f t="shared" si="110"/>
        <v>3</v>
      </c>
      <c r="AD454" s="23">
        <f t="shared" si="111"/>
        <v>1</v>
      </c>
      <c r="AE454">
        <f>IF(ISBLANK(Basket_Sheet!$I$1),0,IF(Basket_Sheet!$I$1=0,1,IF(Calculation_Sheet!AB454=Basket_Sheet!$I$1,1,0)))</f>
        <v>1</v>
      </c>
      <c r="AF454">
        <f>IF(ISBLANK(Basket_Sheet!$I$2),0,IF(Basket_Sheet!$I$2=0,1,IF(Calculation_Sheet!AC454=Basket_Sheet!$I$2,1,0)))</f>
        <v>0</v>
      </c>
      <c r="AG454">
        <f>IF(ISBLANK(Basket_Sheet!$I$3),0,IF(Basket_Sheet!$I$3=0,1,IF(Calculation_Sheet!AD454=Basket_Sheet!$I$3,1,0)))</f>
        <v>0</v>
      </c>
      <c r="AH454">
        <f t="shared" si="112"/>
        <v>1</v>
      </c>
    </row>
    <row r="455" spans="1:34" x14ac:dyDescent="0.35">
      <c r="A455" s="19">
        <v>43181</v>
      </c>
      <c r="B455" s="7">
        <v>-0.33517779643721729</v>
      </c>
      <c r="C455">
        <v>0.58850554700000002</v>
      </c>
      <c r="D455">
        <v>0.115712698942131</v>
      </c>
      <c r="E455">
        <v>10.333736641702901</v>
      </c>
      <c r="F455">
        <v>4</v>
      </c>
      <c r="G455">
        <f t="shared" si="103"/>
        <v>-1</v>
      </c>
      <c r="H455">
        <f t="shared" si="104"/>
        <v>99999</v>
      </c>
      <c r="I455">
        <f t="shared" si="105"/>
        <v>99999</v>
      </c>
      <c r="J455">
        <f>IF(Basket_Sheet!$I$6=0,IF(C455&lt;Basket_Sheet!$I$7,-10,10),IF(Basket_Sheet!$I$6=1,IF(D455&lt;Basket_Sheet!$I$7,-10,10),IF(Basket_Sheet!$I$6=2,IF(E455&gt;Basket_Sheet!$I$7,-10,10),"")))</f>
        <v>10</v>
      </c>
      <c r="K455">
        <f t="shared" si="106"/>
        <v>-1</v>
      </c>
      <c r="L455">
        <f t="shared" si="107"/>
        <v>1</v>
      </c>
      <c r="M455">
        <f t="shared" si="108"/>
        <v>1</v>
      </c>
      <c r="N455">
        <v>24097</v>
      </c>
      <c r="O455" s="6">
        <f t="shared" si="113"/>
        <v>-6.700486803737582E-3</v>
      </c>
      <c r="P455">
        <v>16851658</v>
      </c>
      <c r="Q455" s="6">
        <f t="shared" si="114"/>
        <v>1.4875232280644468E-3</v>
      </c>
      <c r="R455">
        <v>2683.2549767402888</v>
      </c>
      <c r="S455" s="6">
        <f t="shared" si="115"/>
        <v>1.0891933779535456E-3</v>
      </c>
      <c r="T455" s="29">
        <v>592.70493999999985</v>
      </c>
      <c r="U455" s="6">
        <f t="shared" si="116"/>
        <v>1.2147757393035086E-3</v>
      </c>
      <c r="V455">
        <v>664.90381000000025</v>
      </c>
      <c r="W455" s="6">
        <f t="shared" si="118"/>
        <v>4.3233957172339466E-4</v>
      </c>
      <c r="X455">
        <v>3275.9599167402885</v>
      </c>
      <c r="Y455" s="6">
        <f t="shared" si="117"/>
        <v>1.1119121048768221E-3</v>
      </c>
      <c r="Z455" s="29">
        <v>3940.8637267402887</v>
      </c>
      <c r="AA455" s="6">
        <f t="shared" si="119"/>
        <v>9.9718966958328714E-4</v>
      </c>
      <c r="AB455">
        <f t="shared" si="109"/>
        <v>2018</v>
      </c>
      <c r="AC455">
        <f t="shared" si="110"/>
        <v>3</v>
      </c>
      <c r="AD455" s="23">
        <f t="shared" si="111"/>
        <v>1</v>
      </c>
      <c r="AE455">
        <f>IF(ISBLANK(Basket_Sheet!$I$1),0,IF(Basket_Sheet!$I$1=0,1,IF(Calculation_Sheet!AB455=Basket_Sheet!$I$1,1,0)))</f>
        <v>1</v>
      </c>
      <c r="AF455">
        <f>IF(ISBLANK(Basket_Sheet!$I$2),0,IF(Basket_Sheet!$I$2=0,1,IF(Calculation_Sheet!AC455=Basket_Sheet!$I$2,1,0)))</f>
        <v>0</v>
      </c>
      <c r="AG455">
        <f>IF(ISBLANK(Basket_Sheet!$I$3),0,IF(Basket_Sheet!$I$3=0,1,IF(Calculation_Sheet!AD455=Basket_Sheet!$I$3,1,0)))</f>
        <v>0</v>
      </c>
      <c r="AH455">
        <f t="shared" si="112"/>
        <v>1</v>
      </c>
    </row>
    <row r="456" spans="1:34" x14ac:dyDescent="0.35">
      <c r="A456" s="19">
        <v>43182</v>
      </c>
      <c r="B456" s="7">
        <v>-0.43073757319461126</v>
      </c>
      <c r="C456">
        <v>4.3090790000000004E-3</v>
      </c>
      <c r="D456">
        <v>1.7169569886627399E-2</v>
      </c>
      <c r="E456">
        <v>12.683551459292801</v>
      </c>
      <c r="F456">
        <v>4</v>
      </c>
      <c r="G456">
        <f t="shared" si="103"/>
        <v>-1</v>
      </c>
      <c r="H456">
        <f t="shared" si="104"/>
        <v>99999</v>
      </c>
      <c r="I456">
        <f t="shared" si="105"/>
        <v>99999</v>
      </c>
      <c r="J456">
        <f>IF(Basket_Sheet!$I$6=0,IF(C456&lt;Basket_Sheet!$I$7,-10,10),IF(Basket_Sheet!$I$6=1,IF(D456&lt;Basket_Sheet!$I$7,-10,10),IF(Basket_Sheet!$I$6=2,IF(E456&gt;Basket_Sheet!$I$7,-10,10),"")))</f>
        <v>-10</v>
      </c>
      <c r="K456">
        <f t="shared" si="106"/>
        <v>-1</v>
      </c>
      <c r="L456">
        <f t="shared" si="107"/>
        <v>2</v>
      </c>
      <c r="M456">
        <f t="shared" si="108"/>
        <v>2</v>
      </c>
      <c r="N456">
        <v>23652.800800000001</v>
      </c>
      <c r="O456" s="6">
        <f t="shared" si="113"/>
        <v>-1.8433796738183128E-2</v>
      </c>
      <c r="P456">
        <v>16910080</v>
      </c>
      <c r="Q456" s="6">
        <f t="shared" si="114"/>
        <v>3.4668398800876687E-3</v>
      </c>
      <c r="R456">
        <v>2676.1197470183706</v>
      </c>
      <c r="S456" s="6">
        <f t="shared" si="115"/>
        <v>-2.659169472811862E-3</v>
      </c>
      <c r="T456" s="29">
        <v>594.79197999999985</v>
      </c>
      <c r="U456" s="6">
        <f t="shared" si="116"/>
        <v>3.5212124265406874E-3</v>
      </c>
      <c r="V456">
        <v>664.15283000000022</v>
      </c>
      <c r="W456" s="6">
        <f t="shared" si="118"/>
        <v>-1.1294566051591737E-3</v>
      </c>
      <c r="X456">
        <v>3270.9117270183706</v>
      </c>
      <c r="Y456" s="6">
        <f t="shared" si="117"/>
        <v>-1.540980308129325E-3</v>
      </c>
      <c r="Z456" s="29">
        <v>3935.0645570183706</v>
      </c>
      <c r="AA456" s="6">
        <f t="shared" si="119"/>
        <v>-1.4715478950891869E-3</v>
      </c>
      <c r="AB456">
        <f t="shared" si="109"/>
        <v>2018</v>
      </c>
      <c r="AC456">
        <f t="shared" si="110"/>
        <v>3</v>
      </c>
      <c r="AD456" s="23">
        <f t="shared" si="111"/>
        <v>1</v>
      </c>
      <c r="AE456">
        <f>IF(ISBLANK(Basket_Sheet!$I$1),0,IF(Basket_Sheet!$I$1=0,1,IF(Calculation_Sheet!AB456=Basket_Sheet!$I$1,1,0)))</f>
        <v>1</v>
      </c>
      <c r="AF456">
        <f>IF(ISBLANK(Basket_Sheet!$I$2),0,IF(Basket_Sheet!$I$2=0,1,IF(Calculation_Sheet!AC456=Basket_Sheet!$I$2,1,0)))</f>
        <v>0</v>
      </c>
      <c r="AG456">
        <f>IF(ISBLANK(Basket_Sheet!$I$3),0,IF(Basket_Sheet!$I$3=0,1,IF(Calculation_Sheet!AD456=Basket_Sheet!$I$3,1,0)))</f>
        <v>0</v>
      </c>
      <c r="AH456">
        <f t="shared" si="112"/>
        <v>1</v>
      </c>
    </row>
    <row r="457" spans="1:34" x14ac:dyDescent="0.35">
      <c r="A457" s="19">
        <v>43185</v>
      </c>
      <c r="B457" s="7">
        <v>1.5625340538570083</v>
      </c>
      <c r="C457">
        <v>0.87531313899999996</v>
      </c>
      <c r="D457">
        <v>0.400312797944744</v>
      </c>
      <c r="E457">
        <v>3.98504937522674</v>
      </c>
      <c r="F457">
        <v>0</v>
      </c>
      <c r="G457">
        <f t="shared" ref="G457:G520" si="120">IF(B457&gt;=MIN($B$9:$B$1732),IF(B457&lt;-0.25,-1,99999),99999)</f>
        <v>99999</v>
      </c>
      <c r="H457">
        <f t="shared" ref="H457:H520" si="121">IF(B457&gt;-0.25,IF(B457&lt;0.25,0,99999),99999)</f>
        <v>99999</v>
      </c>
      <c r="I457">
        <f t="shared" ref="I457:I520" si="122">IF(B457&gt;0.25,1,99999)</f>
        <v>1</v>
      </c>
      <c r="J457">
        <f>IF(Basket_Sheet!$I$6=0,IF(C457&lt;Basket_Sheet!$I$7,-10,10),IF(Basket_Sheet!$I$6=1,IF(D457&lt;Basket_Sheet!$I$7,-10,10),IF(Basket_Sheet!$I$6=2,IF(E457&gt;Basket_Sheet!$I$7,-10,10),"")))</f>
        <v>10</v>
      </c>
      <c r="K457">
        <f t="shared" ref="K457:K520" si="123">MIN(G457:I457)</f>
        <v>1</v>
      </c>
      <c r="L457">
        <f t="shared" ref="L457:L520" si="124">IF(AND(K457=-1,J457=10),1,IF(AND(K457=-1,J457=-10),2,IF(AND(K457=0,J457=10),3,IF(AND(K457=0,J457=-10),4,IF(AND(K457=1,J457=10),5,IF(AND(K457=1,J457=-10),6,""))))))</f>
        <v>5</v>
      </c>
      <c r="M457">
        <f t="shared" ref="M457:M520" si="125">L457</f>
        <v>5</v>
      </c>
      <c r="N457">
        <v>24270.599600000001</v>
      </c>
      <c r="O457" s="6">
        <f t="shared" si="113"/>
        <v>2.611947757155253E-2</v>
      </c>
      <c r="P457">
        <v>16981704</v>
      </c>
      <c r="Q457" s="6">
        <f t="shared" si="114"/>
        <v>4.2355801983195995E-3</v>
      </c>
      <c r="R457">
        <v>2686.9491563765773</v>
      </c>
      <c r="S457" s="6">
        <f t="shared" si="115"/>
        <v>4.0466834005736807E-3</v>
      </c>
      <c r="T457" s="29">
        <v>597.10133999999994</v>
      </c>
      <c r="U457" s="6">
        <f t="shared" si="116"/>
        <v>3.8826347322304944E-3</v>
      </c>
      <c r="V457">
        <v>663.69340000000034</v>
      </c>
      <c r="W457" s="6">
        <f t="shared" si="118"/>
        <v>-6.9175343271499212E-4</v>
      </c>
      <c r="X457">
        <v>3284.050496376577</v>
      </c>
      <c r="Y457" s="6">
        <f t="shared" si="117"/>
        <v>4.0168523196997263E-3</v>
      </c>
      <c r="Z457" s="29">
        <v>3947.7438963765771</v>
      </c>
      <c r="AA457" s="6">
        <f t="shared" si="119"/>
        <v>3.2221426547101029E-3</v>
      </c>
      <c r="AB457">
        <f t="shared" ref="AB457:AB520" si="126">YEAR(A457)</f>
        <v>2018</v>
      </c>
      <c r="AC457">
        <f t="shared" ref="AC457:AC520" si="127">MONTH(A457)</f>
        <v>3</v>
      </c>
      <c r="AD457" s="23">
        <f t="shared" si="111"/>
        <v>1</v>
      </c>
      <c r="AE457">
        <f>IF(ISBLANK(Basket_Sheet!$I$1),0,IF(Basket_Sheet!$I$1=0,1,IF(Calculation_Sheet!AB457=Basket_Sheet!$I$1,1,0)))</f>
        <v>1</v>
      </c>
      <c r="AF457">
        <f>IF(ISBLANK(Basket_Sheet!$I$2),0,IF(Basket_Sheet!$I$2=0,1,IF(Calculation_Sheet!AC457=Basket_Sheet!$I$2,1,0)))</f>
        <v>0</v>
      </c>
      <c r="AG457">
        <f>IF(ISBLANK(Basket_Sheet!$I$3),0,IF(Basket_Sheet!$I$3=0,1,IF(Calculation_Sheet!AD457=Basket_Sheet!$I$3,1,0)))</f>
        <v>0</v>
      </c>
      <c r="AH457">
        <f t="shared" si="112"/>
        <v>1</v>
      </c>
    </row>
    <row r="458" spans="1:34" x14ac:dyDescent="0.35">
      <c r="A458" s="19">
        <v>43186</v>
      </c>
      <c r="B458" s="7">
        <v>0.1772586176012792</v>
      </c>
      <c r="C458">
        <v>2.2223752999999999E-2</v>
      </c>
      <c r="D458">
        <v>1.4614977039912999E-2</v>
      </c>
      <c r="E458">
        <v>11.4270991651243</v>
      </c>
      <c r="F458">
        <v>5</v>
      </c>
      <c r="G458">
        <f t="shared" si="120"/>
        <v>99999</v>
      </c>
      <c r="H458">
        <f t="shared" si="121"/>
        <v>0</v>
      </c>
      <c r="I458">
        <f t="shared" si="122"/>
        <v>99999</v>
      </c>
      <c r="J458">
        <f>IF(Basket_Sheet!$I$6=0,IF(C458&lt;Basket_Sheet!$I$7,-10,10),IF(Basket_Sheet!$I$6=1,IF(D458&lt;Basket_Sheet!$I$7,-10,10),IF(Basket_Sheet!$I$6=2,IF(E458&gt;Basket_Sheet!$I$7,-10,10),"")))</f>
        <v>-10</v>
      </c>
      <c r="K458">
        <f t="shared" si="123"/>
        <v>0</v>
      </c>
      <c r="L458">
        <f t="shared" si="124"/>
        <v>4</v>
      </c>
      <c r="M458">
        <f t="shared" si="125"/>
        <v>4</v>
      </c>
      <c r="N458">
        <v>24435</v>
      </c>
      <c r="O458" s="6">
        <f t="shared" si="113"/>
        <v>6.773643944091079E-3</v>
      </c>
      <c r="P458">
        <v>17009532</v>
      </c>
      <c r="Q458" s="6">
        <f t="shared" si="114"/>
        <v>1.6387048084220979E-3</v>
      </c>
      <c r="R458">
        <v>2687.8403884515305</v>
      </c>
      <c r="S458" s="6">
        <f t="shared" si="115"/>
        <v>3.3168922189630301E-4</v>
      </c>
      <c r="T458" s="29">
        <v>597.43366999999989</v>
      </c>
      <c r="U458" s="6">
        <f t="shared" si="116"/>
        <v>5.565721892366593E-4</v>
      </c>
      <c r="V458">
        <v>679.33535000000029</v>
      </c>
      <c r="W458" s="6">
        <f t="shared" si="118"/>
        <v>2.3568036084131494E-2</v>
      </c>
      <c r="X458">
        <v>3285.2740584515304</v>
      </c>
      <c r="Y458" s="6">
        <f t="shared" si="117"/>
        <v>3.7257711971960816E-4</v>
      </c>
      <c r="Z458" s="29">
        <v>3964.6094084515307</v>
      </c>
      <c r="AA458" s="6">
        <f t="shared" si="119"/>
        <v>4.272190019832145E-3</v>
      </c>
      <c r="AB458">
        <f t="shared" si="126"/>
        <v>2018</v>
      </c>
      <c r="AC458">
        <f t="shared" si="127"/>
        <v>3</v>
      </c>
      <c r="AD458" s="23">
        <f t="shared" ref="AD458:AD521" si="128">ROUNDUP(AC458/3,0)</f>
        <v>1</v>
      </c>
      <c r="AE458">
        <f>IF(ISBLANK(Basket_Sheet!$I$1),0,IF(Basket_Sheet!$I$1=0,1,IF(Calculation_Sheet!AB458=Basket_Sheet!$I$1,1,0)))</f>
        <v>1</v>
      </c>
      <c r="AF458">
        <f>IF(ISBLANK(Basket_Sheet!$I$2),0,IF(Basket_Sheet!$I$2=0,1,IF(Calculation_Sheet!AC458=Basket_Sheet!$I$2,1,0)))</f>
        <v>0</v>
      </c>
      <c r="AG458">
        <f>IF(ISBLANK(Basket_Sheet!$I$3),0,IF(Basket_Sheet!$I$3=0,1,IF(Calculation_Sheet!AD458=Basket_Sheet!$I$3,1,0)))</f>
        <v>0</v>
      </c>
      <c r="AH458">
        <f t="shared" ref="AH458:AH521" si="129">IF(SUM(AE458:AG458)&gt;=$T$1,1,0)</f>
        <v>1</v>
      </c>
    </row>
    <row r="459" spans="1:34" x14ac:dyDescent="0.35">
      <c r="A459" s="19">
        <v>43187</v>
      </c>
      <c r="B459" s="7">
        <v>0.1332726884042304</v>
      </c>
      <c r="C459">
        <v>2.3955416E-2</v>
      </c>
      <c r="D459">
        <v>9.0955332678303996E-3</v>
      </c>
      <c r="E459">
        <v>13.3667826568091</v>
      </c>
      <c r="F459">
        <v>5</v>
      </c>
      <c r="G459">
        <f t="shared" si="120"/>
        <v>99999</v>
      </c>
      <c r="H459">
        <f t="shared" si="121"/>
        <v>0</v>
      </c>
      <c r="I459">
        <f t="shared" si="122"/>
        <v>99999</v>
      </c>
      <c r="J459">
        <f>IF(Basket_Sheet!$I$6=0,IF(C459&lt;Basket_Sheet!$I$7,-10,10),IF(Basket_Sheet!$I$6=1,IF(D459&lt;Basket_Sheet!$I$7,-10,10),IF(Basket_Sheet!$I$6=2,IF(E459&gt;Basket_Sheet!$I$7,-10,10),"")))</f>
        <v>-10</v>
      </c>
      <c r="K459">
        <f t="shared" si="123"/>
        <v>0</v>
      </c>
      <c r="L459">
        <f t="shared" si="124"/>
        <v>4</v>
      </c>
      <c r="M459">
        <f t="shared" si="125"/>
        <v>4</v>
      </c>
      <c r="N459">
        <v>24306.099600000001</v>
      </c>
      <c r="O459" s="6">
        <f t="shared" ref="O459:O522" si="130">N459/N458-1</f>
        <v>-5.2752363413136605E-3</v>
      </c>
      <c r="P459">
        <v>17080470</v>
      </c>
      <c r="Q459" s="6">
        <f t="shared" ref="Q459:Q522" si="131">P459/P458-1</f>
        <v>4.1704851138761878E-3</v>
      </c>
      <c r="R459">
        <v>2698.0851066486161</v>
      </c>
      <c r="S459" s="6">
        <f t="shared" ref="S459:S522" si="132">R459/R458-1</f>
        <v>3.8115054156870887E-3</v>
      </c>
      <c r="T459" s="29">
        <v>596.30071999999984</v>
      </c>
      <c r="U459" s="6">
        <f t="shared" ref="U459:U522" si="133">T459/T458-1</f>
        <v>-1.8963611475062425E-3</v>
      </c>
      <c r="V459">
        <v>680.84157000000027</v>
      </c>
      <c r="W459" s="6">
        <f t="shared" si="118"/>
        <v>2.2171965583712705E-3</v>
      </c>
      <c r="X459">
        <v>3294.3858266486159</v>
      </c>
      <c r="Y459" s="6">
        <f t="shared" ref="Y459:Y522" si="134">X459/X458-1</f>
        <v>2.7735184447230665E-3</v>
      </c>
      <c r="Z459" s="29">
        <v>3975.2273966486164</v>
      </c>
      <c r="AA459" s="6">
        <f t="shared" si="119"/>
        <v>2.6781927557482099E-3</v>
      </c>
      <c r="AB459">
        <f t="shared" si="126"/>
        <v>2018</v>
      </c>
      <c r="AC459">
        <f t="shared" si="127"/>
        <v>3</v>
      </c>
      <c r="AD459" s="23">
        <f t="shared" si="128"/>
        <v>1</v>
      </c>
      <c r="AE459">
        <f>IF(ISBLANK(Basket_Sheet!$I$1),0,IF(Basket_Sheet!$I$1=0,1,IF(Calculation_Sheet!AB459=Basket_Sheet!$I$1,1,0)))</f>
        <v>1</v>
      </c>
      <c r="AF459">
        <f>IF(ISBLANK(Basket_Sheet!$I$2),0,IF(Basket_Sheet!$I$2=0,1,IF(Calculation_Sheet!AC459=Basket_Sheet!$I$2,1,0)))</f>
        <v>0</v>
      </c>
      <c r="AG459">
        <f>IF(ISBLANK(Basket_Sheet!$I$3),0,IF(Basket_Sheet!$I$3=0,1,IF(Calculation_Sheet!AD459=Basket_Sheet!$I$3,1,0)))</f>
        <v>0</v>
      </c>
      <c r="AH459">
        <f t="shared" si="129"/>
        <v>1</v>
      </c>
    </row>
    <row r="460" spans="1:34" x14ac:dyDescent="0.35">
      <c r="A460" s="19">
        <v>43192</v>
      </c>
      <c r="B460" s="7">
        <v>0.38783012113289927</v>
      </c>
      <c r="C460">
        <v>0.81157101700000001</v>
      </c>
      <c r="D460">
        <v>0.16171783264248399</v>
      </c>
      <c r="E460">
        <v>7.16071575822453</v>
      </c>
      <c r="F460">
        <v>5</v>
      </c>
      <c r="G460">
        <f t="shared" si="120"/>
        <v>99999</v>
      </c>
      <c r="H460">
        <f t="shared" si="121"/>
        <v>99999</v>
      </c>
      <c r="I460">
        <f t="shared" si="122"/>
        <v>1</v>
      </c>
      <c r="J460">
        <f>IF(Basket_Sheet!$I$6=0,IF(C460&lt;Basket_Sheet!$I$7,-10,10),IF(Basket_Sheet!$I$6=1,IF(D460&lt;Basket_Sheet!$I$7,-10,10),IF(Basket_Sheet!$I$6=2,IF(E460&gt;Basket_Sheet!$I$7,-10,10),"")))</f>
        <v>10</v>
      </c>
      <c r="K460">
        <f t="shared" si="123"/>
        <v>1</v>
      </c>
      <c r="L460">
        <f t="shared" si="124"/>
        <v>5</v>
      </c>
      <c r="M460">
        <f t="shared" si="125"/>
        <v>5</v>
      </c>
      <c r="N460">
        <v>24334.900399999999</v>
      </c>
      <c r="O460" s="6">
        <f t="shared" si="130"/>
        <v>1.184920677277157E-3</v>
      </c>
      <c r="P460">
        <v>17178836</v>
      </c>
      <c r="Q460" s="6">
        <f t="shared" si="131"/>
        <v>5.7589750164954712E-3</v>
      </c>
      <c r="R460">
        <v>2703.8750552320821</v>
      </c>
      <c r="S460" s="6">
        <f t="shared" si="132"/>
        <v>2.1459473495473169E-3</v>
      </c>
      <c r="T460" s="29">
        <v>597.39683999999988</v>
      </c>
      <c r="U460" s="6">
        <f t="shared" si="133"/>
        <v>1.8382000276639943E-3</v>
      </c>
      <c r="V460">
        <v>679.01422000000025</v>
      </c>
      <c r="W460" s="6">
        <f t="shared" ref="W460:W523" si="135">V460/V459-1</f>
        <v>-2.6839577377745227E-3</v>
      </c>
      <c r="X460">
        <v>3301.271895232082</v>
      </c>
      <c r="Y460" s="6">
        <f t="shared" si="134"/>
        <v>2.0902435069274361E-3</v>
      </c>
      <c r="Z460" s="29">
        <v>3980.286115232082</v>
      </c>
      <c r="AA460" s="6">
        <f t="shared" ref="AA460:AA523" si="136">Z460/Z459-1</f>
        <v>1.2725608068937522E-3</v>
      </c>
      <c r="AB460">
        <f t="shared" si="126"/>
        <v>2018</v>
      </c>
      <c r="AC460">
        <f t="shared" si="127"/>
        <v>4</v>
      </c>
      <c r="AD460" s="23">
        <f t="shared" si="128"/>
        <v>2</v>
      </c>
      <c r="AE460">
        <f>IF(ISBLANK(Basket_Sheet!$I$1),0,IF(Basket_Sheet!$I$1=0,1,IF(Calculation_Sheet!AB460=Basket_Sheet!$I$1,1,0)))</f>
        <v>1</v>
      </c>
      <c r="AF460">
        <f>IF(ISBLANK(Basket_Sheet!$I$2),0,IF(Basket_Sheet!$I$2=0,1,IF(Calculation_Sheet!AC460=Basket_Sheet!$I$2,1,0)))</f>
        <v>0</v>
      </c>
      <c r="AG460">
        <f>IF(ISBLANK(Basket_Sheet!$I$3),0,IF(Basket_Sheet!$I$3=0,1,IF(Calculation_Sheet!AD460=Basket_Sheet!$I$3,1,0)))</f>
        <v>0</v>
      </c>
      <c r="AH460">
        <f t="shared" si="129"/>
        <v>1</v>
      </c>
    </row>
    <row r="461" spans="1:34" x14ac:dyDescent="0.35">
      <c r="A461" s="19">
        <v>43193</v>
      </c>
      <c r="B461" s="7">
        <v>0.27017583023798564</v>
      </c>
      <c r="C461">
        <v>0.1169685</v>
      </c>
      <c r="D461">
        <v>0.111709376971574</v>
      </c>
      <c r="E461">
        <v>9.9156836071583001</v>
      </c>
      <c r="F461">
        <v>1</v>
      </c>
      <c r="G461">
        <f t="shared" si="120"/>
        <v>99999</v>
      </c>
      <c r="H461">
        <f t="shared" si="121"/>
        <v>99999</v>
      </c>
      <c r="I461">
        <f t="shared" si="122"/>
        <v>1</v>
      </c>
      <c r="J461">
        <f>IF(Basket_Sheet!$I$6=0,IF(C461&lt;Basket_Sheet!$I$7,-10,10),IF(Basket_Sheet!$I$6=1,IF(D461&lt;Basket_Sheet!$I$7,-10,10),IF(Basket_Sheet!$I$6=2,IF(E461&gt;Basket_Sheet!$I$7,-10,10),"")))</f>
        <v>10</v>
      </c>
      <c r="K461">
        <f t="shared" si="123"/>
        <v>1</v>
      </c>
      <c r="L461">
        <f t="shared" si="124"/>
        <v>5</v>
      </c>
      <c r="M461">
        <f t="shared" si="125"/>
        <v>5</v>
      </c>
      <c r="N461">
        <v>24500.699199999999</v>
      </c>
      <c r="O461" s="6">
        <f t="shared" si="130"/>
        <v>6.8132105443095003E-3</v>
      </c>
      <c r="P461">
        <v>17253774</v>
      </c>
      <c r="Q461" s="6">
        <f t="shared" si="131"/>
        <v>4.3622280345421149E-3</v>
      </c>
      <c r="R461">
        <v>2711.5757787189782</v>
      </c>
      <c r="S461" s="6">
        <f t="shared" si="132"/>
        <v>2.8480322979402839E-3</v>
      </c>
      <c r="T461" s="29">
        <v>598.70764999999983</v>
      </c>
      <c r="U461" s="6">
        <f t="shared" si="133"/>
        <v>2.1942031029156261E-3</v>
      </c>
      <c r="V461">
        <v>679.01422000000025</v>
      </c>
      <c r="W461" s="6">
        <f t="shared" si="135"/>
        <v>0</v>
      </c>
      <c r="X461">
        <v>3310.283428718978</v>
      </c>
      <c r="Y461" s="6">
        <f t="shared" si="134"/>
        <v>2.7297156286676394E-3</v>
      </c>
      <c r="Z461" s="29">
        <v>3989.2976487189781</v>
      </c>
      <c r="AA461" s="6">
        <f t="shared" si="136"/>
        <v>2.2640416357029292E-3</v>
      </c>
      <c r="AB461">
        <f t="shared" si="126"/>
        <v>2018</v>
      </c>
      <c r="AC461">
        <f t="shared" si="127"/>
        <v>4</v>
      </c>
      <c r="AD461" s="23">
        <f t="shared" si="128"/>
        <v>2</v>
      </c>
      <c r="AE461">
        <f>IF(ISBLANK(Basket_Sheet!$I$1),0,IF(Basket_Sheet!$I$1=0,1,IF(Calculation_Sheet!AB461=Basket_Sheet!$I$1,1,0)))</f>
        <v>1</v>
      </c>
      <c r="AF461">
        <f>IF(ISBLANK(Basket_Sheet!$I$2),0,IF(Basket_Sheet!$I$2=0,1,IF(Calculation_Sheet!AC461=Basket_Sheet!$I$2,1,0)))</f>
        <v>0</v>
      </c>
      <c r="AG461">
        <f>IF(ISBLANK(Basket_Sheet!$I$3),0,IF(Basket_Sheet!$I$3=0,1,IF(Calculation_Sheet!AD461=Basket_Sheet!$I$3,1,0)))</f>
        <v>0</v>
      </c>
      <c r="AH461">
        <f t="shared" si="129"/>
        <v>1</v>
      </c>
    </row>
    <row r="462" spans="1:34" x14ac:dyDescent="0.35">
      <c r="A462" s="19">
        <v>43194</v>
      </c>
      <c r="B462" s="7">
        <v>-1.3606045531873847</v>
      </c>
      <c r="C462">
        <v>0.790036395</v>
      </c>
      <c r="D462">
        <v>0.29183311461700101</v>
      </c>
      <c r="E462">
        <v>4.3371280659602602</v>
      </c>
      <c r="F462">
        <v>3</v>
      </c>
      <c r="G462">
        <f t="shared" si="120"/>
        <v>-1</v>
      </c>
      <c r="H462">
        <f t="shared" si="121"/>
        <v>99999</v>
      </c>
      <c r="I462">
        <f t="shared" si="122"/>
        <v>99999</v>
      </c>
      <c r="J462">
        <f>IF(Basket_Sheet!$I$6=0,IF(C462&lt;Basket_Sheet!$I$7,-10,10),IF(Basket_Sheet!$I$6=1,IF(D462&lt;Basket_Sheet!$I$7,-10,10),IF(Basket_Sheet!$I$6=2,IF(E462&gt;Basket_Sheet!$I$7,-10,10),"")))</f>
        <v>10</v>
      </c>
      <c r="K462">
        <f t="shared" si="123"/>
        <v>-1</v>
      </c>
      <c r="L462">
        <f t="shared" si="124"/>
        <v>1</v>
      </c>
      <c r="M462">
        <f t="shared" si="125"/>
        <v>1</v>
      </c>
      <c r="N462">
        <v>24106.050800000001</v>
      </c>
      <c r="O462" s="6">
        <f t="shared" si="130"/>
        <v>-1.6107638266911084E-2</v>
      </c>
      <c r="P462">
        <v>17140990</v>
      </c>
      <c r="Q462" s="6">
        <f t="shared" si="131"/>
        <v>-6.53677276635245E-3</v>
      </c>
      <c r="R462">
        <v>2714.5674160546519</v>
      </c>
      <c r="S462" s="6">
        <f t="shared" si="132"/>
        <v>1.1032836917752586E-3</v>
      </c>
      <c r="T462" s="29">
        <v>601.24148999999989</v>
      </c>
      <c r="U462" s="6">
        <f t="shared" si="133"/>
        <v>4.2321824349498272E-3</v>
      </c>
      <c r="V462">
        <v>679.2176800000002</v>
      </c>
      <c r="W462" s="6">
        <f t="shared" si="135"/>
        <v>2.9964026379292186E-4</v>
      </c>
      <c r="X462">
        <v>3315.8089060546517</v>
      </c>
      <c r="Y462" s="6">
        <f t="shared" si="134"/>
        <v>1.669185571161691E-3</v>
      </c>
      <c r="Z462" s="29">
        <v>3995.0265860546519</v>
      </c>
      <c r="AA462" s="6">
        <f t="shared" si="136"/>
        <v>1.4360766832008931E-3</v>
      </c>
      <c r="AB462">
        <f t="shared" si="126"/>
        <v>2018</v>
      </c>
      <c r="AC462">
        <f t="shared" si="127"/>
        <v>4</v>
      </c>
      <c r="AD462" s="23">
        <f t="shared" si="128"/>
        <v>2</v>
      </c>
      <c r="AE462">
        <f>IF(ISBLANK(Basket_Sheet!$I$1),0,IF(Basket_Sheet!$I$1=0,1,IF(Calculation_Sheet!AB462=Basket_Sheet!$I$1,1,0)))</f>
        <v>1</v>
      </c>
      <c r="AF462">
        <f>IF(ISBLANK(Basket_Sheet!$I$2),0,IF(Basket_Sheet!$I$2=0,1,IF(Calculation_Sheet!AC462=Basket_Sheet!$I$2,1,0)))</f>
        <v>0</v>
      </c>
      <c r="AG462">
        <f>IF(ISBLANK(Basket_Sheet!$I$3),0,IF(Basket_Sheet!$I$3=0,1,IF(Calculation_Sheet!AD462=Basket_Sheet!$I$3,1,0)))</f>
        <v>0</v>
      </c>
      <c r="AH462">
        <f t="shared" si="129"/>
        <v>1</v>
      </c>
    </row>
    <row r="463" spans="1:34" x14ac:dyDescent="0.35">
      <c r="A463" s="19">
        <v>43195</v>
      </c>
      <c r="B463" s="7">
        <v>1.2566401713990369</v>
      </c>
      <c r="C463">
        <v>0.56839402999999999</v>
      </c>
      <c r="D463">
        <v>0.38270042945249699</v>
      </c>
      <c r="E463">
        <v>4.68637251882891</v>
      </c>
      <c r="F463">
        <v>2</v>
      </c>
      <c r="G463">
        <f t="shared" si="120"/>
        <v>99999</v>
      </c>
      <c r="H463">
        <f t="shared" si="121"/>
        <v>99999</v>
      </c>
      <c r="I463">
        <f t="shared" si="122"/>
        <v>1</v>
      </c>
      <c r="J463">
        <f>IF(Basket_Sheet!$I$6=0,IF(C463&lt;Basket_Sheet!$I$7,-10,10),IF(Basket_Sheet!$I$6=1,IF(D463&lt;Basket_Sheet!$I$7,-10,10),IF(Basket_Sheet!$I$6=2,IF(E463&gt;Basket_Sheet!$I$7,-10,10),"")))</f>
        <v>10</v>
      </c>
      <c r="K463">
        <f t="shared" si="123"/>
        <v>1</v>
      </c>
      <c r="L463">
        <f t="shared" si="124"/>
        <v>5</v>
      </c>
      <c r="M463">
        <f t="shared" si="125"/>
        <v>5</v>
      </c>
      <c r="N463">
        <v>24790.25</v>
      </c>
      <c r="O463" s="6">
        <f t="shared" si="130"/>
        <v>2.8382882193212611E-2</v>
      </c>
      <c r="P463">
        <v>17220380</v>
      </c>
      <c r="Q463" s="6">
        <f t="shared" si="131"/>
        <v>4.6315877904368197E-3</v>
      </c>
      <c r="R463">
        <v>2724.0692630700369</v>
      </c>
      <c r="S463" s="6">
        <f t="shared" si="132"/>
        <v>3.5003171994141269E-3</v>
      </c>
      <c r="T463" s="29">
        <v>600.60120999999992</v>
      </c>
      <c r="U463" s="6">
        <f t="shared" si="133"/>
        <v>-1.0649298337677138E-3</v>
      </c>
      <c r="V463">
        <v>687.90614000000028</v>
      </c>
      <c r="W463" s="6">
        <f t="shared" si="135"/>
        <v>1.2791863721804297E-2</v>
      </c>
      <c r="X463">
        <v>3324.6704730700367</v>
      </c>
      <c r="Y463" s="6">
        <f t="shared" si="134"/>
        <v>2.672520421548974E-3</v>
      </c>
      <c r="Z463" s="29">
        <v>4012.5766130700367</v>
      </c>
      <c r="AA463" s="6">
        <f t="shared" si="136"/>
        <v>4.3929687668777806E-3</v>
      </c>
      <c r="AB463">
        <f t="shared" si="126"/>
        <v>2018</v>
      </c>
      <c r="AC463">
        <f t="shared" si="127"/>
        <v>4</v>
      </c>
      <c r="AD463" s="23">
        <f t="shared" si="128"/>
        <v>2</v>
      </c>
      <c r="AE463">
        <f>IF(ISBLANK(Basket_Sheet!$I$1),0,IF(Basket_Sheet!$I$1=0,1,IF(Calculation_Sheet!AB463=Basket_Sheet!$I$1,1,0)))</f>
        <v>1</v>
      </c>
      <c r="AF463">
        <f>IF(ISBLANK(Basket_Sheet!$I$2),0,IF(Basket_Sheet!$I$2=0,1,IF(Calculation_Sheet!AC463=Basket_Sheet!$I$2,1,0)))</f>
        <v>0</v>
      </c>
      <c r="AG463">
        <f>IF(ISBLANK(Basket_Sheet!$I$3),0,IF(Basket_Sheet!$I$3=0,1,IF(Calculation_Sheet!AD463=Basket_Sheet!$I$3,1,0)))</f>
        <v>0</v>
      </c>
      <c r="AH463">
        <f t="shared" si="129"/>
        <v>1</v>
      </c>
    </row>
    <row r="464" spans="1:34" x14ac:dyDescent="0.35">
      <c r="A464" s="19">
        <v>43196</v>
      </c>
      <c r="B464" s="7">
        <v>0.15609211682895885</v>
      </c>
      <c r="C464">
        <v>0.81911379100000004</v>
      </c>
      <c r="D464">
        <v>0.14064554580344399</v>
      </c>
      <c r="E464">
        <v>7.0435404779707502</v>
      </c>
      <c r="F464">
        <v>7</v>
      </c>
      <c r="G464">
        <f t="shared" si="120"/>
        <v>99999</v>
      </c>
      <c r="H464">
        <f t="shared" si="121"/>
        <v>0</v>
      </c>
      <c r="I464">
        <f t="shared" si="122"/>
        <v>99999</v>
      </c>
      <c r="J464">
        <f>IF(Basket_Sheet!$I$6=0,IF(C464&lt;Basket_Sheet!$I$7,-10,10),IF(Basket_Sheet!$I$6=1,IF(D464&lt;Basket_Sheet!$I$7,-10,10),IF(Basket_Sheet!$I$6=2,IF(E464&gt;Basket_Sheet!$I$7,-10,10),"")))</f>
        <v>10</v>
      </c>
      <c r="K464">
        <f t="shared" si="123"/>
        <v>0</v>
      </c>
      <c r="L464">
        <f t="shared" si="124"/>
        <v>3</v>
      </c>
      <c r="M464">
        <f t="shared" si="125"/>
        <v>3</v>
      </c>
      <c r="N464">
        <v>24811.349600000001</v>
      </c>
      <c r="O464" s="6">
        <f t="shared" si="130"/>
        <v>8.5112493823191748E-4</v>
      </c>
      <c r="P464">
        <v>17202988</v>
      </c>
      <c r="Q464" s="6">
        <f t="shared" si="131"/>
        <v>-1.0099660983090564E-3</v>
      </c>
      <c r="R464">
        <v>2721.7170024952916</v>
      </c>
      <c r="S464" s="6">
        <f t="shared" si="132"/>
        <v>-8.6350982577232394E-4</v>
      </c>
      <c r="T464" s="29">
        <v>601.02263999999991</v>
      </c>
      <c r="U464" s="6">
        <f t="shared" si="133"/>
        <v>7.0168023804018098E-4</v>
      </c>
      <c r="V464">
        <v>677.12641000000031</v>
      </c>
      <c r="W464" s="6">
        <f t="shared" si="135"/>
        <v>-1.5670350027694124E-2</v>
      </c>
      <c r="X464">
        <v>3322.7396424952913</v>
      </c>
      <c r="Y464" s="6">
        <f t="shared" si="134"/>
        <v>-5.8075848129468532E-4</v>
      </c>
      <c r="Z464" s="29">
        <v>3999.8660524952916</v>
      </c>
      <c r="AA464" s="6">
        <f t="shared" si="136"/>
        <v>-3.1676804707836403E-3</v>
      </c>
      <c r="AB464">
        <f t="shared" si="126"/>
        <v>2018</v>
      </c>
      <c r="AC464">
        <f t="shared" si="127"/>
        <v>4</v>
      </c>
      <c r="AD464" s="23">
        <f t="shared" si="128"/>
        <v>2</v>
      </c>
      <c r="AE464">
        <f>IF(ISBLANK(Basket_Sheet!$I$1),0,IF(Basket_Sheet!$I$1=0,1,IF(Calculation_Sheet!AB464=Basket_Sheet!$I$1,1,0)))</f>
        <v>1</v>
      </c>
      <c r="AF464">
        <f>IF(ISBLANK(Basket_Sheet!$I$2),0,IF(Basket_Sheet!$I$2=0,1,IF(Calculation_Sheet!AC464=Basket_Sheet!$I$2,1,0)))</f>
        <v>0</v>
      </c>
      <c r="AG464">
        <f>IF(ISBLANK(Basket_Sheet!$I$3),0,IF(Basket_Sheet!$I$3=0,1,IF(Calculation_Sheet!AD464=Basket_Sheet!$I$3,1,0)))</f>
        <v>0</v>
      </c>
      <c r="AH464">
        <f t="shared" si="129"/>
        <v>1</v>
      </c>
    </row>
    <row r="465" spans="1:34" x14ac:dyDescent="0.35">
      <c r="A465" s="19">
        <v>43199</v>
      </c>
      <c r="B465" s="7">
        <v>0.52951675269050502</v>
      </c>
      <c r="C465">
        <v>0.83128412299999999</v>
      </c>
      <c r="D465">
        <v>0.13399573829011499</v>
      </c>
      <c r="E465">
        <v>9.4730401484847295</v>
      </c>
      <c r="F465">
        <v>5</v>
      </c>
      <c r="G465">
        <f t="shared" si="120"/>
        <v>99999</v>
      </c>
      <c r="H465">
        <f t="shared" si="121"/>
        <v>99999</v>
      </c>
      <c r="I465">
        <f t="shared" si="122"/>
        <v>1</v>
      </c>
      <c r="J465">
        <f>IF(Basket_Sheet!$I$6=0,IF(C465&lt;Basket_Sheet!$I$7,-10,10),IF(Basket_Sheet!$I$6=1,IF(D465&lt;Basket_Sheet!$I$7,-10,10),IF(Basket_Sheet!$I$6=2,IF(E465&gt;Basket_Sheet!$I$7,-10,10),"")))</f>
        <v>10</v>
      </c>
      <c r="K465">
        <f t="shared" si="123"/>
        <v>1</v>
      </c>
      <c r="L465">
        <f t="shared" si="124"/>
        <v>5</v>
      </c>
      <c r="M465">
        <f t="shared" si="125"/>
        <v>5</v>
      </c>
      <c r="N465">
        <v>25074.099600000001</v>
      </c>
      <c r="O465" s="6">
        <f t="shared" si="130"/>
        <v>1.0589911642694405E-2</v>
      </c>
      <c r="P465">
        <v>17248458</v>
      </c>
      <c r="Q465" s="6">
        <f t="shared" si="131"/>
        <v>2.6431454814710431E-3</v>
      </c>
      <c r="R465">
        <v>2724.4740105697147</v>
      </c>
      <c r="S465" s="6">
        <f t="shared" si="132"/>
        <v>1.0129664736986399E-3</v>
      </c>
      <c r="T465" s="29">
        <v>603.16214999999988</v>
      </c>
      <c r="U465" s="6">
        <f t="shared" si="133"/>
        <v>3.5597827063551524E-3</v>
      </c>
      <c r="V465">
        <v>675.35324000000026</v>
      </c>
      <c r="W465" s="6">
        <f t="shared" si="135"/>
        <v>-2.6186690901630616E-3</v>
      </c>
      <c r="X465">
        <v>3327.6361605697148</v>
      </c>
      <c r="Y465" s="6">
        <f t="shared" si="134"/>
        <v>1.473638804497579E-3</v>
      </c>
      <c r="Z465" s="29">
        <v>4002.9894005697151</v>
      </c>
      <c r="AA465" s="6">
        <f t="shared" si="136"/>
        <v>7.8086316727410399E-4</v>
      </c>
      <c r="AB465">
        <f t="shared" si="126"/>
        <v>2018</v>
      </c>
      <c r="AC465">
        <f t="shared" si="127"/>
        <v>4</v>
      </c>
      <c r="AD465" s="23">
        <f t="shared" si="128"/>
        <v>2</v>
      </c>
      <c r="AE465">
        <f>IF(ISBLANK(Basket_Sheet!$I$1),0,IF(Basket_Sheet!$I$1=0,1,IF(Calculation_Sheet!AB465=Basket_Sheet!$I$1,1,0)))</f>
        <v>1</v>
      </c>
      <c r="AF465">
        <f>IF(ISBLANK(Basket_Sheet!$I$2),0,IF(Basket_Sheet!$I$2=0,1,IF(Calculation_Sheet!AC465=Basket_Sheet!$I$2,1,0)))</f>
        <v>0</v>
      </c>
      <c r="AG465">
        <f>IF(ISBLANK(Basket_Sheet!$I$3),0,IF(Basket_Sheet!$I$3=0,1,IF(Calculation_Sheet!AD465=Basket_Sheet!$I$3,1,0)))</f>
        <v>0</v>
      </c>
      <c r="AH465">
        <f t="shared" si="129"/>
        <v>1</v>
      </c>
    </row>
    <row r="466" spans="1:34" x14ac:dyDescent="0.35">
      <c r="A466" s="19">
        <v>43200</v>
      </c>
      <c r="B466" s="7">
        <v>0.28749359521550288</v>
      </c>
      <c r="C466">
        <v>0.14696952499999999</v>
      </c>
      <c r="D466">
        <v>3.3551457951476099E-2</v>
      </c>
      <c r="E466">
        <v>11.738842287973201</v>
      </c>
      <c r="F466">
        <v>4</v>
      </c>
      <c r="G466">
        <f t="shared" si="120"/>
        <v>99999</v>
      </c>
      <c r="H466">
        <f t="shared" si="121"/>
        <v>99999</v>
      </c>
      <c r="I466">
        <f t="shared" si="122"/>
        <v>1</v>
      </c>
      <c r="J466">
        <f>IF(Basket_Sheet!$I$6=0,IF(C466&lt;Basket_Sheet!$I$7,-10,10),IF(Basket_Sheet!$I$6=1,IF(D466&lt;Basket_Sheet!$I$7,-10,10),IF(Basket_Sheet!$I$6=2,IF(E466&gt;Basket_Sheet!$I$7,-10,10),"")))</f>
        <v>-10</v>
      </c>
      <c r="K466">
        <f t="shared" si="123"/>
        <v>1</v>
      </c>
      <c r="L466">
        <f t="shared" si="124"/>
        <v>6</v>
      </c>
      <c r="M466">
        <f t="shared" si="125"/>
        <v>6</v>
      </c>
      <c r="N466">
        <v>25227.800800000001</v>
      </c>
      <c r="O466" s="6">
        <f t="shared" si="130"/>
        <v>6.1298791363180172E-3</v>
      </c>
      <c r="P466">
        <v>17212296</v>
      </c>
      <c r="Q466" s="6">
        <f t="shared" si="131"/>
        <v>-2.0965352381064895E-3</v>
      </c>
      <c r="R466">
        <v>2727.7572382057142</v>
      </c>
      <c r="S466" s="6">
        <f t="shared" si="132"/>
        <v>1.2050867885919914E-3</v>
      </c>
      <c r="T466" s="29">
        <v>603.69597999999985</v>
      </c>
      <c r="U466" s="6">
        <f t="shared" si="133"/>
        <v>8.8505222020307528E-4</v>
      </c>
      <c r="V466">
        <v>675.36658000000034</v>
      </c>
      <c r="W466" s="6">
        <f t="shared" si="135"/>
        <v>1.9752626048141764E-5</v>
      </c>
      <c r="X466">
        <v>3331.4532182057142</v>
      </c>
      <c r="Y466" s="6">
        <f t="shared" si="134"/>
        <v>1.1470778209556887E-3</v>
      </c>
      <c r="Z466" s="29">
        <v>4006.8197982057145</v>
      </c>
      <c r="AA466" s="6">
        <f t="shared" si="136"/>
        <v>9.5688428139584225E-4</v>
      </c>
      <c r="AB466">
        <f t="shared" si="126"/>
        <v>2018</v>
      </c>
      <c r="AC466">
        <f t="shared" si="127"/>
        <v>4</v>
      </c>
      <c r="AD466" s="23">
        <f t="shared" si="128"/>
        <v>2</v>
      </c>
      <c r="AE466">
        <f>IF(ISBLANK(Basket_Sheet!$I$1),0,IF(Basket_Sheet!$I$1=0,1,IF(Calculation_Sheet!AB466=Basket_Sheet!$I$1,1,0)))</f>
        <v>1</v>
      </c>
      <c r="AF466">
        <f>IF(ISBLANK(Basket_Sheet!$I$2),0,IF(Basket_Sheet!$I$2=0,1,IF(Calculation_Sheet!AC466=Basket_Sheet!$I$2,1,0)))</f>
        <v>0</v>
      </c>
      <c r="AG466">
        <f>IF(ISBLANK(Basket_Sheet!$I$3),0,IF(Basket_Sheet!$I$3=0,1,IF(Calculation_Sheet!AD466=Basket_Sheet!$I$3,1,0)))</f>
        <v>0</v>
      </c>
      <c r="AH466">
        <f t="shared" si="129"/>
        <v>1</v>
      </c>
    </row>
    <row r="467" spans="1:34" x14ac:dyDescent="0.35">
      <c r="A467" s="19">
        <v>43201</v>
      </c>
      <c r="B467" s="7">
        <v>4.3773892044451186E-3</v>
      </c>
      <c r="C467">
        <v>0.61994239299999998</v>
      </c>
      <c r="D467">
        <v>2.66815138901467E-2</v>
      </c>
      <c r="E467">
        <v>8.8594495870585792</v>
      </c>
      <c r="F467">
        <v>4</v>
      </c>
      <c r="G467">
        <f t="shared" si="120"/>
        <v>99999</v>
      </c>
      <c r="H467">
        <f t="shared" si="121"/>
        <v>0</v>
      </c>
      <c r="I467">
        <f t="shared" si="122"/>
        <v>99999</v>
      </c>
      <c r="J467">
        <f>IF(Basket_Sheet!$I$6=0,IF(C467&lt;Basket_Sheet!$I$7,-10,10),IF(Basket_Sheet!$I$6=1,IF(D467&lt;Basket_Sheet!$I$7,-10,10),IF(Basket_Sheet!$I$6=2,IF(E467&gt;Basket_Sheet!$I$7,-10,10),"")))</f>
        <v>-10</v>
      </c>
      <c r="K467">
        <f t="shared" si="123"/>
        <v>0</v>
      </c>
      <c r="L467">
        <f t="shared" si="124"/>
        <v>4</v>
      </c>
      <c r="M467">
        <f t="shared" si="125"/>
        <v>4</v>
      </c>
      <c r="N467">
        <v>25095.400399999999</v>
      </c>
      <c r="O467" s="6">
        <f t="shared" si="130"/>
        <v>-5.2481942857263153E-3</v>
      </c>
      <c r="P467">
        <v>17206156</v>
      </c>
      <c r="Q467" s="6">
        <f t="shared" si="131"/>
        <v>-3.5672172962863957E-4</v>
      </c>
      <c r="R467">
        <v>2730.7149536940865</v>
      </c>
      <c r="S467" s="6">
        <f t="shared" si="132"/>
        <v>1.0843030482865501E-3</v>
      </c>
      <c r="T467" s="29">
        <v>604.07799999999986</v>
      </c>
      <c r="U467" s="6">
        <f t="shared" si="133"/>
        <v>6.3280196101356267E-4</v>
      </c>
      <c r="V467">
        <v>676.02965000000029</v>
      </c>
      <c r="W467" s="6">
        <f t="shared" si="135"/>
        <v>9.8179273247422927E-4</v>
      </c>
      <c r="X467">
        <v>3334.7929536940865</v>
      </c>
      <c r="Y467" s="6">
        <f t="shared" si="134"/>
        <v>1.002486083286902E-3</v>
      </c>
      <c r="Z467" s="29">
        <v>4010.8226036940869</v>
      </c>
      <c r="AA467" s="6">
        <f t="shared" si="136"/>
        <v>9.9899813067838572E-4</v>
      </c>
      <c r="AB467">
        <f t="shared" si="126"/>
        <v>2018</v>
      </c>
      <c r="AC467">
        <f t="shared" si="127"/>
        <v>4</v>
      </c>
      <c r="AD467" s="23">
        <f t="shared" si="128"/>
        <v>2</v>
      </c>
      <c r="AE467">
        <f>IF(ISBLANK(Basket_Sheet!$I$1),0,IF(Basket_Sheet!$I$1=0,1,IF(Calculation_Sheet!AB467=Basket_Sheet!$I$1,1,0)))</f>
        <v>1</v>
      </c>
      <c r="AF467">
        <f>IF(ISBLANK(Basket_Sheet!$I$2),0,IF(Basket_Sheet!$I$2=0,1,IF(Calculation_Sheet!AC467=Basket_Sheet!$I$2,1,0)))</f>
        <v>0</v>
      </c>
      <c r="AG467">
        <f>IF(ISBLANK(Basket_Sheet!$I$3),0,IF(Basket_Sheet!$I$3=0,1,IF(Calculation_Sheet!AD467=Basket_Sheet!$I$3,1,0)))</f>
        <v>0</v>
      </c>
      <c r="AH467">
        <f t="shared" si="129"/>
        <v>1</v>
      </c>
    </row>
    <row r="468" spans="1:34" x14ac:dyDescent="0.35">
      <c r="A468" s="19">
        <v>43202</v>
      </c>
      <c r="B468" s="7">
        <v>0.65317397954500411</v>
      </c>
      <c r="C468">
        <v>0.84564517900000002</v>
      </c>
      <c r="D468">
        <v>0.17831187417901501</v>
      </c>
      <c r="E468">
        <v>7.55963209393268</v>
      </c>
      <c r="F468">
        <v>2</v>
      </c>
      <c r="G468">
        <f t="shared" si="120"/>
        <v>99999</v>
      </c>
      <c r="H468">
        <f t="shared" si="121"/>
        <v>99999</v>
      </c>
      <c r="I468">
        <f t="shared" si="122"/>
        <v>1</v>
      </c>
      <c r="J468">
        <f>IF(Basket_Sheet!$I$6=0,IF(C468&lt;Basket_Sheet!$I$7,-10,10),IF(Basket_Sheet!$I$6=1,IF(D468&lt;Basket_Sheet!$I$7,-10,10),IF(Basket_Sheet!$I$6=2,IF(E468&gt;Basket_Sheet!$I$7,-10,10),"")))</f>
        <v>10</v>
      </c>
      <c r="K468">
        <f t="shared" si="123"/>
        <v>1</v>
      </c>
      <c r="L468">
        <f t="shared" si="124"/>
        <v>5</v>
      </c>
      <c r="M468">
        <f t="shared" si="125"/>
        <v>5</v>
      </c>
      <c r="N468">
        <v>25165.199199999999</v>
      </c>
      <c r="O468" s="6">
        <f t="shared" si="130"/>
        <v>2.7813383682853132E-3</v>
      </c>
      <c r="P468">
        <v>17283288</v>
      </c>
      <c r="Q468" s="6">
        <f t="shared" si="131"/>
        <v>4.4828141741828365E-3</v>
      </c>
      <c r="R468">
        <v>2743.3131508066931</v>
      </c>
      <c r="S468" s="6">
        <f t="shared" si="132"/>
        <v>4.6135159935181136E-3</v>
      </c>
      <c r="T468" s="29">
        <v>604.30173999999988</v>
      </c>
      <c r="U468" s="6">
        <f t="shared" si="133"/>
        <v>3.7038263270638971E-4</v>
      </c>
      <c r="V468">
        <v>674.42376000000036</v>
      </c>
      <c r="W468" s="6">
        <f t="shared" si="135"/>
        <v>-2.375472732593753E-3</v>
      </c>
      <c r="X468">
        <v>3347.614890806693</v>
      </c>
      <c r="Y468" s="6">
        <f t="shared" si="134"/>
        <v>3.8448975065763502E-3</v>
      </c>
      <c r="Z468" s="29">
        <v>4022.0386508066931</v>
      </c>
      <c r="AA468" s="6">
        <f t="shared" si="136"/>
        <v>2.7964455726054993E-3</v>
      </c>
      <c r="AB468">
        <f t="shared" si="126"/>
        <v>2018</v>
      </c>
      <c r="AC468">
        <f t="shared" si="127"/>
        <v>4</v>
      </c>
      <c r="AD468" s="23">
        <f t="shared" si="128"/>
        <v>2</v>
      </c>
      <c r="AE468">
        <f>IF(ISBLANK(Basket_Sheet!$I$1),0,IF(Basket_Sheet!$I$1=0,1,IF(Calculation_Sheet!AB468=Basket_Sheet!$I$1,1,0)))</f>
        <v>1</v>
      </c>
      <c r="AF468">
        <f>IF(ISBLANK(Basket_Sheet!$I$2),0,IF(Basket_Sheet!$I$2=0,1,IF(Calculation_Sheet!AC468=Basket_Sheet!$I$2,1,0)))</f>
        <v>0</v>
      </c>
      <c r="AG468">
        <f>IF(ISBLANK(Basket_Sheet!$I$3),0,IF(Basket_Sheet!$I$3=0,1,IF(Calculation_Sheet!AD468=Basket_Sheet!$I$3,1,0)))</f>
        <v>0</v>
      </c>
      <c r="AH468">
        <f t="shared" si="129"/>
        <v>1</v>
      </c>
    </row>
    <row r="469" spans="1:34" x14ac:dyDescent="0.35">
      <c r="A469" s="19">
        <v>43203</v>
      </c>
      <c r="B469" s="7">
        <v>-0.21360053358794748</v>
      </c>
      <c r="C469">
        <v>0.53953232900000003</v>
      </c>
      <c r="D469">
        <v>7.4514287037135002E-2</v>
      </c>
      <c r="E469">
        <v>6.4206748249065599</v>
      </c>
      <c r="F469">
        <v>6</v>
      </c>
      <c r="G469">
        <f t="shared" si="120"/>
        <v>99999</v>
      </c>
      <c r="H469">
        <f t="shared" si="121"/>
        <v>0</v>
      </c>
      <c r="I469">
        <f t="shared" si="122"/>
        <v>99999</v>
      </c>
      <c r="J469">
        <f>IF(Basket_Sheet!$I$6=0,IF(C469&lt;Basket_Sheet!$I$7,-10,10),IF(Basket_Sheet!$I$6=1,IF(D469&lt;Basket_Sheet!$I$7,-10,10),IF(Basket_Sheet!$I$6=2,IF(E469&gt;Basket_Sheet!$I$7,-10,10),"")))</f>
        <v>-10</v>
      </c>
      <c r="K469">
        <f t="shared" si="123"/>
        <v>0</v>
      </c>
      <c r="L469">
        <f t="shared" si="124"/>
        <v>4</v>
      </c>
      <c r="M469">
        <f t="shared" si="125"/>
        <v>4</v>
      </c>
      <c r="N469">
        <v>25231.400399999999</v>
      </c>
      <c r="O469" s="6">
        <f t="shared" si="130"/>
        <v>2.6306646521598864E-3</v>
      </c>
      <c r="P469">
        <v>17187600</v>
      </c>
      <c r="Q469" s="6">
        <f t="shared" si="131"/>
        <v>-5.5364465372561567E-3</v>
      </c>
      <c r="R469">
        <v>2744.5880457224403</v>
      </c>
      <c r="S469" s="6">
        <f t="shared" si="132"/>
        <v>4.6472817562670521E-4</v>
      </c>
      <c r="T469" s="29">
        <v>603.33217999999977</v>
      </c>
      <c r="U469" s="6">
        <f t="shared" si="133"/>
        <v>-1.6044302635966901E-3</v>
      </c>
      <c r="V469">
        <v>674.59009000000026</v>
      </c>
      <c r="W469" s="6">
        <f t="shared" si="135"/>
        <v>2.4662535614083936E-4</v>
      </c>
      <c r="X469">
        <v>3347.9202257224401</v>
      </c>
      <c r="Y469" s="6">
        <f t="shared" si="134"/>
        <v>9.120968979603461E-5</v>
      </c>
      <c r="Z469" s="29">
        <v>4022.5103157224403</v>
      </c>
      <c r="AA469" s="6">
        <f t="shared" si="136"/>
        <v>1.1727011018458633E-4</v>
      </c>
      <c r="AB469">
        <f t="shared" si="126"/>
        <v>2018</v>
      </c>
      <c r="AC469">
        <f t="shared" si="127"/>
        <v>4</v>
      </c>
      <c r="AD469" s="23">
        <f t="shared" si="128"/>
        <v>2</v>
      </c>
      <c r="AE469">
        <f>IF(ISBLANK(Basket_Sheet!$I$1),0,IF(Basket_Sheet!$I$1=0,1,IF(Calculation_Sheet!AB469=Basket_Sheet!$I$1,1,0)))</f>
        <v>1</v>
      </c>
      <c r="AF469">
        <f>IF(ISBLANK(Basket_Sheet!$I$2),0,IF(Basket_Sheet!$I$2=0,1,IF(Calculation_Sheet!AC469=Basket_Sheet!$I$2,1,0)))</f>
        <v>0</v>
      </c>
      <c r="AG469">
        <f>IF(ISBLANK(Basket_Sheet!$I$3),0,IF(Basket_Sheet!$I$3=0,1,IF(Calculation_Sheet!AD469=Basket_Sheet!$I$3,1,0)))</f>
        <v>0</v>
      </c>
      <c r="AH469">
        <f t="shared" si="129"/>
        <v>1</v>
      </c>
    </row>
    <row r="470" spans="1:34" x14ac:dyDescent="0.35">
      <c r="A470" s="19">
        <v>43206</v>
      </c>
      <c r="B470" s="7">
        <v>0.66238464361119942</v>
      </c>
      <c r="C470">
        <v>0.56757885799999996</v>
      </c>
      <c r="D470">
        <v>0.15690950470706999</v>
      </c>
      <c r="E470">
        <v>7.68241731631674</v>
      </c>
      <c r="F470">
        <v>1</v>
      </c>
      <c r="G470">
        <f t="shared" si="120"/>
        <v>99999</v>
      </c>
      <c r="H470">
        <f t="shared" si="121"/>
        <v>99999</v>
      </c>
      <c r="I470">
        <f t="shared" si="122"/>
        <v>1</v>
      </c>
      <c r="J470">
        <f>IF(Basket_Sheet!$I$6=0,IF(C470&lt;Basket_Sheet!$I$7,-10,10),IF(Basket_Sheet!$I$6=1,IF(D470&lt;Basket_Sheet!$I$7,-10,10),IF(Basket_Sheet!$I$6=2,IF(E470&gt;Basket_Sheet!$I$7,-10,10),"")))</f>
        <v>10</v>
      </c>
      <c r="K470">
        <f t="shared" si="123"/>
        <v>1</v>
      </c>
      <c r="L470">
        <f t="shared" si="124"/>
        <v>5</v>
      </c>
      <c r="M470">
        <f t="shared" si="125"/>
        <v>5</v>
      </c>
      <c r="N470">
        <v>25338.050800000001</v>
      </c>
      <c r="O470" s="6">
        <f t="shared" si="130"/>
        <v>4.2268918216683549E-3</v>
      </c>
      <c r="P470">
        <v>17152678</v>
      </c>
      <c r="Q470" s="6">
        <f t="shared" si="131"/>
        <v>-2.0318136330843561E-3</v>
      </c>
      <c r="R470">
        <v>2748.5162953782137</v>
      </c>
      <c r="S470" s="6">
        <f t="shared" si="132"/>
        <v>1.4312711380841669E-3</v>
      </c>
      <c r="T470" s="29">
        <v>604.32641999999976</v>
      </c>
      <c r="U470" s="6">
        <f t="shared" si="133"/>
        <v>1.6479147523673632E-3</v>
      </c>
      <c r="V470">
        <v>671.70432000000028</v>
      </c>
      <c r="W470" s="6">
        <f t="shared" si="135"/>
        <v>-4.2778126195123223E-3</v>
      </c>
      <c r="X470">
        <v>3352.8427153782136</v>
      </c>
      <c r="Y470" s="6">
        <f t="shared" si="134"/>
        <v>1.4703127087538626E-3</v>
      </c>
      <c r="Z470" s="29">
        <v>4024.5470353782139</v>
      </c>
      <c r="AA470" s="6">
        <f t="shared" si="136"/>
        <v>5.0633049909487582E-4</v>
      </c>
      <c r="AB470">
        <f t="shared" si="126"/>
        <v>2018</v>
      </c>
      <c r="AC470">
        <f t="shared" si="127"/>
        <v>4</v>
      </c>
      <c r="AD470" s="23">
        <f t="shared" si="128"/>
        <v>2</v>
      </c>
      <c r="AE470">
        <f>IF(ISBLANK(Basket_Sheet!$I$1),0,IF(Basket_Sheet!$I$1=0,1,IF(Calculation_Sheet!AB470=Basket_Sheet!$I$1,1,0)))</f>
        <v>1</v>
      </c>
      <c r="AF470">
        <f>IF(ISBLANK(Basket_Sheet!$I$2),0,IF(Basket_Sheet!$I$2=0,1,IF(Calculation_Sheet!AC470=Basket_Sheet!$I$2,1,0)))</f>
        <v>0</v>
      </c>
      <c r="AG470">
        <f>IF(ISBLANK(Basket_Sheet!$I$3),0,IF(Basket_Sheet!$I$3=0,1,IF(Calculation_Sheet!AD470=Basket_Sheet!$I$3,1,0)))</f>
        <v>0</v>
      </c>
      <c r="AH470">
        <f t="shared" si="129"/>
        <v>1</v>
      </c>
    </row>
    <row r="471" spans="1:34" x14ac:dyDescent="0.35">
      <c r="A471" s="19">
        <v>43207</v>
      </c>
      <c r="B471" s="7">
        <v>6.4343783271848712E-2</v>
      </c>
      <c r="C471">
        <v>2.6080855999999999E-2</v>
      </c>
      <c r="D471">
        <v>2.87641650366465E-2</v>
      </c>
      <c r="E471">
        <v>9.6939112006212493</v>
      </c>
      <c r="F471">
        <v>3</v>
      </c>
      <c r="G471">
        <f t="shared" si="120"/>
        <v>99999</v>
      </c>
      <c r="H471">
        <f t="shared" si="121"/>
        <v>0</v>
      </c>
      <c r="I471">
        <f t="shared" si="122"/>
        <v>99999</v>
      </c>
      <c r="J471">
        <f>IF(Basket_Sheet!$I$6=0,IF(C471&lt;Basket_Sheet!$I$7,-10,10),IF(Basket_Sheet!$I$6=1,IF(D471&lt;Basket_Sheet!$I$7,-10,10),IF(Basket_Sheet!$I$6=2,IF(E471&gt;Basket_Sheet!$I$7,-10,10),"")))</f>
        <v>-10</v>
      </c>
      <c r="K471">
        <f t="shared" si="123"/>
        <v>0</v>
      </c>
      <c r="L471">
        <f t="shared" si="124"/>
        <v>4</v>
      </c>
      <c r="M471">
        <f t="shared" si="125"/>
        <v>4</v>
      </c>
      <c r="N471">
        <v>25347.400399999999</v>
      </c>
      <c r="O471" s="6">
        <f t="shared" si="130"/>
        <v>3.6899444530269498E-4</v>
      </c>
      <c r="P471">
        <v>17158562</v>
      </c>
      <c r="Q471" s="6">
        <f t="shared" si="131"/>
        <v>3.4303681326020019E-4</v>
      </c>
      <c r="R471">
        <v>2751.4855844609092</v>
      </c>
      <c r="S471" s="6">
        <f t="shared" si="132"/>
        <v>1.0803243508827887E-3</v>
      </c>
      <c r="T471" s="29">
        <v>604.20571999999981</v>
      </c>
      <c r="U471" s="6">
        <f t="shared" si="133"/>
        <v>-1.997264988016223E-4</v>
      </c>
      <c r="V471">
        <v>672.66525000000024</v>
      </c>
      <c r="W471" s="6">
        <f t="shared" si="135"/>
        <v>1.4305848144611222E-3</v>
      </c>
      <c r="X471">
        <v>3355.6913044609091</v>
      </c>
      <c r="Y471" s="6">
        <f t="shared" si="134"/>
        <v>8.4960414922830019E-4</v>
      </c>
      <c r="Z471" s="29">
        <v>4028.3565544609091</v>
      </c>
      <c r="AA471" s="6">
        <f t="shared" si="136"/>
        <v>9.4657089337202294E-4</v>
      </c>
      <c r="AB471">
        <f t="shared" si="126"/>
        <v>2018</v>
      </c>
      <c r="AC471">
        <f t="shared" si="127"/>
        <v>4</v>
      </c>
      <c r="AD471" s="23">
        <f t="shared" si="128"/>
        <v>2</v>
      </c>
      <c r="AE471">
        <f>IF(ISBLANK(Basket_Sheet!$I$1),0,IF(Basket_Sheet!$I$1=0,1,IF(Calculation_Sheet!AB471=Basket_Sheet!$I$1,1,0)))</f>
        <v>1</v>
      </c>
      <c r="AF471">
        <f>IF(ISBLANK(Basket_Sheet!$I$2),0,IF(Basket_Sheet!$I$2=0,1,IF(Calculation_Sheet!AC471=Basket_Sheet!$I$2,1,0)))</f>
        <v>0</v>
      </c>
      <c r="AG471">
        <f>IF(ISBLANK(Basket_Sheet!$I$3),0,IF(Basket_Sheet!$I$3=0,1,IF(Calculation_Sheet!AD471=Basket_Sheet!$I$3,1,0)))</f>
        <v>0</v>
      </c>
      <c r="AH471">
        <f t="shared" si="129"/>
        <v>1</v>
      </c>
    </row>
    <row r="472" spans="1:34" x14ac:dyDescent="0.35">
      <c r="A472" s="19">
        <v>43208</v>
      </c>
      <c r="B472" s="7">
        <v>-0.92694459350772995</v>
      </c>
      <c r="C472">
        <v>0.35138275400000002</v>
      </c>
      <c r="D472">
        <v>0.22103906063030901</v>
      </c>
      <c r="E472">
        <v>5.7232941608788801</v>
      </c>
      <c r="F472">
        <v>1</v>
      </c>
      <c r="G472">
        <f t="shared" si="120"/>
        <v>-1</v>
      </c>
      <c r="H472">
        <f t="shared" si="121"/>
        <v>99999</v>
      </c>
      <c r="I472">
        <f t="shared" si="122"/>
        <v>99999</v>
      </c>
      <c r="J472">
        <f>IF(Basket_Sheet!$I$6=0,IF(C472&lt;Basket_Sheet!$I$7,-10,10),IF(Basket_Sheet!$I$6=1,IF(D472&lt;Basket_Sheet!$I$7,-10,10),IF(Basket_Sheet!$I$6=2,IF(E472&gt;Basket_Sheet!$I$7,-10,10),"")))</f>
        <v>10</v>
      </c>
      <c r="K472">
        <f t="shared" si="123"/>
        <v>-1</v>
      </c>
      <c r="L472">
        <f t="shared" si="124"/>
        <v>1</v>
      </c>
      <c r="M472">
        <f t="shared" si="125"/>
        <v>1</v>
      </c>
      <c r="N472">
        <v>25118.050800000001</v>
      </c>
      <c r="O472" s="6">
        <f t="shared" si="130"/>
        <v>-9.0482493818181409E-3</v>
      </c>
      <c r="P472">
        <v>17231464</v>
      </c>
      <c r="Q472" s="6">
        <f t="shared" si="131"/>
        <v>4.2487243394870866E-3</v>
      </c>
      <c r="R472">
        <v>2763.5480376912615</v>
      </c>
      <c r="S472" s="6">
        <f t="shared" si="132"/>
        <v>4.3839783491781414E-3</v>
      </c>
      <c r="T472" s="29">
        <v>604.85175999999979</v>
      </c>
      <c r="U472" s="6">
        <f t="shared" si="133"/>
        <v>1.0692384706321167E-3</v>
      </c>
      <c r="V472">
        <v>672.08019000000036</v>
      </c>
      <c r="W472" s="6">
        <f t="shared" si="135"/>
        <v>-8.6976397249582948E-4</v>
      </c>
      <c r="X472">
        <v>3368.3997976912615</v>
      </c>
      <c r="Y472" s="6">
        <f t="shared" si="134"/>
        <v>3.7871460981699911E-3</v>
      </c>
      <c r="Z472" s="29">
        <v>4040.4799876912621</v>
      </c>
      <c r="AA472" s="6">
        <f t="shared" si="136"/>
        <v>3.0095233791873621E-3</v>
      </c>
      <c r="AB472">
        <f t="shared" si="126"/>
        <v>2018</v>
      </c>
      <c r="AC472">
        <f t="shared" si="127"/>
        <v>4</v>
      </c>
      <c r="AD472" s="23">
        <f t="shared" si="128"/>
        <v>2</v>
      </c>
      <c r="AE472">
        <f>IF(ISBLANK(Basket_Sheet!$I$1),0,IF(Basket_Sheet!$I$1=0,1,IF(Calculation_Sheet!AB472=Basket_Sheet!$I$1,1,0)))</f>
        <v>1</v>
      </c>
      <c r="AF472">
        <f>IF(ISBLANK(Basket_Sheet!$I$2),0,IF(Basket_Sheet!$I$2=0,1,IF(Calculation_Sheet!AC472=Basket_Sheet!$I$2,1,0)))</f>
        <v>0</v>
      </c>
      <c r="AG472">
        <f>IF(ISBLANK(Basket_Sheet!$I$3),0,IF(Basket_Sheet!$I$3=0,1,IF(Calculation_Sheet!AD472=Basket_Sheet!$I$3,1,0)))</f>
        <v>0</v>
      </c>
      <c r="AH472">
        <f t="shared" si="129"/>
        <v>1</v>
      </c>
    </row>
    <row r="473" spans="1:34" x14ac:dyDescent="0.35">
      <c r="A473" s="19">
        <v>43209</v>
      </c>
      <c r="B473" s="7">
        <v>0.11533879044519971</v>
      </c>
      <c r="C473">
        <v>0.13193432299999999</v>
      </c>
      <c r="D473">
        <v>5.7711788711896301E-3</v>
      </c>
      <c r="E473">
        <v>14.237446857018</v>
      </c>
      <c r="F473">
        <v>7</v>
      </c>
      <c r="G473">
        <f t="shared" si="120"/>
        <v>99999</v>
      </c>
      <c r="H473">
        <f t="shared" si="121"/>
        <v>0</v>
      </c>
      <c r="I473">
        <f t="shared" si="122"/>
        <v>99999</v>
      </c>
      <c r="J473">
        <f>IF(Basket_Sheet!$I$6=0,IF(C473&lt;Basket_Sheet!$I$7,-10,10),IF(Basket_Sheet!$I$6=1,IF(D473&lt;Basket_Sheet!$I$7,-10,10),IF(Basket_Sheet!$I$6=2,IF(E473&gt;Basket_Sheet!$I$7,-10,10),"")))</f>
        <v>-10</v>
      </c>
      <c r="K473">
        <f t="shared" si="123"/>
        <v>0</v>
      </c>
      <c r="L473">
        <f t="shared" si="124"/>
        <v>4</v>
      </c>
      <c r="M473">
        <f t="shared" si="125"/>
        <v>4</v>
      </c>
      <c r="N473">
        <v>25152.650399999999</v>
      </c>
      <c r="O473" s="6">
        <f t="shared" si="130"/>
        <v>1.3774794977323701E-3</v>
      </c>
      <c r="P473">
        <v>17288384</v>
      </c>
      <c r="Q473" s="6">
        <f t="shared" si="131"/>
        <v>3.3032596649942292E-3</v>
      </c>
      <c r="R473">
        <v>2779.8142783599378</v>
      </c>
      <c r="S473" s="6">
        <f t="shared" si="132"/>
        <v>5.8859988850656908E-3</v>
      </c>
      <c r="T473" s="29">
        <v>605.48937999999976</v>
      </c>
      <c r="U473" s="6">
        <f t="shared" si="133"/>
        <v>1.0541756545439096E-3</v>
      </c>
      <c r="V473">
        <v>672.88248000000021</v>
      </c>
      <c r="W473" s="6">
        <f t="shared" si="135"/>
        <v>1.1937414789742196E-3</v>
      </c>
      <c r="X473">
        <v>3385.3036583599378</v>
      </c>
      <c r="Y473" s="6">
        <f t="shared" si="134"/>
        <v>5.0183653022015662E-3</v>
      </c>
      <c r="Z473" s="29">
        <v>4058.186138359938</v>
      </c>
      <c r="AA473" s="6">
        <f t="shared" si="136"/>
        <v>4.3821899186768931E-3</v>
      </c>
      <c r="AB473">
        <f t="shared" si="126"/>
        <v>2018</v>
      </c>
      <c r="AC473">
        <f t="shared" si="127"/>
        <v>4</v>
      </c>
      <c r="AD473" s="23">
        <f t="shared" si="128"/>
        <v>2</v>
      </c>
      <c r="AE473">
        <f>IF(ISBLANK(Basket_Sheet!$I$1),0,IF(Basket_Sheet!$I$1=0,1,IF(Calculation_Sheet!AB473=Basket_Sheet!$I$1,1,0)))</f>
        <v>1</v>
      </c>
      <c r="AF473">
        <f>IF(ISBLANK(Basket_Sheet!$I$2),0,IF(Basket_Sheet!$I$2=0,1,IF(Calculation_Sheet!AC473=Basket_Sheet!$I$2,1,0)))</f>
        <v>0</v>
      </c>
      <c r="AG473">
        <f>IF(ISBLANK(Basket_Sheet!$I$3),0,IF(Basket_Sheet!$I$3=0,1,IF(Calculation_Sheet!AD473=Basket_Sheet!$I$3,1,0)))</f>
        <v>0</v>
      </c>
      <c r="AH473">
        <f t="shared" si="129"/>
        <v>1</v>
      </c>
    </row>
    <row r="474" spans="1:34" x14ac:dyDescent="0.35">
      <c r="A474" s="19">
        <v>43210</v>
      </c>
      <c r="B474" s="7">
        <v>-7.5070863064536988E-2</v>
      </c>
      <c r="C474">
        <v>0.64085794500000004</v>
      </c>
      <c r="D474">
        <v>9.0752573101254994E-2</v>
      </c>
      <c r="E474">
        <v>9.2404043715882302</v>
      </c>
      <c r="F474">
        <v>7</v>
      </c>
      <c r="G474">
        <f t="shared" si="120"/>
        <v>99999</v>
      </c>
      <c r="H474">
        <f t="shared" si="121"/>
        <v>0</v>
      </c>
      <c r="I474">
        <f t="shared" si="122"/>
        <v>99999</v>
      </c>
      <c r="J474">
        <f>IF(Basket_Sheet!$I$6=0,IF(C474&lt;Basket_Sheet!$I$7,-10,10),IF(Basket_Sheet!$I$6=1,IF(D474&lt;Basket_Sheet!$I$7,-10,10),IF(Basket_Sheet!$I$6=2,IF(E474&gt;Basket_Sheet!$I$7,-10,10),"")))</f>
        <v>10</v>
      </c>
      <c r="K474">
        <f t="shared" si="123"/>
        <v>0</v>
      </c>
      <c r="L474">
        <f t="shared" si="124"/>
        <v>3</v>
      </c>
      <c r="M474">
        <f t="shared" si="125"/>
        <v>3</v>
      </c>
      <c r="N474">
        <v>25009.699199999999</v>
      </c>
      <c r="O474" s="6">
        <f t="shared" si="130"/>
        <v>-5.6833454020416285E-3</v>
      </c>
      <c r="P474">
        <v>17273102</v>
      </c>
      <c r="Q474" s="6">
        <f t="shared" si="131"/>
        <v>-8.8394612243691828E-4</v>
      </c>
      <c r="R474">
        <v>2786.5287729797778</v>
      </c>
      <c r="S474" s="6">
        <f t="shared" si="132"/>
        <v>2.4154472016748585E-3</v>
      </c>
      <c r="T474" s="29">
        <v>605.98361999999986</v>
      </c>
      <c r="U474" s="6">
        <f t="shared" si="133"/>
        <v>8.1626534886547475E-4</v>
      </c>
      <c r="V474">
        <v>671.1065100000003</v>
      </c>
      <c r="W474" s="6">
        <f t="shared" si="135"/>
        <v>-2.6393464725071869E-3</v>
      </c>
      <c r="X474">
        <v>3392.5123929797778</v>
      </c>
      <c r="Y474" s="6">
        <f t="shared" si="134"/>
        <v>2.1294203850925619E-3</v>
      </c>
      <c r="Z474" s="29">
        <v>4063.6189029797779</v>
      </c>
      <c r="AA474" s="6">
        <f t="shared" si="136"/>
        <v>1.3387174551917624E-3</v>
      </c>
      <c r="AB474">
        <f t="shared" si="126"/>
        <v>2018</v>
      </c>
      <c r="AC474">
        <f t="shared" si="127"/>
        <v>4</v>
      </c>
      <c r="AD474" s="23">
        <f t="shared" si="128"/>
        <v>2</v>
      </c>
      <c r="AE474">
        <f>IF(ISBLANK(Basket_Sheet!$I$1),0,IF(Basket_Sheet!$I$1=0,1,IF(Calculation_Sheet!AB474=Basket_Sheet!$I$1,1,0)))</f>
        <v>1</v>
      </c>
      <c r="AF474">
        <f>IF(ISBLANK(Basket_Sheet!$I$2),0,IF(Basket_Sheet!$I$2=0,1,IF(Calculation_Sheet!AC474=Basket_Sheet!$I$2,1,0)))</f>
        <v>0</v>
      </c>
      <c r="AG474">
        <f>IF(ISBLANK(Basket_Sheet!$I$3),0,IF(Basket_Sheet!$I$3=0,1,IF(Calculation_Sheet!AD474=Basket_Sheet!$I$3,1,0)))</f>
        <v>0</v>
      </c>
      <c r="AH474">
        <f t="shared" si="129"/>
        <v>1</v>
      </c>
    </row>
    <row r="475" spans="1:34" x14ac:dyDescent="0.35">
      <c r="A475" s="19">
        <v>43213</v>
      </c>
      <c r="B475" s="7">
        <v>0.50931976063460838</v>
      </c>
      <c r="C475">
        <v>0.22184793999999999</v>
      </c>
      <c r="D475">
        <v>0.11623165143311399</v>
      </c>
      <c r="E475">
        <v>8.1581341341357891</v>
      </c>
      <c r="F475">
        <v>7</v>
      </c>
      <c r="G475">
        <f t="shared" si="120"/>
        <v>99999</v>
      </c>
      <c r="H475">
        <f t="shared" si="121"/>
        <v>99999</v>
      </c>
      <c r="I475">
        <f t="shared" si="122"/>
        <v>1</v>
      </c>
      <c r="J475">
        <f>IF(Basket_Sheet!$I$6=0,IF(C475&lt;Basket_Sheet!$I$7,-10,10),IF(Basket_Sheet!$I$6=1,IF(D475&lt;Basket_Sheet!$I$7,-10,10),IF(Basket_Sheet!$I$6=2,IF(E475&gt;Basket_Sheet!$I$7,-10,10),"")))</f>
        <v>10</v>
      </c>
      <c r="K475">
        <f t="shared" si="123"/>
        <v>1</v>
      </c>
      <c r="L475">
        <f t="shared" si="124"/>
        <v>5</v>
      </c>
      <c r="M475">
        <f t="shared" si="125"/>
        <v>5</v>
      </c>
      <c r="N475">
        <v>24986.199199999999</v>
      </c>
      <c r="O475" s="6">
        <f t="shared" si="130"/>
        <v>-9.3963545151309891E-4</v>
      </c>
      <c r="P475">
        <v>17301282</v>
      </c>
      <c r="Q475" s="6">
        <f t="shared" si="131"/>
        <v>1.6314382905862068E-3</v>
      </c>
      <c r="R475">
        <v>2787.9302630355346</v>
      </c>
      <c r="S475" s="6">
        <f t="shared" si="132"/>
        <v>5.0295194126359632E-4</v>
      </c>
      <c r="T475" s="29">
        <v>604.2541699999997</v>
      </c>
      <c r="U475" s="6">
        <f t="shared" si="133"/>
        <v>-2.8539550293458227E-3</v>
      </c>
      <c r="V475">
        <v>669.1867500000003</v>
      </c>
      <c r="W475" s="6">
        <f t="shared" si="135"/>
        <v>-2.8605891485093959E-3</v>
      </c>
      <c r="X475">
        <v>3392.1844330355343</v>
      </c>
      <c r="Y475" s="6">
        <f t="shared" si="134"/>
        <v>-9.6671701162343027E-5</v>
      </c>
      <c r="Z475" s="29">
        <v>4061.3711830355346</v>
      </c>
      <c r="AA475" s="6">
        <f t="shared" si="136"/>
        <v>-5.531325643246543E-4</v>
      </c>
      <c r="AB475">
        <f t="shared" si="126"/>
        <v>2018</v>
      </c>
      <c r="AC475">
        <f t="shared" si="127"/>
        <v>4</v>
      </c>
      <c r="AD475" s="23">
        <f t="shared" si="128"/>
        <v>2</v>
      </c>
      <c r="AE475">
        <f>IF(ISBLANK(Basket_Sheet!$I$1),0,IF(Basket_Sheet!$I$1=0,1,IF(Calculation_Sheet!AB475=Basket_Sheet!$I$1,1,0)))</f>
        <v>1</v>
      </c>
      <c r="AF475">
        <f>IF(ISBLANK(Basket_Sheet!$I$2),0,IF(Basket_Sheet!$I$2=0,1,IF(Calculation_Sheet!AC475=Basket_Sheet!$I$2,1,0)))</f>
        <v>0</v>
      </c>
      <c r="AG475">
        <f>IF(ISBLANK(Basket_Sheet!$I$3),0,IF(Basket_Sheet!$I$3=0,1,IF(Calculation_Sheet!AD475=Basket_Sheet!$I$3,1,0)))</f>
        <v>0</v>
      </c>
      <c r="AH475">
        <f t="shared" si="129"/>
        <v>1</v>
      </c>
    </row>
    <row r="476" spans="1:34" x14ac:dyDescent="0.35">
      <c r="A476" s="19">
        <v>43214</v>
      </c>
      <c r="B476" s="7">
        <v>-4.0750179647312437E-2</v>
      </c>
      <c r="C476">
        <v>6.6256880000000002E-3</v>
      </c>
      <c r="D476">
        <v>5.9258673988403801E-2</v>
      </c>
      <c r="E476">
        <v>10.142777763267301</v>
      </c>
      <c r="F476">
        <v>3</v>
      </c>
      <c r="G476">
        <f t="shared" si="120"/>
        <v>99999</v>
      </c>
      <c r="H476">
        <f t="shared" si="121"/>
        <v>0</v>
      </c>
      <c r="I476">
        <f t="shared" si="122"/>
        <v>99999</v>
      </c>
      <c r="J476">
        <f>IF(Basket_Sheet!$I$6=0,IF(C476&lt;Basket_Sheet!$I$7,-10,10),IF(Basket_Sheet!$I$6=1,IF(D476&lt;Basket_Sheet!$I$7,-10,10),IF(Basket_Sheet!$I$6=2,IF(E476&gt;Basket_Sheet!$I$7,-10,10),"")))</f>
        <v>-10</v>
      </c>
      <c r="K476">
        <f t="shared" si="123"/>
        <v>0</v>
      </c>
      <c r="L476">
        <f t="shared" si="124"/>
        <v>4</v>
      </c>
      <c r="M476">
        <f t="shared" si="125"/>
        <v>4</v>
      </c>
      <c r="N476">
        <v>25055.300800000001</v>
      </c>
      <c r="O476" s="6">
        <f t="shared" si="130"/>
        <v>2.765590694562281E-3</v>
      </c>
      <c r="P476">
        <v>17310416</v>
      </c>
      <c r="Q476" s="6">
        <f t="shared" si="131"/>
        <v>5.279377562887877E-4</v>
      </c>
      <c r="R476">
        <v>2788.2052033734108</v>
      </c>
      <c r="S476" s="6">
        <f t="shared" si="132"/>
        <v>9.8618082927437456E-5</v>
      </c>
      <c r="T476" s="29">
        <v>604.50019999999984</v>
      </c>
      <c r="U476" s="6">
        <f t="shared" si="133"/>
        <v>4.0716309827071306E-4</v>
      </c>
      <c r="V476">
        <v>669.73264000000017</v>
      </c>
      <c r="W476" s="6">
        <f t="shared" si="135"/>
        <v>8.1575135789813125E-4</v>
      </c>
      <c r="X476">
        <v>3392.7054033734107</v>
      </c>
      <c r="Y476" s="6">
        <f t="shared" si="134"/>
        <v>1.5357960280781846E-4</v>
      </c>
      <c r="Z476" s="29">
        <v>4062.4380433734109</v>
      </c>
      <c r="AA476" s="6">
        <f t="shared" si="136"/>
        <v>2.6268476575896926E-4</v>
      </c>
      <c r="AB476">
        <f t="shared" si="126"/>
        <v>2018</v>
      </c>
      <c r="AC476">
        <f t="shared" si="127"/>
        <v>4</v>
      </c>
      <c r="AD476" s="23">
        <f t="shared" si="128"/>
        <v>2</v>
      </c>
      <c r="AE476">
        <f>IF(ISBLANK(Basket_Sheet!$I$1),0,IF(Basket_Sheet!$I$1=0,1,IF(Calculation_Sheet!AB476=Basket_Sheet!$I$1,1,0)))</f>
        <v>1</v>
      </c>
      <c r="AF476">
        <f>IF(ISBLANK(Basket_Sheet!$I$2),0,IF(Basket_Sheet!$I$2=0,1,IF(Calculation_Sheet!AC476=Basket_Sheet!$I$2,1,0)))</f>
        <v>0</v>
      </c>
      <c r="AG476">
        <f>IF(ISBLANK(Basket_Sheet!$I$3),0,IF(Basket_Sheet!$I$3=0,1,IF(Calculation_Sheet!AD476=Basket_Sheet!$I$3,1,0)))</f>
        <v>0</v>
      </c>
      <c r="AH476">
        <f t="shared" si="129"/>
        <v>1</v>
      </c>
    </row>
    <row r="477" spans="1:34" x14ac:dyDescent="0.35">
      <c r="A477" s="19">
        <v>43215</v>
      </c>
      <c r="B477" s="7">
        <v>-0.54374228449550066</v>
      </c>
      <c r="C477">
        <v>0.46794037799999999</v>
      </c>
      <c r="D477">
        <v>0.13951159752960399</v>
      </c>
      <c r="E477">
        <v>7.5203592515591202</v>
      </c>
      <c r="F477">
        <v>1</v>
      </c>
      <c r="G477">
        <f t="shared" si="120"/>
        <v>-1</v>
      </c>
      <c r="H477">
        <f t="shared" si="121"/>
        <v>99999</v>
      </c>
      <c r="I477">
        <f t="shared" si="122"/>
        <v>99999</v>
      </c>
      <c r="J477">
        <f>IF(Basket_Sheet!$I$6=0,IF(C477&lt;Basket_Sheet!$I$7,-10,10),IF(Basket_Sheet!$I$6=1,IF(D477&lt;Basket_Sheet!$I$7,-10,10),IF(Basket_Sheet!$I$6=2,IF(E477&gt;Basket_Sheet!$I$7,-10,10),"")))</f>
        <v>10</v>
      </c>
      <c r="K477">
        <f t="shared" si="123"/>
        <v>-1</v>
      </c>
      <c r="L477">
        <f t="shared" si="124"/>
        <v>1</v>
      </c>
      <c r="M477">
        <f t="shared" si="125"/>
        <v>1</v>
      </c>
      <c r="N477">
        <v>24805.599600000001</v>
      </c>
      <c r="O477" s="6">
        <f t="shared" si="130"/>
        <v>-9.9660028827113223E-3</v>
      </c>
      <c r="P477">
        <v>17381096</v>
      </c>
      <c r="Q477" s="6">
        <f t="shared" si="131"/>
        <v>4.0830907818738549E-3</v>
      </c>
      <c r="R477">
        <v>2789.3485359387637</v>
      </c>
      <c r="S477" s="6">
        <f t="shared" si="132"/>
        <v>4.1006040874247418E-4</v>
      </c>
      <c r="T477" s="29">
        <v>603.37340999999981</v>
      </c>
      <c r="U477" s="6">
        <f t="shared" si="133"/>
        <v>-1.864002691810529E-3</v>
      </c>
      <c r="V477">
        <v>669.7346600000003</v>
      </c>
      <c r="W477" s="6">
        <f t="shared" si="135"/>
        <v>3.0161289439334382E-6</v>
      </c>
      <c r="X477">
        <v>3392.7219459387634</v>
      </c>
      <c r="Y477" s="6">
        <f t="shared" si="134"/>
        <v>4.875921539193584E-6</v>
      </c>
      <c r="Z477" s="29">
        <v>4062.4566059387635</v>
      </c>
      <c r="AA477" s="6">
        <f t="shared" si="136"/>
        <v>4.5693165420246373E-6</v>
      </c>
      <c r="AB477">
        <f t="shared" si="126"/>
        <v>2018</v>
      </c>
      <c r="AC477">
        <f t="shared" si="127"/>
        <v>4</v>
      </c>
      <c r="AD477" s="23">
        <f t="shared" si="128"/>
        <v>2</v>
      </c>
      <c r="AE477">
        <f>IF(ISBLANK(Basket_Sheet!$I$1),0,IF(Basket_Sheet!$I$1=0,1,IF(Calculation_Sheet!AB477=Basket_Sheet!$I$1,1,0)))</f>
        <v>1</v>
      </c>
      <c r="AF477">
        <f>IF(ISBLANK(Basket_Sheet!$I$2),0,IF(Basket_Sheet!$I$2=0,1,IF(Calculation_Sheet!AC477=Basket_Sheet!$I$2,1,0)))</f>
        <v>0</v>
      </c>
      <c r="AG477">
        <f>IF(ISBLANK(Basket_Sheet!$I$3),0,IF(Basket_Sheet!$I$3=0,1,IF(Calculation_Sheet!AD477=Basket_Sheet!$I$3,1,0)))</f>
        <v>0</v>
      </c>
      <c r="AH477">
        <f t="shared" si="129"/>
        <v>1</v>
      </c>
    </row>
    <row r="478" spans="1:34" x14ac:dyDescent="0.35">
      <c r="A478" s="19">
        <v>43216</v>
      </c>
      <c r="B478" s="7">
        <v>0.90200602589556744</v>
      </c>
      <c r="C478">
        <v>0.49116483700000002</v>
      </c>
      <c r="D478">
        <v>0.21817019996993101</v>
      </c>
      <c r="E478">
        <v>6.6988177038996604</v>
      </c>
      <c r="F478">
        <v>4</v>
      </c>
      <c r="G478">
        <f t="shared" si="120"/>
        <v>99999</v>
      </c>
      <c r="H478">
        <f t="shared" si="121"/>
        <v>99999</v>
      </c>
      <c r="I478">
        <f t="shared" si="122"/>
        <v>1</v>
      </c>
      <c r="J478">
        <f>IF(Basket_Sheet!$I$6=0,IF(C478&lt;Basket_Sheet!$I$7,-10,10),IF(Basket_Sheet!$I$6=1,IF(D478&lt;Basket_Sheet!$I$7,-10,10),IF(Basket_Sheet!$I$6=2,IF(E478&gt;Basket_Sheet!$I$7,-10,10),"")))</f>
        <v>10</v>
      </c>
      <c r="K478">
        <f t="shared" si="123"/>
        <v>1</v>
      </c>
      <c r="L478">
        <f t="shared" si="124"/>
        <v>5</v>
      </c>
      <c r="M478">
        <f t="shared" si="125"/>
        <v>5</v>
      </c>
      <c r="N478">
        <v>25017.599600000001</v>
      </c>
      <c r="O478" s="6">
        <f t="shared" si="130"/>
        <v>8.5464573894034057E-3</v>
      </c>
      <c r="P478">
        <v>17397236</v>
      </c>
      <c r="Q478" s="6">
        <f t="shared" si="131"/>
        <v>9.2859506673237391E-4</v>
      </c>
      <c r="R478">
        <v>2797.4925041876891</v>
      </c>
      <c r="S478" s="6">
        <f t="shared" si="132"/>
        <v>2.9196667766671069E-3</v>
      </c>
      <c r="T478" s="29">
        <v>604.51818999999978</v>
      </c>
      <c r="U478" s="6">
        <f t="shared" si="133"/>
        <v>1.8972993854666775E-3</v>
      </c>
      <c r="V478">
        <v>670.18374000000017</v>
      </c>
      <c r="W478" s="6">
        <f t="shared" si="135"/>
        <v>6.7053420827867249E-4</v>
      </c>
      <c r="X478">
        <v>3402.0106941876888</v>
      </c>
      <c r="Y478" s="6">
        <f t="shared" si="134"/>
        <v>2.7378454223294657E-3</v>
      </c>
      <c r="Z478" s="29">
        <v>4072.1944341876888</v>
      </c>
      <c r="AA478" s="6">
        <f t="shared" si="136"/>
        <v>2.3970294808046688E-3</v>
      </c>
      <c r="AB478">
        <f t="shared" si="126"/>
        <v>2018</v>
      </c>
      <c r="AC478">
        <f t="shared" si="127"/>
        <v>4</v>
      </c>
      <c r="AD478" s="23">
        <f t="shared" si="128"/>
        <v>2</v>
      </c>
      <c r="AE478">
        <f>IF(ISBLANK(Basket_Sheet!$I$1),0,IF(Basket_Sheet!$I$1=0,1,IF(Calculation_Sheet!AB478=Basket_Sheet!$I$1,1,0)))</f>
        <v>1</v>
      </c>
      <c r="AF478">
        <f>IF(ISBLANK(Basket_Sheet!$I$2),0,IF(Basket_Sheet!$I$2=0,1,IF(Calculation_Sheet!AC478=Basket_Sheet!$I$2,1,0)))</f>
        <v>0</v>
      </c>
      <c r="AG478">
        <f>IF(ISBLANK(Basket_Sheet!$I$3),0,IF(Basket_Sheet!$I$3=0,1,IF(Calculation_Sheet!AD478=Basket_Sheet!$I$3,1,0)))</f>
        <v>0</v>
      </c>
      <c r="AH478">
        <f t="shared" si="129"/>
        <v>1</v>
      </c>
    </row>
    <row r="479" spans="1:34" x14ac:dyDescent="0.35">
      <c r="A479" s="19">
        <v>43217</v>
      </c>
      <c r="B479" s="7">
        <v>1.049354779342613</v>
      </c>
      <c r="C479">
        <v>0.566141546</v>
      </c>
      <c r="D479">
        <v>0.17677975946593599</v>
      </c>
      <c r="E479">
        <v>9.3022957654704204</v>
      </c>
      <c r="F479">
        <v>8</v>
      </c>
      <c r="G479">
        <f t="shared" si="120"/>
        <v>99999</v>
      </c>
      <c r="H479">
        <f t="shared" si="121"/>
        <v>99999</v>
      </c>
      <c r="I479">
        <f t="shared" si="122"/>
        <v>1</v>
      </c>
      <c r="J479">
        <f>IF(Basket_Sheet!$I$6=0,IF(C479&lt;Basket_Sheet!$I$7,-10,10),IF(Basket_Sheet!$I$6=1,IF(D479&lt;Basket_Sheet!$I$7,-10,10),IF(Basket_Sheet!$I$6=2,IF(E479&gt;Basket_Sheet!$I$7,-10,10),"")))</f>
        <v>10</v>
      </c>
      <c r="K479">
        <f t="shared" si="123"/>
        <v>1</v>
      </c>
      <c r="L479">
        <f t="shared" si="124"/>
        <v>5</v>
      </c>
      <c r="M479">
        <f t="shared" si="125"/>
        <v>5</v>
      </c>
      <c r="N479">
        <v>25418.099600000001</v>
      </c>
      <c r="O479" s="6">
        <f t="shared" si="130"/>
        <v>1.6008730110142144E-2</v>
      </c>
      <c r="P479">
        <v>17431582</v>
      </c>
      <c r="Q479" s="6">
        <f t="shared" si="131"/>
        <v>1.9742216522211642E-3</v>
      </c>
      <c r="R479">
        <v>2807.7017559371716</v>
      </c>
      <c r="S479" s="6">
        <f t="shared" si="132"/>
        <v>3.6494295281219724E-3</v>
      </c>
      <c r="T479" s="29">
        <v>607.46867999999984</v>
      </c>
      <c r="U479" s="6">
        <f t="shared" si="133"/>
        <v>4.8807298916846431E-3</v>
      </c>
      <c r="V479">
        <v>673.14309000000026</v>
      </c>
      <c r="W479" s="6">
        <f t="shared" si="135"/>
        <v>4.4157293341675619E-3</v>
      </c>
      <c r="X479">
        <v>3415.1704359371715</v>
      </c>
      <c r="Y479" s="6">
        <f t="shared" si="134"/>
        <v>3.8682246860557434E-3</v>
      </c>
      <c r="Z479" s="29">
        <v>4088.313525937172</v>
      </c>
      <c r="AA479" s="6">
        <f t="shared" si="136"/>
        <v>3.9583305782644462E-3</v>
      </c>
      <c r="AB479">
        <f t="shared" si="126"/>
        <v>2018</v>
      </c>
      <c r="AC479">
        <f t="shared" si="127"/>
        <v>4</v>
      </c>
      <c r="AD479" s="23">
        <f t="shared" si="128"/>
        <v>2</v>
      </c>
      <c r="AE479">
        <f>IF(ISBLANK(Basket_Sheet!$I$1),0,IF(Basket_Sheet!$I$1=0,1,IF(Calculation_Sheet!AB479=Basket_Sheet!$I$1,1,0)))</f>
        <v>1</v>
      </c>
      <c r="AF479">
        <f>IF(ISBLANK(Basket_Sheet!$I$2),0,IF(Basket_Sheet!$I$2=0,1,IF(Calculation_Sheet!AC479=Basket_Sheet!$I$2,1,0)))</f>
        <v>0</v>
      </c>
      <c r="AG479">
        <f>IF(ISBLANK(Basket_Sheet!$I$3),0,IF(Basket_Sheet!$I$3=0,1,IF(Calculation_Sheet!AD479=Basket_Sheet!$I$3,1,0)))</f>
        <v>0</v>
      </c>
      <c r="AH479">
        <f t="shared" si="129"/>
        <v>1</v>
      </c>
    </row>
    <row r="480" spans="1:34" x14ac:dyDescent="0.35">
      <c r="A480" s="19">
        <v>43220</v>
      </c>
      <c r="B480" s="7">
        <v>-7.3546153482273932E-2</v>
      </c>
      <c r="C480">
        <v>1.8922502000000001E-2</v>
      </c>
      <c r="D480">
        <v>2.2436880975103098E-2</v>
      </c>
      <c r="E480">
        <v>11.4212938956365</v>
      </c>
      <c r="F480">
        <v>2</v>
      </c>
      <c r="G480">
        <f t="shared" si="120"/>
        <v>99999</v>
      </c>
      <c r="H480">
        <f t="shared" si="121"/>
        <v>0</v>
      </c>
      <c r="I480">
        <f t="shared" si="122"/>
        <v>99999</v>
      </c>
      <c r="J480">
        <f>IF(Basket_Sheet!$I$6=0,IF(C480&lt;Basket_Sheet!$I$7,-10,10),IF(Basket_Sheet!$I$6=1,IF(D480&lt;Basket_Sheet!$I$7,-10,10),IF(Basket_Sheet!$I$6=2,IF(E480&gt;Basket_Sheet!$I$7,-10,10),"")))</f>
        <v>-10</v>
      </c>
      <c r="K480">
        <f t="shared" si="123"/>
        <v>0</v>
      </c>
      <c r="L480">
        <f t="shared" si="124"/>
        <v>4</v>
      </c>
      <c r="M480">
        <f t="shared" si="125"/>
        <v>4</v>
      </c>
      <c r="N480">
        <v>25546.449199999999</v>
      </c>
      <c r="O480" s="6">
        <f t="shared" si="130"/>
        <v>5.0495356466380148E-3</v>
      </c>
      <c r="P480">
        <v>17515122</v>
      </c>
      <c r="Q480" s="6">
        <f t="shared" si="131"/>
        <v>4.7924508515635456E-3</v>
      </c>
      <c r="R480">
        <v>2812.3611745532967</v>
      </c>
      <c r="S480" s="6">
        <f t="shared" si="132"/>
        <v>1.6595133746923896E-3</v>
      </c>
      <c r="T480" s="29">
        <v>608.10959999999989</v>
      </c>
      <c r="U480" s="6">
        <f t="shared" si="133"/>
        <v>1.0550667402311475E-3</v>
      </c>
      <c r="V480">
        <v>675.29117000000019</v>
      </c>
      <c r="W480" s="6">
        <f t="shared" si="135"/>
        <v>3.1911194394047548E-3</v>
      </c>
      <c r="X480">
        <v>3420.4707745532965</v>
      </c>
      <c r="Y480" s="6">
        <f t="shared" si="134"/>
        <v>1.5519982722824732E-3</v>
      </c>
      <c r="Z480" s="29">
        <v>4095.7619445532964</v>
      </c>
      <c r="AA480" s="6">
        <f t="shared" si="136"/>
        <v>1.821880481736482E-3</v>
      </c>
      <c r="AB480">
        <f t="shared" si="126"/>
        <v>2018</v>
      </c>
      <c r="AC480">
        <f t="shared" si="127"/>
        <v>4</v>
      </c>
      <c r="AD480" s="23">
        <f t="shared" si="128"/>
        <v>2</v>
      </c>
      <c r="AE480">
        <f>IF(ISBLANK(Basket_Sheet!$I$1),0,IF(Basket_Sheet!$I$1=0,1,IF(Calculation_Sheet!AB480=Basket_Sheet!$I$1,1,0)))</f>
        <v>1</v>
      </c>
      <c r="AF480">
        <f>IF(ISBLANK(Basket_Sheet!$I$2),0,IF(Basket_Sheet!$I$2=0,1,IF(Calculation_Sheet!AC480=Basket_Sheet!$I$2,1,0)))</f>
        <v>0</v>
      </c>
      <c r="AG480">
        <f>IF(ISBLANK(Basket_Sheet!$I$3),0,IF(Basket_Sheet!$I$3=0,1,IF(Calculation_Sheet!AD480=Basket_Sheet!$I$3,1,0)))</f>
        <v>0</v>
      </c>
      <c r="AH480">
        <f t="shared" si="129"/>
        <v>1</v>
      </c>
    </row>
    <row r="481" spans="1:34" x14ac:dyDescent="0.35">
      <c r="A481" s="19">
        <v>43222</v>
      </c>
      <c r="B481" s="7">
        <v>-0.15062431971240192</v>
      </c>
      <c r="C481">
        <v>8.4876995999999996E-2</v>
      </c>
      <c r="D481">
        <v>2.19943826234648E-2</v>
      </c>
      <c r="E481">
        <v>9.7591559169159101</v>
      </c>
      <c r="F481">
        <v>7</v>
      </c>
      <c r="G481">
        <f t="shared" si="120"/>
        <v>99999</v>
      </c>
      <c r="H481">
        <f t="shared" si="121"/>
        <v>0</v>
      </c>
      <c r="I481">
        <f t="shared" si="122"/>
        <v>99999</v>
      </c>
      <c r="J481">
        <f>IF(Basket_Sheet!$I$6=0,IF(C481&lt;Basket_Sheet!$I$7,-10,10),IF(Basket_Sheet!$I$6=1,IF(D481&lt;Basket_Sheet!$I$7,-10,10),IF(Basket_Sheet!$I$6=2,IF(E481&gt;Basket_Sheet!$I$7,-10,10),"")))</f>
        <v>-10</v>
      </c>
      <c r="K481">
        <f t="shared" si="123"/>
        <v>0</v>
      </c>
      <c r="L481">
        <f t="shared" si="124"/>
        <v>4</v>
      </c>
      <c r="M481">
        <f t="shared" si="125"/>
        <v>4</v>
      </c>
      <c r="N481">
        <v>25579.25</v>
      </c>
      <c r="O481" s="6">
        <f t="shared" si="130"/>
        <v>1.2839670884672305E-3</v>
      </c>
      <c r="P481">
        <v>17366594</v>
      </c>
      <c r="Q481" s="6">
        <f t="shared" si="131"/>
        <v>-8.4799866081435304E-3</v>
      </c>
      <c r="R481">
        <v>2807.9591414449756</v>
      </c>
      <c r="S481" s="6">
        <f t="shared" si="132"/>
        <v>-1.5652445881245702E-3</v>
      </c>
      <c r="T481" s="29">
        <v>607.73318999999981</v>
      </c>
      <c r="U481" s="6">
        <f t="shared" si="133"/>
        <v>-6.1898381475988806E-4</v>
      </c>
      <c r="V481">
        <v>680.35497000000021</v>
      </c>
      <c r="W481" s="6">
        <f t="shared" si="135"/>
        <v>7.498691268242208E-3</v>
      </c>
      <c r="X481">
        <v>3415.6923314449755</v>
      </c>
      <c r="Y481" s="6">
        <f t="shared" si="134"/>
        <v>-1.3970132836305105E-3</v>
      </c>
      <c r="Z481" s="29">
        <v>4096.0473014449753</v>
      </c>
      <c r="AA481" s="6">
        <f t="shared" si="136"/>
        <v>6.9671259106840466E-5</v>
      </c>
      <c r="AB481">
        <f t="shared" si="126"/>
        <v>2018</v>
      </c>
      <c r="AC481">
        <f t="shared" si="127"/>
        <v>5</v>
      </c>
      <c r="AD481" s="23">
        <f t="shared" si="128"/>
        <v>2</v>
      </c>
      <c r="AE481">
        <f>IF(ISBLANK(Basket_Sheet!$I$1),0,IF(Basket_Sheet!$I$1=0,1,IF(Calculation_Sheet!AB481=Basket_Sheet!$I$1,1,0)))</f>
        <v>1</v>
      </c>
      <c r="AF481">
        <f>IF(ISBLANK(Basket_Sheet!$I$2),0,IF(Basket_Sheet!$I$2=0,1,IF(Calculation_Sheet!AC481=Basket_Sheet!$I$2,1,0)))</f>
        <v>0</v>
      </c>
      <c r="AG481">
        <f>IF(ISBLANK(Basket_Sheet!$I$3),0,IF(Basket_Sheet!$I$3=0,1,IF(Calculation_Sheet!AD481=Basket_Sheet!$I$3,1,0)))</f>
        <v>0</v>
      </c>
      <c r="AH481">
        <f t="shared" si="129"/>
        <v>1</v>
      </c>
    </row>
    <row r="482" spans="1:34" x14ac:dyDescent="0.35">
      <c r="A482" s="19">
        <v>43223</v>
      </c>
      <c r="B482" s="7">
        <v>0.50054831831835167</v>
      </c>
      <c r="C482">
        <v>0.511196392</v>
      </c>
      <c r="D482">
        <v>0.110675768807751</v>
      </c>
      <c r="E482">
        <v>12.508203661804099</v>
      </c>
      <c r="F482">
        <v>6</v>
      </c>
      <c r="G482">
        <f t="shared" si="120"/>
        <v>99999</v>
      </c>
      <c r="H482">
        <f t="shared" si="121"/>
        <v>99999</v>
      </c>
      <c r="I482">
        <f t="shared" si="122"/>
        <v>1</v>
      </c>
      <c r="J482">
        <f>IF(Basket_Sheet!$I$6=0,IF(C482&lt;Basket_Sheet!$I$7,-10,10),IF(Basket_Sheet!$I$6=1,IF(D482&lt;Basket_Sheet!$I$7,-10,10),IF(Basket_Sheet!$I$6=2,IF(E482&gt;Basket_Sheet!$I$7,-10,10),"")))</f>
        <v>10</v>
      </c>
      <c r="K482">
        <f t="shared" si="123"/>
        <v>1</v>
      </c>
      <c r="L482">
        <f t="shared" si="124"/>
        <v>5</v>
      </c>
      <c r="M482">
        <f t="shared" si="125"/>
        <v>5</v>
      </c>
      <c r="N482">
        <v>25603.25</v>
      </c>
      <c r="O482" s="6">
        <f t="shared" si="130"/>
        <v>9.3826050411949247E-4</v>
      </c>
      <c r="P482">
        <v>17446980</v>
      </c>
      <c r="Q482" s="6">
        <f t="shared" si="131"/>
        <v>4.62877176722154E-3</v>
      </c>
      <c r="R482">
        <v>2818.4524078990366</v>
      </c>
      <c r="S482" s="6">
        <f t="shared" si="132"/>
        <v>3.7369726286904381E-3</v>
      </c>
      <c r="T482" s="29">
        <v>609.28102999999976</v>
      </c>
      <c r="U482" s="6">
        <f t="shared" si="133"/>
        <v>2.5469071386408082E-3</v>
      </c>
      <c r="V482">
        <v>678.1142500000002</v>
      </c>
      <c r="W482" s="6">
        <f t="shared" si="135"/>
        <v>-3.2934572374770932E-3</v>
      </c>
      <c r="X482">
        <v>3427.7334378990363</v>
      </c>
      <c r="Y482" s="6">
        <f t="shared" si="134"/>
        <v>3.5252315740530449E-3</v>
      </c>
      <c r="Z482" s="29">
        <v>4105.8476878990368</v>
      </c>
      <c r="AA482" s="6">
        <f t="shared" si="136"/>
        <v>2.3926448433846392E-3</v>
      </c>
      <c r="AB482">
        <f t="shared" si="126"/>
        <v>2018</v>
      </c>
      <c r="AC482">
        <f t="shared" si="127"/>
        <v>5</v>
      </c>
      <c r="AD482" s="23">
        <f t="shared" si="128"/>
        <v>2</v>
      </c>
      <c r="AE482">
        <f>IF(ISBLANK(Basket_Sheet!$I$1),0,IF(Basket_Sheet!$I$1=0,1,IF(Calculation_Sheet!AB482=Basket_Sheet!$I$1,1,0)))</f>
        <v>1</v>
      </c>
      <c r="AF482">
        <f>IF(ISBLANK(Basket_Sheet!$I$2),0,IF(Basket_Sheet!$I$2=0,1,IF(Calculation_Sheet!AC482=Basket_Sheet!$I$2,1,0)))</f>
        <v>0</v>
      </c>
      <c r="AG482">
        <f>IF(ISBLANK(Basket_Sheet!$I$3),0,IF(Basket_Sheet!$I$3=0,1,IF(Calculation_Sheet!AD482=Basket_Sheet!$I$3,1,0)))</f>
        <v>0</v>
      </c>
      <c r="AH482">
        <f t="shared" si="129"/>
        <v>1</v>
      </c>
    </row>
    <row r="483" spans="1:34" x14ac:dyDescent="0.35">
      <c r="A483" s="19">
        <v>43224</v>
      </c>
      <c r="B483" s="7">
        <v>0.32456270711983742</v>
      </c>
      <c r="C483">
        <v>4.5339141999999999E-2</v>
      </c>
      <c r="D483">
        <v>4.44998642457477E-2</v>
      </c>
      <c r="E483">
        <v>13.4722202756536</v>
      </c>
      <c r="F483">
        <v>5</v>
      </c>
      <c r="G483">
        <f t="shared" si="120"/>
        <v>99999</v>
      </c>
      <c r="H483">
        <f t="shared" si="121"/>
        <v>99999</v>
      </c>
      <c r="I483">
        <f t="shared" si="122"/>
        <v>1</v>
      </c>
      <c r="J483">
        <f>IF(Basket_Sheet!$I$6=0,IF(C483&lt;Basket_Sheet!$I$7,-10,10),IF(Basket_Sheet!$I$6=1,IF(D483&lt;Basket_Sheet!$I$7,-10,10),IF(Basket_Sheet!$I$6=2,IF(E483&gt;Basket_Sheet!$I$7,-10,10),"")))</f>
        <v>-10</v>
      </c>
      <c r="K483">
        <f t="shared" si="123"/>
        <v>1</v>
      </c>
      <c r="L483">
        <f t="shared" si="124"/>
        <v>6</v>
      </c>
      <c r="M483">
        <f t="shared" si="125"/>
        <v>6</v>
      </c>
      <c r="N483">
        <v>25644.800800000001</v>
      </c>
      <c r="O483" s="6">
        <f t="shared" si="130"/>
        <v>1.6228720963158416E-3</v>
      </c>
      <c r="P483">
        <v>17483782</v>
      </c>
      <c r="Q483" s="6">
        <f t="shared" si="131"/>
        <v>2.1093621933423456E-3</v>
      </c>
      <c r="R483">
        <v>2817.2009374584186</v>
      </c>
      <c r="S483" s="6">
        <f t="shared" si="132"/>
        <v>-4.4402752273220436E-4</v>
      </c>
      <c r="T483" s="29">
        <v>607.71389999999985</v>
      </c>
      <c r="U483" s="6">
        <f t="shared" si="133"/>
        <v>-2.5720971486670186E-3</v>
      </c>
      <c r="V483">
        <v>675.47115000000031</v>
      </c>
      <c r="W483" s="6">
        <f t="shared" si="135"/>
        <v>-3.8977207749282261E-3</v>
      </c>
      <c r="X483">
        <v>3424.9148374584183</v>
      </c>
      <c r="Y483" s="6">
        <f t="shared" si="134"/>
        <v>-8.222927750022313E-4</v>
      </c>
      <c r="Z483" s="29">
        <v>4100.3859874584186</v>
      </c>
      <c r="AA483" s="6">
        <f t="shared" si="136"/>
        <v>-1.3302248051517696E-3</v>
      </c>
      <c r="AB483">
        <f t="shared" si="126"/>
        <v>2018</v>
      </c>
      <c r="AC483">
        <f t="shared" si="127"/>
        <v>5</v>
      </c>
      <c r="AD483" s="23">
        <f t="shared" si="128"/>
        <v>2</v>
      </c>
      <c r="AE483">
        <f>IF(ISBLANK(Basket_Sheet!$I$1),0,IF(Basket_Sheet!$I$1=0,1,IF(Calculation_Sheet!AB483=Basket_Sheet!$I$1,1,0)))</f>
        <v>1</v>
      </c>
      <c r="AF483">
        <f>IF(ISBLANK(Basket_Sheet!$I$2),0,IF(Basket_Sheet!$I$2=0,1,IF(Calculation_Sheet!AC483=Basket_Sheet!$I$2,1,0)))</f>
        <v>0</v>
      </c>
      <c r="AG483">
        <f>IF(ISBLANK(Basket_Sheet!$I$3),0,IF(Basket_Sheet!$I$3=0,1,IF(Calculation_Sheet!AD483=Basket_Sheet!$I$3,1,0)))</f>
        <v>0</v>
      </c>
      <c r="AH483">
        <f t="shared" si="129"/>
        <v>1</v>
      </c>
    </row>
    <row r="484" spans="1:34" x14ac:dyDescent="0.35">
      <c r="A484" s="19">
        <v>43227</v>
      </c>
      <c r="B484" s="7">
        <v>0.60760326584818347</v>
      </c>
      <c r="C484">
        <v>0.894720246</v>
      </c>
      <c r="D484">
        <v>0.19631178582929601</v>
      </c>
      <c r="E484">
        <v>8.9873403781834096</v>
      </c>
      <c r="F484">
        <v>0</v>
      </c>
      <c r="G484">
        <f t="shared" si="120"/>
        <v>99999</v>
      </c>
      <c r="H484">
        <f t="shared" si="121"/>
        <v>99999</v>
      </c>
      <c r="I484">
        <f t="shared" si="122"/>
        <v>1</v>
      </c>
      <c r="J484">
        <f>IF(Basket_Sheet!$I$6=0,IF(C484&lt;Basket_Sheet!$I$7,-10,10),IF(Basket_Sheet!$I$6=1,IF(D484&lt;Basket_Sheet!$I$7,-10,10),IF(Basket_Sheet!$I$6=2,IF(E484&gt;Basket_Sheet!$I$7,-10,10),"")))</f>
        <v>10</v>
      </c>
      <c r="K484">
        <f t="shared" si="123"/>
        <v>1</v>
      </c>
      <c r="L484">
        <f t="shared" si="124"/>
        <v>5</v>
      </c>
      <c r="M484">
        <f t="shared" si="125"/>
        <v>5</v>
      </c>
      <c r="N484">
        <v>25895</v>
      </c>
      <c r="O484" s="6">
        <f t="shared" si="130"/>
        <v>9.7563323634783927E-3</v>
      </c>
      <c r="P484">
        <v>17498310</v>
      </c>
      <c r="Q484" s="6">
        <f t="shared" si="131"/>
        <v>8.3094149766904657E-4</v>
      </c>
      <c r="R484">
        <v>2818.5912016806833</v>
      </c>
      <c r="S484" s="6">
        <f t="shared" si="132"/>
        <v>4.9349132459086675E-4</v>
      </c>
      <c r="T484" s="29">
        <v>608.2956499999998</v>
      </c>
      <c r="U484" s="6">
        <f t="shared" si="133"/>
        <v>9.5727611298657145E-4</v>
      </c>
      <c r="V484">
        <v>675.47115000000031</v>
      </c>
      <c r="W484" s="6">
        <f t="shared" si="135"/>
        <v>0</v>
      </c>
      <c r="X484">
        <v>3426.8868516806833</v>
      </c>
      <c r="Y484" s="6">
        <f t="shared" si="134"/>
        <v>5.7578489272103184E-4</v>
      </c>
      <c r="Z484" s="29">
        <v>4102.3580016806836</v>
      </c>
      <c r="AA484" s="6">
        <f t="shared" si="136"/>
        <v>4.8093380191449597E-4</v>
      </c>
      <c r="AB484">
        <f t="shared" si="126"/>
        <v>2018</v>
      </c>
      <c r="AC484">
        <f t="shared" si="127"/>
        <v>5</v>
      </c>
      <c r="AD484" s="23">
        <f t="shared" si="128"/>
        <v>2</v>
      </c>
      <c r="AE484">
        <f>IF(ISBLANK(Basket_Sheet!$I$1),0,IF(Basket_Sheet!$I$1=0,1,IF(Calculation_Sheet!AB484=Basket_Sheet!$I$1,1,0)))</f>
        <v>1</v>
      </c>
      <c r="AF484">
        <f>IF(ISBLANK(Basket_Sheet!$I$2),0,IF(Basket_Sheet!$I$2=0,1,IF(Calculation_Sheet!AC484=Basket_Sheet!$I$2,1,0)))</f>
        <v>0</v>
      </c>
      <c r="AG484">
        <f>IF(ISBLANK(Basket_Sheet!$I$3),0,IF(Basket_Sheet!$I$3=0,1,IF(Calculation_Sheet!AD484=Basket_Sheet!$I$3,1,0)))</f>
        <v>0</v>
      </c>
      <c r="AH484">
        <f t="shared" si="129"/>
        <v>1</v>
      </c>
    </row>
    <row r="485" spans="1:34" x14ac:dyDescent="0.35">
      <c r="A485" s="19">
        <v>43228</v>
      </c>
      <c r="B485" s="7">
        <v>0.44835972834869625</v>
      </c>
      <c r="C485">
        <v>0.31199305500000002</v>
      </c>
      <c r="D485">
        <v>9.2425502195899095E-2</v>
      </c>
      <c r="E485">
        <v>12.154127732041299</v>
      </c>
      <c r="F485">
        <v>5</v>
      </c>
      <c r="G485">
        <f t="shared" si="120"/>
        <v>99999</v>
      </c>
      <c r="H485">
        <f t="shared" si="121"/>
        <v>99999</v>
      </c>
      <c r="I485">
        <f t="shared" si="122"/>
        <v>1</v>
      </c>
      <c r="J485">
        <f>IF(Basket_Sheet!$I$6=0,IF(C485&lt;Basket_Sheet!$I$7,-10,10),IF(Basket_Sheet!$I$6=1,IF(D485&lt;Basket_Sheet!$I$7,-10,10),IF(Basket_Sheet!$I$6=2,IF(E485&gt;Basket_Sheet!$I$7,-10,10),"")))</f>
        <v>10</v>
      </c>
      <c r="K485">
        <f t="shared" si="123"/>
        <v>1</v>
      </c>
      <c r="L485">
        <f t="shared" si="124"/>
        <v>5</v>
      </c>
      <c r="M485">
        <f t="shared" si="125"/>
        <v>5</v>
      </c>
      <c r="N485">
        <v>26090.599600000001</v>
      </c>
      <c r="O485" s="6">
        <f t="shared" si="130"/>
        <v>7.553566325545491E-3</v>
      </c>
      <c r="P485">
        <v>17483436</v>
      </c>
      <c r="Q485" s="6">
        <f t="shared" si="131"/>
        <v>-8.500249452660924E-4</v>
      </c>
      <c r="R485">
        <v>2814.7045986128473</v>
      </c>
      <c r="S485" s="6">
        <f t="shared" si="132"/>
        <v>-1.3789169090993036E-3</v>
      </c>
      <c r="T485" s="29">
        <v>609.21959999999979</v>
      </c>
      <c r="U485" s="6">
        <f t="shared" si="133"/>
        <v>1.5189160073723063E-3</v>
      </c>
      <c r="V485">
        <v>675.7004800000002</v>
      </c>
      <c r="W485" s="6">
        <f t="shared" si="135"/>
        <v>3.395111693518249E-4</v>
      </c>
      <c r="X485">
        <v>3423.9241986128472</v>
      </c>
      <c r="Y485" s="6">
        <f t="shared" si="134"/>
        <v>-8.6453191951263442E-4</v>
      </c>
      <c r="Z485" s="29">
        <v>4099.6246786128477</v>
      </c>
      <c r="AA485" s="6">
        <f t="shared" si="136"/>
        <v>-6.6628096980225759E-4</v>
      </c>
      <c r="AB485">
        <f t="shared" si="126"/>
        <v>2018</v>
      </c>
      <c r="AC485">
        <f t="shared" si="127"/>
        <v>5</v>
      </c>
      <c r="AD485" s="23">
        <f t="shared" si="128"/>
        <v>2</v>
      </c>
      <c r="AE485">
        <f>IF(ISBLANK(Basket_Sheet!$I$1),0,IF(Basket_Sheet!$I$1=0,1,IF(Calculation_Sheet!AB485=Basket_Sheet!$I$1,1,0)))</f>
        <v>1</v>
      </c>
      <c r="AF485">
        <f>IF(ISBLANK(Basket_Sheet!$I$2),0,IF(Basket_Sheet!$I$2=0,1,IF(Calculation_Sheet!AC485=Basket_Sheet!$I$2,1,0)))</f>
        <v>0</v>
      </c>
      <c r="AG485">
        <f>IF(ISBLANK(Basket_Sheet!$I$3),0,IF(Basket_Sheet!$I$3=0,1,IF(Calculation_Sheet!AD485=Basket_Sheet!$I$3,1,0)))</f>
        <v>0</v>
      </c>
      <c r="AH485">
        <f t="shared" si="129"/>
        <v>1</v>
      </c>
    </row>
    <row r="486" spans="1:34" x14ac:dyDescent="0.35">
      <c r="A486" s="19">
        <v>43229</v>
      </c>
      <c r="B486" s="7">
        <v>0.61192487034137</v>
      </c>
      <c r="C486">
        <v>0.69559050499999997</v>
      </c>
      <c r="D486">
        <v>0.135963163047021</v>
      </c>
      <c r="E486">
        <v>8.4694017411007394</v>
      </c>
      <c r="F486">
        <v>1</v>
      </c>
      <c r="G486">
        <f t="shared" si="120"/>
        <v>99999</v>
      </c>
      <c r="H486">
        <f t="shared" si="121"/>
        <v>99999</v>
      </c>
      <c r="I486">
        <f t="shared" si="122"/>
        <v>1</v>
      </c>
      <c r="J486">
        <f>IF(Basket_Sheet!$I$6=0,IF(C486&lt;Basket_Sheet!$I$7,-10,10),IF(Basket_Sheet!$I$6=1,IF(D486&lt;Basket_Sheet!$I$7,-10,10),IF(Basket_Sheet!$I$6=2,IF(E486&gt;Basket_Sheet!$I$7,-10,10),"")))</f>
        <v>10</v>
      </c>
      <c r="K486">
        <f t="shared" si="123"/>
        <v>1</v>
      </c>
      <c r="L486">
        <f t="shared" si="124"/>
        <v>5</v>
      </c>
      <c r="M486">
        <f t="shared" si="125"/>
        <v>5</v>
      </c>
      <c r="N486">
        <v>26155.5</v>
      </c>
      <c r="O486" s="6">
        <f t="shared" si="130"/>
        <v>2.4875012837957122E-3</v>
      </c>
      <c r="P486">
        <v>17546614</v>
      </c>
      <c r="Q486" s="6">
        <f t="shared" si="131"/>
        <v>3.6135917447805976E-3</v>
      </c>
      <c r="R486">
        <v>2820.6713507692029</v>
      </c>
      <c r="S486" s="6">
        <f t="shared" si="132"/>
        <v>2.1198502177799394E-3</v>
      </c>
      <c r="T486" s="29">
        <v>609.95170999999982</v>
      </c>
      <c r="U486" s="6">
        <f t="shared" si="133"/>
        <v>1.201717738562591E-3</v>
      </c>
      <c r="V486">
        <v>675.9688500000002</v>
      </c>
      <c r="W486" s="6">
        <f t="shared" si="135"/>
        <v>3.9717301961950113E-4</v>
      </c>
      <c r="X486">
        <v>3430.6230607692028</v>
      </c>
      <c r="Y486" s="6">
        <f t="shared" si="134"/>
        <v>1.9564866999886021E-3</v>
      </c>
      <c r="Z486" s="29">
        <v>4106.5919107692025</v>
      </c>
      <c r="AA486" s="6">
        <f t="shared" si="136"/>
        <v>1.6994804896901528E-3</v>
      </c>
      <c r="AB486">
        <f t="shared" si="126"/>
        <v>2018</v>
      </c>
      <c r="AC486">
        <f t="shared" si="127"/>
        <v>5</v>
      </c>
      <c r="AD486" s="23">
        <f t="shared" si="128"/>
        <v>2</v>
      </c>
      <c r="AE486">
        <f>IF(ISBLANK(Basket_Sheet!$I$1),0,IF(Basket_Sheet!$I$1=0,1,IF(Calculation_Sheet!AB486=Basket_Sheet!$I$1,1,0)))</f>
        <v>1</v>
      </c>
      <c r="AF486">
        <f>IF(ISBLANK(Basket_Sheet!$I$2),0,IF(Basket_Sheet!$I$2=0,1,IF(Calculation_Sheet!AC486=Basket_Sheet!$I$2,1,0)))</f>
        <v>0</v>
      </c>
      <c r="AG486">
        <f>IF(ISBLANK(Basket_Sheet!$I$3),0,IF(Basket_Sheet!$I$3=0,1,IF(Calculation_Sheet!AD486=Basket_Sheet!$I$3,1,0)))</f>
        <v>0</v>
      </c>
      <c r="AH486">
        <f t="shared" si="129"/>
        <v>1</v>
      </c>
    </row>
    <row r="487" spans="1:34" x14ac:dyDescent="0.35">
      <c r="A487" s="19">
        <v>43230</v>
      </c>
      <c r="B487" s="7">
        <v>-0.58339161270221518</v>
      </c>
      <c r="C487">
        <v>0.17027635499999999</v>
      </c>
      <c r="D487">
        <v>9.5866627055013198E-2</v>
      </c>
      <c r="E487">
        <v>11.0904342563346</v>
      </c>
      <c r="F487">
        <v>2</v>
      </c>
      <c r="G487">
        <f t="shared" si="120"/>
        <v>-1</v>
      </c>
      <c r="H487">
        <f t="shared" si="121"/>
        <v>99999</v>
      </c>
      <c r="I487">
        <f t="shared" si="122"/>
        <v>99999</v>
      </c>
      <c r="J487">
        <f>IF(Basket_Sheet!$I$6=0,IF(C487&lt;Basket_Sheet!$I$7,-10,10),IF(Basket_Sheet!$I$6=1,IF(D487&lt;Basket_Sheet!$I$7,-10,10),IF(Basket_Sheet!$I$6=2,IF(E487&gt;Basket_Sheet!$I$7,-10,10),"")))</f>
        <v>10</v>
      </c>
      <c r="K487">
        <f t="shared" si="123"/>
        <v>-1</v>
      </c>
      <c r="L487">
        <f t="shared" si="124"/>
        <v>1</v>
      </c>
      <c r="M487">
        <f t="shared" si="125"/>
        <v>1</v>
      </c>
      <c r="N487">
        <v>26062.699199999999</v>
      </c>
      <c r="O487" s="6">
        <f t="shared" si="130"/>
        <v>-3.5480415209038219E-3</v>
      </c>
      <c r="P487">
        <v>17627638</v>
      </c>
      <c r="Q487" s="6">
        <f t="shared" si="131"/>
        <v>4.6176430392781409E-3</v>
      </c>
      <c r="R487">
        <v>2826.1229113273675</v>
      </c>
      <c r="S487" s="6">
        <f t="shared" si="132"/>
        <v>1.9327173854117863E-3</v>
      </c>
      <c r="T487" s="29">
        <v>609.70583999999985</v>
      </c>
      <c r="U487" s="6">
        <f t="shared" si="133"/>
        <v>-4.0309748455324979E-4</v>
      </c>
      <c r="V487">
        <v>675.84059000000013</v>
      </c>
      <c r="W487" s="6">
        <f t="shared" si="135"/>
        <v>-1.8974247112135689E-4</v>
      </c>
      <c r="X487">
        <v>3435.8287513273672</v>
      </c>
      <c r="Y487" s="6">
        <f t="shared" si="134"/>
        <v>1.5174184006672142E-3</v>
      </c>
      <c r="Z487" s="29">
        <v>4111.669341327367</v>
      </c>
      <c r="AA487" s="6">
        <f t="shared" si="136"/>
        <v>1.2364098182848782E-3</v>
      </c>
      <c r="AB487">
        <f t="shared" si="126"/>
        <v>2018</v>
      </c>
      <c r="AC487">
        <f t="shared" si="127"/>
        <v>5</v>
      </c>
      <c r="AD487" s="23">
        <f t="shared" si="128"/>
        <v>2</v>
      </c>
      <c r="AE487">
        <f>IF(ISBLANK(Basket_Sheet!$I$1),0,IF(Basket_Sheet!$I$1=0,1,IF(Calculation_Sheet!AB487=Basket_Sheet!$I$1,1,0)))</f>
        <v>1</v>
      </c>
      <c r="AF487">
        <f>IF(ISBLANK(Basket_Sheet!$I$2),0,IF(Basket_Sheet!$I$2=0,1,IF(Calculation_Sheet!AC487=Basket_Sheet!$I$2,1,0)))</f>
        <v>0</v>
      </c>
      <c r="AG487">
        <f>IF(ISBLANK(Basket_Sheet!$I$3),0,IF(Basket_Sheet!$I$3=0,1,IF(Calculation_Sheet!AD487=Basket_Sheet!$I$3,1,0)))</f>
        <v>0</v>
      </c>
      <c r="AH487">
        <f t="shared" si="129"/>
        <v>1</v>
      </c>
    </row>
    <row r="488" spans="1:34" x14ac:dyDescent="0.35">
      <c r="A488" s="19">
        <v>43231</v>
      </c>
      <c r="B488" s="7">
        <v>0.83197110694476606</v>
      </c>
      <c r="C488">
        <v>0.50021410499999996</v>
      </c>
      <c r="D488">
        <v>0.26459703107771498</v>
      </c>
      <c r="E488">
        <v>5.4809543686266702</v>
      </c>
      <c r="F488">
        <v>4</v>
      </c>
      <c r="G488">
        <f t="shared" si="120"/>
        <v>99999</v>
      </c>
      <c r="H488">
        <f t="shared" si="121"/>
        <v>99999</v>
      </c>
      <c r="I488">
        <f t="shared" si="122"/>
        <v>1</v>
      </c>
      <c r="J488">
        <f>IF(Basket_Sheet!$I$6=0,IF(C488&lt;Basket_Sheet!$I$7,-10,10),IF(Basket_Sheet!$I$6=1,IF(D488&lt;Basket_Sheet!$I$7,-10,10),IF(Basket_Sheet!$I$6=2,IF(E488&gt;Basket_Sheet!$I$7,-10,10),"")))</f>
        <v>10</v>
      </c>
      <c r="K488">
        <f t="shared" si="123"/>
        <v>1</v>
      </c>
      <c r="L488">
        <f t="shared" si="124"/>
        <v>5</v>
      </c>
      <c r="M488">
        <f t="shared" si="125"/>
        <v>5</v>
      </c>
      <c r="N488">
        <v>26408.449199999999</v>
      </c>
      <c r="O488" s="6">
        <f t="shared" si="130"/>
        <v>1.3266085655472049E-2</v>
      </c>
      <c r="P488">
        <v>17606394</v>
      </c>
      <c r="Q488" s="6">
        <f t="shared" si="131"/>
        <v>-1.2051529535607175E-3</v>
      </c>
      <c r="R488">
        <v>2820.4292066050693</v>
      </c>
      <c r="S488" s="6">
        <f t="shared" si="132"/>
        <v>-2.014669885544329E-3</v>
      </c>
      <c r="T488" s="29">
        <v>611.40415999999982</v>
      </c>
      <c r="U488" s="6">
        <f t="shared" si="133"/>
        <v>2.7854743854840436E-3</v>
      </c>
      <c r="V488">
        <v>678.36518000000012</v>
      </c>
      <c r="W488" s="6">
        <f t="shared" si="135"/>
        <v>3.7354814690842009E-3</v>
      </c>
      <c r="X488">
        <v>3431.8333666050694</v>
      </c>
      <c r="Y488" s="6">
        <f t="shared" si="134"/>
        <v>-1.1628590978971509E-3</v>
      </c>
      <c r="Z488" s="29">
        <v>4110.1985466050692</v>
      </c>
      <c r="AA488" s="6">
        <f t="shared" si="136"/>
        <v>-3.5771230617076544E-4</v>
      </c>
      <c r="AB488">
        <f t="shared" si="126"/>
        <v>2018</v>
      </c>
      <c r="AC488">
        <f t="shared" si="127"/>
        <v>5</v>
      </c>
      <c r="AD488" s="23">
        <f t="shared" si="128"/>
        <v>2</v>
      </c>
      <c r="AE488">
        <f>IF(ISBLANK(Basket_Sheet!$I$1),0,IF(Basket_Sheet!$I$1=0,1,IF(Calculation_Sheet!AB488=Basket_Sheet!$I$1,1,0)))</f>
        <v>1</v>
      </c>
      <c r="AF488">
        <f>IF(ISBLANK(Basket_Sheet!$I$2),0,IF(Basket_Sheet!$I$2=0,1,IF(Calculation_Sheet!AC488=Basket_Sheet!$I$2,1,0)))</f>
        <v>0</v>
      </c>
      <c r="AG488">
        <f>IF(ISBLANK(Basket_Sheet!$I$3),0,IF(Basket_Sheet!$I$3=0,1,IF(Calculation_Sheet!AD488=Basket_Sheet!$I$3,1,0)))</f>
        <v>0</v>
      </c>
      <c r="AH488">
        <f t="shared" si="129"/>
        <v>1</v>
      </c>
    </row>
    <row r="489" spans="1:34" x14ac:dyDescent="0.35">
      <c r="A489" s="19">
        <v>43234</v>
      </c>
      <c r="B489" s="7">
        <v>-6.3062118661820654E-2</v>
      </c>
      <c r="C489">
        <v>0.18487337200000001</v>
      </c>
      <c r="D489">
        <v>8.0730534089531597E-3</v>
      </c>
      <c r="E489">
        <v>8.5297620932681699</v>
      </c>
      <c r="F489">
        <v>2</v>
      </c>
      <c r="G489">
        <f t="shared" si="120"/>
        <v>99999</v>
      </c>
      <c r="H489">
        <f t="shared" si="121"/>
        <v>0</v>
      </c>
      <c r="I489">
        <f t="shared" si="122"/>
        <v>99999</v>
      </c>
      <c r="J489">
        <f>IF(Basket_Sheet!$I$6=0,IF(C489&lt;Basket_Sheet!$I$7,-10,10),IF(Basket_Sheet!$I$6=1,IF(D489&lt;Basket_Sheet!$I$7,-10,10),IF(Basket_Sheet!$I$6=2,IF(E489&gt;Basket_Sheet!$I$7,-10,10),"")))</f>
        <v>-10</v>
      </c>
      <c r="K489">
        <f t="shared" si="123"/>
        <v>0</v>
      </c>
      <c r="L489">
        <f t="shared" si="124"/>
        <v>4</v>
      </c>
      <c r="M489">
        <f t="shared" si="125"/>
        <v>4</v>
      </c>
      <c r="N489">
        <v>26447.599600000001</v>
      </c>
      <c r="O489" s="6">
        <f t="shared" si="130"/>
        <v>1.4824952311096595E-3</v>
      </c>
      <c r="P489">
        <v>17519100</v>
      </c>
      <c r="Q489" s="6">
        <f t="shared" si="131"/>
        <v>-4.9580851138512072E-3</v>
      </c>
      <c r="R489">
        <v>2810.6985389986667</v>
      </c>
      <c r="S489" s="6">
        <f t="shared" si="132"/>
        <v>-3.4500662465183352E-3</v>
      </c>
      <c r="T489" s="29">
        <v>610.50968999999975</v>
      </c>
      <c r="U489" s="6">
        <f t="shared" si="133"/>
        <v>-1.462976633983093E-3</v>
      </c>
      <c r="V489">
        <v>678.94746000000021</v>
      </c>
      <c r="W489" s="6">
        <f t="shared" si="135"/>
        <v>8.5835773587339403E-4</v>
      </c>
      <c r="X489">
        <v>3421.2082289986665</v>
      </c>
      <c r="Y489" s="6">
        <f t="shared" si="134"/>
        <v>-3.0960528881720517E-3</v>
      </c>
      <c r="Z489" s="29">
        <v>4100.1556889986668</v>
      </c>
      <c r="AA489" s="6">
        <f t="shared" si="136"/>
        <v>-2.4433996296109317E-3</v>
      </c>
      <c r="AB489">
        <f t="shared" si="126"/>
        <v>2018</v>
      </c>
      <c r="AC489">
        <f t="shared" si="127"/>
        <v>5</v>
      </c>
      <c r="AD489" s="23">
        <f t="shared" si="128"/>
        <v>2</v>
      </c>
      <c r="AE489">
        <f>IF(ISBLANK(Basket_Sheet!$I$1),0,IF(Basket_Sheet!$I$1=0,1,IF(Calculation_Sheet!AB489=Basket_Sheet!$I$1,1,0)))</f>
        <v>1</v>
      </c>
      <c r="AF489">
        <f>IF(ISBLANK(Basket_Sheet!$I$2),0,IF(Basket_Sheet!$I$2=0,1,IF(Calculation_Sheet!AC489=Basket_Sheet!$I$2,1,0)))</f>
        <v>0</v>
      </c>
      <c r="AG489">
        <f>IF(ISBLANK(Basket_Sheet!$I$3),0,IF(Basket_Sheet!$I$3=0,1,IF(Calculation_Sheet!AD489=Basket_Sheet!$I$3,1,0)))</f>
        <v>0</v>
      </c>
      <c r="AH489">
        <f t="shared" si="129"/>
        <v>1</v>
      </c>
    </row>
    <row r="490" spans="1:34" x14ac:dyDescent="0.35">
      <c r="A490" s="19">
        <v>43235</v>
      </c>
      <c r="B490" s="7">
        <v>4.3708584239163635E-2</v>
      </c>
      <c r="C490">
        <v>0.75372565499999999</v>
      </c>
      <c r="D490">
        <v>0.11012203208902201</v>
      </c>
      <c r="E490">
        <v>5.55140477979994</v>
      </c>
      <c r="F490">
        <v>13</v>
      </c>
      <c r="G490">
        <f t="shared" si="120"/>
        <v>99999</v>
      </c>
      <c r="H490">
        <f t="shared" si="121"/>
        <v>0</v>
      </c>
      <c r="I490">
        <f t="shared" si="122"/>
        <v>99999</v>
      </c>
      <c r="J490">
        <f>IF(Basket_Sheet!$I$6=0,IF(C490&lt;Basket_Sheet!$I$7,-10,10),IF(Basket_Sheet!$I$6=1,IF(D490&lt;Basket_Sheet!$I$7,-10,10),IF(Basket_Sheet!$I$6=2,IF(E490&gt;Basket_Sheet!$I$7,-10,10),"")))</f>
        <v>10</v>
      </c>
      <c r="K490">
        <f t="shared" si="123"/>
        <v>0</v>
      </c>
      <c r="L490">
        <f t="shared" si="124"/>
        <v>3</v>
      </c>
      <c r="M490">
        <f t="shared" si="125"/>
        <v>3</v>
      </c>
      <c r="N490">
        <v>26444.599600000001</v>
      </c>
      <c r="O490" s="6">
        <f t="shared" si="130"/>
        <v>-1.1343184430245845E-4</v>
      </c>
      <c r="P490">
        <v>17378182</v>
      </c>
      <c r="Q490" s="6">
        <f t="shared" si="131"/>
        <v>-8.0436780428218002E-3</v>
      </c>
      <c r="R490">
        <v>2815.071106699872</v>
      </c>
      <c r="S490" s="6">
        <f t="shared" si="132"/>
        <v>1.5556871861337473E-3</v>
      </c>
      <c r="T490" s="29">
        <v>615.42830999999978</v>
      </c>
      <c r="U490" s="6">
        <f t="shared" si="133"/>
        <v>8.0565797407736728E-3</v>
      </c>
      <c r="V490">
        <v>679.06761000000017</v>
      </c>
      <c r="W490" s="6">
        <f t="shared" si="135"/>
        <v>1.7696509240927583E-4</v>
      </c>
      <c r="X490">
        <v>3430.4994166998717</v>
      </c>
      <c r="Y490" s="6">
        <f t="shared" si="134"/>
        <v>2.7157621165678769E-3</v>
      </c>
      <c r="Z490" s="29">
        <v>4109.5670266998723</v>
      </c>
      <c r="AA490" s="6">
        <f t="shared" si="136"/>
        <v>2.2953610582294726E-3</v>
      </c>
      <c r="AB490">
        <f t="shared" si="126"/>
        <v>2018</v>
      </c>
      <c r="AC490">
        <f t="shared" si="127"/>
        <v>5</v>
      </c>
      <c r="AD490" s="23">
        <f t="shared" si="128"/>
        <v>2</v>
      </c>
      <c r="AE490">
        <f>IF(ISBLANK(Basket_Sheet!$I$1),0,IF(Basket_Sheet!$I$1=0,1,IF(Calculation_Sheet!AB490=Basket_Sheet!$I$1,1,0)))</f>
        <v>1</v>
      </c>
      <c r="AF490">
        <f>IF(ISBLANK(Basket_Sheet!$I$2),0,IF(Basket_Sheet!$I$2=0,1,IF(Calculation_Sheet!AC490=Basket_Sheet!$I$2,1,0)))</f>
        <v>0</v>
      </c>
      <c r="AG490">
        <f>IF(ISBLANK(Basket_Sheet!$I$3),0,IF(Basket_Sheet!$I$3=0,1,IF(Calculation_Sheet!AD490=Basket_Sheet!$I$3,1,0)))</f>
        <v>0</v>
      </c>
      <c r="AH490">
        <f t="shared" si="129"/>
        <v>1</v>
      </c>
    </row>
    <row r="491" spans="1:34" x14ac:dyDescent="0.35">
      <c r="A491" s="19">
        <v>43236</v>
      </c>
      <c r="B491" s="7">
        <v>-0.31970098077411213</v>
      </c>
      <c r="C491">
        <v>4.6779569E-2</v>
      </c>
      <c r="D491">
        <v>1.18736979483879E-2</v>
      </c>
      <c r="E491">
        <v>7.9981618593789499</v>
      </c>
      <c r="F491">
        <v>11</v>
      </c>
      <c r="G491">
        <f t="shared" si="120"/>
        <v>-1</v>
      </c>
      <c r="H491">
        <f t="shared" si="121"/>
        <v>99999</v>
      </c>
      <c r="I491">
        <f t="shared" si="122"/>
        <v>99999</v>
      </c>
      <c r="J491">
        <f>IF(Basket_Sheet!$I$6=0,IF(C491&lt;Basket_Sheet!$I$7,-10,10),IF(Basket_Sheet!$I$6=1,IF(D491&lt;Basket_Sheet!$I$7,-10,10),IF(Basket_Sheet!$I$6=2,IF(E491&gt;Basket_Sheet!$I$7,-10,10),"")))</f>
        <v>-10</v>
      </c>
      <c r="K491">
        <f t="shared" si="123"/>
        <v>-1</v>
      </c>
      <c r="L491">
        <f t="shared" si="124"/>
        <v>2</v>
      </c>
      <c r="M491">
        <f t="shared" si="125"/>
        <v>2</v>
      </c>
      <c r="N491">
        <v>26201.550800000001</v>
      </c>
      <c r="O491" s="6">
        <f t="shared" si="130"/>
        <v>-9.1908670835009199E-3</v>
      </c>
      <c r="P491">
        <v>17230814</v>
      </c>
      <c r="Q491" s="6">
        <f t="shared" si="131"/>
        <v>-8.4800585009410234E-3</v>
      </c>
      <c r="R491">
        <v>2802.450376013288</v>
      </c>
      <c r="S491" s="6">
        <f t="shared" si="132"/>
        <v>-4.4832724319278094E-3</v>
      </c>
      <c r="T491" s="29">
        <v>616.93650999999977</v>
      </c>
      <c r="U491" s="6">
        <f t="shared" si="133"/>
        <v>2.4506509945894095E-3</v>
      </c>
      <c r="V491">
        <v>673.17168000000015</v>
      </c>
      <c r="W491" s="6">
        <f t="shared" si="135"/>
        <v>-8.682390255662531E-3</v>
      </c>
      <c r="X491">
        <v>3419.3868860132879</v>
      </c>
      <c r="Y491" s="6">
        <f t="shared" si="134"/>
        <v>-3.2393332097616634E-3</v>
      </c>
      <c r="Z491" s="29">
        <v>4092.5585660132883</v>
      </c>
      <c r="AA491" s="6">
        <f t="shared" si="136"/>
        <v>-4.138747604329085E-3</v>
      </c>
      <c r="AB491">
        <f t="shared" si="126"/>
        <v>2018</v>
      </c>
      <c r="AC491">
        <f t="shared" si="127"/>
        <v>5</v>
      </c>
      <c r="AD491" s="23">
        <f t="shared" si="128"/>
        <v>2</v>
      </c>
      <c r="AE491">
        <f>IF(ISBLANK(Basket_Sheet!$I$1),0,IF(Basket_Sheet!$I$1=0,1,IF(Calculation_Sheet!AB491=Basket_Sheet!$I$1,1,0)))</f>
        <v>1</v>
      </c>
      <c r="AF491">
        <f>IF(ISBLANK(Basket_Sheet!$I$2),0,IF(Basket_Sheet!$I$2=0,1,IF(Calculation_Sheet!AC491=Basket_Sheet!$I$2,1,0)))</f>
        <v>0</v>
      </c>
      <c r="AG491">
        <f>IF(ISBLANK(Basket_Sheet!$I$3),0,IF(Basket_Sheet!$I$3=0,1,IF(Calculation_Sheet!AD491=Basket_Sheet!$I$3,1,0)))</f>
        <v>0</v>
      </c>
      <c r="AH491">
        <f t="shared" si="129"/>
        <v>1</v>
      </c>
    </row>
    <row r="492" spans="1:34" x14ac:dyDescent="0.35">
      <c r="A492" s="19">
        <v>43237</v>
      </c>
      <c r="B492" s="7">
        <v>-0.43704829211567719</v>
      </c>
      <c r="C492">
        <v>0.650818958</v>
      </c>
      <c r="D492">
        <v>0.19930710374907201</v>
      </c>
      <c r="E492">
        <v>8.0437870188582892</v>
      </c>
      <c r="F492">
        <v>10</v>
      </c>
      <c r="G492">
        <f t="shared" si="120"/>
        <v>-1</v>
      </c>
      <c r="H492">
        <f t="shared" si="121"/>
        <v>99999</v>
      </c>
      <c r="I492">
        <f t="shared" si="122"/>
        <v>99999</v>
      </c>
      <c r="J492">
        <f>IF(Basket_Sheet!$I$6=0,IF(C492&lt;Basket_Sheet!$I$7,-10,10),IF(Basket_Sheet!$I$6=1,IF(D492&lt;Basket_Sheet!$I$7,-10,10),IF(Basket_Sheet!$I$6=2,IF(E492&gt;Basket_Sheet!$I$7,-10,10),"")))</f>
        <v>10</v>
      </c>
      <c r="K492">
        <f t="shared" si="123"/>
        <v>-1</v>
      </c>
      <c r="L492">
        <f t="shared" si="124"/>
        <v>1</v>
      </c>
      <c r="M492">
        <f t="shared" si="125"/>
        <v>1</v>
      </c>
      <c r="N492">
        <v>26095.400399999999</v>
      </c>
      <c r="O492" s="6">
        <f t="shared" si="130"/>
        <v>-4.0513021847546904E-3</v>
      </c>
      <c r="P492">
        <v>17306932</v>
      </c>
      <c r="Q492" s="6">
        <f t="shared" si="131"/>
        <v>4.4175510222557168E-3</v>
      </c>
      <c r="R492">
        <v>2804.7065652519805</v>
      </c>
      <c r="S492" s="6">
        <f t="shared" si="132"/>
        <v>8.0507732019219347E-4</v>
      </c>
      <c r="T492" s="29">
        <v>617.62703999999974</v>
      </c>
      <c r="U492" s="6">
        <f t="shared" si="133"/>
        <v>1.1192885958393184E-3</v>
      </c>
      <c r="V492">
        <v>666.39690000000019</v>
      </c>
      <c r="W492" s="6">
        <f t="shared" si="135"/>
        <v>-1.0063970605536987E-2</v>
      </c>
      <c r="X492">
        <v>3422.3336052519803</v>
      </c>
      <c r="Y492" s="6">
        <f t="shared" si="134"/>
        <v>8.6176830435480412E-4</v>
      </c>
      <c r="Z492" s="29">
        <v>4088.7305052519805</v>
      </c>
      <c r="AA492" s="6">
        <f t="shared" si="136"/>
        <v>-9.353710397935755E-4</v>
      </c>
      <c r="AB492">
        <f t="shared" si="126"/>
        <v>2018</v>
      </c>
      <c r="AC492">
        <f t="shared" si="127"/>
        <v>5</v>
      </c>
      <c r="AD492" s="23">
        <f t="shared" si="128"/>
        <v>2</v>
      </c>
      <c r="AE492">
        <f>IF(ISBLANK(Basket_Sheet!$I$1),0,IF(Basket_Sheet!$I$1=0,1,IF(Calculation_Sheet!AB492=Basket_Sheet!$I$1,1,0)))</f>
        <v>1</v>
      </c>
      <c r="AF492">
        <f>IF(ISBLANK(Basket_Sheet!$I$2),0,IF(Basket_Sheet!$I$2=0,1,IF(Calculation_Sheet!AC492=Basket_Sheet!$I$2,1,0)))</f>
        <v>0</v>
      </c>
      <c r="AG492">
        <f>IF(ISBLANK(Basket_Sheet!$I$3),0,IF(Basket_Sheet!$I$3=0,1,IF(Calculation_Sheet!AD492=Basket_Sheet!$I$3,1,0)))</f>
        <v>0</v>
      </c>
      <c r="AH492">
        <f t="shared" si="129"/>
        <v>1</v>
      </c>
    </row>
    <row r="493" spans="1:34" x14ac:dyDescent="0.35">
      <c r="A493" s="19">
        <v>43238</v>
      </c>
      <c r="B493" s="7">
        <v>-0.28729350930644487</v>
      </c>
      <c r="C493">
        <v>0.53157413099999995</v>
      </c>
      <c r="D493">
        <v>5.1682316672115702E-2</v>
      </c>
      <c r="E493">
        <v>15.192851575890399</v>
      </c>
      <c r="F493">
        <v>5</v>
      </c>
      <c r="G493">
        <f t="shared" si="120"/>
        <v>-1</v>
      </c>
      <c r="H493">
        <f t="shared" si="121"/>
        <v>99999</v>
      </c>
      <c r="I493">
        <f t="shared" si="122"/>
        <v>99999</v>
      </c>
      <c r="J493">
        <f>IF(Basket_Sheet!$I$6=0,IF(C493&lt;Basket_Sheet!$I$7,-10,10),IF(Basket_Sheet!$I$6=1,IF(D493&lt;Basket_Sheet!$I$7,-10,10),IF(Basket_Sheet!$I$6=2,IF(E493&gt;Basket_Sheet!$I$7,-10,10),"")))</f>
        <v>-10</v>
      </c>
      <c r="K493">
        <f t="shared" si="123"/>
        <v>-1</v>
      </c>
      <c r="L493">
        <f t="shared" si="124"/>
        <v>2</v>
      </c>
      <c r="M493">
        <f t="shared" si="125"/>
        <v>2</v>
      </c>
      <c r="N493">
        <v>25928</v>
      </c>
      <c r="O493" s="6">
        <f t="shared" si="130"/>
        <v>-6.4149389330695472E-3</v>
      </c>
      <c r="P493">
        <v>17310472</v>
      </c>
      <c r="Q493" s="6">
        <f t="shared" si="131"/>
        <v>2.0454231865008055E-4</v>
      </c>
      <c r="R493">
        <v>2807.3568627935988</v>
      </c>
      <c r="S493" s="6">
        <f t="shared" si="132"/>
        <v>9.4494646051512809E-4</v>
      </c>
      <c r="T493" s="29">
        <v>618.00302999999985</v>
      </c>
      <c r="U493" s="6">
        <f t="shared" si="133"/>
        <v>6.0876544524357534E-4</v>
      </c>
      <c r="V493">
        <v>661.10158000000013</v>
      </c>
      <c r="W493" s="6">
        <f t="shared" si="135"/>
        <v>-7.9461954279800295E-3</v>
      </c>
      <c r="X493">
        <v>3425.3598927935986</v>
      </c>
      <c r="Y493" s="6">
        <f t="shared" si="134"/>
        <v>8.8427602060003885E-4</v>
      </c>
      <c r="Z493" s="29">
        <v>4086.4614727935987</v>
      </c>
      <c r="AA493" s="6">
        <f t="shared" si="136"/>
        <v>-5.5494791243082542E-4</v>
      </c>
      <c r="AB493">
        <f t="shared" si="126"/>
        <v>2018</v>
      </c>
      <c r="AC493">
        <f t="shared" si="127"/>
        <v>5</v>
      </c>
      <c r="AD493" s="23">
        <f t="shared" si="128"/>
        <v>2</v>
      </c>
      <c r="AE493">
        <f>IF(ISBLANK(Basket_Sheet!$I$1),0,IF(Basket_Sheet!$I$1=0,1,IF(Calculation_Sheet!AB493=Basket_Sheet!$I$1,1,0)))</f>
        <v>1</v>
      </c>
      <c r="AF493">
        <f>IF(ISBLANK(Basket_Sheet!$I$2),0,IF(Basket_Sheet!$I$2=0,1,IF(Calculation_Sheet!AC493=Basket_Sheet!$I$2,1,0)))</f>
        <v>0</v>
      </c>
      <c r="AG493">
        <f>IF(ISBLANK(Basket_Sheet!$I$3),0,IF(Basket_Sheet!$I$3=0,1,IF(Calculation_Sheet!AD493=Basket_Sheet!$I$3,1,0)))</f>
        <v>0</v>
      </c>
      <c r="AH493">
        <f t="shared" si="129"/>
        <v>1</v>
      </c>
    </row>
    <row r="494" spans="1:34" x14ac:dyDescent="0.35">
      <c r="A494" s="19">
        <v>43241</v>
      </c>
      <c r="B494" s="7">
        <v>-0.65958420316867949</v>
      </c>
      <c r="C494">
        <v>0.50132354400000001</v>
      </c>
      <c r="D494">
        <v>0.21795047637797599</v>
      </c>
      <c r="E494">
        <v>6.0510046659604999</v>
      </c>
      <c r="F494">
        <v>6</v>
      </c>
      <c r="G494">
        <f t="shared" si="120"/>
        <v>-1</v>
      </c>
      <c r="H494">
        <f t="shared" si="121"/>
        <v>99999</v>
      </c>
      <c r="I494">
        <f t="shared" si="122"/>
        <v>99999</v>
      </c>
      <c r="J494">
        <f>IF(Basket_Sheet!$I$6=0,IF(C494&lt;Basket_Sheet!$I$7,-10,10),IF(Basket_Sheet!$I$6=1,IF(D494&lt;Basket_Sheet!$I$7,-10,10),IF(Basket_Sheet!$I$6=2,IF(E494&gt;Basket_Sheet!$I$7,-10,10),"")))</f>
        <v>10</v>
      </c>
      <c r="K494">
        <f t="shared" si="123"/>
        <v>-1</v>
      </c>
      <c r="L494">
        <f t="shared" si="124"/>
        <v>1</v>
      </c>
      <c r="M494">
        <f t="shared" si="125"/>
        <v>1</v>
      </c>
      <c r="N494">
        <v>25760.300800000001</v>
      </c>
      <c r="O494" s="6">
        <f t="shared" si="130"/>
        <v>-6.4678802838630256E-3</v>
      </c>
      <c r="P494">
        <v>17199440</v>
      </c>
      <c r="Q494" s="6">
        <f t="shared" si="131"/>
        <v>-6.4141520808906893E-3</v>
      </c>
      <c r="R494">
        <v>2813.4279557046993</v>
      </c>
      <c r="S494" s="6">
        <f t="shared" si="132"/>
        <v>2.1625654335442057E-3</v>
      </c>
      <c r="T494" s="29">
        <v>618.21059999999977</v>
      </c>
      <c r="U494" s="6">
        <f t="shared" si="133"/>
        <v>3.3587213965580176E-4</v>
      </c>
      <c r="V494">
        <v>660.27593000000013</v>
      </c>
      <c r="W494" s="6">
        <f t="shared" si="135"/>
        <v>-1.2489003580962166E-3</v>
      </c>
      <c r="X494">
        <v>3431.6385557046992</v>
      </c>
      <c r="Y494" s="6">
        <f t="shared" si="134"/>
        <v>1.8329936437657679E-3</v>
      </c>
      <c r="Z494" s="29">
        <v>4091.9144857046995</v>
      </c>
      <c r="AA494" s="6">
        <f t="shared" si="136"/>
        <v>1.3344094756320146E-3</v>
      </c>
      <c r="AB494">
        <f t="shared" si="126"/>
        <v>2018</v>
      </c>
      <c r="AC494">
        <f t="shared" si="127"/>
        <v>5</v>
      </c>
      <c r="AD494" s="23">
        <f t="shared" si="128"/>
        <v>2</v>
      </c>
      <c r="AE494">
        <f>IF(ISBLANK(Basket_Sheet!$I$1),0,IF(Basket_Sheet!$I$1=0,1,IF(Calculation_Sheet!AB494=Basket_Sheet!$I$1,1,0)))</f>
        <v>1</v>
      </c>
      <c r="AF494">
        <f>IF(ISBLANK(Basket_Sheet!$I$2),0,IF(Basket_Sheet!$I$2=0,1,IF(Calculation_Sheet!AC494=Basket_Sheet!$I$2,1,0)))</f>
        <v>0</v>
      </c>
      <c r="AG494">
        <f>IF(ISBLANK(Basket_Sheet!$I$3),0,IF(Basket_Sheet!$I$3=0,1,IF(Calculation_Sheet!AD494=Basket_Sheet!$I$3,1,0)))</f>
        <v>0</v>
      </c>
      <c r="AH494">
        <f t="shared" si="129"/>
        <v>1</v>
      </c>
    </row>
    <row r="495" spans="1:34" x14ac:dyDescent="0.35">
      <c r="A495" s="19">
        <v>43242</v>
      </c>
      <c r="B495" s="7">
        <v>0.24491497627858147</v>
      </c>
      <c r="C495">
        <v>0.11976244699999999</v>
      </c>
      <c r="D495">
        <v>4.5414275214651099E-2</v>
      </c>
      <c r="E495">
        <v>11.154889382269101</v>
      </c>
      <c r="F495">
        <v>13</v>
      </c>
      <c r="G495">
        <f t="shared" si="120"/>
        <v>99999</v>
      </c>
      <c r="H495">
        <f t="shared" si="121"/>
        <v>0</v>
      </c>
      <c r="I495">
        <f t="shared" si="122"/>
        <v>99999</v>
      </c>
      <c r="J495">
        <f>IF(Basket_Sheet!$I$6=0,IF(C495&lt;Basket_Sheet!$I$7,-10,10),IF(Basket_Sheet!$I$6=1,IF(D495&lt;Basket_Sheet!$I$7,-10,10),IF(Basket_Sheet!$I$6=2,IF(E495&gt;Basket_Sheet!$I$7,-10,10),"")))</f>
        <v>-10</v>
      </c>
      <c r="K495">
        <f t="shared" si="123"/>
        <v>0</v>
      </c>
      <c r="L495">
        <f t="shared" si="124"/>
        <v>4</v>
      </c>
      <c r="M495">
        <f t="shared" si="125"/>
        <v>4</v>
      </c>
      <c r="N495">
        <v>25808.400399999999</v>
      </c>
      <c r="O495" s="6">
        <f t="shared" si="130"/>
        <v>1.8671986935803186E-3</v>
      </c>
      <c r="P495">
        <v>17206748</v>
      </c>
      <c r="Q495" s="6">
        <f t="shared" si="131"/>
        <v>4.248975548040157E-4</v>
      </c>
      <c r="R495">
        <v>2813.7692141915168</v>
      </c>
      <c r="S495" s="6">
        <f t="shared" si="132"/>
        <v>1.2129633038071574E-4</v>
      </c>
      <c r="T495" s="29">
        <v>615.75156999999979</v>
      </c>
      <c r="U495" s="6">
        <f t="shared" si="133"/>
        <v>-3.9776574520073993E-3</v>
      </c>
      <c r="V495">
        <v>657.71159000000023</v>
      </c>
      <c r="W495" s="6">
        <f t="shared" si="135"/>
        <v>-3.8837399388462757E-3</v>
      </c>
      <c r="X495">
        <v>3429.5207841915167</v>
      </c>
      <c r="Y495" s="6">
        <f t="shared" si="134"/>
        <v>-6.1713128547935536E-4</v>
      </c>
      <c r="Z495" s="29">
        <v>4087.232374191517</v>
      </c>
      <c r="AA495" s="6">
        <f t="shared" si="136"/>
        <v>-1.14423493685889E-3</v>
      </c>
      <c r="AB495">
        <f t="shared" si="126"/>
        <v>2018</v>
      </c>
      <c r="AC495">
        <f t="shared" si="127"/>
        <v>5</v>
      </c>
      <c r="AD495" s="23">
        <f t="shared" si="128"/>
        <v>2</v>
      </c>
      <c r="AE495">
        <f>IF(ISBLANK(Basket_Sheet!$I$1),0,IF(Basket_Sheet!$I$1=0,1,IF(Calculation_Sheet!AB495=Basket_Sheet!$I$1,1,0)))</f>
        <v>1</v>
      </c>
      <c r="AF495">
        <f>IF(ISBLANK(Basket_Sheet!$I$2),0,IF(Basket_Sheet!$I$2=0,1,IF(Calculation_Sheet!AC495=Basket_Sheet!$I$2,1,0)))</f>
        <v>0</v>
      </c>
      <c r="AG495">
        <f>IF(ISBLANK(Basket_Sheet!$I$3),0,IF(Basket_Sheet!$I$3=0,1,IF(Calculation_Sheet!AD495=Basket_Sheet!$I$3,1,0)))</f>
        <v>0</v>
      </c>
      <c r="AH495">
        <f t="shared" si="129"/>
        <v>1</v>
      </c>
    </row>
    <row r="496" spans="1:34" x14ac:dyDescent="0.35">
      <c r="A496" s="19">
        <v>43243</v>
      </c>
      <c r="B496" s="7">
        <v>-0.86485862392979196</v>
      </c>
      <c r="C496">
        <v>6.973029E-2</v>
      </c>
      <c r="D496">
        <v>0.131437951118238</v>
      </c>
      <c r="E496">
        <v>8.1444043977530303</v>
      </c>
      <c r="F496">
        <v>8</v>
      </c>
      <c r="G496">
        <f t="shared" si="120"/>
        <v>-1</v>
      </c>
      <c r="H496">
        <f t="shared" si="121"/>
        <v>99999</v>
      </c>
      <c r="I496">
        <f t="shared" si="122"/>
        <v>99999</v>
      </c>
      <c r="J496">
        <f>IF(Basket_Sheet!$I$6=0,IF(C496&lt;Basket_Sheet!$I$7,-10,10),IF(Basket_Sheet!$I$6=1,IF(D496&lt;Basket_Sheet!$I$7,-10,10),IF(Basket_Sheet!$I$6=2,IF(E496&gt;Basket_Sheet!$I$7,-10,10),"")))</f>
        <v>10</v>
      </c>
      <c r="K496">
        <f t="shared" si="123"/>
        <v>-1</v>
      </c>
      <c r="L496">
        <f t="shared" si="124"/>
        <v>1</v>
      </c>
      <c r="M496">
        <f t="shared" si="125"/>
        <v>1</v>
      </c>
      <c r="N496">
        <v>25632.800800000001</v>
      </c>
      <c r="O496" s="6">
        <f t="shared" si="130"/>
        <v>-6.803970694750916E-3</v>
      </c>
      <c r="P496">
        <v>17321834</v>
      </c>
      <c r="Q496" s="6">
        <f t="shared" si="131"/>
        <v>6.6884224723928742E-3</v>
      </c>
      <c r="R496">
        <v>2813.8321547898663</v>
      </c>
      <c r="S496" s="6">
        <f t="shared" si="132"/>
        <v>2.2368784913906481E-5</v>
      </c>
      <c r="T496" s="29">
        <v>617.01130999999987</v>
      </c>
      <c r="U496" s="6">
        <f t="shared" si="133"/>
        <v>2.0458575525841294E-3</v>
      </c>
      <c r="V496">
        <v>655.57600000000014</v>
      </c>
      <c r="W496" s="6">
        <f t="shared" si="135"/>
        <v>-3.2470007104483667E-3</v>
      </c>
      <c r="X496">
        <v>3430.8434647898662</v>
      </c>
      <c r="Y496" s="6">
        <f t="shared" si="134"/>
        <v>3.8567504954234444E-4</v>
      </c>
      <c r="Z496" s="29">
        <v>4086.4194647898662</v>
      </c>
      <c r="AA496" s="6">
        <f t="shared" si="136"/>
        <v>-1.9888993999550575E-4</v>
      </c>
      <c r="AB496">
        <f t="shared" si="126"/>
        <v>2018</v>
      </c>
      <c r="AC496">
        <f t="shared" si="127"/>
        <v>5</v>
      </c>
      <c r="AD496" s="23">
        <f t="shared" si="128"/>
        <v>2</v>
      </c>
      <c r="AE496">
        <f>IF(ISBLANK(Basket_Sheet!$I$1),0,IF(Basket_Sheet!$I$1=0,1,IF(Calculation_Sheet!AB496=Basket_Sheet!$I$1,1,0)))</f>
        <v>1</v>
      </c>
      <c r="AF496">
        <f>IF(ISBLANK(Basket_Sheet!$I$2),0,IF(Basket_Sheet!$I$2=0,1,IF(Calculation_Sheet!AC496=Basket_Sheet!$I$2,1,0)))</f>
        <v>0</v>
      </c>
      <c r="AG496">
        <f>IF(ISBLANK(Basket_Sheet!$I$3),0,IF(Basket_Sheet!$I$3=0,1,IF(Calculation_Sheet!AD496=Basket_Sheet!$I$3,1,0)))</f>
        <v>0</v>
      </c>
      <c r="AH496">
        <f t="shared" si="129"/>
        <v>1</v>
      </c>
    </row>
    <row r="497" spans="1:34" x14ac:dyDescent="0.35">
      <c r="A497" s="19">
        <v>43244</v>
      </c>
      <c r="B497" s="7">
        <v>1.5529024814565355</v>
      </c>
      <c r="C497">
        <v>0.74945713199999997</v>
      </c>
      <c r="D497">
        <v>0.28376361147620299</v>
      </c>
      <c r="E497">
        <v>5.5734231055893497</v>
      </c>
      <c r="F497">
        <v>11</v>
      </c>
      <c r="G497">
        <f t="shared" si="120"/>
        <v>99999</v>
      </c>
      <c r="H497">
        <f t="shared" si="121"/>
        <v>99999</v>
      </c>
      <c r="I497">
        <f t="shared" si="122"/>
        <v>1</v>
      </c>
      <c r="J497">
        <f>IF(Basket_Sheet!$I$6=0,IF(C497&lt;Basket_Sheet!$I$7,-10,10),IF(Basket_Sheet!$I$6=1,IF(D497&lt;Basket_Sheet!$I$7,-10,10),IF(Basket_Sheet!$I$6=2,IF(E497&gt;Basket_Sheet!$I$7,-10,10),"")))</f>
        <v>10</v>
      </c>
      <c r="K497">
        <f t="shared" si="123"/>
        <v>1</v>
      </c>
      <c r="L497">
        <f t="shared" si="124"/>
        <v>5</v>
      </c>
      <c r="M497">
        <f t="shared" si="125"/>
        <v>5</v>
      </c>
      <c r="N497">
        <v>26065.199199999999</v>
      </c>
      <c r="O497" s="6">
        <f t="shared" si="130"/>
        <v>1.6868948632410063E-2</v>
      </c>
      <c r="P497">
        <v>17145818</v>
      </c>
      <c r="Q497" s="6">
        <f t="shared" si="131"/>
        <v>-1.0161510611405244E-2</v>
      </c>
      <c r="R497">
        <v>2823.7793181295851</v>
      </c>
      <c r="S497" s="6">
        <f t="shared" si="132"/>
        <v>3.5350947720127479E-3</v>
      </c>
      <c r="T497" s="29">
        <v>618.02373999999986</v>
      </c>
      <c r="U497" s="6">
        <f t="shared" si="133"/>
        <v>1.6408613320231247E-3</v>
      </c>
      <c r="V497">
        <v>654.95200000000023</v>
      </c>
      <c r="W497" s="6">
        <f t="shared" si="135"/>
        <v>-9.5183472244242395E-4</v>
      </c>
      <c r="X497">
        <v>3441.8030581295852</v>
      </c>
      <c r="Y497" s="6">
        <f t="shared" si="134"/>
        <v>3.1944311806106906E-3</v>
      </c>
      <c r="Z497" s="29">
        <v>4096.7550581295854</v>
      </c>
      <c r="AA497" s="6">
        <f t="shared" si="136"/>
        <v>2.5292541377053279E-3</v>
      </c>
      <c r="AB497">
        <f t="shared" si="126"/>
        <v>2018</v>
      </c>
      <c r="AC497">
        <f t="shared" si="127"/>
        <v>5</v>
      </c>
      <c r="AD497" s="23">
        <f t="shared" si="128"/>
        <v>2</v>
      </c>
      <c r="AE497">
        <f>IF(ISBLANK(Basket_Sheet!$I$1),0,IF(Basket_Sheet!$I$1=0,1,IF(Calculation_Sheet!AB497=Basket_Sheet!$I$1,1,0)))</f>
        <v>1</v>
      </c>
      <c r="AF497">
        <f>IF(ISBLANK(Basket_Sheet!$I$2),0,IF(Basket_Sheet!$I$2=0,1,IF(Calculation_Sheet!AC497=Basket_Sheet!$I$2,1,0)))</f>
        <v>0</v>
      </c>
      <c r="AG497">
        <f>IF(ISBLANK(Basket_Sheet!$I$3),0,IF(Basket_Sheet!$I$3=0,1,IF(Calculation_Sheet!AD497=Basket_Sheet!$I$3,1,0)))</f>
        <v>0</v>
      </c>
      <c r="AH497">
        <f t="shared" si="129"/>
        <v>1</v>
      </c>
    </row>
    <row r="498" spans="1:34" x14ac:dyDescent="0.35">
      <c r="A498" s="19">
        <v>43245</v>
      </c>
      <c r="B498" s="7">
        <v>1.013988955115849</v>
      </c>
      <c r="C498">
        <v>0.56521053499999996</v>
      </c>
      <c r="D498">
        <v>0.10547522816397401</v>
      </c>
      <c r="E498">
        <v>10.1315752772627</v>
      </c>
      <c r="F498">
        <v>9</v>
      </c>
      <c r="G498">
        <f t="shared" si="120"/>
        <v>99999</v>
      </c>
      <c r="H498">
        <f t="shared" si="121"/>
        <v>99999</v>
      </c>
      <c r="I498">
        <f t="shared" si="122"/>
        <v>1</v>
      </c>
      <c r="J498">
        <f>IF(Basket_Sheet!$I$6=0,IF(C498&lt;Basket_Sheet!$I$7,-10,10),IF(Basket_Sheet!$I$6=1,IF(D498&lt;Basket_Sheet!$I$7,-10,10),IF(Basket_Sheet!$I$6=2,IF(E498&gt;Basket_Sheet!$I$7,-10,10),"")))</f>
        <v>10</v>
      </c>
      <c r="K498">
        <f t="shared" si="123"/>
        <v>1</v>
      </c>
      <c r="L498">
        <f t="shared" si="124"/>
        <v>5</v>
      </c>
      <c r="M498">
        <f t="shared" si="125"/>
        <v>5</v>
      </c>
      <c r="N498">
        <v>26294.900399999999</v>
      </c>
      <c r="O498" s="6">
        <f t="shared" si="130"/>
        <v>8.8125626141386526E-3</v>
      </c>
      <c r="P498">
        <v>17175510</v>
      </c>
      <c r="Q498" s="6">
        <f t="shared" si="131"/>
        <v>1.7317342339688846E-3</v>
      </c>
      <c r="R498">
        <v>2826.4718729864962</v>
      </c>
      <c r="S498" s="6">
        <f t="shared" si="132"/>
        <v>9.5352878308307965E-4</v>
      </c>
      <c r="T498" s="29">
        <v>620.66740999999979</v>
      </c>
      <c r="U498" s="6">
        <f t="shared" si="133"/>
        <v>4.2776188500459611E-3</v>
      </c>
      <c r="V498">
        <v>689.00022000000024</v>
      </c>
      <c r="W498" s="6">
        <f t="shared" si="135"/>
        <v>5.1985824915413703E-2</v>
      </c>
      <c r="X498">
        <v>3447.1392829864963</v>
      </c>
      <c r="Y498" s="6">
        <f t="shared" si="134"/>
        <v>1.5504155138414966E-3</v>
      </c>
      <c r="Z498" s="29">
        <v>4136.1395029864962</v>
      </c>
      <c r="AA498" s="6">
        <f t="shared" si="136"/>
        <v>9.6135708135043352E-3</v>
      </c>
      <c r="AB498">
        <f t="shared" si="126"/>
        <v>2018</v>
      </c>
      <c r="AC498">
        <f t="shared" si="127"/>
        <v>5</v>
      </c>
      <c r="AD498" s="23">
        <f t="shared" si="128"/>
        <v>2</v>
      </c>
      <c r="AE498">
        <f>IF(ISBLANK(Basket_Sheet!$I$1),0,IF(Basket_Sheet!$I$1=0,1,IF(Calculation_Sheet!AB498=Basket_Sheet!$I$1,1,0)))</f>
        <v>1</v>
      </c>
      <c r="AF498">
        <f>IF(ISBLANK(Basket_Sheet!$I$2),0,IF(Basket_Sheet!$I$2=0,1,IF(Calculation_Sheet!AC498=Basket_Sheet!$I$2,1,0)))</f>
        <v>0</v>
      </c>
      <c r="AG498">
        <f>IF(ISBLANK(Basket_Sheet!$I$3),0,IF(Basket_Sheet!$I$3=0,1,IF(Calculation_Sheet!AD498=Basket_Sheet!$I$3,1,0)))</f>
        <v>0</v>
      </c>
      <c r="AH498">
        <f t="shared" si="129"/>
        <v>1</v>
      </c>
    </row>
    <row r="499" spans="1:34" x14ac:dyDescent="0.35">
      <c r="A499" s="19">
        <v>43248</v>
      </c>
      <c r="B499" s="7">
        <v>0.68233226376534251</v>
      </c>
      <c r="C499">
        <v>0.87599081300000003</v>
      </c>
      <c r="D499">
        <v>0.16326985048096401</v>
      </c>
      <c r="E499">
        <v>6.42356355927223</v>
      </c>
      <c r="F499">
        <v>3</v>
      </c>
      <c r="G499">
        <f t="shared" si="120"/>
        <v>99999</v>
      </c>
      <c r="H499">
        <f t="shared" si="121"/>
        <v>99999</v>
      </c>
      <c r="I499">
        <f t="shared" si="122"/>
        <v>1</v>
      </c>
      <c r="J499">
        <f>IF(Basket_Sheet!$I$6=0,IF(C499&lt;Basket_Sheet!$I$7,-10,10),IF(Basket_Sheet!$I$6=1,IF(D499&lt;Basket_Sheet!$I$7,-10,10),IF(Basket_Sheet!$I$6=2,IF(E499&gt;Basket_Sheet!$I$7,-10,10),"")))</f>
        <v>10</v>
      </c>
      <c r="K499">
        <f t="shared" si="123"/>
        <v>1</v>
      </c>
      <c r="L499">
        <f t="shared" si="124"/>
        <v>5</v>
      </c>
      <c r="M499">
        <f t="shared" si="125"/>
        <v>5</v>
      </c>
      <c r="N499">
        <v>26585.650399999999</v>
      </c>
      <c r="O499" s="6">
        <f t="shared" si="130"/>
        <v>1.1057277098490248E-2</v>
      </c>
      <c r="P499">
        <v>17173970</v>
      </c>
      <c r="Q499" s="6">
        <f t="shared" si="131"/>
        <v>-8.9662548593882896E-5</v>
      </c>
      <c r="R499">
        <v>2824.9397198012648</v>
      </c>
      <c r="S499" s="6">
        <f t="shared" si="132"/>
        <v>-5.4207268074191184E-4</v>
      </c>
      <c r="T499" s="29">
        <v>621.98792999999978</v>
      </c>
      <c r="U499" s="6">
        <f t="shared" si="133"/>
        <v>2.1275806957545829E-3</v>
      </c>
      <c r="V499">
        <v>690.73736000000019</v>
      </c>
      <c r="W499" s="6">
        <f t="shared" si="135"/>
        <v>2.5212473807336711E-3</v>
      </c>
      <c r="X499">
        <v>3446.9276498012646</v>
      </c>
      <c r="Y499" s="6">
        <f t="shared" si="134"/>
        <v>-6.1393859620451074E-5</v>
      </c>
      <c r="Z499" s="29">
        <v>4137.6650098012651</v>
      </c>
      <c r="AA499" s="6">
        <f t="shared" si="136"/>
        <v>3.6882383045044875E-4</v>
      </c>
      <c r="AB499">
        <f t="shared" si="126"/>
        <v>2018</v>
      </c>
      <c r="AC499">
        <f t="shared" si="127"/>
        <v>5</v>
      </c>
      <c r="AD499" s="23">
        <f t="shared" si="128"/>
        <v>2</v>
      </c>
      <c r="AE499">
        <f>IF(ISBLANK(Basket_Sheet!$I$1),0,IF(Basket_Sheet!$I$1=0,1,IF(Calculation_Sheet!AB499=Basket_Sheet!$I$1,1,0)))</f>
        <v>1</v>
      </c>
      <c r="AF499">
        <f>IF(ISBLANK(Basket_Sheet!$I$2),0,IF(Basket_Sheet!$I$2=0,1,IF(Calculation_Sheet!AC499=Basket_Sheet!$I$2,1,0)))</f>
        <v>0</v>
      </c>
      <c r="AG499">
        <f>IF(ISBLANK(Basket_Sheet!$I$3),0,IF(Basket_Sheet!$I$3=0,1,IF(Calculation_Sheet!AD499=Basket_Sheet!$I$3,1,0)))</f>
        <v>0</v>
      </c>
      <c r="AH499">
        <f t="shared" si="129"/>
        <v>1</v>
      </c>
    </row>
    <row r="500" spans="1:34" x14ac:dyDescent="0.35">
      <c r="A500" s="19">
        <v>43249</v>
      </c>
      <c r="B500" s="7">
        <v>-1.0599387124099784</v>
      </c>
      <c r="C500">
        <v>0.73791078700000001</v>
      </c>
      <c r="D500">
        <v>0.16375828736272199</v>
      </c>
      <c r="E500">
        <v>6.30948740110329</v>
      </c>
      <c r="F500">
        <v>9</v>
      </c>
      <c r="G500">
        <f t="shared" si="120"/>
        <v>-1</v>
      </c>
      <c r="H500">
        <f t="shared" si="121"/>
        <v>99999</v>
      </c>
      <c r="I500">
        <f t="shared" si="122"/>
        <v>99999</v>
      </c>
      <c r="J500">
        <f>IF(Basket_Sheet!$I$6=0,IF(C500&lt;Basket_Sheet!$I$7,-10,10),IF(Basket_Sheet!$I$6=1,IF(D500&lt;Basket_Sheet!$I$7,-10,10),IF(Basket_Sheet!$I$6=2,IF(E500&gt;Basket_Sheet!$I$7,-10,10),"")))</f>
        <v>10</v>
      </c>
      <c r="K500">
        <f t="shared" si="123"/>
        <v>-1</v>
      </c>
      <c r="L500">
        <f t="shared" si="124"/>
        <v>1</v>
      </c>
      <c r="M500">
        <f t="shared" si="125"/>
        <v>1</v>
      </c>
      <c r="N500">
        <v>26237.650399999999</v>
      </c>
      <c r="O500" s="6">
        <f t="shared" si="130"/>
        <v>-1.3089768155530979E-2</v>
      </c>
      <c r="P500">
        <v>17028334</v>
      </c>
      <c r="Q500" s="6">
        <f t="shared" si="131"/>
        <v>-8.4800427623897834E-3</v>
      </c>
      <c r="R500">
        <v>2823.1567737755563</v>
      </c>
      <c r="S500" s="6">
        <f t="shared" si="132"/>
        <v>-6.3114480397974404E-4</v>
      </c>
      <c r="T500" s="29">
        <v>622.67220999999972</v>
      </c>
      <c r="U500" s="6">
        <f t="shared" si="133"/>
        <v>1.1001499659324399E-3</v>
      </c>
      <c r="V500">
        <v>694.7021900000002</v>
      </c>
      <c r="W500" s="6">
        <f t="shared" si="135"/>
        <v>5.7399964582776075E-3</v>
      </c>
      <c r="X500">
        <v>3445.828983775556</v>
      </c>
      <c r="Y500" s="6">
        <f t="shared" si="134"/>
        <v>-3.1873776804447473E-4</v>
      </c>
      <c r="Z500" s="29">
        <v>4140.5311737755565</v>
      </c>
      <c r="AA500" s="6">
        <f t="shared" si="136"/>
        <v>6.9270082703698499E-4</v>
      </c>
      <c r="AB500">
        <f t="shared" si="126"/>
        <v>2018</v>
      </c>
      <c r="AC500">
        <f t="shared" si="127"/>
        <v>5</v>
      </c>
      <c r="AD500" s="23">
        <f t="shared" si="128"/>
        <v>2</v>
      </c>
      <c r="AE500">
        <f>IF(ISBLANK(Basket_Sheet!$I$1),0,IF(Basket_Sheet!$I$1=0,1,IF(Calculation_Sheet!AB500=Basket_Sheet!$I$1,1,0)))</f>
        <v>1</v>
      </c>
      <c r="AF500">
        <f>IF(ISBLANK(Basket_Sheet!$I$2),0,IF(Basket_Sheet!$I$2=0,1,IF(Calculation_Sheet!AC500=Basket_Sheet!$I$2,1,0)))</f>
        <v>0</v>
      </c>
      <c r="AG500">
        <f>IF(ISBLANK(Basket_Sheet!$I$3),0,IF(Basket_Sheet!$I$3=0,1,IF(Calculation_Sheet!AD500=Basket_Sheet!$I$3,1,0)))</f>
        <v>0</v>
      </c>
      <c r="AH500">
        <f t="shared" si="129"/>
        <v>1</v>
      </c>
    </row>
    <row r="501" spans="1:34" x14ac:dyDescent="0.35">
      <c r="A501" s="19">
        <v>43250</v>
      </c>
      <c r="B501" s="7">
        <v>1.0374642247163721</v>
      </c>
      <c r="C501">
        <v>0.61791079800000004</v>
      </c>
      <c r="D501">
        <v>0.21370685526945801</v>
      </c>
      <c r="E501">
        <v>6.7266298238567801</v>
      </c>
      <c r="F501">
        <v>6</v>
      </c>
      <c r="G501">
        <f t="shared" si="120"/>
        <v>99999</v>
      </c>
      <c r="H501">
        <f t="shared" si="121"/>
        <v>99999</v>
      </c>
      <c r="I501">
        <f t="shared" si="122"/>
        <v>1</v>
      </c>
      <c r="J501">
        <f>IF(Basket_Sheet!$I$6=0,IF(C501&lt;Basket_Sheet!$I$7,-10,10),IF(Basket_Sheet!$I$6=1,IF(D501&lt;Basket_Sheet!$I$7,-10,10),IF(Basket_Sheet!$I$6=2,IF(E501&gt;Basket_Sheet!$I$7,-10,10),"")))</f>
        <v>10</v>
      </c>
      <c r="K501">
        <f t="shared" si="123"/>
        <v>1</v>
      </c>
      <c r="L501">
        <f t="shared" si="124"/>
        <v>5</v>
      </c>
      <c r="M501">
        <f t="shared" si="125"/>
        <v>5</v>
      </c>
      <c r="N501">
        <v>26336.75</v>
      </c>
      <c r="O501" s="6">
        <f t="shared" si="130"/>
        <v>3.7769997880603423E-3</v>
      </c>
      <c r="P501">
        <v>17117230</v>
      </c>
      <c r="Q501" s="6">
        <f t="shared" si="131"/>
        <v>5.2204754734079817E-3</v>
      </c>
      <c r="R501">
        <v>2828.9450739881663</v>
      </c>
      <c r="S501" s="6">
        <f t="shared" si="132"/>
        <v>2.0502935814183942E-3</v>
      </c>
      <c r="T501" s="29">
        <v>622.90253999999982</v>
      </c>
      <c r="U501" s="6">
        <f t="shared" si="133"/>
        <v>3.69905700464912E-4</v>
      </c>
      <c r="V501">
        <v>700.03919000000019</v>
      </c>
      <c r="W501" s="6">
        <f t="shared" si="135"/>
        <v>7.6824286389538532E-3</v>
      </c>
      <c r="X501">
        <v>3451.8476139881659</v>
      </c>
      <c r="Y501" s="6">
        <f t="shared" si="134"/>
        <v>1.7466421696921142E-3</v>
      </c>
      <c r="Z501" s="29">
        <v>4151.8868039881663</v>
      </c>
      <c r="AA501" s="6">
        <f t="shared" si="136"/>
        <v>2.7425539709813318E-3</v>
      </c>
      <c r="AB501">
        <f t="shared" si="126"/>
        <v>2018</v>
      </c>
      <c r="AC501">
        <f t="shared" si="127"/>
        <v>5</v>
      </c>
      <c r="AD501" s="23">
        <f t="shared" si="128"/>
        <v>2</v>
      </c>
      <c r="AE501">
        <f>IF(ISBLANK(Basket_Sheet!$I$1),0,IF(Basket_Sheet!$I$1=0,1,IF(Calculation_Sheet!AB501=Basket_Sheet!$I$1,1,0)))</f>
        <v>1</v>
      </c>
      <c r="AF501">
        <f>IF(ISBLANK(Basket_Sheet!$I$2),0,IF(Basket_Sheet!$I$2=0,1,IF(Calculation_Sheet!AC501=Basket_Sheet!$I$2,1,0)))</f>
        <v>0</v>
      </c>
      <c r="AG501">
        <f>IF(ISBLANK(Basket_Sheet!$I$3),0,IF(Basket_Sheet!$I$3=0,1,IF(Calculation_Sheet!AD501=Basket_Sheet!$I$3,1,0)))</f>
        <v>0</v>
      </c>
      <c r="AH501">
        <f t="shared" si="129"/>
        <v>1</v>
      </c>
    </row>
    <row r="502" spans="1:34" x14ac:dyDescent="0.35">
      <c r="A502" s="19">
        <v>43251</v>
      </c>
      <c r="B502" s="7">
        <v>1.7975193737075836</v>
      </c>
      <c r="C502">
        <v>0.66084806600000001</v>
      </c>
      <c r="D502">
        <v>0.41716107942443997</v>
      </c>
      <c r="E502">
        <v>3.2851101234560902</v>
      </c>
      <c r="F502">
        <v>9</v>
      </c>
      <c r="G502">
        <f t="shared" si="120"/>
        <v>99999</v>
      </c>
      <c r="H502">
        <f t="shared" si="121"/>
        <v>99999</v>
      </c>
      <c r="I502">
        <f t="shared" si="122"/>
        <v>1</v>
      </c>
      <c r="J502">
        <f>IF(Basket_Sheet!$I$6=0,IF(C502&lt;Basket_Sheet!$I$7,-10,10),IF(Basket_Sheet!$I$6=1,IF(D502&lt;Basket_Sheet!$I$7,-10,10),IF(Basket_Sheet!$I$6=2,IF(E502&gt;Basket_Sheet!$I$7,-10,10),"")))</f>
        <v>10</v>
      </c>
      <c r="K502">
        <f t="shared" si="123"/>
        <v>1</v>
      </c>
      <c r="L502">
        <f t="shared" si="124"/>
        <v>5</v>
      </c>
      <c r="M502">
        <f t="shared" si="125"/>
        <v>5</v>
      </c>
      <c r="N502">
        <v>26874.400399999999</v>
      </c>
      <c r="O502" s="6">
        <f t="shared" si="130"/>
        <v>2.0414455086523509E-2</v>
      </c>
      <c r="P502">
        <v>16985314</v>
      </c>
      <c r="Q502" s="6">
        <f t="shared" si="131"/>
        <v>-7.7066207558115218E-3</v>
      </c>
      <c r="R502">
        <v>2838.6679774307331</v>
      </c>
      <c r="S502" s="6">
        <f t="shared" si="132"/>
        <v>3.4369360974759733E-3</v>
      </c>
      <c r="T502" s="29">
        <v>624.6567799999998</v>
      </c>
      <c r="U502" s="6">
        <f t="shared" si="133"/>
        <v>2.8162351047724687E-3</v>
      </c>
      <c r="V502">
        <v>719.23574000000019</v>
      </c>
      <c r="W502" s="6">
        <f t="shared" si="135"/>
        <v>2.7422107610860946E-2</v>
      </c>
      <c r="X502">
        <v>3463.3247574307329</v>
      </c>
      <c r="Y502" s="6">
        <f t="shared" si="134"/>
        <v>3.3249276115367987E-3</v>
      </c>
      <c r="Z502" s="29">
        <v>4182.5604974307334</v>
      </c>
      <c r="AA502" s="6">
        <f t="shared" si="136"/>
        <v>7.387892515061667E-3</v>
      </c>
      <c r="AB502">
        <f t="shared" si="126"/>
        <v>2018</v>
      </c>
      <c r="AC502">
        <f t="shared" si="127"/>
        <v>5</v>
      </c>
      <c r="AD502" s="23">
        <f t="shared" si="128"/>
        <v>2</v>
      </c>
      <c r="AE502">
        <f>IF(ISBLANK(Basket_Sheet!$I$1),0,IF(Basket_Sheet!$I$1=0,1,IF(Calculation_Sheet!AB502=Basket_Sheet!$I$1,1,0)))</f>
        <v>1</v>
      </c>
      <c r="AF502">
        <f>IF(ISBLANK(Basket_Sheet!$I$2),0,IF(Basket_Sheet!$I$2=0,1,IF(Calculation_Sheet!AC502=Basket_Sheet!$I$2,1,0)))</f>
        <v>0</v>
      </c>
      <c r="AG502">
        <f>IF(ISBLANK(Basket_Sheet!$I$3),0,IF(Basket_Sheet!$I$3=0,1,IF(Calculation_Sheet!AD502=Basket_Sheet!$I$3,1,0)))</f>
        <v>0</v>
      </c>
      <c r="AH502">
        <f t="shared" si="129"/>
        <v>1</v>
      </c>
    </row>
    <row r="503" spans="1:34" x14ac:dyDescent="0.35">
      <c r="A503" s="19">
        <v>43252</v>
      </c>
      <c r="B503" s="7">
        <v>-0.75688813561229518</v>
      </c>
      <c r="C503">
        <v>0.61190738899999997</v>
      </c>
      <c r="D503">
        <v>0.110887002557343</v>
      </c>
      <c r="E503">
        <v>9.6457109889560702</v>
      </c>
      <c r="F503">
        <v>9</v>
      </c>
      <c r="G503">
        <f t="shared" si="120"/>
        <v>-1</v>
      </c>
      <c r="H503">
        <f t="shared" si="121"/>
        <v>99999</v>
      </c>
      <c r="I503">
        <f t="shared" si="122"/>
        <v>99999</v>
      </c>
      <c r="J503">
        <f>IF(Basket_Sheet!$I$6=0,IF(C503&lt;Basket_Sheet!$I$7,-10,10),IF(Basket_Sheet!$I$6=1,IF(D503&lt;Basket_Sheet!$I$7,-10,10),IF(Basket_Sheet!$I$6=2,IF(E503&gt;Basket_Sheet!$I$7,-10,10),"")))</f>
        <v>10</v>
      </c>
      <c r="K503">
        <f t="shared" si="123"/>
        <v>-1</v>
      </c>
      <c r="L503">
        <f t="shared" si="124"/>
        <v>1</v>
      </c>
      <c r="M503">
        <f t="shared" si="125"/>
        <v>1</v>
      </c>
      <c r="N503">
        <v>26676.349600000001</v>
      </c>
      <c r="O503" s="6">
        <f t="shared" si="130"/>
        <v>-7.3694965116318789E-3</v>
      </c>
      <c r="P503">
        <v>17002752</v>
      </c>
      <c r="Q503" s="6">
        <f t="shared" si="131"/>
        <v>1.0266516120926994E-3</v>
      </c>
      <c r="R503">
        <v>2841.9268853296289</v>
      </c>
      <c r="S503" s="6">
        <f t="shared" si="132"/>
        <v>1.1480412379349936E-3</v>
      </c>
      <c r="T503" s="29">
        <v>624.11173999999983</v>
      </c>
      <c r="U503" s="6">
        <f t="shared" si="133"/>
        <v>-8.7254315882068223E-4</v>
      </c>
      <c r="V503">
        <v>767.84372000000019</v>
      </c>
      <c r="W503" s="6">
        <f t="shared" si="135"/>
        <v>6.7582820620120998E-2</v>
      </c>
      <c r="X503">
        <v>3466.0386253296288</v>
      </c>
      <c r="Y503" s="6">
        <f t="shared" si="134"/>
        <v>7.8360191116155775E-4</v>
      </c>
      <c r="Z503" s="29">
        <v>4233.8823453296291</v>
      </c>
      <c r="AA503" s="6">
        <f t="shared" si="136"/>
        <v>1.2270437673387313E-2</v>
      </c>
      <c r="AB503">
        <f t="shared" si="126"/>
        <v>2018</v>
      </c>
      <c r="AC503">
        <f t="shared" si="127"/>
        <v>6</v>
      </c>
      <c r="AD503" s="23">
        <f t="shared" si="128"/>
        <v>2</v>
      </c>
      <c r="AE503">
        <f>IF(ISBLANK(Basket_Sheet!$I$1),0,IF(Basket_Sheet!$I$1=0,1,IF(Calculation_Sheet!AB503=Basket_Sheet!$I$1,1,0)))</f>
        <v>1</v>
      </c>
      <c r="AF503">
        <f>IF(ISBLANK(Basket_Sheet!$I$2),0,IF(Basket_Sheet!$I$2=0,1,IF(Calculation_Sheet!AC503=Basket_Sheet!$I$2,1,0)))</f>
        <v>0</v>
      </c>
      <c r="AG503">
        <f>IF(ISBLANK(Basket_Sheet!$I$3),0,IF(Basket_Sheet!$I$3=0,1,IF(Calculation_Sheet!AD503=Basket_Sheet!$I$3,1,0)))</f>
        <v>0</v>
      </c>
      <c r="AH503">
        <f t="shared" si="129"/>
        <v>1</v>
      </c>
    </row>
    <row r="504" spans="1:34" x14ac:dyDescent="0.35">
      <c r="A504" s="19">
        <v>43255</v>
      </c>
      <c r="B504" s="7">
        <v>-2.3104426410786547</v>
      </c>
      <c r="C504">
        <v>0.70595136999999997</v>
      </c>
      <c r="D504">
        <v>0.239726255705698</v>
      </c>
      <c r="E504">
        <v>6.0296607688255097</v>
      </c>
      <c r="F504">
        <v>11</v>
      </c>
      <c r="G504">
        <f t="shared" si="120"/>
        <v>-1</v>
      </c>
      <c r="H504">
        <f t="shared" si="121"/>
        <v>99999</v>
      </c>
      <c r="I504">
        <f t="shared" si="122"/>
        <v>99999</v>
      </c>
      <c r="J504">
        <f>IF(Basket_Sheet!$I$6=0,IF(C504&lt;Basket_Sheet!$I$7,-10,10),IF(Basket_Sheet!$I$6=1,IF(D504&lt;Basket_Sheet!$I$7,-10,10),IF(Basket_Sheet!$I$6=2,IF(E504&gt;Basket_Sheet!$I$7,-10,10),"")))</f>
        <v>10</v>
      </c>
      <c r="K504">
        <f t="shared" si="123"/>
        <v>-1</v>
      </c>
      <c r="L504">
        <f t="shared" si="124"/>
        <v>1</v>
      </c>
      <c r="M504">
        <f t="shared" si="125"/>
        <v>1</v>
      </c>
      <c r="N504">
        <v>26265.25</v>
      </c>
      <c r="O504" s="6">
        <f t="shared" si="130"/>
        <v>-1.5410639242784629E-2</v>
      </c>
      <c r="P504">
        <v>17069328</v>
      </c>
      <c r="Q504" s="6">
        <f t="shared" si="131"/>
        <v>3.9156014273453721E-3</v>
      </c>
      <c r="R504">
        <v>2849.4057443925326</v>
      </c>
      <c r="S504" s="6">
        <f t="shared" si="132"/>
        <v>2.6316155779764205E-3</v>
      </c>
      <c r="T504" s="29">
        <v>623.70771999999965</v>
      </c>
      <c r="U504" s="6">
        <f t="shared" si="133"/>
        <v>-6.4735202705878958E-4</v>
      </c>
      <c r="V504">
        <v>767.53158000000019</v>
      </c>
      <c r="W504" s="6">
        <f t="shared" si="135"/>
        <v>-4.0651501323729633E-4</v>
      </c>
      <c r="X504">
        <v>3473.1134643925325</v>
      </c>
      <c r="Y504" s="6">
        <f t="shared" si="134"/>
        <v>2.0411887539859563E-3</v>
      </c>
      <c r="Z504" s="29">
        <v>4240.6450443925323</v>
      </c>
      <c r="AA504" s="6">
        <f t="shared" si="136"/>
        <v>1.5972808196627053E-3</v>
      </c>
      <c r="AB504">
        <f t="shared" si="126"/>
        <v>2018</v>
      </c>
      <c r="AC504">
        <f t="shared" si="127"/>
        <v>6</v>
      </c>
      <c r="AD504" s="23">
        <f t="shared" si="128"/>
        <v>2</v>
      </c>
      <c r="AE504">
        <f>IF(ISBLANK(Basket_Sheet!$I$1),0,IF(Basket_Sheet!$I$1=0,1,IF(Calculation_Sheet!AB504=Basket_Sheet!$I$1,1,0)))</f>
        <v>1</v>
      </c>
      <c r="AF504">
        <f>IF(ISBLANK(Basket_Sheet!$I$2),0,IF(Basket_Sheet!$I$2=0,1,IF(Calculation_Sheet!AC504=Basket_Sheet!$I$2,1,0)))</f>
        <v>0</v>
      </c>
      <c r="AG504">
        <f>IF(ISBLANK(Basket_Sheet!$I$3),0,IF(Basket_Sheet!$I$3=0,1,IF(Calculation_Sheet!AD504=Basket_Sheet!$I$3,1,0)))</f>
        <v>0</v>
      </c>
      <c r="AH504">
        <f t="shared" si="129"/>
        <v>1</v>
      </c>
    </row>
    <row r="505" spans="1:34" x14ac:dyDescent="0.35">
      <c r="A505" s="19">
        <v>43256</v>
      </c>
      <c r="B505" s="7">
        <v>-3.3798089824288724E-2</v>
      </c>
      <c r="C505">
        <v>1.3670806000000001E-2</v>
      </c>
      <c r="D505">
        <v>3.5701108184797502E-3</v>
      </c>
      <c r="E505">
        <v>12.966895356193801</v>
      </c>
      <c r="F505">
        <v>12</v>
      </c>
      <c r="G505">
        <f t="shared" si="120"/>
        <v>99999</v>
      </c>
      <c r="H505">
        <f t="shared" si="121"/>
        <v>0</v>
      </c>
      <c r="I505">
        <f t="shared" si="122"/>
        <v>99999</v>
      </c>
      <c r="J505">
        <f>IF(Basket_Sheet!$I$6=0,IF(C505&lt;Basket_Sheet!$I$7,-10,10),IF(Basket_Sheet!$I$6=1,IF(D505&lt;Basket_Sheet!$I$7,-10,10),IF(Basket_Sheet!$I$6=2,IF(E505&gt;Basket_Sheet!$I$7,-10,10),"")))</f>
        <v>-10</v>
      </c>
      <c r="K505">
        <f t="shared" si="123"/>
        <v>0</v>
      </c>
      <c r="L505">
        <f t="shared" si="124"/>
        <v>4</v>
      </c>
      <c r="M505">
        <f t="shared" si="125"/>
        <v>4</v>
      </c>
      <c r="N505">
        <v>26263.75</v>
      </c>
      <c r="O505" s="6">
        <f t="shared" si="130"/>
        <v>-5.7109679138744873E-5</v>
      </c>
      <c r="P505">
        <v>17205294</v>
      </c>
      <c r="Q505" s="6">
        <f t="shared" si="131"/>
        <v>7.965515689897007E-3</v>
      </c>
      <c r="R505">
        <v>2857.5592539138952</v>
      </c>
      <c r="S505" s="6">
        <f t="shared" si="132"/>
        <v>2.8614771825348218E-3</v>
      </c>
      <c r="T505" s="29">
        <v>623.51576999999975</v>
      </c>
      <c r="U505" s="6">
        <f t="shared" si="133"/>
        <v>-3.0775633176371997E-4</v>
      </c>
      <c r="V505">
        <v>773.91034000000036</v>
      </c>
      <c r="W505" s="6">
        <f t="shared" si="135"/>
        <v>8.3107459891098578E-3</v>
      </c>
      <c r="X505">
        <v>3481.0750239138952</v>
      </c>
      <c r="Y505" s="6">
        <f t="shared" si="134"/>
        <v>2.2923407492980719E-3</v>
      </c>
      <c r="Z505" s="29">
        <v>4254.9853639138955</v>
      </c>
      <c r="AA505" s="6">
        <f t="shared" si="136"/>
        <v>3.3816363716472342E-3</v>
      </c>
      <c r="AB505">
        <f t="shared" si="126"/>
        <v>2018</v>
      </c>
      <c r="AC505">
        <f t="shared" si="127"/>
        <v>6</v>
      </c>
      <c r="AD505" s="23">
        <f t="shared" si="128"/>
        <v>2</v>
      </c>
      <c r="AE505">
        <f>IF(ISBLANK(Basket_Sheet!$I$1),0,IF(Basket_Sheet!$I$1=0,1,IF(Calculation_Sheet!AB505=Basket_Sheet!$I$1,1,0)))</f>
        <v>1</v>
      </c>
      <c r="AF505">
        <f>IF(ISBLANK(Basket_Sheet!$I$2),0,IF(Basket_Sheet!$I$2=0,1,IF(Calculation_Sheet!AC505=Basket_Sheet!$I$2,1,0)))</f>
        <v>0</v>
      </c>
      <c r="AG505">
        <f>IF(ISBLANK(Basket_Sheet!$I$3),0,IF(Basket_Sheet!$I$3=0,1,IF(Calculation_Sheet!AD505=Basket_Sheet!$I$3,1,0)))</f>
        <v>0</v>
      </c>
      <c r="AH505">
        <f t="shared" si="129"/>
        <v>1</v>
      </c>
    </row>
    <row r="506" spans="1:34" x14ac:dyDescent="0.35">
      <c r="A506" s="19">
        <v>43257</v>
      </c>
      <c r="B506" s="7">
        <v>0.61750651848509652</v>
      </c>
      <c r="C506">
        <v>0.30285526000000002</v>
      </c>
      <c r="D506">
        <v>0.13900412838277401</v>
      </c>
      <c r="E506">
        <v>8.1557874883218506</v>
      </c>
      <c r="F506">
        <v>8</v>
      </c>
      <c r="G506">
        <f t="shared" si="120"/>
        <v>99999</v>
      </c>
      <c r="H506">
        <f t="shared" si="121"/>
        <v>99999</v>
      </c>
      <c r="I506">
        <f t="shared" si="122"/>
        <v>1</v>
      </c>
      <c r="J506">
        <f>IF(Basket_Sheet!$I$6=0,IF(C506&lt;Basket_Sheet!$I$7,-10,10),IF(Basket_Sheet!$I$6=1,IF(D506&lt;Basket_Sheet!$I$7,-10,10),IF(Basket_Sheet!$I$6=2,IF(E506&gt;Basket_Sheet!$I$7,-10,10),"")))</f>
        <v>10</v>
      </c>
      <c r="K506">
        <f t="shared" si="123"/>
        <v>1</v>
      </c>
      <c r="L506">
        <f t="shared" si="124"/>
        <v>5</v>
      </c>
      <c r="M506">
        <f t="shared" si="125"/>
        <v>5</v>
      </c>
      <c r="N506">
        <v>26373.099600000001</v>
      </c>
      <c r="O506" s="6">
        <f t="shared" si="130"/>
        <v>4.1635181571557656E-3</v>
      </c>
      <c r="P506">
        <v>17259704</v>
      </c>
      <c r="Q506" s="6">
        <f t="shared" si="131"/>
        <v>3.162398736110017E-3</v>
      </c>
      <c r="R506">
        <v>2860.6916323672303</v>
      </c>
      <c r="S506" s="6">
        <f t="shared" si="132"/>
        <v>1.0961727036962188E-3</v>
      </c>
      <c r="T506" s="29">
        <v>620.75208999999973</v>
      </c>
      <c r="U506" s="6">
        <f t="shared" si="133"/>
        <v>-4.4324139548227448E-3</v>
      </c>
      <c r="V506">
        <v>771.52046000000018</v>
      </c>
      <c r="W506" s="6">
        <f t="shared" si="135"/>
        <v>-3.0880579783960638E-3</v>
      </c>
      <c r="X506">
        <v>3481.4437223672303</v>
      </c>
      <c r="Y506" s="6">
        <f t="shared" si="134"/>
        <v>1.059151126598934E-4</v>
      </c>
      <c r="Z506" s="29">
        <v>4252.96418236723</v>
      </c>
      <c r="AA506" s="6">
        <f t="shared" si="136"/>
        <v>-4.7501492339008244E-4</v>
      </c>
      <c r="AB506">
        <f t="shared" si="126"/>
        <v>2018</v>
      </c>
      <c r="AC506">
        <f t="shared" si="127"/>
        <v>6</v>
      </c>
      <c r="AD506" s="23">
        <f t="shared" si="128"/>
        <v>2</v>
      </c>
      <c r="AE506">
        <f>IF(ISBLANK(Basket_Sheet!$I$1),0,IF(Basket_Sheet!$I$1=0,1,IF(Calculation_Sheet!AB506=Basket_Sheet!$I$1,1,0)))</f>
        <v>1</v>
      </c>
      <c r="AF506">
        <f>IF(ISBLANK(Basket_Sheet!$I$2),0,IF(Basket_Sheet!$I$2=0,1,IF(Calculation_Sheet!AC506=Basket_Sheet!$I$2,1,0)))</f>
        <v>0</v>
      </c>
      <c r="AG506">
        <f>IF(ISBLANK(Basket_Sheet!$I$3),0,IF(Basket_Sheet!$I$3=0,1,IF(Calculation_Sheet!AD506=Basket_Sheet!$I$3,1,0)))</f>
        <v>0</v>
      </c>
      <c r="AH506">
        <f t="shared" si="129"/>
        <v>1</v>
      </c>
    </row>
    <row r="507" spans="1:34" x14ac:dyDescent="0.35">
      <c r="A507" s="19">
        <v>43258</v>
      </c>
      <c r="B507" s="7">
        <v>-0.19353098845913244</v>
      </c>
      <c r="C507">
        <v>4.1804215999999998E-2</v>
      </c>
      <c r="D507">
        <v>7.9364093140729397E-2</v>
      </c>
      <c r="E507">
        <v>7.5906131616675498</v>
      </c>
      <c r="F507">
        <v>5</v>
      </c>
      <c r="G507">
        <f t="shared" si="120"/>
        <v>99999</v>
      </c>
      <c r="H507">
        <f t="shared" si="121"/>
        <v>0</v>
      </c>
      <c r="I507">
        <f t="shared" si="122"/>
        <v>99999</v>
      </c>
      <c r="J507">
        <f>IF(Basket_Sheet!$I$6=0,IF(C507&lt;Basket_Sheet!$I$7,-10,10),IF(Basket_Sheet!$I$6=1,IF(D507&lt;Basket_Sheet!$I$7,-10,10),IF(Basket_Sheet!$I$6=2,IF(E507&gt;Basket_Sheet!$I$7,-10,10),"")))</f>
        <v>-10</v>
      </c>
      <c r="K507">
        <f t="shared" si="123"/>
        <v>0</v>
      </c>
      <c r="L507">
        <f t="shared" si="124"/>
        <v>4</v>
      </c>
      <c r="M507">
        <f t="shared" si="125"/>
        <v>4</v>
      </c>
      <c r="N507">
        <v>26523.25</v>
      </c>
      <c r="O507" s="6">
        <f t="shared" si="130"/>
        <v>5.6933163821213384E-3</v>
      </c>
      <c r="P507">
        <v>17316188</v>
      </c>
      <c r="Q507" s="6">
        <f t="shared" si="131"/>
        <v>3.2725937826048046E-3</v>
      </c>
      <c r="R507">
        <v>2854.9917971964369</v>
      </c>
      <c r="S507" s="6">
        <f t="shared" si="132"/>
        <v>-1.9924675229943123E-3</v>
      </c>
      <c r="T507" s="29">
        <v>623.48854999999969</v>
      </c>
      <c r="U507" s="6">
        <f t="shared" si="133"/>
        <v>4.4082976828960785E-3</v>
      </c>
      <c r="V507">
        <v>770.67078000000015</v>
      </c>
      <c r="W507" s="6">
        <f t="shared" si="135"/>
        <v>-1.1013058551940791E-3</v>
      </c>
      <c r="X507">
        <v>3478.4803471964365</v>
      </c>
      <c r="Y507" s="6">
        <f t="shared" si="134"/>
        <v>-8.5119146167866866E-4</v>
      </c>
      <c r="Z507" s="29">
        <v>4249.1511271964364</v>
      </c>
      <c r="AA507" s="6">
        <f t="shared" si="136"/>
        <v>-8.9656413910155219E-4</v>
      </c>
      <c r="AB507">
        <f t="shared" si="126"/>
        <v>2018</v>
      </c>
      <c r="AC507">
        <f t="shared" si="127"/>
        <v>6</v>
      </c>
      <c r="AD507" s="23">
        <f t="shared" si="128"/>
        <v>2</v>
      </c>
      <c r="AE507">
        <f>IF(ISBLANK(Basket_Sheet!$I$1),0,IF(Basket_Sheet!$I$1=0,1,IF(Calculation_Sheet!AB507=Basket_Sheet!$I$1,1,0)))</f>
        <v>1</v>
      </c>
      <c r="AF507">
        <f>IF(ISBLANK(Basket_Sheet!$I$2),0,IF(Basket_Sheet!$I$2=0,1,IF(Calculation_Sheet!AC507=Basket_Sheet!$I$2,1,0)))</f>
        <v>0</v>
      </c>
      <c r="AG507">
        <f>IF(ISBLANK(Basket_Sheet!$I$3),0,IF(Basket_Sheet!$I$3=0,1,IF(Calculation_Sheet!AD507=Basket_Sheet!$I$3,1,0)))</f>
        <v>0</v>
      </c>
      <c r="AH507">
        <f t="shared" si="129"/>
        <v>1</v>
      </c>
    </row>
    <row r="508" spans="1:34" x14ac:dyDescent="0.35">
      <c r="A508" s="19">
        <v>43259</v>
      </c>
      <c r="B508" s="7">
        <v>0.37643275748487653</v>
      </c>
      <c r="C508">
        <v>0.221849097</v>
      </c>
      <c r="D508">
        <v>0.15172786976380301</v>
      </c>
      <c r="E508">
        <v>10.1657737163669</v>
      </c>
      <c r="F508">
        <v>6</v>
      </c>
      <c r="G508">
        <f t="shared" si="120"/>
        <v>99999</v>
      </c>
      <c r="H508">
        <f t="shared" si="121"/>
        <v>99999</v>
      </c>
      <c r="I508">
        <f t="shared" si="122"/>
        <v>1</v>
      </c>
      <c r="J508">
        <f>IF(Basket_Sheet!$I$6=0,IF(C508&lt;Basket_Sheet!$I$7,-10,10),IF(Basket_Sheet!$I$6=1,IF(D508&lt;Basket_Sheet!$I$7,-10,10),IF(Basket_Sheet!$I$6=2,IF(E508&gt;Basket_Sheet!$I$7,-10,10),"")))</f>
        <v>10</v>
      </c>
      <c r="K508">
        <f t="shared" si="123"/>
        <v>1</v>
      </c>
      <c r="L508">
        <f t="shared" si="124"/>
        <v>5</v>
      </c>
      <c r="M508">
        <f t="shared" si="125"/>
        <v>5</v>
      </c>
      <c r="N508">
        <v>26447.199199999999</v>
      </c>
      <c r="O508" s="6">
        <f t="shared" si="130"/>
        <v>-2.867325836765855E-3</v>
      </c>
      <c r="P508">
        <v>17354208</v>
      </c>
      <c r="Q508" s="6">
        <f t="shared" si="131"/>
        <v>2.1956333576420572E-3</v>
      </c>
      <c r="R508">
        <v>2858.9994826148109</v>
      </c>
      <c r="S508" s="6">
        <f t="shared" si="132"/>
        <v>1.40374673661392E-3</v>
      </c>
      <c r="T508" s="29">
        <v>622.92652999999973</v>
      </c>
      <c r="U508" s="6">
        <f t="shared" si="133"/>
        <v>-9.0141190243187008E-4</v>
      </c>
      <c r="V508">
        <v>761.64470000000028</v>
      </c>
      <c r="W508" s="6">
        <f t="shared" si="135"/>
        <v>-1.1711979011322926E-2</v>
      </c>
      <c r="X508">
        <v>3481.9260126148106</v>
      </c>
      <c r="Y508" s="6">
        <f t="shared" si="134"/>
        <v>9.9056630322813533E-4</v>
      </c>
      <c r="Z508" s="29">
        <v>4243.5707126148109</v>
      </c>
      <c r="AA508" s="6">
        <f t="shared" si="136"/>
        <v>-1.3133010369784648E-3</v>
      </c>
      <c r="AB508">
        <f t="shared" si="126"/>
        <v>2018</v>
      </c>
      <c r="AC508">
        <f t="shared" si="127"/>
        <v>6</v>
      </c>
      <c r="AD508" s="23">
        <f t="shared" si="128"/>
        <v>2</v>
      </c>
      <c r="AE508">
        <f>IF(ISBLANK(Basket_Sheet!$I$1),0,IF(Basket_Sheet!$I$1=0,1,IF(Calculation_Sheet!AB508=Basket_Sheet!$I$1,1,0)))</f>
        <v>1</v>
      </c>
      <c r="AF508">
        <f>IF(ISBLANK(Basket_Sheet!$I$2),0,IF(Basket_Sheet!$I$2=0,1,IF(Calculation_Sheet!AC508=Basket_Sheet!$I$2,1,0)))</f>
        <v>0</v>
      </c>
      <c r="AG508">
        <f>IF(ISBLANK(Basket_Sheet!$I$3),0,IF(Basket_Sheet!$I$3=0,1,IF(Calculation_Sheet!AD508=Basket_Sheet!$I$3,1,0)))</f>
        <v>0</v>
      </c>
      <c r="AH508">
        <f t="shared" si="129"/>
        <v>1</v>
      </c>
    </row>
    <row r="509" spans="1:34" x14ac:dyDescent="0.35">
      <c r="A509" s="19">
        <v>43262</v>
      </c>
      <c r="B509" s="7">
        <v>-0.24975821481075716</v>
      </c>
      <c r="C509">
        <v>1.9674513000000001E-2</v>
      </c>
      <c r="D509">
        <v>0.14788087254122201</v>
      </c>
      <c r="E509">
        <v>8.0073715390741302</v>
      </c>
      <c r="F509">
        <v>1</v>
      </c>
      <c r="G509">
        <f t="shared" si="120"/>
        <v>99999</v>
      </c>
      <c r="H509">
        <f t="shared" si="121"/>
        <v>0</v>
      </c>
      <c r="I509">
        <f t="shared" si="122"/>
        <v>99999</v>
      </c>
      <c r="J509">
        <f>IF(Basket_Sheet!$I$6=0,IF(C509&lt;Basket_Sheet!$I$7,-10,10),IF(Basket_Sheet!$I$6=1,IF(D509&lt;Basket_Sheet!$I$7,-10,10),IF(Basket_Sheet!$I$6=2,IF(E509&gt;Basket_Sheet!$I$7,-10,10),"")))</f>
        <v>10</v>
      </c>
      <c r="K509">
        <f t="shared" si="123"/>
        <v>0</v>
      </c>
      <c r="L509">
        <f t="shared" si="124"/>
        <v>3</v>
      </c>
      <c r="M509">
        <f t="shared" si="125"/>
        <v>3</v>
      </c>
      <c r="N509">
        <v>26457.349600000001</v>
      </c>
      <c r="O509" s="6">
        <f t="shared" si="130"/>
        <v>3.8379867460602846E-4</v>
      </c>
      <c r="P509">
        <v>17305494</v>
      </c>
      <c r="Q509" s="6">
        <f t="shared" si="131"/>
        <v>-2.8070425340067651E-3</v>
      </c>
      <c r="R509">
        <v>2861.6956765269597</v>
      </c>
      <c r="S509" s="6">
        <f t="shared" si="132"/>
        <v>9.4305505423974978E-4</v>
      </c>
      <c r="T509" s="29">
        <v>623.59263999999985</v>
      </c>
      <c r="U509" s="6">
        <f t="shared" si="133"/>
        <v>1.0693235364371834E-3</v>
      </c>
      <c r="V509">
        <v>761.08426000000031</v>
      </c>
      <c r="W509" s="6">
        <f t="shared" si="135"/>
        <v>-7.3582866131671754E-4</v>
      </c>
      <c r="X509">
        <v>3485.2883165269595</v>
      </c>
      <c r="Y509" s="6">
        <f t="shared" si="134"/>
        <v>9.6564484712402532E-4</v>
      </c>
      <c r="Z509" s="29">
        <v>4246.3725765269601</v>
      </c>
      <c r="AA509" s="6">
        <f t="shared" si="136"/>
        <v>6.6026092220416999E-4</v>
      </c>
      <c r="AB509">
        <f t="shared" si="126"/>
        <v>2018</v>
      </c>
      <c r="AC509">
        <f t="shared" si="127"/>
        <v>6</v>
      </c>
      <c r="AD509" s="23">
        <f t="shared" si="128"/>
        <v>2</v>
      </c>
      <c r="AE509">
        <f>IF(ISBLANK(Basket_Sheet!$I$1),0,IF(Basket_Sheet!$I$1=0,1,IF(Calculation_Sheet!AB509=Basket_Sheet!$I$1,1,0)))</f>
        <v>1</v>
      </c>
      <c r="AF509">
        <f>IF(ISBLANK(Basket_Sheet!$I$2),0,IF(Basket_Sheet!$I$2=0,1,IF(Calculation_Sheet!AC509=Basket_Sheet!$I$2,1,0)))</f>
        <v>0</v>
      </c>
      <c r="AG509">
        <f>IF(ISBLANK(Basket_Sheet!$I$3),0,IF(Basket_Sheet!$I$3=0,1,IF(Calculation_Sheet!AD509=Basket_Sheet!$I$3,1,0)))</f>
        <v>0</v>
      </c>
      <c r="AH509">
        <f t="shared" si="129"/>
        <v>1</v>
      </c>
    </row>
    <row r="510" spans="1:34" x14ac:dyDescent="0.35">
      <c r="A510" s="19">
        <v>43263</v>
      </c>
      <c r="B510" s="7">
        <v>0.46177825608720202</v>
      </c>
      <c r="C510">
        <v>0.112097664</v>
      </c>
      <c r="D510">
        <v>0.17132464177565501</v>
      </c>
      <c r="E510">
        <v>10.1882172829326</v>
      </c>
      <c r="F510">
        <v>6</v>
      </c>
      <c r="G510">
        <f t="shared" si="120"/>
        <v>99999</v>
      </c>
      <c r="H510">
        <f t="shared" si="121"/>
        <v>99999</v>
      </c>
      <c r="I510">
        <f t="shared" si="122"/>
        <v>1</v>
      </c>
      <c r="J510">
        <f>IF(Basket_Sheet!$I$6=0,IF(C510&lt;Basket_Sheet!$I$7,-10,10),IF(Basket_Sheet!$I$6=1,IF(D510&lt;Basket_Sheet!$I$7,-10,10),IF(Basket_Sheet!$I$6=2,IF(E510&gt;Basket_Sheet!$I$7,-10,10),"")))</f>
        <v>10</v>
      </c>
      <c r="K510">
        <f t="shared" si="123"/>
        <v>1</v>
      </c>
      <c r="L510">
        <f t="shared" si="124"/>
        <v>5</v>
      </c>
      <c r="M510">
        <f t="shared" si="125"/>
        <v>5</v>
      </c>
      <c r="N510">
        <v>26635.25</v>
      </c>
      <c r="O510" s="6">
        <f t="shared" si="130"/>
        <v>6.724044648825922E-3</v>
      </c>
      <c r="P510">
        <v>17324674</v>
      </c>
      <c r="Q510" s="6">
        <f t="shared" si="131"/>
        <v>1.1083185490110559E-3</v>
      </c>
      <c r="R510">
        <v>2866.5256495607755</v>
      </c>
      <c r="S510" s="6">
        <f t="shared" si="132"/>
        <v>1.6878010731307125E-3</v>
      </c>
      <c r="T510" s="29">
        <v>622.28826999999967</v>
      </c>
      <c r="U510" s="6">
        <f t="shared" si="133"/>
        <v>-2.091702044463184E-3</v>
      </c>
      <c r="V510">
        <v>759.10680000000025</v>
      </c>
      <c r="W510" s="6">
        <f t="shared" si="135"/>
        <v>-2.5982142897030824E-3</v>
      </c>
      <c r="X510">
        <v>3488.813919560775</v>
      </c>
      <c r="Y510" s="6">
        <f t="shared" si="134"/>
        <v>1.0115671111332603E-3</v>
      </c>
      <c r="Z510" s="29">
        <v>4247.9207195607751</v>
      </c>
      <c r="AA510" s="6">
        <f t="shared" si="136"/>
        <v>3.6458012242568394E-4</v>
      </c>
      <c r="AB510">
        <f t="shared" si="126"/>
        <v>2018</v>
      </c>
      <c r="AC510">
        <f t="shared" si="127"/>
        <v>6</v>
      </c>
      <c r="AD510" s="23">
        <f t="shared" si="128"/>
        <v>2</v>
      </c>
      <c r="AE510">
        <f>IF(ISBLANK(Basket_Sheet!$I$1),0,IF(Basket_Sheet!$I$1=0,1,IF(Calculation_Sheet!AB510=Basket_Sheet!$I$1,1,0)))</f>
        <v>1</v>
      </c>
      <c r="AF510">
        <f>IF(ISBLANK(Basket_Sheet!$I$2),0,IF(Basket_Sheet!$I$2=0,1,IF(Calculation_Sheet!AC510=Basket_Sheet!$I$2,1,0)))</f>
        <v>0</v>
      </c>
      <c r="AG510">
        <f>IF(ISBLANK(Basket_Sheet!$I$3),0,IF(Basket_Sheet!$I$3=0,1,IF(Calculation_Sheet!AD510=Basket_Sheet!$I$3,1,0)))</f>
        <v>0</v>
      </c>
      <c r="AH510">
        <f t="shared" si="129"/>
        <v>1</v>
      </c>
    </row>
    <row r="511" spans="1:34" x14ac:dyDescent="0.35">
      <c r="A511" s="19">
        <v>43264</v>
      </c>
      <c r="B511" s="7">
        <v>-7.4100496937498483E-2</v>
      </c>
      <c r="C511">
        <v>6.9249703999999995E-2</v>
      </c>
      <c r="D511">
        <v>6.1923647460119503E-2</v>
      </c>
      <c r="E511">
        <v>10.7883025411048</v>
      </c>
      <c r="F511">
        <v>5</v>
      </c>
      <c r="G511">
        <f t="shared" si="120"/>
        <v>99999</v>
      </c>
      <c r="H511">
        <f t="shared" si="121"/>
        <v>0</v>
      </c>
      <c r="I511">
        <f t="shared" si="122"/>
        <v>99999</v>
      </c>
      <c r="J511">
        <f>IF(Basket_Sheet!$I$6=0,IF(C511&lt;Basket_Sheet!$I$7,-10,10),IF(Basket_Sheet!$I$6=1,IF(D511&lt;Basket_Sheet!$I$7,-10,10),IF(Basket_Sheet!$I$6=2,IF(E511&gt;Basket_Sheet!$I$7,-10,10),"")))</f>
        <v>-10</v>
      </c>
      <c r="K511">
        <f t="shared" si="123"/>
        <v>0</v>
      </c>
      <c r="L511">
        <f t="shared" si="124"/>
        <v>4</v>
      </c>
      <c r="M511">
        <f t="shared" si="125"/>
        <v>4</v>
      </c>
      <c r="N511">
        <v>26643</v>
      </c>
      <c r="O511" s="6">
        <f t="shared" si="130"/>
        <v>2.9096779643511539E-4</v>
      </c>
      <c r="P511">
        <v>17447586</v>
      </c>
      <c r="Q511" s="6">
        <f t="shared" si="131"/>
        <v>7.0946212321225666E-3</v>
      </c>
      <c r="R511">
        <v>2878.4277606855694</v>
      </c>
      <c r="S511" s="6">
        <f t="shared" si="132"/>
        <v>4.1521034799105738E-3</v>
      </c>
      <c r="T511" s="29">
        <v>623.19029999999975</v>
      </c>
      <c r="U511" s="6">
        <f t="shared" si="133"/>
        <v>1.4495372056428923E-3</v>
      </c>
      <c r="V511">
        <v>759.07822000000033</v>
      </c>
      <c r="W511" s="6">
        <f t="shared" si="135"/>
        <v>-3.7649511241300004E-5</v>
      </c>
      <c r="X511">
        <v>3501.6180606855692</v>
      </c>
      <c r="Y511" s="6">
        <f t="shared" si="134"/>
        <v>3.6700556177573507E-3</v>
      </c>
      <c r="Z511" s="29">
        <v>4260.6962806855699</v>
      </c>
      <c r="AA511" s="6">
        <f t="shared" si="136"/>
        <v>3.0074857720310266E-3</v>
      </c>
      <c r="AB511">
        <f t="shared" si="126"/>
        <v>2018</v>
      </c>
      <c r="AC511">
        <f t="shared" si="127"/>
        <v>6</v>
      </c>
      <c r="AD511" s="23">
        <f t="shared" si="128"/>
        <v>2</v>
      </c>
      <c r="AE511">
        <f>IF(ISBLANK(Basket_Sheet!$I$1),0,IF(Basket_Sheet!$I$1=0,1,IF(Calculation_Sheet!AB511=Basket_Sheet!$I$1,1,0)))</f>
        <v>1</v>
      </c>
      <c r="AF511">
        <f>IF(ISBLANK(Basket_Sheet!$I$2),0,IF(Basket_Sheet!$I$2=0,1,IF(Calculation_Sheet!AC511=Basket_Sheet!$I$2,1,0)))</f>
        <v>0</v>
      </c>
      <c r="AG511">
        <f>IF(ISBLANK(Basket_Sheet!$I$3),0,IF(Basket_Sheet!$I$3=0,1,IF(Calculation_Sheet!AD511=Basket_Sheet!$I$3,1,0)))</f>
        <v>0</v>
      </c>
      <c r="AH511">
        <f t="shared" si="129"/>
        <v>1</v>
      </c>
    </row>
    <row r="512" spans="1:34" x14ac:dyDescent="0.35">
      <c r="A512" s="19">
        <v>43265</v>
      </c>
      <c r="B512" s="7">
        <v>-0.17826941679392916</v>
      </c>
      <c r="C512">
        <v>0.23753284799999999</v>
      </c>
      <c r="D512">
        <v>9.6218311554733496E-2</v>
      </c>
      <c r="E512">
        <v>12.278394412336301</v>
      </c>
      <c r="F512">
        <v>6</v>
      </c>
      <c r="G512">
        <f t="shared" si="120"/>
        <v>99999</v>
      </c>
      <c r="H512">
        <f t="shared" si="121"/>
        <v>0</v>
      </c>
      <c r="I512">
        <f t="shared" si="122"/>
        <v>99999</v>
      </c>
      <c r="J512">
        <f>IF(Basket_Sheet!$I$6=0,IF(C512&lt;Basket_Sheet!$I$7,-10,10),IF(Basket_Sheet!$I$6=1,IF(D512&lt;Basket_Sheet!$I$7,-10,10),IF(Basket_Sheet!$I$6=2,IF(E512&gt;Basket_Sheet!$I$7,-10,10),"")))</f>
        <v>10</v>
      </c>
      <c r="K512">
        <f t="shared" si="123"/>
        <v>0</v>
      </c>
      <c r="L512">
        <f t="shared" si="124"/>
        <v>3</v>
      </c>
      <c r="M512">
        <f t="shared" si="125"/>
        <v>3</v>
      </c>
      <c r="N512">
        <v>26540.550800000001</v>
      </c>
      <c r="O512" s="6">
        <f t="shared" si="130"/>
        <v>-3.8452576661787141E-3</v>
      </c>
      <c r="P512">
        <v>17734212</v>
      </c>
      <c r="Q512" s="6">
        <f t="shared" si="131"/>
        <v>1.6427831334374865E-2</v>
      </c>
      <c r="R512">
        <v>2892.4108255639867</v>
      </c>
      <c r="S512" s="6">
        <f t="shared" si="132"/>
        <v>4.8578828586223199E-3</v>
      </c>
      <c r="T512" s="29">
        <v>624.74523999999974</v>
      </c>
      <c r="U512" s="6">
        <f t="shared" si="133"/>
        <v>2.4951286950389839E-3</v>
      </c>
      <c r="V512">
        <v>759.27844000000027</v>
      </c>
      <c r="W512" s="6">
        <f t="shared" si="135"/>
        <v>2.6376728342958344E-4</v>
      </c>
      <c r="X512">
        <v>3517.1560655639864</v>
      </c>
      <c r="Y512" s="6">
        <f t="shared" si="134"/>
        <v>4.4373785516103048E-3</v>
      </c>
      <c r="Z512" s="29">
        <v>4276.4345055639869</v>
      </c>
      <c r="AA512" s="6">
        <f t="shared" si="136"/>
        <v>3.6938152455880946E-3</v>
      </c>
      <c r="AB512">
        <f t="shared" si="126"/>
        <v>2018</v>
      </c>
      <c r="AC512">
        <f t="shared" si="127"/>
        <v>6</v>
      </c>
      <c r="AD512" s="23">
        <f t="shared" si="128"/>
        <v>2</v>
      </c>
      <c r="AE512">
        <f>IF(ISBLANK(Basket_Sheet!$I$1),0,IF(Basket_Sheet!$I$1=0,1,IF(Calculation_Sheet!AB512=Basket_Sheet!$I$1,1,0)))</f>
        <v>1</v>
      </c>
      <c r="AF512">
        <f>IF(ISBLANK(Basket_Sheet!$I$2),0,IF(Basket_Sheet!$I$2=0,1,IF(Calculation_Sheet!AC512=Basket_Sheet!$I$2,1,0)))</f>
        <v>0</v>
      </c>
      <c r="AG512">
        <f>IF(ISBLANK(Basket_Sheet!$I$3),0,IF(Basket_Sheet!$I$3=0,1,IF(Calculation_Sheet!AD512=Basket_Sheet!$I$3,1,0)))</f>
        <v>0</v>
      </c>
      <c r="AH512">
        <f t="shared" si="129"/>
        <v>1</v>
      </c>
    </row>
    <row r="513" spans="1:34" x14ac:dyDescent="0.35">
      <c r="A513" s="19">
        <v>43266</v>
      </c>
      <c r="B513" s="7">
        <v>-0.55239126098405367</v>
      </c>
      <c r="C513">
        <v>0.75343028599999995</v>
      </c>
      <c r="D513">
        <v>0.15476264338491499</v>
      </c>
      <c r="E513">
        <v>7.77402156264698</v>
      </c>
      <c r="F513">
        <v>5</v>
      </c>
      <c r="G513">
        <f t="shared" si="120"/>
        <v>-1</v>
      </c>
      <c r="H513">
        <f t="shared" si="121"/>
        <v>99999</v>
      </c>
      <c r="I513">
        <f t="shared" si="122"/>
        <v>99999</v>
      </c>
      <c r="J513">
        <f>IF(Basket_Sheet!$I$6=0,IF(C513&lt;Basket_Sheet!$I$7,-10,10),IF(Basket_Sheet!$I$6=1,IF(D513&lt;Basket_Sheet!$I$7,-10,10),IF(Basket_Sheet!$I$6=2,IF(E513&gt;Basket_Sheet!$I$7,-10,10),"")))</f>
        <v>10</v>
      </c>
      <c r="K513">
        <f t="shared" si="123"/>
        <v>-1</v>
      </c>
      <c r="L513">
        <f t="shared" si="124"/>
        <v>1</v>
      </c>
      <c r="M513">
        <f t="shared" si="125"/>
        <v>1</v>
      </c>
      <c r="N513">
        <v>26406.900399999999</v>
      </c>
      <c r="O513" s="6">
        <f t="shared" si="130"/>
        <v>-5.0357055890490887E-3</v>
      </c>
      <c r="P513">
        <v>17765496</v>
      </c>
      <c r="Q513" s="6">
        <f t="shared" si="131"/>
        <v>1.7640479317604374E-3</v>
      </c>
      <c r="R513">
        <v>2894.9661196240577</v>
      </c>
      <c r="S513" s="6">
        <f t="shared" si="132"/>
        <v>8.8344782749616435E-4</v>
      </c>
      <c r="T513" s="29">
        <v>626.31439999999964</v>
      </c>
      <c r="U513" s="6">
        <f t="shared" si="133"/>
        <v>2.511679800873523E-3</v>
      </c>
      <c r="V513">
        <v>757.73952000000031</v>
      </c>
      <c r="W513" s="6">
        <f t="shared" si="135"/>
        <v>-2.0268190415099196E-3</v>
      </c>
      <c r="X513">
        <v>3521.2805196240574</v>
      </c>
      <c r="Y513" s="6">
        <f t="shared" si="134"/>
        <v>1.1726673434975243E-3</v>
      </c>
      <c r="Z513" s="29">
        <v>4279.020039624058</v>
      </c>
      <c r="AA513" s="6">
        <f t="shared" si="136"/>
        <v>6.0460041109178242E-4</v>
      </c>
      <c r="AB513">
        <f t="shared" si="126"/>
        <v>2018</v>
      </c>
      <c r="AC513">
        <f t="shared" si="127"/>
        <v>6</v>
      </c>
      <c r="AD513" s="23">
        <f t="shared" si="128"/>
        <v>2</v>
      </c>
      <c r="AE513">
        <f>IF(ISBLANK(Basket_Sheet!$I$1),0,IF(Basket_Sheet!$I$1=0,1,IF(Calculation_Sheet!AB513=Basket_Sheet!$I$1,1,0)))</f>
        <v>1</v>
      </c>
      <c r="AF513">
        <f>IF(ISBLANK(Basket_Sheet!$I$2),0,IF(Basket_Sheet!$I$2=0,1,IF(Calculation_Sheet!AC513=Basket_Sheet!$I$2,1,0)))</f>
        <v>0</v>
      </c>
      <c r="AG513">
        <f>IF(ISBLANK(Basket_Sheet!$I$3),0,IF(Basket_Sheet!$I$3=0,1,IF(Calculation_Sheet!AD513=Basket_Sheet!$I$3,1,0)))</f>
        <v>0</v>
      </c>
      <c r="AH513">
        <f t="shared" si="129"/>
        <v>1</v>
      </c>
    </row>
    <row r="514" spans="1:34" x14ac:dyDescent="0.35">
      <c r="A514" s="19">
        <v>43269</v>
      </c>
      <c r="B514" s="7">
        <v>0.15804151167255909</v>
      </c>
      <c r="C514">
        <v>5.8977968999999998E-2</v>
      </c>
      <c r="D514">
        <v>6.6786086924407906E-2</v>
      </c>
      <c r="E514">
        <v>13.057709333334699</v>
      </c>
      <c r="F514">
        <v>5</v>
      </c>
      <c r="G514">
        <f t="shared" si="120"/>
        <v>99999</v>
      </c>
      <c r="H514">
        <f t="shared" si="121"/>
        <v>0</v>
      </c>
      <c r="I514">
        <f t="shared" si="122"/>
        <v>99999</v>
      </c>
      <c r="J514">
        <f>IF(Basket_Sheet!$I$6=0,IF(C514&lt;Basket_Sheet!$I$7,-10,10),IF(Basket_Sheet!$I$6=1,IF(D514&lt;Basket_Sheet!$I$7,-10,10),IF(Basket_Sheet!$I$6=2,IF(E514&gt;Basket_Sheet!$I$7,-10,10),"")))</f>
        <v>-10</v>
      </c>
      <c r="K514">
        <f t="shared" si="123"/>
        <v>0</v>
      </c>
      <c r="L514">
        <f t="shared" si="124"/>
        <v>4</v>
      </c>
      <c r="M514">
        <f t="shared" si="125"/>
        <v>4</v>
      </c>
      <c r="N514">
        <v>26416.650399999999</v>
      </c>
      <c r="O514" s="6">
        <f t="shared" si="130"/>
        <v>3.6922167510433646E-4</v>
      </c>
      <c r="P514">
        <v>17824736</v>
      </c>
      <c r="Q514" s="6">
        <f t="shared" si="131"/>
        <v>3.3345536764073369E-3</v>
      </c>
      <c r="R514">
        <v>2898.9088561222134</v>
      </c>
      <c r="S514" s="6">
        <f t="shared" si="132"/>
        <v>1.3619283733337095E-3</v>
      </c>
      <c r="T514" s="29">
        <v>625.35824999999977</v>
      </c>
      <c r="U514" s="6">
        <f t="shared" si="133"/>
        <v>-1.5266294372281441E-3</v>
      </c>
      <c r="V514">
        <v>756.78972000000022</v>
      </c>
      <c r="W514" s="6">
        <f t="shared" si="135"/>
        <v>-1.2534650429742999E-3</v>
      </c>
      <c r="X514">
        <v>3524.2671061222131</v>
      </c>
      <c r="Y514" s="6">
        <f t="shared" si="134"/>
        <v>8.481535286699593E-4</v>
      </c>
      <c r="Z514" s="29">
        <v>4281.0568261222134</v>
      </c>
      <c r="AA514" s="6">
        <f t="shared" si="136"/>
        <v>4.7599368063111491E-4</v>
      </c>
      <c r="AB514">
        <f t="shared" si="126"/>
        <v>2018</v>
      </c>
      <c r="AC514">
        <f t="shared" si="127"/>
        <v>6</v>
      </c>
      <c r="AD514" s="23">
        <f t="shared" si="128"/>
        <v>2</v>
      </c>
      <c r="AE514">
        <f>IF(ISBLANK(Basket_Sheet!$I$1),0,IF(Basket_Sheet!$I$1=0,1,IF(Calculation_Sheet!AB514=Basket_Sheet!$I$1,1,0)))</f>
        <v>1</v>
      </c>
      <c r="AF514">
        <f>IF(ISBLANK(Basket_Sheet!$I$2),0,IF(Basket_Sheet!$I$2=0,1,IF(Calculation_Sheet!AC514=Basket_Sheet!$I$2,1,0)))</f>
        <v>0</v>
      </c>
      <c r="AG514">
        <f>IF(ISBLANK(Basket_Sheet!$I$3),0,IF(Basket_Sheet!$I$3=0,1,IF(Calculation_Sheet!AD514=Basket_Sheet!$I$3,1,0)))</f>
        <v>0</v>
      </c>
      <c r="AH514">
        <f t="shared" si="129"/>
        <v>1</v>
      </c>
    </row>
    <row r="515" spans="1:34" x14ac:dyDescent="0.35">
      <c r="A515" s="19">
        <v>43270</v>
      </c>
      <c r="B515" s="7">
        <v>-0.29670673479546722</v>
      </c>
      <c r="C515">
        <v>0.68701523200000003</v>
      </c>
      <c r="D515">
        <v>0.12917143306244699</v>
      </c>
      <c r="E515">
        <v>11.3319921568644</v>
      </c>
      <c r="F515">
        <v>2</v>
      </c>
      <c r="G515">
        <f t="shared" si="120"/>
        <v>-1</v>
      </c>
      <c r="H515">
        <f t="shared" si="121"/>
        <v>99999</v>
      </c>
      <c r="I515">
        <f t="shared" si="122"/>
        <v>99999</v>
      </c>
      <c r="J515">
        <f>IF(Basket_Sheet!$I$6=0,IF(C515&lt;Basket_Sheet!$I$7,-10,10),IF(Basket_Sheet!$I$6=1,IF(D515&lt;Basket_Sheet!$I$7,-10,10),IF(Basket_Sheet!$I$6=2,IF(E515&gt;Basket_Sheet!$I$7,-10,10),"")))</f>
        <v>10</v>
      </c>
      <c r="K515">
        <f t="shared" si="123"/>
        <v>-1</v>
      </c>
      <c r="L515">
        <f t="shared" si="124"/>
        <v>1</v>
      </c>
      <c r="M515">
        <f t="shared" si="125"/>
        <v>1</v>
      </c>
      <c r="N515">
        <v>26265.5</v>
      </c>
      <c r="O515" s="6">
        <f t="shared" si="130"/>
        <v>-5.7217852267901215E-3</v>
      </c>
      <c r="P515">
        <v>17785214</v>
      </c>
      <c r="Q515" s="6">
        <f t="shared" si="131"/>
        <v>-2.2172558404230935E-3</v>
      </c>
      <c r="R515">
        <v>2897.8803310345438</v>
      </c>
      <c r="S515" s="6">
        <f t="shared" si="132"/>
        <v>-3.5479731813481408E-4</v>
      </c>
      <c r="T515" s="29">
        <v>623.72825999999975</v>
      </c>
      <c r="U515" s="6">
        <f t="shared" si="133"/>
        <v>-2.6064899599549385E-3</v>
      </c>
      <c r="V515">
        <v>757.35688000000027</v>
      </c>
      <c r="W515" s="6">
        <f t="shared" si="135"/>
        <v>7.4942878452421979E-4</v>
      </c>
      <c r="X515">
        <v>3521.6085910345437</v>
      </c>
      <c r="Y515" s="6">
        <f t="shared" si="134"/>
        <v>-7.5434551571051944E-4</v>
      </c>
      <c r="Z515" s="29">
        <v>4278.965471034544</v>
      </c>
      <c r="AA515" s="6">
        <f t="shared" si="136"/>
        <v>-4.885137414921692E-4</v>
      </c>
      <c r="AB515">
        <f t="shared" si="126"/>
        <v>2018</v>
      </c>
      <c r="AC515">
        <f t="shared" si="127"/>
        <v>6</v>
      </c>
      <c r="AD515" s="23">
        <f t="shared" si="128"/>
        <v>2</v>
      </c>
      <c r="AE515">
        <f>IF(ISBLANK(Basket_Sheet!$I$1),0,IF(Basket_Sheet!$I$1=0,1,IF(Calculation_Sheet!AB515=Basket_Sheet!$I$1,1,0)))</f>
        <v>1</v>
      </c>
      <c r="AF515">
        <f>IF(ISBLANK(Basket_Sheet!$I$2),0,IF(Basket_Sheet!$I$2=0,1,IF(Calculation_Sheet!AC515=Basket_Sheet!$I$2,1,0)))</f>
        <v>0</v>
      </c>
      <c r="AG515">
        <f>IF(ISBLANK(Basket_Sheet!$I$3),0,IF(Basket_Sheet!$I$3=0,1,IF(Calculation_Sheet!AD515=Basket_Sheet!$I$3,1,0)))</f>
        <v>0</v>
      </c>
      <c r="AH515">
        <f t="shared" si="129"/>
        <v>1</v>
      </c>
    </row>
    <row r="516" spans="1:34" x14ac:dyDescent="0.35">
      <c r="A516" s="19">
        <v>43271</v>
      </c>
      <c r="B516" s="7">
        <v>0.94546632266965247</v>
      </c>
      <c r="C516">
        <v>0.72681082299999999</v>
      </c>
      <c r="D516">
        <v>0.226298536334853</v>
      </c>
      <c r="E516">
        <v>6.58292652520025</v>
      </c>
      <c r="F516">
        <v>4</v>
      </c>
      <c r="G516">
        <f t="shared" si="120"/>
        <v>99999</v>
      </c>
      <c r="H516">
        <f t="shared" si="121"/>
        <v>99999</v>
      </c>
      <c r="I516">
        <f t="shared" si="122"/>
        <v>1</v>
      </c>
      <c r="J516">
        <f>IF(Basket_Sheet!$I$6=0,IF(C516&lt;Basket_Sheet!$I$7,-10,10),IF(Basket_Sheet!$I$6=1,IF(D516&lt;Basket_Sheet!$I$7,-10,10),IF(Basket_Sheet!$I$6=2,IF(E516&gt;Basket_Sheet!$I$7,-10,10),"")))</f>
        <v>10</v>
      </c>
      <c r="K516">
        <f t="shared" si="123"/>
        <v>1</v>
      </c>
      <c r="L516">
        <f t="shared" si="124"/>
        <v>5</v>
      </c>
      <c r="M516">
        <f t="shared" si="125"/>
        <v>5</v>
      </c>
      <c r="N516">
        <v>26565.900399999999</v>
      </c>
      <c r="O516" s="6">
        <f t="shared" si="130"/>
        <v>1.1437071443528568E-2</v>
      </c>
      <c r="P516">
        <v>17831998</v>
      </c>
      <c r="Q516" s="6">
        <f t="shared" si="131"/>
        <v>2.6304996948589565E-3</v>
      </c>
      <c r="R516">
        <v>2904.7229588164705</v>
      </c>
      <c r="S516" s="6">
        <f t="shared" si="132"/>
        <v>2.3612527089702517E-3</v>
      </c>
      <c r="T516" s="29">
        <v>625.46092999999973</v>
      </c>
      <c r="U516" s="6">
        <f t="shared" si="133"/>
        <v>2.7779244762775601E-3</v>
      </c>
      <c r="V516">
        <v>757.12868000000026</v>
      </c>
      <c r="W516" s="6">
        <f t="shared" si="135"/>
        <v>-3.0131105430775129E-4</v>
      </c>
      <c r="X516">
        <v>3530.1838888164702</v>
      </c>
      <c r="Y516" s="6">
        <f t="shared" si="134"/>
        <v>2.435051357995377E-3</v>
      </c>
      <c r="Z516" s="29">
        <v>4287.312568816471</v>
      </c>
      <c r="AA516" s="6">
        <f t="shared" si="136"/>
        <v>1.9507280062041055E-3</v>
      </c>
      <c r="AB516">
        <f t="shared" si="126"/>
        <v>2018</v>
      </c>
      <c r="AC516">
        <f t="shared" si="127"/>
        <v>6</v>
      </c>
      <c r="AD516" s="23">
        <f t="shared" si="128"/>
        <v>2</v>
      </c>
      <c r="AE516">
        <f>IF(ISBLANK(Basket_Sheet!$I$1),0,IF(Basket_Sheet!$I$1=0,1,IF(Calculation_Sheet!AB516=Basket_Sheet!$I$1,1,0)))</f>
        <v>1</v>
      </c>
      <c r="AF516">
        <f>IF(ISBLANK(Basket_Sheet!$I$2),0,IF(Basket_Sheet!$I$2=0,1,IF(Calculation_Sheet!AC516=Basket_Sheet!$I$2,1,0)))</f>
        <v>0</v>
      </c>
      <c r="AG516">
        <f>IF(ISBLANK(Basket_Sheet!$I$3),0,IF(Basket_Sheet!$I$3=0,1,IF(Calculation_Sheet!AD516=Basket_Sheet!$I$3,1,0)))</f>
        <v>0</v>
      </c>
      <c r="AH516">
        <f t="shared" si="129"/>
        <v>1</v>
      </c>
    </row>
    <row r="517" spans="1:34" x14ac:dyDescent="0.35">
      <c r="A517" s="19">
        <v>43272</v>
      </c>
      <c r="B517" s="7">
        <v>-0.6118776865859048</v>
      </c>
      <c r="C517">
        <v>8.9329800000000005E-4</v>
      </c>
      <c r="D517">
        <v>0.104569856314147</v>
      </c>
      <c r="E517">
        <v>8.2520643124079793</v>
      </c>
      <c r="F517">
        <v>7</v>
      </c>
      <c r="G517">
        <f t="shared" si="120"/>
        <v>-1</v>
      </c>
      <c r="H517">
        <f t="shared" si="121"/>
        <v>99999</v>
      </c>
      <c r="I517">
        <f t="shared" si="122"/>
        <v>99999</v>
      </c>
      <c r="J517">
        <f>IF(Basket_Sheet!$I$6=0,IF(C517&lt;Basket_Sheet!$I$7,-10,10),IF(Basket_Sheet!$I$6=1,IF(D517&lt;Basket_Sheet!$I$7,-10,10),IF(Basket_Sheet!$I$6=2,IF(E517&gt;Basket_Sheet!$I$7,-10,10),"")))</f>
        <v>10</v>
      </c>
      <c r="K517">
        <f t="shared" si="123"/>
        <v>-1</v>
      </c>
      <c r="L517">
        <f t="shared" si="124"/>
        <v>1</v>
      </c>
      <c r="M517">
        <f t="shared" si="125"/>
        <v>1</v>
      </c>
      <c r="N517">
        <v>26513.699199999999</v>
      </c>
      <c r="O517" s="6">
        <f t="shared" si="130"/>
        <v>-1.9649701012957044E-3</v>
      </c>
      <c r="P517">
        <v>17886808</v>
      </c>
      <c r="Q517" s="6">
        <f t="shared" si="131"/>
        <v>3.0736880970938518E-3</v>
      </c>
      <c r="R517">
        <v>2900.3851684856641</v>
      </c>
      <c r="S517" s="6">
        <f t="shared" si="132"/>
        <v>-1.493357677240903E-3</v>
      </c>
      <c r="T517" s="29">
        <v>625.10810999999967</v>
      </c>
      <c r="U517" s="6">
        <f t="shared" si="133"/>
        <v>-5.6409598597961796E-4</v>
      </c>
      <c r="V517">
        <v>764.12608000000023</v>
      </c>
      <c r="W517" s="6">
        <f t="shared" si="135"/>
        <v>9.2420221091082944E-3</v>
      </c>
      <c r="X517">
        <v>3525.4932784856637</v>
      </c>
      <c r="Y517" s="6">
        <f t="shared" si="134"/>
        <v>-1.3287155792836014E-3</v>
      </c>
      <c r="Z517" s="29">
        <v>4289.6193584856637</v>
      </c>
      <c r="AA517" s="6">
        <f t="shared" si="136"/>
        <v>5.380502662601927E-4</v>
      </c>
      <c r="AB517">
        <f t="shared" si="126"/>
        <v>2018</v>
      </c>
      <c r="AC517">
        <f t="shared" si="127"/>
        <v>6</v>
      </c>
      <c r="AD517" s="23">
        <f t="shared" si="128"/>
        <v>2</v>
      </c>
      <c r="AE517">
        <f>IF(ISBLANK(Basket_Sheet!$I$1),0,IF(Basket_Sheet!$I$1=0,1,IF(Calculation_Sheet!AB517=Basket_Sheet!$I$1,1,0)))</f>
        <v>1</v>
      </c>
      <c r="AF517">
        <f>IF(ISBLANK(Basket_Sheet!$I$2),0,IF(Basket_Sheet!$I$2=0,1,IF(Calculation_Sheet!AC517=Basket_Sheet!$I$2,1,0)))</f>
        <v>0</v>
      </c>
      <c r="AG517">
        <f>IF(ISBLANK(Basket_Sheet!$I$3),0,IF(Basket_Sheet!$I$3=0,1,IF(Calculation_Sheet!AD517=Basket_Sheet!$I$3,1,0)))</f>
        <v>0</v>
      </c>
      <c r="AH517">
        <f t="shared" si="129"/>
        <v>1</v>
      </c>
    </row>
    <row r="518" spans="1:34" x14ac:dyDescent="0.35">
      <c r="A518" s="19">
        <v>43273</v>
      </c>
      <c r="B518" s="7">
        <v>1.3230875530791291</v>
      </c>
      <c r="C518">
        <v>0.72682149399999996</v>
      </c>
      <c r="D518">
        <v>0.31419267977188697</v>
      </c>
      <c r="E518">
        <v>4.34334461977123</v>
      </c>
      <c r="F518">
        <v>7</v>
      </c>
      <c r="G518">
        <f t="shared" si="120"/>
        <v>99999</v>
      </c>
      <c r="H518">
        <f t="shared" si="121"/>
        <v>99999</v>
      </c>
      <c r="I518">
        <f t="shared" si="122"/>
        <v>1</v>
      </c>
      <c r="J518">
        <f>IF(Basket_Sheet!$I$6=0,IF(C518&lt;Basket_Sheet!$I$7,-10,10),IF(Basket_Sheet!$I$6=1,IF(D518&lt;Basket_Sheet!$I$7,-10,10),IF(Basket_Sheet!$I$6=2,IF(E518&gt;Basket_Sheet!$I$7,-10,10),"")))</f>
        <v>10</v>
      </c>
      <c r="K518">
        <f t="shared" si="123"/>
        <v>1</v>
      </c>
      <c r="L518">
        <f t="shared" si="124"/>
        <v>5</v>
      </c>
      <c r="M518">
        <f t="shared" si="125"/>
        <v>5</v>
      </c>
      <c r="N518">
        <v>26761.050800000001</v>
      </c>
      <c r="O518" s="6">
        <f t="shared" si="130"/>
        <v>9.3291999028186634E-3</v>
      </c>
      <c r="P518">
        <v>17943866</v>
      </c>
      <c r="Q518" s="6">
        <f t="shared" si="131"/>
        <v>3.1899487040951691E-3</v>
      </c>
      <c r="R518">
        <v>2907.8203620737486</v>
      </c>
      <c r="S518" s="6">
        <f t="shared" si="132"/>
        <v>2.5635193797266531E-3</v>
      </c>
      <c r="T518" s="29">
        <v>625.9388799999997</v>
      </c>
      <c r="U518" s="6">
        <f t="shared" si="133"/>
        <v>1.3290021145302422E-3</v>
      </c>
      <c r="V518">
        <v>761.86432000000025</v>
      </c>
      <c r="W518" s="6">
        <f t="shared" si="135"/>
        <v>-2.9599303821693512E-3</v>
      </c>
      <c r="X518">
        <v>3533.7592420737483</v>
      </c>
      <c r="Y518" s="6">
        <f t="shared" si="134"/>
        <v>2.3446261090689369E-3</v>
      </c>
      <c r="Z518" s="29">
        <v>4295.6235620737489</v>
      </c>
      <c r="AA518" s="6">
        <f t="shared" si="136"/>
        <v>1.3997054485050953E-3</v>
      </c>
      <c r="AB518">
        <f t="shared" si="126"/>
        <v>2018</v>
      </c>
      <c r="AC518">
        <f t="shared" si="127"/>
        <v>6</v>
      </c>
      <c r="AD518" s="23">
        <f t="shared" si="128"/>
        <v>2</v>
      </c>
      <c r="AE518">
        <f>IF(ISBLANK(Basket_Sheet!$I$1),0,IF(Basket_Sheet!$I$1=0,1,IF(Calculation_Sheet!AB518=Basket_Sheet!$I$1,1,0)))</f>
        <v>1</v>
      </c>
      <c r="AF518">
        <f>IF(ISBLANK(Basket_Sheet!$I$2),0,IF(Basket_Sheet!$I$2=0,1,IF(Calculation_Sheet!AC518=Basket_Sheet!$I$2,1,0)))</f>
        <v>0</v>
      </c>
      <c r="AG518">
        <f>IF(ISBLANK(Basket_Sheet!$I$3),0,IF(Basket_Sheet!$I$3=0,1,IF(Calculation_Sheet!AD518=Basket_Sheet!$I$3,1,0)))</f>
        <v>0</v>
      </c>
      <c r="AH518">
        <f t="shared" si="129"/>
        <v>1</v>
      </c>
    </row>
    <row r="519" spans="1:34" x14ac:dyDescent="0.35">
      <c r="A519" s="19">
        <v>43276</v>
      </c>
      <c r="B519" s="7">
        <v>-0.27616720082822499</v>
      </c>
      <c r="C519">
        <v>0.712018559</v>
      </c>
      <c r="D519">
        <v>0.10983400490885201</v>
      </c>
      <c r="E519">
        <v>8.70741921963136</v>
      </c>
      <c r="F519">
        <v>8</v>
      </c>
      <c r="G519">
        <f t="shared" si="120"/>
        <v>-1</v>
      </c>
      <c r="H519">
        <f t="shared" si="121"/>
        <v>99999</v>
      </c>
      <c r="I519">
        <f t="shared" si="122"/>
        <v>99999</v>
      </c>
      <c r="J519">
        <f>IF(Basket_Sheet!$I$6=0,IF(C519&lt;Basket_Sheet!$I$7,-10,10),IF(Basket_Sheet!$I$6=1,IF(D519&lt;Basket_Sheet!$I$7,-10,10),IF(Basket_Sheet!$I$6=2,IF(E519&gt;Basket_Sheet!$I$7,-10,10),"")))</f>
        <v>10</v>
      </c>
      <c r="K519">
        <f t="shared" si="123"/>
        <v>-1</v>
      </c>
      <c r="L519">
        <f t="shared" si="124"/>
        <v>1</v>
      </c>
      <c r="M519">
        <f t="shared" si="125"/>
        <v>1</v>
      </c>
      <c r="N519">
        <v>26607.099600000001</v>
      </c>
      <c r="O519" s="6">
        <f t="shared" si="130"/>
        <v>-5.7528084808986524E-3</v>
      </c>
      <c r="P519">
        <v>17846546</v>
      </c>
      <c r="Q519" s="6">
        <f t="shared" si="131"/>
        <v>-5.4235804034649115E-3</v>
      </c>
      <c r="R519">
        <v>2910.9120344048088</v>
      </c>
      <c r="S519" s="6">
        <f t="shared" si="132"/>
        <v>1.0632267286467822E-3</v>
      </c>
      <c r="T519" s="29">
        <v>625.50961999999981</v>
      </c>
      <c r="U519" s="6">
        <f t="shared" si="133"/>
        <v>-6.8578580707412407E-4</v>
      </c>
      <c r="V519">
        <v>768.12756000000013</v>
      </c>
      <c r="W519" s="6">
        <f t="shared" si="135"/>
        <v>8.2209388674350237E-3</v>
      </c>
      <c r="X519">
        <v>3536.4216544048086</v>
      </c>
      <c r="Y519" s="6">
        <f t="shared" si="134"/>
        <v>7.5342210622642014E-4</v>
      </c>
      <c r="Z519" s="29">
        <v>4304.5492144048085</v>
      </c>
      <c r="AA519" s="6">
        <f t="shared" si="136"/>
        <v>2.0778478844991621E-3</v>
      </c>
      <c r="AB519">
        <f t="shared" si="126"/>
        <v>2018</v>
      </c>
      <c r="AC519">
        <f t="shared" si="127"/>
        <v>6</v>
      </c>
      <c r="AD519" s="23">
        <f t="shared" si="128"/>
        <v>2</v>
      </c>
      <c r="AE519">
        <f>IF(ISBLANK(Basket_Sheet!$I$1),0,IF(Basket_Sheet!$I$1=0,1,IF(Calculation_Sheet!AB519=Basket_Sheet!$I$1,1,0)))</f>
        <v>1</v>
      </c>
      <c r="AF519">
        <f>IF(ISBLANK(Basket_Sheet!$I$2),0,IF(Basket_Sheet!$I$2=0,1,IF(Calculation_Sheet!AC519=Basket_Sheet!$I$2,1,0)))</f>
        <v>0</v>
      </c>
      <c r="AG519">
        <f>IF(ISBLANK(Basket_Sheet!$I$3),0,IF(Basket_Sheet!$I$3=0,1,IF(Calculation_Sheet!AD519=Basket_Sheet!$I$3,1,0)))</f>
        <v>0</v>
      </c>
      <c r="AH519">
        <f t="shared" si="129"/>
        <v>1</v>
      </c>
    </row>
    <row r="520" spans="1:34" x14ac:dyDescent="0.35">
      <c r="A520" s="19">
        <v>43277</v>
      </c>
      <c r="B520" s="7">
        <v>0.2906181742999554</v>
      </c>
      <c r="C520">
        <v>0.20124461299999999</v>
      </c>
      <c r="D520">
        <v>4.7042613205980202E-2</v>
      </c>
      <c r="E520">
        <v>9.7205877895600796</v>
      </c>
      <c r="F520">
        <v>3</v>
      </c>
      <c r="G520">
        <f t="shared" si="120"/>
        <v>99999</v>
      </c>
      <c r="H520">
        <f t="shared" si="121"/>
        <v>99999</v>
      </c>
      <c r="I520">
        <f t="shared" si="122"/>
        <v>1</v>
      </c>
      <c r="J520">
        <f>IF(Basket_Sheet!$I$6=0,IF(C520&lt;Basket_Sheet!$I$7,-10,10),IF(Basket_Sheet!$I$6=1,IF(D520&lt;Basket_Sheet!$I$7,-10,10),IF(Basket_Sheet!$I$6=2,IF(E520&gt;Basket_Sheet!$I$7,-10,10),"")))</f>
        <v>-10</v>
      </c>
      <c r="K520">
        <f t="shared" si="123"/>
        <v>1</v>
      </c>
      <c r="L520">
        <f t="shared" si="124"/>
        <v>6</v>
      </c>
      <c r="M520">
        <f t="shared" si="125"/>
        <v>6</v>
      </c>
      <c r="N520">
        <v>26586.849600000001</v>
      </c>
      <c r="O520" s="6">
        <f t="shared" si="130"/>
        <v>-7.6107506283773496E-4</v>
      </c>
      <c r="P520">
        <v>17862496</v>
      </c>
      <c r="Q520" s="6">
        <f t="shared" si="131"/>
        <v>8.9373036104567483E-4</v>
      </c>
      <c r="R520">
        <v>2913.2723358983872</v>
      </c>
      <c r="S520" s="6">
        <f t="shared" si="132"/>
        <v>8.1084603920733578E-4</v>
      </c>
      <c r="T520" s="29">
        <v>623.48088999999982</v>
      </c>
      <c r="U520" s="6">
        <f t="shared" si="133"/>
        <v>-3.2433234200298644E-3</v>
      </c>
      <c r="V520">
        <v>762.8020200000002</v>
      </c>
      <c r="W520" s="6">
        <f t="shared" si="135"/>
        <v>-6.9331453228939077E-3</v>
      </c>
      <c r="X520">
        <v>3536.753225898387</v>
      </c>
      <c r="Y520" s="6">
        <f t="shared" si="134"/>
        <v>9.3759038367391412E-5</v>
      </c>
      <c r="Z520" s="29">
        <v>4299.5552458983875</v>
      </c>
      <c r="AA520" s="6">
        <f t="shared" si="136"/>
        <v>-1.1601606248824448E-3</v>
      </c>
      <c r="AB520">
        <f t="shared" si="126"/>
        <v>2018</v>
      </c>
      <c r="AC520">
        <f t="shared" si="127"/>
        <v>6</v>
      </c>
      <c r="AD520" s="23">
        <f t="shared" si="128"/>
        <v>2</v>
      </c>
      <c r="AE520">
        <f>IF(ISBLANK(Basket_Sheet!$I$1),0,IF(Basket_Sheet!$I$1=0,1,IF(Calculation_Sheet!AB520=Basket_Sheet!$I$1,1,0)))</f>
        <v>1</v>
      </c>
      <c r="AF520">
        <f>IF(ISBLANK(Basket_Sheet!$I$2),0,IF(Basket_Sheet!$I$2=0,1,IF(Calculation_Sheet!AC520=Basket_Sheet!$I$2,1,0)))</f>
        <v>0</v>
      </c>
      <c r="AG520">
        <f>IF(ISBLANK(Basket_Sheet!$I$3),0,IF(Basket_Sheet!$I$3=0,1,IF(Calculation_Sheet!AD520=Basket_Sheet!$I$3,1,0)))</f>
        <v>0</v>
      </c>
      <c r="AH520">
        <f t="shared" si="129"/>
        <v>1</v>
      </c>
    </row>
    <row r="521" spans="1:34" x14ac:dyDescent="0.35">
      <c r="A521" s="19">
        <v>43278</v>
      </c>
      <c r="B521" s="7">
        <v>-0.48622113174745368</v>
      </c>
      <c r="C521">
        <v>0.77204620300000004</v>
      </c>
      <c r="D521">
        <v>0.19715420262167699</v>
      </c>
      <c r="E521">
        <v>6.8014995258570297</v>
      </c>
      <c r="F521">
        <v>2</v>
      </c>
      <c r="G521">
        <f t="shared" ref="G521:G584" si="137">IF(B521&gt;=MIN($B$9:$B$1732),IF(B521&lt;-0.25,-1,99999),99999)</f>
        <v>-1</v>
      </c>
      <c r="H521">
        <f t="shared" ref="H521:H584" si="138">IF(B521&gt;-0.25,IF(B521&lt;0.25,0,99999),99999)</f>
        <v>99999</v>
      </c>
      <c r="I521">
        <f t="shared" ref="I521:I584" si="139">IF(B521&gt;0.25,1,99999)</f>
        <v>99999</v>
      </c>
      <c r="J521">
        <f>IF(Basket_Sheet!$I$6=0,IF(C521&lt;Basket_Sheet!$I$7,-10,10),IF(Basket_Sheet!$I$6=1,IF(D521&lt;Basket_Sheet!$I$7,-10,10),IF(Basket_Sheet!$I$6=2,IF(E521&gt;Basket_Sheet!$I$7,-10,10),"")))</f>
        <v>10</v>
      </c>
      <c r="K521">
        <f t="shared" ref="K521:K584" si="140">MIN(G521:I521)</f>
        <v>-1</v>
      </c>
      <c r="L521">
        <f t="shared" ref="L521:L584" si="141">IF(AND(K521=-1,J521=10),1,IF(AND(K521=-1,J521=-10),2,IF(AND(K521=0,J521=10),3,IF(AND(K521=0,J521=-10),4,IF(AND(K521=1,J521=10),5,IF(AND(K521=1,J521=-10),6,""))))))</f>
        <v>1</v>
      </c>
      <c r="M521">
        <f t="shared" ref="M521:M584" si="142">L521</f>
        <v>1</v>
      </c>
      <c r="N521">
        <v>26429.300800000001</v>
      </c>
      <c r="O521" s="6">
        <f t="shared" si="130"/>
        <v>-5.9258167992946031E-3</v>
      </c>
      <c r="P521">
        <v>17905864</v>
      </c>
      <c r="Q521" s="6">
        <f t="shared" si="131"/>
        <v>2.4278801797912308E-3</v>
      </c>
      <c r="R521">
        <v>2914.7925294255651</v>
      </c>
      <c r="S521" s="6">
        <f t="shared" si="132"/>
        <v>5.2181648397420233E-4</v>
      </c>
      <c r="T521" s="29">
        <v>624.7128399999998</v>
      </c>
      <c r="U521" s="6">
        <f t="shared" si="133"/>
        <v>1.9759226301225841E-3</v>
      </c>
      <c r="V521">
        <v>761.24376000000018</v>
      </c>
      <c r="W521" s="6">
        <f t="shared" si="135"/>
        <v>-2.0428105316239176E-3</v>
      </c>
      <c r="X521">
        <v>3539.5053694255648</v>
      </c>
      <c r="Y521" s="6">
        <f t="shared" si="134"/>
        <v>7.7815537341563434E-4</v>
      </c>
      <c r="Z521" s="29">
        <v>4300.7491294255651</v>
      </c>
      <c r="AA521" s="6">
        <f t="shared" si="136"/>
        <v>2.7767605226536318E-4</v>
      </c>
      <c r="AB521">
        <f t="shared" ref="AB521:AB584" si="143">YEAR(A521)</f>
        <v>2018</v>
      </c>
      <c r="AC521">
        <f t="shared" ref="AC521:AC584" si="144">MONTH(A521)</f>
        <v>6</v>
      </c>
      <c r="AD521" s="23">
        <f t="shared" si="128"/>
        <v>2</v>
      </c>
      <c r="AE521">
        <f>IF(ISBLANK(Basket_Sheet!$I$1),0,IF(Basket_Sheet!$I$1=0,1,IF(Calculation_Sheet!AB521=Basket_Sheet!$I$1,1,0)))</f>
        <v>1</v>
      </c>
      <c r="AF521">
        <f>IF(ISBLANK(Basket_Sheet!$I$2),0,IF(Basket_Sheet!$I$2=0,1,IF(Calculation_Sheet!AC521=Basket_Sheet!$I$2,1,0)))</f>
        <v>0</v>
      </c>
      <c r="AG521">
        <f>IF(ISBLANK(Basket_Sheet!$I$3),0,IF(Basket_Sheet!$I$3=0,1,IF(Calculation_Sheet!AD521=Basket_Sheet!$I$3,1,0)))</f>
        <v>0</v>
      </c>
      <c r="AH521">
        <f t="shared" si="129"/>
        <v>1</v>
      </c>
    </row>
    <row r="522" spans="1:34" x14ac:dyDescent="0.35">
      <c r="A522" s="19">
        <v>43279</v>
      </c>
      <c r="B522" s="7">
        <v>-0.22439757569073221</v>
      </c>
      <c r="C522">
        <v>0.58201338800000002</v>
      </c>
      <c r="D522">
        <v>5.6348705673046902E-2</v>
      </c>
      <c r="E522">
        <v>7.6455874506196402</v>
      </c>
      <c r="F522">
        <v>9</v>
      </c>
      <c r="G522">
        <f t="shared" si="137"/>
        <v>99999</v>
      </c>
      <c r="H522">
        <f t="shared" si="138"/>
        <v>0</v>
      </c>
      <c r="I522">
        <f t="shared" si="139"/>
        <v>99999</v>
      </c>
      <c r="J522">
        <f>IF(Basket_Sheet!$I$6=0,IF(C522&lt;Basket_Sheet!$I$7,-10,10),IF(Basket_Sheet!$I$6=1,IF(D522&lt;Basket_Sheet!$I$7,-10,10),IF(Basket_Sheet!$I$6=2,IF(E522&gt;Basket_Sheet!$I$7,-10,10),"")))</f>
        <v>-10</v>
      </c>
      <c r="K522">
        <f t="shared" si="140"/>
        <v>0</v>
      </c>
      <c r="L522">
        <f t="shared" si="141"/>
        <v>4</v>
      </c>
      <c r="M522">
        <f t="shared" si="142"/>
        <v>4</v>
      </c>
      <c r="N522">
        <v>26312.550800000001</v>
      </c>
      <c r="O522" s="6">
        <f t="shared" si="130"/>
        <v>-4.4174456556187458E-3</v>
      </c>
      <c r="P522">
        <v>17744218</v>
      </c>
      <c r="Q522" s="6">
        <f t="shared" si="131"/>
        <v>-9.0275453895997115E-3</v>
      </c>
      <c r="R522">
        <v>2912.8566208395491</v>
      </c>
      <c r="S522" s="6">
        <f t="shared" si="132"/>
        <v>-6.6416685457804103E-4</v>
      </c>
      <c r="T522" s="29">
        <v>624.5860399999998</v>
      </c>
      <c r="U522" s="6">
        <f t="shared" si="133"/>
        <v>-2.0297325728091398E-4</v>
      </c>
      <c r="V522">
        <v>758.21470000000022</v>
      </c>
      <c r="W522" s="6">
        <f t="shared" si="135"/>
        <v>-3.9790933721413069E-3</v>
      </c>
      <c r="X522">
        <v>3537.4426608395488</v>
      </c>
      <c r="Y522" s="6">
        <f t="shared" si="134"/>
        <v>-5.827674691027962E-4</v>
      </c>
      <c r="Z522" s="29">
        <v>4295.6573608395493</v>
      </c>
      <c r="AA522" s="6">
        <f t="shared" si="136"/>
        <v>-1.1839259702869365E-3</v>
      </c>
      <c r="AB522">
        <f t="shared" si="143"/>
        <v>2018</v>
      </c>
      <c r="AC522">
        <f t="shared" si="144"/>
        <v>6</v>
      </c>
      <c r="AD522" s="23">
        <f t="shared" ref="AD522:AD585" si="145">ROUNDUP(AC522/3,0)</f>
        <v>2</v>
      </c>
      <c r="AE522">
        <f>IF(ISBLANK(Basket_Sheet!$I$1),0,IF(Basket_Sheet!$I$1=0,1,IF(Calculation_Sheet!AB522=Basket_Sheet!$I$1,1,0)))</f>
        <v>1</v>
      </c>
      <c r="AF522">
        <f>IF(ISBLANK(Basket_Sheet!$I$2),0,IF(Basket_Sheet!$I$2=0,1,IF(Calculation_Sheet!AC522=Basket_Sheet!$I$2,1,0)))</f>
        <v>0</v>
      </c>
      <c r="AG522">
        <f>IF(ISBLANK(Basket_Sheet!$I$3),0,IF(Basket_Sheet!$I$3=0,1,IF(Calculation_Sheet!AD522=Basket_Sheet!$I$3,1,0)))</f>
        <v>0</v>
      </c>
      <c r="AH522">
        <f t="shared" ref="AH522:AH585" si="146">IF(SUM(AE522:AG522)&gt;=$T$1,1,0)</f>
        <v>1</v>
      </c>
    </row>
    <row r="523" spans="1:34" x14ac:dyDescent="0.35">
      <c r="A523" s="19">
        <v>43280</v>
      </c>
      <c r="B523" s="7">
        <v>-9.6119794010113918E-2</v>
      </c>
      <c r="C523">
        <v>1.0108466E-2</v>
      </c>
      <c r="D523">
        <v>7.5448306124947906E-2</v>
      </c>
      <c r="E523">
        <v>14.454454036670199</v>
      </c>
      <c r="F523">
        <v>8</v>
      </c>
      <c r="G523">
        <f t="shared" si="137"/>
        <v>99999</v>
      </c>
      <c r="H523">
        <f t="shared" si="138"/>
        <v>0</v>
      </c>
      <c r="I523">
        <f t="shared" si="139"/>
        <v>99999</v>
      </c>
      <c r="J523">
        <f>IF(Basket_Sheet!$I$6=0,IF(C523&lt;Basket_Sheet!$I$7,-10,10),IF(Basket_Sheet!$I$6=1,IF(D523&lt;Basket_Sheet!$I$7,-10,10),IF(Basket_Sheet!$I$6=2,IF(E523&gt;Basket_Sheet!$I$7,-10,10),"")))</f>
        <v>-10</v>
      </c>
      <c r="K523">
        <f t="shared" si="140"/>
        <v>0</v>
      </c>
      <c r="L523">
        <f t="shared" si="141"/>
        <v>4</v>
      </c>
      <c r="M523">
        <f t="shared" si="142"/>
        <v>4</v>
      </c>
      <c r="N523">
        <v>26360.900399999999</v>
      </c>
      <c r="O523" s="6">
        <f t="shared" ref="O523:O586" si="147">N523/N522-1</f>
        <v>1.8375109417365643E-3</v>
      </c>
      <c r="P523">
        <v>17839894</v>
      </c>
      <c r="Q523" s="6">
        <f t="shared" ref="Q523:Q586" si="148">P523/P522-1</f>
        <v>5.391953592995824E-3</v>
      </c>
      <c r="R523">
        <v>2922.8760298083248</v>
      </c>
      <c r="S523" s="6">
        <f t="shared" ref="S523:S586" si="149">R523/R522-1</f>
        <v>3.439719242304351E-3</v>
      </c>
      <c r="T523" s="29">
        <v>624.20148999999981</v>
      </c>
      <c r="U523" s="6">
        <f t="shared" ref="U523:U586" si="150">T523/T522-1</f>
        <v>-6.156877921895676E-4</v>
      </c>
      <c r="V523">
        <v>748.61031000000014</v>
      </c>
      <c r="W523" s="6">
        <f t="shared" si="135"/>
        <v>-1.2667111307654744E-2</v>
      </c>
      <c r="X523">
        <v>3547.0775198083247</v>
      </c>
      <c r="Y523" s="6">
        <f t="shared" ref="Y523:Y586" si="151">X523/X522-1</f>
        <v>2.7236791921565473E-3</v>
      </c>
      <c r="Z523" s="29">
        <v>4295.6878298083248</v>
      </c>
      <c r="AA523" s="6">
        <f t="shared" si="136"/>
        <v>7.0929699964583648E-6</v>
      </c>
      <c r="AB523">
        <f t="shared" si="143"/>
        <v>2018</v>
      </c>
      <c r="AC523">
        <f t="shared" si="144"/>
        <v>6</v>
      </c>
      <c r="AD523" s="23">
        <f t="shared" si="145"/>
        <v>2</v>
      </c>
      <c r="AE523">
        <f>IF(ISBLANK(Basket_Sheet!$I$1),0,IF(Basket_Sheet!$I$1=0,1,IF(Calculation_Sheet!AB523=Basket_Sheet!$I$1,1,0)))</f>
        <v>1</v>
      </c>
      <c r="AF523">
        <f>IF(ISBLANK(Basket_Sheet!$I$2),0,IF(Basket_Sheet!$I$2=0,1,IF(Calculation_Sheet!AC523=Basket_Sheet!$I$2,1,0)))</f>
        <v>0</v>
      </c>
      <c r="AG523">
        <f>IF(ISBLANK(Basket_Sheet!$I$3),0,IF(Basket_Sheet!$I$3=0,1,IF(Calculation_Sheet!AD523=Basket_Sheet!$I$3,1,0)))</f>
        <v>0</v>
      </c>
      <c r="AH523">
        <f t="shared" si="146"/>
        <v>1</v>
      </c>
    </row>
    <row r="524" spans="1:34" x14ac:dyDescent="0.35">
      <c r="A524" s="19">
        <v>43283</v>
      </c>
      <c r="B524" s="7">
        <v>-0.21759340720404677</v>
      </c>
      <c r="C524">
        <v>2.8530502999999999E-2</v>
      </c>
      <c r="D524">
        <v>2.1924249849703901E-2</v>
      </c>
      <c r="E524">
        <v>9.5734149892944007</v>
      </c>
      <c r="F524">
        <v>5</v>
      </c>
      <c r="G524">
        <f t="shared" si="137"/>
        <v>99999</v>
      </c>
      <c r="H524">
        <f t="shared" si="138"/>
        <v>0</v>
      </c>
      <c r="I524">
        <f t="shared" si="139"/>
        <v>99999</v>
      </c>
      <c r="J524">
        <f>IF(Basket_Sheet!$I$6=0,IF(C524&lt;Basket_Sheet!$I$7,-10,10),IF(Basket_Sheet!$I$6=1,IF(D524&lt;Basket_Sheet!$I$7,-10,10),IF(Basket_Sheet!$I$6=2,IF(E524&gt;Basket_Sheet!$I$7,-10,10),"")))</f>
        <v>-10</v>
      </c>
      <c r="K524">
        <f t="shared" si="140"/>
        <v>0</v>
      </c>
      <c r="L524">
        <f t="shared" si="141"/>
        <v>4</v>
      </c>
      <c r="M524">
        <f t="shared" si="142"/>
        <v>4</v>
      </c>
      <c r="N524">
        <v>26214.400399999999</v>
      </c>
      <c r="O524" s="6">
        <f t="shared" si="147"/>
        <v>-5.5574732948044936E-3</v>
      </c>
      <c r="P524">
        <v>17836042</v>
      </c>
      <c r="Q524" s="6">
        <f t="shared" si="148"/>
        <v>-2.1592056544728067E-4</v>
      </c>
      <c r="R524">
        <v>2913.7937815309092</v>
      </c>
      <c r="S524" s="6">
        <f t="shared" si="149"/>
        <v>-3.1072984912093871E-3</v>
      </c>
      <c r="T524" s="29">
        <v>625.09694999999977</v>
      </c>
      <c r="U524" s="6">
        <f t="shared" si="150"/>
        <v>1.434568828087901E-3</v>
      </c>
      <c r="V524">
        <v>748.29680000000019</v>
      </c>
      <c r="W524" s="6">
        <f t="shared" ref="W524:W587" si="152">V524/V523-1</f>
        <v>-4.1878931643346551E-4</v>
      </c>
      <c r="X524">
        <v>3538.8907315309089</v>
      </c>
      <c r="Y524" s="6">
        <f t="shared" si="151"/>
        <v>-2.3080375976272105E-3</v>
      </c>
      <c r="Z524" s="29">
        <v>4287.1875315309089</v>
      </c>
      <c r="AA524" s="6">
        <f t="shared" ref="AA524:AA587" si="153">Z524/Z523-1</f>
        <v>-1.978797951385336E-3</v>
      </c>
      <c r="AB524">
        <f t="shared" si="143"/>
        <v>2018</v>
      </c>
      <c r="AC524">
        <f t="shared" si="144"/>
        <v>7</v>
      </c>
      <c r="AD524" s="23">
        <f t="shared" si="145"/>
        <v>3</v>
      </c>
      <c r="AE524">
        <f>IF(ISBLANK(Basket_Sheet!$I$1),0,IF(Basket_Sheet!$I$1=0,1,IF(Calculation_Sheet!AB524=Basket_Sheet!$I$1,1,0)))</f>
        <v>1</v>
      </c>
      <c r="AF524">
        <f>IF(ISBLANK(Basket_Sheet!$I$2),0,IF(Basket_Sheet!$I$2=0,1,IF(Calculation_Sheet!AC524=Basket_Sheet!$I$2,1,0)))</f>
        <v>0</v>
      </c>
      <c r="AG524">
        <f>IF(ISBLANK(Basket_Sheet!$I$3),0,IF(Basket_Sheet!$I$3=0,1,IF(Calculation_Sheet!AD524=Basket_Sheet!$I$3,1,0)))</f>
        <v>0</v>
      </c>
      <c r="AH524">
        <f t="shared" si="146"/>
        <v>1</v>
      </c>
    </row>
    <row r="525" spans="1:34" x14ac:dyDescent="0.35">
      <c r="A525" s="19">
        <v>43284</v>
      </c>
      <c r="B525" s="7">
        <v>0.1157806311114801</v>
      </c>
      <c r="C525">
        <v>9.0375309000000001E-2</v>
      </c>
      <c r="D525">
        <v>7.55658136133681E-3</v>
      </c>
      <c r="E525">
        <v>13.596856228409999</v>
      </c>
      <c r="F525">
        <v>6</v>
      </c>
      <c r="G525">
        <f t="shared" si="137"/>
        <v>99999</v>
      </c>
      <c r="H525">
        <f t="shared" si="138"/>
        <v>0</v>
      </c>
      <c r="I525">
        <f t="shared" si="139"/>
        <v>99999</v>
      </c>
      <c r="J525">
        <f>IF(Basket_Sheet!$I$6=0,IF(C525&lt;Basket_Sheet!$I$7,-10,10),IF(Basket_Sheet!$I$6=1,IF(D525&lt;Basket_Sheet!$I$7,-10,10),IF(Basket_Sheet!$I$6=2,IF(E525&gt;Basket_Sheet!$I$7,-10,10),"")))</f>
        <v>-10</v>
      </c>
      <c r="K525">
        <f t="shared" si="140"/>
        <v>0</v>
      </c>
      <c r="L525">
        <f t="shared" si="141"/>
        <v>4</v>
      </c>
      <c r="M525">
        <f t="shared" si="142"/>
        <v>4</v>
      </c>
      <c r="N525">
        <v>26221.349600000001</v>
      </c>
      <c r="O525" s="6">
        <f t="shared" si="147"/>
        <v>2.6509093833793074E-4</v>
      </c>
      <c r="P525">
        <v>17940258</v>
      </c>
      <c r="Q525" s="6">
        <f t="shared" si="148"/>
        <v>5.8430003697007571E-3</v>
      </c>
      <c r="R525">
        <v>2919.2304817125055</v>
      </c>
      <c r="S525" s="6">
        <f t="shared" si="149"/>
        <v>1.8658493322543102E-3</v>
      </c>
      <c r="T525" s="29">
        <v>624.76514999999984</v>
      </c>
      <c r="U525" s="6">
        <f t="shared" si="150"/>
        <v>-5.3079766266650452E-4</v>
      </c>
      <c r="V525">
        <v>744.70257000000015</v>
      </c>
      <c r="W525" s="6">
        <f t="shared" si="152"/>
        <v>-4.8032144464603688E-3</v>
      </c>
      <c r="X525">
        <v>3543.9956317125052</v>
      </c>
      <c r="Y525" s="6">
        <f t="shared" si="151"/>
        <v>1.4425142138785318E-3</v>
      </c>
      <c r="Z525" s="29">
        <v>4288.6982017125056</v>
      </c>
      <c r="AA525" s="6">
        <f t="shared" si="153"/>
        <v>3.5236857974751956E-4</v>
      </c>
      <c r="AB525">
        <f t="shared" si="143"/>
        <v>2018</v>
      </c>
      <c r="AC525">
        <f t="shared" si="144"/>
        <v>7</v>
      </c>
      <c r="AD525" s="23">
        <f t="shared" si="145"/>
        <v>3</v>
      </c>
      <c r="AE525">
        <f>IF(ISBLANK(Basket_Sheet!$I$1),0,IF(Basket_Sheet!$I$1=0,1,IF(Calculation_Sheet!AB525=Basket_Sheet!$I$1,1,0)))</f>
        <v>1</v>
      </c>
      <c r="AF525">
        <f>IF(ISBLANK(Basket_Sheet!$I$2),0,IF(Basket_Sheet!$I$2=0,1,IF(Calculation_Sheet!AC525=Basket_Sheet!$I$2,1,0)))</f>
        <v>0</v>
      </c>
      <c r="AG525">
        <f>IF(ISBLANK(Basket_Sheet!$I$3),0,IF(Basket_Sheet!$I$3=0,1,IF(Calculation_Sheet!AD525=Basket_Sheet!$I$3,1,0)))</f>
        <v>0</v>
      </c>
      <c r="AH525">
        <f t="shared" si="146"/>
        <v>1</v>
      </c>
    </row>
    <row r="526" spans="1:34" x14ac:dyDescent="0.35">
      <c r="A526" s="19">
        <v>43285</v>
      </c>
      <c r="B526" s="7">
        <v>0.85607296212923178</v>
      </c>
      <c r="C526">
        <v>0.81562646299999997</v>
      </c>
      <c r="D526">
        <v>0.30179021958256402</v>
      </c>
      <c r="E526">
        <v>4.9469470045410402</v>
      </c>
      <c r="F526">
        <v>5</v>
      </c>
      <c r="G526">
        <f t="shared" si="137"/>
        <v>99999</v>
      </c>
      <c r="H526">
        <f t="shared" si="138"/>
        <v>99999</v>
      </c>
      <c r="I526">
        <f t="shared" si="139"/>
        <v>1</v>
      </c>
      <c r="J526">
        <f>IF(Basket_Sheet!$I$6=0,IF(C526&lt;Basket_Sheet!$I$7,-10,10),IF(Basket_Sheet!$I$6=1,IF(D526&lt;Basket_Sheet!$I$7,-10,10),IF(Basket_Sheet!$I$6=2,IF(E526&gt;Basket_Sheet!$I$7,-10,10),"")))</f>
        <v>10</v>
      </c>
      <c r="K526">
        <f t="shared" si="140"/>
        <v>1</v>
      </c>
      <c r="L526">
        <f t="shared" si="141"/>
        <v>5</v>
      </c>
      <c r="M526">
        <f t="shared" si="142"/>
        <v>5</v>
      </c>
      <c r="N526">
        <v>26424.5</v>
      </c>
      <c r="O526" s="6">
        <f t="shared" si="147"/>
        <v>7.7475188386184612E-3</v>
      </c>
      <c r="P526">
        <v>18034886</v>
      </c>
      <c r="Q526" s="6">
        <f t="shared" si="148"/>
        <v>5.2746175668154649E-3</v>
      </c>
      <c r="R526">
        <v>2932.3101877185118</v>
      </c>
      <c r="S526" s="6">
        <f t="shared" si="149"/>
        <v>4.4805321429548517E-3</v>
      </c>
      <c r="T526" s="29">
        <v>627.23060999999984</v>
      </c>
      <c r="U526" s="6">
        <f t="shared" si="150"/>
        <v>3.9462188311880642E-3</v>
      </c>
      <c r="V526">
        <v>744.5712900000002</v>
      </c>
      <c r="W526" s="6">
        <f t="shared" si="152"/>
        <v>-1.7628514428247311E-4</v>
      </c>
      <c r="X526">
        <v>3559.5407977185114</v>
      </c>
      <c r="Y526" s="6">
        <f t="shared" si="151"/>
        <v>4.3863389296827648E-3</v>
      </c>
      <c r="Z526" s="29">
        <v>4304.1120877185112</v>
      </c>
      <c r="AA526" s="6">
        <f t="shared" si="153"/>
        <v>3.5940710399837705E-3</v>
      </c>
      <c r="AB526">
        <f t="shared" si="143"/>
        <v>2018</v>
      </c>
      <c r="AC526">
        <f t="shared" si="144"/>
        <v>7</v>
      </c>
      <c r="AD526" s="23">
        <f t="shared" si="145"/>
        <v>3</v>
      </c>
      <c r="AE526">
        <f>IF(ISBLANK(Basket_Sheet!$I$1),0,IF(Basket_Sheet!$I$1=0,1,IF(Calculation_Sheet!AB526=Basket_Sheet!$I$1,1,0)))</f>
        <v>1</v>
      </c>
      <c r="AF526">
        <f>IF(ISBLANK(Basket_Sheet!$I$2),0,IF(Basket_Sheet!$I$2=0,1,IF(Calculation_Sheet!AC526=Basket_Sheet!$I$2,1,0)))</f>
        <v>0</v>
      </c>
      <c r="AG526">
        <f>IF(ISBLANK(Basket_Sheet!$I$3),0,IF(Basket_Sheet!$I$3=0,1,IF(Calculation_Sheet!AD526=Basket_Sheet!$I$3,1,0)))</f>
        <v>0</v>
      </c>
      <c r="AH526">
        <f t="shared" si="146"/>
        <v>1</v>
      </c>
    </row>
    <row r="527" spans="1:34" x14ac:dyDescent="0.35">
      <c r="A527" s="19">
        <v>43286</v>
      </c>
      <c r="B527" s="7">
        <v>8.195729431271026E-2</v>
      </c>
      <c r="C527">
        <v>0.112398134</v>
      </c>
      <c r="D527">
        <v>2.4841618974566101E-2</v>
      </c>
      <c r="E527">
        <v>13.586921011845099</v>
      </c>
      <c r="F527">
        <v>7</v>
      </c>
      <c r="G527">
        <f t="shared" si="137"/>
        <v>99999</v>
      </c>
      <c r="H527">
        <f t="shared" si="138"/>
        <v>0</v>
      </c>
      <c r="I527">
        <f t="shared" si="139"/>
        <v>99999</v>
      </c>
      <c r="J527">
        <f>IF(Basket_Sheet!$I$6=0,IF(C527&lt;Basket_Sheet!$I$7,-10,10),IF(Basket_Sheet!$I$6=1,IF(D527&lt;Basket_Sheet!$I$7,-10,10),IF(Basket_Sheet!$I$6=2,IF(E527&gt;Basket_Sheet!$I$7,-10,10),"")))</f>
        <v>-10</v>
      </c>
      <c r="K527">
        <f t="shared" si="140"/>
        <v>0</v>
      </c>
      <c r="L527">
        <f t="shared" si="141"/>
        <v>4</v>
      </c>
      <c r="M527">
        <f t="shared" si="142"/>
        <v>4</v>
      </c>
      <c r="N527">
        <v>26500.75</v>
      </c>
      <c r="O527" s="6">
        <f t="shared" si="147"/>
        <v>2.8855796703817216E-3</v>
      </c>
      <c r="P527">
        <v>18085862</v>
      </c>
      <c r="Q527" s="6">
        <f t="shared" si="148"/>
        <v>2.82652188652599E-3</v>
      </c>
      <c r="R527">
        <v>2952.6555763933575</v>
      </c>
      <c r="S527" s="6">
        <f t="shared" si="149"/>
        <v>6.9383480506457484E-3</v>
      </c>
      <c r="T527" s="29">
        <v>627.39511999999979</v>
      </c>
      <c r="U527" s="6">
        <f t="shared" si="150"/>
        <v>2.6227992922711607E-4</v>
      </c>
      <c r="V527">
        <v>745.82798000000014</v>
      </c>
      <c r="W527" s="6">
        <f t="shared" si="152"/>
        <v>1.6878034607001879E-3</v>
      </c>
      <c r="X527">
        <v>3580.0506963933572</v>
      </c>
      <c r="Y527" s="6">
        <f t="shared" si="151"/>
        <v>5.7619507235291412E-3</v>
      </c>
      <c r="Z527" s="29">
        <v>4325.8786763933576</v>
      </c>
      <c r="AA527" s="6">
        <f t="shared" si="153"/>
        <v>5.0571612056655724E-3</v>
      </c>
      <c r="AB527">
        <f t="shared" si="143"/>
        <v>2018</v>
      </c>
      <c r="AC527">
        <f t="shared" si="144"/>
        <v>7</v>
      </c>
      <c r="AD527" s="23">
        <f t="shared" si="145"/>
        <v>3</v>
      </c>
      <c r="AE527">
        <f>IF(ISBLANK(Basket_Sheet!$I$1),0,IF(Basket_Sheet!$I$1=0,1,IF(Calculation_Sheet!AB527=Basket_Sheet!$I$1,1,0)))</f>
        <v>1</v>
      </c>
      <c r="AF527">
        <f>IF(ISBLANK(Basket_Sheet!$I$2),0,IF(Basket_Sheet!$I$2=0,1,IF(Calculation_Sheet!AC527=Basket_Sheet!$I$2,1,0)))</f>
        <v>0</v>
      </c>
      <c r="AG527">
        <f>IF(ISBLANK(Basket_Sheet!$I$3),0,IF(Basket_Sheet!$I$3=0,1,IF(Calculation_Sheet!AD527=Basket_Sheet!$I$3,1,0)))</f>
        <v>0</v>
      </c>
      <c r="AH527">
        <f t="shared" si="146"/>
        <v>1</v>
      </c>
    </row>
    <row r="528" spans="1:34" x14ac:dyDescent="0.35">
      <c r="A528" s="19">
        <v>43287</v>
      </c>
      <c r="B528" s="7">
        <v>5.9638906284013901E-2</v>
      </c>
      <c r="C528">
        <v>8.3045979000000006E-2</v>
      </c>
      <c r="D528">
        <v>6.3795927268005606E-2</v>
      </c>
      <c r="E528">
        <v>11.9540508143966</v>
      </c>
      <c r="F528">
        <v>5</v>
      </c>
      <c r="G528">
        <f t="shared" si="137"/>
        <v>99999</v>
      </c>
      <c r="H528">
        <f t="shared" si="138"/>
        <v>0</v>
      </c>
      <c r="I528">
        <f t="shared" si="139"/>
        <v>99999</v>
      </c>
      <c r="J528">
        <f>IF(Basket_Sheet!$I$6=0,IF(C528&lt;Basket_Sheet!$I$7,-10,10),IF(Basket_Sheet!$I$6=1,IF(D528&lt;Basket_Sheet!$I$7,-10,10),IF(Basket_Sheet!$I$6=2,IF(E528&gt;Basket_Sheet!$I$7,-10,10),"")))</f>
        <v>-10</v>
      </c>
      <c r="K528">
        <f t="shared" si="140"/>
        <v>0</v>
      </c>
      <c r="L528">
        <f t="shared" si="141"/>
        <v>4</v>
      </c>
      <c r="M528">
        <f t="shared" si="142"/>
        <v>4</v>
      </c>
      <c r="N528">
        <v>26503.449199999999</v>
      </c>
      <c r="O528" s="6">
        <f t="shared" si="147"/>
        <v>1.0185372112103686E-4</v>
      </c>
      <c r="P528">
        <v>18155832</v>
      </c>
      <c r="Q528" s="6">
        <f t="shared" si="148"/>
        <v>3.8687677700957046E-3</v>
      </c>
      <c r="R528">
        <v>2961.0722820211504</v>
      </c>
      <c r="S528" s="6">
        <f t="shared" si="149"/>
        <v>2.8505544957850848E-3</v>
      </c>
      <c r="T528" s="29">
        <v>627.29636999999968</v>
      </c>
      <c r="U528" s="6">
        <f t="shared" si="150"/>
        <v>-1.5739682514603892E-4</v>
      </c>
      <c r="V528">
        <v>738.70748000000003</v>
      </c>
      <c r="W528" s="6">
        <f t="shared" si="152"/>
        <v>-9.5471076319771919E-3</v>
      </c>
      <c r="X528">
        <v>3588.36865202115</v>
      </c>
      <c r="Y528" s="6">
        <f t="shared" si="151"/>
        <v>2.323418390743015E-3</v>
      </c>
      <c r="Z528" s="29">
        <v>4327.0761320211495</v>
      </c>
      <c r="AA528" s="6">
        <f t="shared" si="153"/>
        <v>2.7681211549612783E-4</v>
      </c>
      <c r="AB528">
        <f t="shared" si="143"/>
        <v>2018</v>
      </c>
      <c r="AC528">
        <f t="shared" si="144"/>
        <v>7</v>
      </c>
      <c r="AD528" s="23">
        <f t="shared" si="145"/>
        <v>3</v>
      </c>
      <c r="AE528">
        <f>IF(ISBLANK(Basket_Sheet!$I$1),0,IF(Basket_Sheet!$I$1=0,1,IF(Calculation_Sheet!AB528=Basket_Sheet!$I$1,1,0)))</f>
        <v>1</v>
      </c>
      <c r="AF528">
        <f>IF(ISBLANK(Basket_Sheet!$I$2),0,IF(Basket_Sheet!$I$2=0,1,IF(Calculation_Sheet!AC528=Basket_Sheet!$I$2,1,0)))</f>
        <v>0</v>
      </c>
      <c r="AG528">
        <f>IF(ISBLANK(Basket_Sheet!$I$3),0,IF(Basket_Sheet!$I$3=0,1,IF(Calculation_Sheet!AD528=Basket_Sheet!$I$3,1,0)))</f>
        <v>0</v>
      </c>
      <c r="AH528">
        <f t="shared" si="146"/>
        <v>1</v>
      </c>
    </row>
    <row r="529" spans="1:34" x14ac:dyDescent="0.35">
      <c r="A529" s="19">
        <v>43290</v>
      </c>
      <c r="B529" s="7">
        <v>0.41258290996714547</v>
      </c>
      <c r="C529">
        <v>0.82881456099999995</v>
      </c>
      <c r="D529">
        <v>0.20585867051315199</v>
      </c>
      <c r="E529">
        <v>8.1781166223797594</v>
      </c>
      <c r="F529">
        <v>0</v>
      </c>
      <c r="G529">
        <f t="shared" si="137"/>
        <v>99999</v>
      </c>
      <c r="H529">
        <f t="shared" si="138"/>
        <v>99999</v>
      </c>
      <c r="I529">
        <f t="shared" si="139"/>
        <v>1</v>
      </c>
      <c r="J529">
        <f>IF(Basket_Sheet!$I$6=0,IF(C529&lt;Basket_Sheet!$I$7,-10,10),IF(Basket_Sheet!$I$6=1,IF(D529&lt;Basket_Sheet!$I$7,-10,10),IF(Basket_Sheet!$I$6=2,IF(E529&gt;Basket_Sheet!$I$7,-10,10),"")))</f>
        <v>10</v>
      </c>
      <c r="K529">
        <f t="shared" si="140"/>
        <v>1</v>
      </c>
      <c r="L529">
        <f t="shared" si="141"/>
        <v>5</v>
      </c>
      <c r="M529">
        <f t="shared" si="142"/>
        <v>5</v>
      </c>
      <c r="N529">
        <v>26740.75</v>
      </c>
      <c r="O529" s="6">
        <f t="shared" si="147"/>
        <v>8.9535817851209565E-3</v>
      </c>
      <c r="P529">
        <v>18202660</v>
      </c>
      <c r="Q529" s="6">
        <f t="shared" si="148"/>
        <v>2.5792263334447618E-3</v>
      </c>
      <c r="R529">
        <v>2965.2970556523874</v>
      </c>
      <c r="S529" s="6">
        <f t="shared" si="149"/>
        <v>1.4267715303299955E-3</v>
      </c>
      <c r="T529" s="29">
        <v>627.12740999999971</v>
      </c>
      <c r="U529" s="6">
        <f t="shared" si="150"/>
        <v>-2.6934636972308912E-4</v>
      </c>
      <c r="V529">
        <v>737.93078000000014</v>
      </c>
      <c r="W529" s="6">
        <f t="shared" si="152"/>
        <v>-1.0514310752611777E-3</v>
      </c>
      <c r="X529">
        <v>3592.424465652387</v>
      </c>
      <c r="Y529" s="6">
        <f t="shared" si="151"/>
        <v>1.130266710181127E-3</v>
      </c>
      <c r="Z529" s="29">
        <v>4330.3552456523867</v>
      </c>
      <c r="AA529" s="6">
        <f t="shared" si="153"/>
        <v>7.5781278886477565E-4</v>
      </c>
      <c r="AB529">
        <f t="shared" si="143"/>
        <v>2018</v>
      </c>
      <c r="AC529">
        <f t="shared" si="144"/>
        <v>7</v>
      </c>
      <c r="AD529" s="23">
        <f t="shared" si="145"/>
        <v>3</v>
      </c>
      <c r="AE529">
        <f>IF(ISBLANK(Basket_Sheet!$I$1),0,IF(Basket_Sheet!$I$1=0,1,IF(Calculation_Sheet!AB529=Basket_Sheet!$I$1,1,0)))</f>
        <v>1</v>
      </c>
      <c r="AF529">
        <f>IF(ISBLANK(Basket_Sheet!$I$2),0,IF(Basket_Sheet!$I$2=0,1,IF(Calculation_Sheet!AC529=Basket_Sheet!$I$2,1,0)))</f>
        <v>0</v>
      </c>
      <c r="AG529">
        <f>IF(ISBLANK(Basket_Sheet!$I$3),0,IF(Basket_Sheet!$I$3=0,1,IF(Calculation_Sheet!AD529=Basket_Sheet!$I$3,1,0)))</f>
        <v>0</v>
      </c>
      <c r="AH529">
        <f t="shared" si="146"/>
        <v>1</v>
      </c>
    </row>
    <row r="530" spans="1:34" x14ac:dyDescent="0.35">
      <c r="A530" s="19">
        <v>43291</v>
      </c>
      <c r="B530" s="7">
        <v>0.37112594108260466</v>
      </c>
      <c r="C530">
        <v>0.26233761700000002</v>
      </c>
      <c r="D530">
        <v>1.27061599361741E-2</v>
      </c>
      <c r="E530">
        <v>16.488814201186599</v>
      </c>
      <c r="F530">
        <v>0</v>
      </c>
      <c r="G530">
        <f t="shared" si="137"/>
        <v>99999</v>
      </c>
      <c r="H530">
        <f t="shared" si="138"/>
        <v>99999</v>
      </c>
      <c r="I530">
        <f t="shared" si="139"/>
        <v>1</v>
      </c>
      <c r="J530">
        <f>IF(Basket_Sheet!$I$6=0,IF(C530&lt;Basket_Sheet!$I$7,-10,10),IF(Basket_Sheet!$I$6=1,IF(D530&lt;Basket_Sheet!$I$7,-10,10),IF(Basket_Sheet!$I$6=2,IF(E530&gt;Basket_Sheet!$I$7,-10,10),"")))</f>
        <v>-10</v>
      </c>
      <c r="K530">
        <f t="shared" si="140"/>
        <v>1</v>
      </c>
      <c r="L530">
        <f t="shared" si="141"/>
        <v>6</v>
      </c>
      <c r="M530">
        <f t="shared" si="142"/>
        <v>6</v>
      </c>
      <c r="N530">
        <v>26892.300800000001</v>
      </c>
      <c r="O530" s="6">
        <f t="shared" si="147"/>
        <v>5.667410225965952E-3</v>
      </c>
      <c r="P530">
        <v>18179794</v>
      </c>
      <c r="Q530" s="6">
        <f t="shared" si="148"/>
        <v>-1.2561900293693862E-3</v>
      </c>
      <c r="R530">
        <v>2970.6992985205325</v>
      </c>
      <c r="S530" s="6">
        <f t="shared" si="149"/>
        <v>1.8218218164172129E-3</v>
      </c>
      <c r="T530" s="29">
        <v>627.87205999999969</v>
      </c>
      <c r="U530" s="6">
        <f t="shared" si="150"/>
        <v>1.1873982672834238E-3</v>
      </c>
      <c r="V530">
        <v>738.92075000000023</v>
      </c>
      <c r="W530" s="6">
        <f t="shared" si="152"/>
        <v>1.3415485934873406E-3</v>
      </c>
      <c r="X530">
        <v>3598.5713585205322</v>
      </c>
      <c r="Y530" s="6">
        <f t="shared" si="151"/>
        <v>1.711070873421594E-3</v>
      </c>
      <c r="Z530" s="29">
        <v>4337.4921085205324</v>
      </c>
      <c r="AA530" s="6">
        <f t="shared" si="153"/>
        <v>1.6481010132622931E-3</v>
      </c>
      <c r="AB530">
        <f t="shared" si="143"/>
        <v>2018</v>
      </c>
      <c r="AC530">
        <f t="shared" si="144"/>
        <v>7</v>
      </c>
      <c r="AD530" s="23">
        <f t="shared" si="145"/>
        <v>3</v>
      </c>
      <c r="AE530">
        <f>IF(ISBLANK(Basket_Sheet!$I$1),0,IF(Basket_Sheet!$I$1=0,1,IF(Calculation_Sheet!AB530=Basket_Sheet!$I$1,1,0)))</f>
        <v>1</v>
      </c>
      <c r="AF530">
        <f>IF(ISBLANK(Basket_Sheet!$I$2),0,IF(Basket_Sheet!$I$2=0,1,IF(Calculation_Sheet!AC530=Basket_Sheet!$I$2,1,0)))</f>
        <v>0</v>
      </c>
      <c r="AG530">
        <f>IF(ISBLANK(Basket_Sheet!$I$3),0,IF(Basket_Sheet!$I$3=0,1,IF(Calculation_Sheet!AD530=Basket_Sheet!$I$3,1,0)))</f>
        <v>0</v>
      </c>
      <c r="AH530">
        <f t="shared" si="146"/>
        <v>1</v>
      </c>
    </row>
    <row r="531" spans="1:34" x14ac:dyDescent="0.35">
      <c r="A531" s="19">
        <v>43292</v>
      </c>
      <c r="B531" s="7">
        <v>-0.18045747738085255</v>
      </c>
      <c r="C531">
        <v>0.60100385599999995</v>
      </c>
      <c r="D531">
        <v>0.110278894561376</v>
      </c>
      <c r="E531">
        <v>10.0105327245066</v>
      </c>
      <c r="F531">
        <v>4</v>
      </c>
      <c r="G531">
        <f t="shared" si="137"/>
        <v>99999</v>
      </c>
      <c r="H531">
        <f t="shared" si="138"/>
        <v>0</v>
      </c>
      <c r="I531">
        <f t="shared" si="139"/>
        <v>99999</v>
      </c>
      <c r="J531">
        <f>IF(Basket_Sheet!$I$6=0,IF(C531&lt;Basket_Sheet!$I$7,-10,10),IF(Basket_Sheet!$I$6=1,IF(D531&lt;Basket_Sheet!$I$7,-10,10),IF(Basket_Sheet!$I$6=2,IF(E531&gt;Basket_Sheet!$I$7,-10,10),"")))</f>
        <v>10</v>
      </c>
      <c r="K531">
        <f t="shared" si="140"/>
        <v>0</v>
      </c>
      <c r="L531">
        <f t="shared" si="141"/>
        <v>3</v>
      </c>
      <c r="M531">
        <f t="shared" si="142"/>
        <v>3</v>
      </c>
      <c r="N531">
        <v>26814.5</v>
      </c>
      <c r="O531" s="6">
        <f t="shared" si="147"/>
        <v>-2.8930510847179347E-3</v>
      </c>
      <c r="P531">
        <v>18269794</v>
      </c>
      <c r="Q531" s="6">
        <f t="shared" si="148"/>
        <v>4.9505511448588724E-3</v>
      </c>
      <c r="R531">
        <v>2977.3734180645656</v>
      </c>
      <c r="S531" s="6">
        <f t="shared" si="149"/>
        <v>2.246649314980198E-3</v>
      </c>
      <c r="T531" s="29">
        <v>627.56553999999971</v>
      </c>
      <c r="U531" s="6">
        <f t="shared" si="150"/>
        <v>-4.8818862874699942E-4</v>
      </c>
      <c r="V531">
        <v>738.42580000000021</v>
      </c>
      <c r="W531" s="6">
        <f t="shared" si="152"/>
        <v>-6.6982825966110937E-4</v>
      </c>
      <c r="X531">
        <v>3604.9389580645652</v>
      </c>
      <c r="Y531" s="6">
        <f t="shared" si="151"/>
        <v>1.7694798600995654E-3</v>
      </c>
      <c r="Z531" s="29">
        <v>4343.3647580645656</v>
      </c>
      <c r="AA531" s="6">
        <f t="shared" si="153"/>
        <v>1.3539274302072357E-3</v>
      </c>
      <c r="AB531">
        <f t="shared" si="143"/>
        <v>2018</v>
      </c>
      <c r="AC531">
        <f t="shared" si="144"/>
        <v>7</v>
      </c>
      <c r="AD531" s="23">
        <f t="shared" si="145"/>
        <v>3</v>
      </c>
      <c r="AE531">
        <f>IF(ISBLANK(Basket_Sheet!$I$1),0,IF(Basket_Sheet!$I$1=0,1,IF(Calculation_Sheet!AB531=Basket_Sheet!$I$1,1,0)))</f>
        <v>1</v>
      </c>
      <c r="AF531">
        <f>IF(ISBLANK(Basket_Sheet!$I$2),0,IF(Basket_Sheet!$I$2=0,1,IF(Calculation_Sheet!AC531=Basket_Sheet!$I$2,1,0)))</f>
        <v>0</v>
      </c>
      <c r="AG531">
        <f>IF(ISBLANK(Basket_Sheet!$I$3),0,IF(Basket_Sheet!$I$3=0,1,IF(Calculation_Sheet!AD531=Basket_Sheet!$I$3,1,0)))</f>
        <v>0</v>
      </c>
      <c r="AH531">
        <f t="shared" si="146"/>
        <v>1</v>
      </c>
    </row>
    <row r="532" spans="1:34" x14ac:dyDescent="0.35">
      <c r="A532" s="19">
        <v>43293</v>
      </c>
      <c r="B532" s="7">
        <v>-0.3112360823926697</v>
      </c>
      <c r="C532">
        <v>0.39699331199999999</v>
      </c>
      <c r="D532">
        <v>2.9823911674123901E-2</v>
      </c>
      <c r="E532">
        <v>10.8609051428535</v>
      </c>
      <c r="F532">
        <v>9</v>
      </c>
      <c r="G532">
        <f t="shared" si="137"/>
        <v>-1</v>
      </c>
      <c r="H532">
        <f t="shared" si="138"/>
        <v>99999</v>
      </c>
      <c r="I532">
        <f t="shared" si="139"/>
        <v>99999</v>
      </c>
      <c r="J532">
        <f>IF(Basket_Sheet!$I$6=0,IF(C532&lt;Basket_Sheet!$I$7,-10,10),IF(Basket_Sheet!$I$6=1,IF(D532&lt;Basket_Sheet!$I$7,-10,10),IF(Basket_Sheet!$I$6=2,IF(E532&gt;Basket_Sheet!$I$7,-10,10),"")))</f>
        <v>-10</v>
      </c>
      <c r="K532">
        <f t="shared" si="140"/>
        <v>-1</v>
      </c>
      <c r="L532">
        <f t="shared" si="141"/>
        <v>2</v>
      </c>
      <c r="M532">
        <f t="shared" si="142"/>
        <v>2</v>
      </c>
      <c r="N532">
        <v>26972.849600000001</v>
      </c>
      <c r="O532" s="6">
        <f t="shared" si="147"/>
        <v>5.9053720934569842E-3</v>
      </c>
      <c r="P532">
        <v>18357510</v>
      </c>
      <c r="Q532" s="6">
        <f t="shared" si="148"/>
        <v>4.8011488252139856E-3</v>
      </c>
      <c r="R532">
        <v>2986.3655582356892</v>
      </c>
      <c r="S532" s="6">
        <f t="shared" si="149"/>
        <v>3.0201586796487767E-3</v>
      </c>
      <c r="T532" s="29">
        <v>628.3549899999997</v>
      </c>
      <c r="U532" s="6">
        <f t="shared" si="150"/>
        <v>1.257956260632076E-3</v>
      </c>
      <c r="V532">
        <v>735.68577000000016</v>
      </c>
      <c r="W532" s="6">
        <f t="shared" si="152"/>
        <v>-3.7106368710303483E-3</v>
      </c>
      <c r="X532">
        <v>3614.720548235689</v>
      </c>
      <c r="Y532" s="6">
        <f t="shared" si="151"/>
        <v>2.7133857979040332E-3</v>
      </c>
      <c r="Z532" s="29">
        <v>4350.4063182356895</v>
      </c>
      <c r="AA532" s="6">
        <f t="shared" si="153"/>
        <v>1.6212223847995588E-3</v>
      </c>
      <c r="AB532">
        <f t="shared" si="143"/>
        <v>2018</v>
      </c>
      <c r="AC532">
        <f t="shared" si="144"/>
        <v>7</v>
      </c>
      <c r="AD532" s="23">
        <f t="shared" si="145"/>
        <v>3</v>
      </c>
      <c r="AE532">
        <f>IF(ISBLANK(Basket_Sheet!$I$1),0,IF(Basket_Sheet!$I$1=0,1,IF(Calculation_Sheet!AB532=Basket_Sheet!$I$1,1,0)))</f>
        <v>1</v>
      </c>
      <c r="AF532">
        <f>IF(ISBLANK(Basket_Sheet!$I$2),0,IF(Basket_Sheet!$I$2=0,1,IF(Calculation_Sheet!AC532=Basket_Sheet!$I$2,1,0)))</f>
        <v>0</v>
      </c>
      <c r="AG532">
        <f>IF(ISBLANK(Basket_Sheet!$I$3),0,IF(Basket_Sheet!$I$3=0,1,IF(Calculation_Sheet!AD532=Basket_Sheet!$I$3,1,0)))</f>
        <v>0</v>
      </c>
      <c r="AH532">
        <f t="shared" si="146"/>
        <v>1</v>
      </c>
    </row>
    <row r="533" spans="1:34" x14ac:dyDescent="0.35">
      <c r="A533" s="19">
        <v>43294</v>
      </c>
      <c r="B533" s="7">
        <v>-0.26773034613434193</v>
      </c>
      <c r="C533">
        <v>0.37638709300000001</v>
      </c>
      <c r="D533">
        <v>0.168996557656793</v>
      </c>
      <c r="E533">
        <v>9.3007086270955508</v>
      </c>
      <c r="F533">
        <v>7</v>
      </c>
      <c r="G533">
        <f t="shared" si="137"/>
        <v>-1</v>
      </c>
      <c r="H533">
        <f t="shared" si="138"/>
        <v>99999</v>
      </c>
      <c r="I533">
        <f t="shared" si="139"/>
        <v>99999</v>
      </c>
      <c r="J533">
        <f>IF(Basket_Sheet!$I$6=0,IF(C533&lt;Basket_Sheet!$I$7,-10,10),IF(Basket_Sheet!$I$6=1,IF(D533&lt;Basket_Sheet!$I$7,-10,10),IF(Basket_Sheet!$I$6=2,IF(E533&gt;Basket_Sheet!$I$7,-10,10),"")))</f>
        <v>10</v>
      </c>
      <c r="K533">
        <f t="shared" si="140"/>
        <v>-1</v>
      </c>
      <c r="L533">
        <f t="shared" si="141"/>
        <v>1</v>
      </c>
      <c r="M533">
        <f t="shared" si="142"/>
        <v>1</v>
      </c>
      <c r="N533">
        <v>26950.699199999999</v>
      </c>
      <c r="O533" s="6">
        <f t="shared" si="147"/>
        <v>-8.2121097060516846E-4</v>
      </c>
      <c r="P533">
        <v>18322976</v>
      </c>
      <c r="Q533" s="6">
        <f t="shared" si="148"/>
        <v>-1.8811919481455108E-3</v>
      </c>
      <c r="R533">
        <v>2987.9347579143391</v>
      </c>
      <c r="S533" s="6">
        <f t="shared" si="149"/>
        <v>5.254546531727744E-4</v>
      </c>
      <c r="T533" s="29">
        <v>627.73942999999963</v>
      </c>
      <c r="U533" s="6">
        <f t="shared" si="150"/>
        <v>-9.7963732252703828E-4</v>
      </c>
      <c r="V533">
        <v>726.88775000000021</v>
      </c>
      <c r="W533" s="6">
        <f t="shared" si="152"/>
        <v>-1.1958937305529216E-2</v>
      </c>
      <c r="X533">
        <v>3615.6741879143387</v>
      </c>
      <c r="Y533" s="6">
        <f t="shared" si="151"/>
        <v>2.6382113525080797E-4</v>
      </c>
      <c r="Z533" s="29">
        <v>4342.5619379143391</v>
      </c>
      <c r="AA533" s="6">
        <f t="shared" si="153"/>
        <v>-1.8031373962631436E-3</v>
      </c>
      <c r="AB533">
        <f t="shared" si="143"/>
        <v>2018</v>
      </c>
      <c r="AC533">
        <f t="shared" si="144"/>
        <v>7</v>
      </c>
      <c r="AD533" s="23">
        <f t="shared" si="145"/>
        <v>3</v>
      </c>
      <c r="AE533">
        <f>IF(ISBLANK(Basket_Sheet!$I$1),0,IF(Basket_Sheet!$I$1=0,1,IF(Calculation_Sheet!AB533=Basket_Sheet!$I$1,1,0)))</f>
        <v>1</v>
      </c>
      <c r="AF533">
        <f>IF(ISBLANK(Basket_Sheet!$I$2),0,IF(Basket_Sheet!$I$2=0,1,IF(Calculation_Sheet!AC533=Basket_Sheet!$I$2,1,0)))</f>
        <v>0</v>
      </c>
      <c r="AG533">
        <f>IF(ISBLANK(Basket_Sheet!$I$3),0,IF(Basket_Sheet!$I$3=0,1,IF(Calculation_Sheet!AD533=Basket_Sheet!$I$3,1,0)))</f>
        <v>0</v>
      </c>
      <c r="AH533">
        <f t="shared" si="146"/>
        <v>1</v>
      </c>
    </row>
    <row r="534" spans="1:34" x14ac:dyDescent="0.35">
      <c r="A534" s="19">
        <v>43297</v>
      </c>
      <c r="B534" s="7">
        <v>-1.0045559954771048</v>
      </c>
      <c r="C534">
        <v>0.72486934000000003</v>
      </c>
      <c r="D534">
        <v>0.14105259658774399</v>
      </c>
      <c r="E534">
        <v>9.6685831510705302</v>
      </c>
      <c r="F534">
        <v>2</v>
      </c>
      <c r="G534">
        <f t="shared" si="137"/>
        <v>-1</v>
      </c>
      <c r="H534">
        <f t="shared" si="138"/>
        <v>99999</v>
      </c>
      <c r="I534">
        <f t="shared" si="139"/>
        <v>99999</v>
      </c>
      <c r="J534">
        <f>IF(Basket_Sheet!$I$6=0,IF(C534&lt;Basket_Sheet!$I$7,-10,10),IF(Basket_Sheet!$I$6=1,IF(D534&lt;Basket_Sheet!$I$7,-10,10),IF(Basket_Sheet!$I$6=2,IF(E534&gt;Basket_Sheet!$I$7,-10,10),"")))</f>
        <v>10</v>
      </c>
      <c r="K534">
        <f t="shared" si="140"/>
        <v>-1</v>
      </c>
      <c r="L534">
        <f t="shared" si="141"/>
        <v>1</v>
      </c>
      <c r="M534">
        <f t="shared" si="142"/>
        <v>1</v>
      </c>
      <c r="N534">
        <v>26652.900399999999</v>
      </c>
      <c r="O534" s="6">
        <f t="shared" si="147"/>
        <v>-1.1049761558690863E-2</v>
      </c>
      <c r="P534">
        <v>18349142</v>
      </c>
      <c r="Q534" s="6">
        <f t="shared" si="148"/>
        <v>1.4280431301116892E-3</v>
      </c>
      <c r="R534">
        <v>2987.471861680207</v>
      </c>
      <c r="S534" s="6">
        <f t="shared" si="149"/>
        <v>-1.5492180105536324E-4</v>
      </c>
      <c r="T534" s="29">
        <v>630.27856999999972</v>
      </c>
      <c r="U534" s="6">
        <f t="shared" si="150"/>
        <v>4.0448948698348364E-3</v>
      </c>
      <c r="V534">
        <v>726.88775000000021</v>
      </c>
      <c r="W534" s="6">
        <f t="shared" si="152"/>
        <v>0</v>
      </c>
      <c r="X534">
        <v>3617.7504316802069</v>
      </c>
      <c r="Y534" s="6">
        <f t="shared" si="151"/>
        <v>5.7423419754143445E-4</v>
      </c>
      <c r="Z534" s="29">
        <v>4344.6381816802068</v>
      </c>
      <c r="AA534" s="6">
        <f t="shared" si="153"/>
        <v>4.7811494586658121E-4</v>
      </c>
      <c r="AB534">
        <f t="shared" si="143"/>
        <v>2018</v>
      </c>
      <c r="AC534">
        <f t="shared" si="144"/>
        <v>7</v>
      </c>
      <c r="AD534" s="23">
        <f t="shared" si="145"/>
        <v>3</v>
      </c>
      <c r="AE534">
        <f>IF(ISBLANK(Basket_Sheet!$I$1),0,IF(Basket_Sheet!$I$1=0,1,IF(Calculation_Sheet!AB534=Basket_Sheet!$I$1,1,0)))</f>
        <v>1</v>
      </c>
      <c r="AF534">
        <f>IF(ISBLANK(Basket_Sheet!$I$2),0,IF(Basket_Sheet!$I$2=0,1,IF(Calculation_Sheet!AC534=Basket_Sheet!$I$2,1,0)))</f>
        <v>0</v>
      </c>
      <c r="AG534">
        <f>IF(ISBLANK(Basket_Sheet!$I$3),0,IF(Basket_Sheet!$I$3=0,1,IF(Calculation_Sheet!AD534=Basket_Sheet!$I$3,1,0)))</f>
        <v>0</v>
      </c>
      <c r="AH534">
        <f t="shared" si="146"/>
        <v>1</v>
      </c>
    </row>
    <row r="535" spans="1:34" x14ac:dyDescent="0.35">
      <c r="A535" s="19">
        <v>43298</v>
      </c>
      <c r="B535" s="7">
        <v>1.3256502225883244</v>
      </c>
      <c r="C535">
        <v>0.68080101100000001</v>
      </c>
      <c r="D535">
        <v>0.23186838048862399</v>
      </c>
      <c r="E535">
        <v>6.2662620839849401</v>
      </c>
      <c r="F535">
        <v>1</v>
      </c>
      <c r="G535">
        <f t="shared" si="137"/>
        <v>99999</v>
      </c>
      <c r="H535">
        <f t="shared" si="138"/>
        <v>99999</v>
      </c>
      <c r="I535">
        <f t="shared" si="139"/>
        <v>1</v>
      </c>
      <c r="J535">
        <f>IF(Basket_Sheet!$I$6=0,IF(C535&lt;Basket_Sheet!$I$7,-10,10),IF(Basket_Sheet!$I$6=1,IF(D535&lt;Basket_Sheet!$I$7,-10,10),IF(Basket_Sheet!$I$6=2,IF(E535&gt;Basket_Sheet!$I$7,-10,10),"")))</f>
        <v>10</v>
      </c>
      <c r="K535">
        <f t="shared" si="140"/>
        <v>1</v>
      </c>
      <c r="L535">
        <f t="shared" si="141"/>
        <v>5</v>
      </c>
      <c r="M535">
        <f t="shared" si="142"/>
        <v>5</v>
      </c>
      <c r="N535">
        <v>27015.150399999999</v>
      </c>
      <c r="O535" s="6">
        <f t="shared" si="147"/>
        <v>1.3591391351914561E-2</v>
      </c>
      <c r="P535">
        <v>18388070</v>
      </c>
      <c r="Q535" s="6">
        <f t="shared" si="148"/>
        <v>2.1215160905070363E-3</v>
      </c>
      <c r="R535">
        <v>2990.3142866219723</v>
      </c>
      <c r="S535" s="6">
        <f t="shared" si="149"/>
        <v>9.5144827244220131E-4</v>
      </c>
      <c r="T535" s="29">
        <v>631.02309999999966</v>
      </c>
      <c r="U535" s="6">
        <f t="shared" si="150"/>
        <v>1.1812713226151406E-3</v>
      </c>
      <c r="V535">
        <v>729.74019000000021</v>
      </c>
      <c r="W535" s="6">
        <f t="shared" si="152"/>
        <v>3.924182241343388E-3</v>
      </c>
      <c r="X535">
        <v>3621.3373866219717</v>
      </c>
      <c r="Y535" s="6">
        <f t="shared" si="151"/>
        <v>9.9148766878842665E-4</v>
      </c>
      <c r="Z535" s="29">
        <v>4351.0775766219722</v>
      </c>
      <c r="AA535" s="6">
        <f t="shared" si="153"/>
        <v>1.4821475742026191E-3</v>
      </c>
      <c r="AB535">
        <f t="shared" si="143"/>
        <v>2018</v>
      </c>
      <c r="AC535">
        <f t="shared" si="144"/>
        <v>7</v>
      </c>
      <c r="AD535" s="23">
        <f t="shared" si="145"/>
        <v>3</v>
      </c>
      <c r="AE535">
        <f>IF(ISBLANK(Basket_Sheet!$I$1),0,IF(Basket_Sheet!$I$1=0,1,IF(Calculation_Sheet!AB535=Basket_Sheet!$I$1,1,0)))</f>
        <v>1</v>
      </c>
      <c r="AF535">
        <f>IF(ISBLANK(Basket_Sheet!$I$2),0,IF(Basket_Sheet!$I$2=0,1,IF(Calculation_Sheet!AC535=Basket_Sheet!$I$2,1,0)))</f>
        <v>0</v>
      </c>
      <c r="AG535">
        <f>IF(ISBLANK(Basket_Sheet!$I$3),0,IF(Basket_Sheet!$I$3=0,1,IF(Calculation_Sheet!AD535=Basket_Sheet!$I$3,1,0)))</f>
        <v>0</v>
      </c>
      <c r="AH535">
        <f t="shared" si="146"/>
        <v>1</v>
      </c>
    </row>
    <row r="536" spans="1:34" x14ac:dyDescent="0.35">
      <c r="A536" s="19">
        <v>43299</v>
      </c>
      <c r="B536" s="7">
        <v>-1.0759960357941907</v>
      </c>
      <c r="C536">
        <v>0.75348810099999997</v>
      </c>
      <c r="D536">
        <v>0.14223820962248901</v>
      </c>
      <c r="E536">
        <v>7.2462526353755097</v>
      </c>
      <c r="F536">
        <v>12</v>
      </c>
      <c r="G536">
        <f t="shared" si="137"/>
        <v>-1</v>
      </c>
      <c r="H536">
        <f t="shared" si="138"/>
        <v>99999</v>
      </c>
      <c r="I536">
        <f t="shared" si="139"/>
        <v>99999</v>
      </c>
      <c r="J536">
        <f>IF(Basket_Sheet!$I$6=0,IF(C536&lt;Basket_Sheet!$I$7,-10,10),IF(Basket_Sheet!$I$6=1,IF(D536&lt;Basket_Sheet!$I$7,-10,10),IF(Basket_Sheet!$I$6=2,IF(E536&gt;Basket_Sheet!$I$7,-10,10),"")))</f>
        <v>10</v>
      </c>
      <c r="K536">
        <f t="shared" si="140"/>
        <v>-1</v>
      </c>
      <c r="L536">
        <f t="shared" si="141"/>
        <v>1</v>
      </c>
      <c r="M536">
        <f t="shared" si="142"/>
        <v>1</v>
      </c>
      <c r="N536">
        <v>26912.300800000001</v>
      </c>
      <c r="O536" s="6">
        <f t="shared" si="147"/>
        <v>-3.8071081773431992E-3</v>
      </c>
      <c r="P536">
        <v>18233138</v>
      </c>
      <c r="Q536" s="6">
        <f t="shared" si="148"/>
        <v>-8.4256803460069918E-3</v>
      </c>
      <c r="R536">
        <v>2994.0537416106654</v>
      </c>
      <c r="S536" s="6">
        <f t="shared" si="149"/>
        <v>1.2505223967336221E-3</v>
      </c>
      <c r="T536" s="29">
        <v>631.81881999999962</v>
      </c>
      <c r="U536" s="6">
        <f t="shared" si="150"/>
        <v>1.2609997954116103E-3</v>
      </c>
      <c r="V536">
        <v>733.58977000000016</v>
      </c>
      <c r="W536" s="6">
        <f t="shared" si="152"/>
        <v>5.2752747522373244E-3</v>
      </c>
      <c r="X536">
        <v>3625.8725616106649</v>
      </c>
      <c r="Y536" s="6">
        <f t="shared" si="151"/>
        <v>1.2523480980941581E-3</v>
      </c>
      <c r="Z536" s="29">
        <v>4359.4623316106654</v>
      </c>
      <c r="AA536" s="6">
        <f t="shared" si="153"/>
        <v>1.9270525153916029E-3</v>
      </c>
      <c r="AB536">
        <f t="shared" si="143"/>
        <v>2018</v>
      </c>
      <c r="AC536">
        <f t="shared" si="144"/>
        <v>7</v>
      </c>
      <c r="AD536" s="23">
        <f t="shared" si="145"/>
        <v>3</v>
      </c>
      <c r="AE536">
        <f>IF(ISBLANK(Basket_Sheet!$I$1),0,IF(Basket_Sheet!$I$1=0,1,IF(Calculation_Sheet!AB536=Basket_Sheet!$I$1,1,0)))</f>
        <v>1</v>
      </c>
      <c r="AF536">
        <f>IF(ISBLANK(Basket_Sheet!$I$2),0,IF(Basket_Sheet!$I$2=0,1,IF(Calculation_Sheet!AC536=Basket_Sheet!$I$2,1,0)))</f>
        <v>0</v>
      </c>
      <c r="AG536">
        <f>IF(ISBLANK(Basket_Sheet!$I$3),0,IF(Basket_Sheet!$I$3=0,1,IF(Calculation_Sheet!AD536=Basket_Sheet!$I$3,1,0)))</f>
        <v>0</v>
      </c>
      <c r="AH536">
        <f t="shared" si="146"/>
        <v>1</v>
      </c>
    </row>
    <row r="537" spans="1:34" x14ac:dyDescent="0.35">
      <c r="A537" s="19">
        <v>43300</v>
      </c>
      <c r="B537" s="7">
        <v>-0.40804397188390334</v>
      </c>
      <c r="C537">
        <v>0.212060727</v>
      </c>
      <c r="D537">
        <v>3.9407997427128902E-2</v>
      </c>
      <c r="E537">
        <v>8.8704992320959608</v>
      </c>
      <c r="F537">
        <v>6</v>
      </c>
      <c r="G537">
        <f t="shared" si="137"/>
        <v>-1</v>
      </c>
      <c r="H537">
        <f t="shared" si="138"/>
        <v>99999</v>
      </c>
      <c r="I537">
        <f t="shared" si="139"/>
        <v>99999</v>
      </c>
      <c r="J537">
        <f>IF(Basket_Sheet!$I$6=0,IF(C537&lt;Basket_Sheet!$I$7,-10,10),IF(Basket_Sheet!$I$6=1,IF(D537&lt;Basket_Sheet!$I$7,-10,10),IF(Basket_Sheet!$I$6=2,IF(E537&gt;Basket_Sheet!$I$7,-10,10),"")))</f>
        <v>-10</v>
      </c>
      <c r="K537">
        <f t="shared" si="140"/>
        <v>-1</v>
      </c>
      <c r="L537">
        <f t="shared" si="141"/>
        <v>2</v>
      </c>
      <c r="M537">
        <f t="shared" si="142"/>
        <v>2</v>
      </c>
      <c r="N537">
        <v>26796.949199999999</v>
      </c>
      <c r="O537" s="6">
        <f t="shared" si="147"/>
        <v>-4.2862035786996877E-3</v>
      </c>
      <c r="P537">
        <v>18103854</v>
      </c>
      <c r="Q537" s="6">
        <f t="shared" si="148"/>
        <v>-7.0906061260546105E-3</v>
      </c>
      <c r="R537">
        <v>2983.8540726527858</v>
      </c>
      <c r="S537" s="6">
        <f t="shared" si="149"/>
        <v>-3.4066419103060408E-3</v>
      </c>
      <c r="T537" s="29">
        <v>632.66863999999964</v>
      </c>
      <c r="U537" s="6">
        <f t="shared" si="150"/>
        <v>1.3450374903363205E-3</v>
      </c>
      <c r="V537">
        <v>742.7208700000001</v>
      </c>
      <c r="W537" s="6">
        <f t="shared" si="152"/>
        <v>1.244714740228714E-2</v>
      </c>
      <c r="X537">
        <v>3616.5227126527852</v>
      </c>
      <c r="Y537" s="6">
        <f t="shared" si="151"/>
        <v>-2.578647980315707E-3</v>
      </c>
      <c r="Z537" s="29">
        <v>4359.2435826527853</v>
      </c>
      <c r="AA537" s="6">
        <f t="shared" si="153"/>
        <v>-5.017796719886114E-5</v>
      </c>
      <c r="AB537">
        <f t="shared" si="143"/>
        <v>2018</v>
      </c>
      <c r="AC537">
        <f t="shared" si="144"/>
        <v>7</v>
      </c>
      <c r="AD537" s="23">
        <f t="shared" si="145"/>
        <v>3</v>
      </c>
      <c r="AE537">
        <f>IF(ISBLANK(Basket_Sheet!$I$1),0,IF(Basket_Sheet!$I$1=0,1,IF(Calculation_Sheet!AB537=Basket_Sheet!$I$1,1,0)))</f>
        <v>1</v>
      </c>
      <c r="AF537">
        <f>IF(ISBLANK(Basket_Sheet!$I$2),0,IF(Basket_Sheet!$I$2=0,1,IF(Calculation_Sheet!AC537=Basket_Sheet!$I$2,1,0)))</f>
        <v>0</v>
      </c>
      <c r="AG537">
        <f>IF(ISBLANK(Basket_Sheet!$I$3),0,IF(Basket_Sheet!$I$3=0,1,IF(Calculation_Sheet!AD537=Basket_Sheet!$I$3,1,0)))</f>
        <v>0</v>
      </c>
      <c r="AH537">
        <f t="shared" si="146"/>
        <v>1</v>
      </c>
    </row>
    <row r="538" spans="1:34" x14ac:dyDescent="0.35">
      <c r="A538" s="19">
        <v>43301</v>
      </c>
      <c r="B538" s="7">
        <v>0.23106356832454622</v>
      </c>
      <c r="C538">
        <v>0.11888146099999999</v>
      </c>
      <c r="D538">
        <v>8.9505946021319796E-2</v>
      </c>
      <c r="E538">
        <v>11.7130810712101</v>
      </c>
      <c r="F538">
        <v>5</v>
      </c>
      <c r="G538">
        <f t="shared" si="137"/>
        <v>99999</v>
      </c>
      <c r="H538">
        <f t="shared" si="138"/>
        <v>0</v>
      </c>
      <c r="I538">
        <f t="shared" si="139"/>
        <v>99999</v>
      </c>
      <c r="J538">
        <f>IF(Basket_Sheet!$I$6=0,IF(C538&lt;Basket_Sheet!$I$7,-10,10),IF(Basket_Sheet!$I$6=1,IF(D538&lt;Basket_Sheet!$I$7,-10,10),IF(Basket_Sheet!$I$6=2,IF(E538&gt;Basket_Sheet!$I$7,-10,10),"")))</f>
        <v>-10</v>
      </c>
      <c r="K538">
        <f t="shared" si="140"/>
        <v>0</v>
      </c>
      <c r="L538">
        <f t="shared" si="141"/>
        <v>4</v>
      </c>
      <c r="M538">
        <f t="shared" si="142"/>
        <v>4</v>
      </c>
      <c r="N538">
        <v>26872.099600000001</v>
      </c>
      <c r="O538" s="6">
        <f t="shared" si="147"/>
        <v>2.8044386485608364E-3</v>
      </c>
      <c r="P538">
        <v>18086090</v>
      </c>
      <c r="Q538" s="6">
        <f t="shared" si="148"/>
        <v>-9.8122753309870525E-4</v>
      </c>
      <c r="R538">
        <v>2984.0981391995492</v>
      </c>
      <c r="S538" s="6">
        <f t="shared" si="149"/>
        <v>8.1795738270384888E-5</v>
      </c>
      <c r="T538" s="29">
        <v>631.67644999999959</v>
      </c>
      <c r="U538" s="6">
        <f t="shared" si="150"/>
        <v>-1.568261704895102E-3</v>
      </c>
      <c r="V538">
        <v>740.84277000000009</v>
      </c>
      <c r="W538" s="6">
        <f t="shared" si="152"/>
        <v>-2.528675409376846E-3</v>
      </c>
      <c r="X538">
        <v>3615.7745891995487</v>
      </c>
      <c r="Y538" s="6">
        <f t="shared" si="151"/>
        <v>-2.0686264477731697E-4</v>
      </c>
      <c r="Z538" s="29">
        <v>4356.6173591995484</v>
      </c>
      <c r="AA538" s="6">
        <f t="shared" si="153"/>
        <v>-6.0244934779229986E-4</v>
      </c>
      <c r="AB538">
        <f t="shared" si="143"/>
        <v>2018</v>
      </c>
      <c r="AC538">
        <f t="shared" si="144"/>
        <v>7</v>
      </c>
      <c r="AD538" s="23">
        <f t="shared" si="145"/>
        <v>3</v>
      </c>
      <c r="AE538">
        <f>IF(ISBLANK(Basket_Sheet!$I$1),0,IF(Basket_Sheet!$I$1=0,1,IF(Calculation_Sheet!AB538=Basket_Sheet!$I$1,1,0)))</f>
        <v>1</v>
      </c>
      <c r="AF538">
        <f>IF(ISBLANK(Basket_Sheet!$I$2),0,IF(Basket_Sheet!$I$2=0,1,IF(Calculation_Sheet!AC538=Basket_Sheet!$I$2,1,0)))</f>
        <v>0</v>
      </c>
      <c r="AG538">
        <f>IF(ISBLANK(Basket_Sheet!$I$3),0,IF(Basket_Sheet!$I$3=0,1,IF(Calculation_Sheet!AD538=Basket_Sheet!$I$3,1,0)))</f>
        <v>0</v>
      </c>
      <c r="AH538">
        <f t="shared" si="146"/>
        <v>1</v>
      </c>
    </row>
    <row r="539" spans="1:34" x14ac:dyDescent="0.35">
      <c r="A539" s="19">
        <v>43304</v>
      </c>
      <c r="B539" s="7">
        <v>0.40971244152958558</v>
      </c>
      <c r="C539">
        <v>0.50947340799999996</v>
      </c>
      <c r="D539">
        <v>0.161987098650619</v>
      </c>
      <c r="E539">
        <v>7.6950850304857301</v>
      </c>
      <c r="F539">
        <v>1</v>
      </c>
      <c r="G539">
        <f t="shared" si="137"/>
        <v>99999</v>
      </c>
      <c r="H539">
        <f t="shared" si="138"/>
        <v>99999</v>
      </c>
      <c r="I539">
        <f t="shared" si="139"/>
        <v>1</v>
      </c>
      <c r="J539">
        <f>IF(Basket_Sheet!$I$6=0,IF(C539&lt;Basket_Sheet!$I$7,-10,10),IF(Basket_Sheet!$I$6=1,IF(D539&lt;Basket_Sheet!$I$7,-10,10),IF(Basket_Sheet!$I$6=2,IF(E539&gt;Basket_Sheet!$I$7,-10,10),"")))</f>
        <v>10</v>
      </c>
      <c r="K539">
        <f t="shared" si="140"/>
        <v>1</v>
      </c>
      <c r="L539">
        <f t="shared" si="141"/>
        <v>5</v>
      </c>
      <c r="M539">
        <f t="shared" si="142"/>
        <v>5</v>
      </c>
      <c r="N539">
        <v>27000.900399999999</v>
      </c>
      <c r="O539" s="6">
        <f t="shared" si="147"/>
        <v>4.7931051878058462E-3</v>
      </c>
      <c r="P539">
        <v>18119920</v>
      </c>
      <c r="Q539" s="6">
        <f t="shared" si="148"/>
        <v>1.8704982669002224E-3</v>
      </c>
      <c r="R539">
        <v>2986.7560275754549</v>
      </c>
      <c r="S539" s="6">
        <f t="shared" si="149"/>
        <v>8.9068396946845318E-4</v>
      </c>
      <c r="T539" s="29">
        <v>632.6173699999996</v>
      </c>
      <c r="U539" s="6">
        <f t="shared" si="150"/>
        <v>1.4895600429618572E-3</v>
      </c>
      <c r="V539">
        <v>740.77926000000014</v>
      </c>
      <c r="W539" s="6">
        <f t="shared" si="152"/>
        <v>-8.5726692048204711E-5</v>
      </c>
      <c r="X539">
        <v>3619.3733975754544</v>
      </c>
      <c r="Y539" s="6">
        <f t="shared" si="151"/>
        <v>9.9530772373235266E-4</v>
      </c>
      <c r="Z539" s="29">
        <v>4360.1526575754542</v>
      </c>
      <c r="AA539" s="6">
        <f t="shared" si="153"/>
        <v>8.1147782428958593E-4</v>
      </c>
      <c r="AB539">
        <f t="shared" si="143"/>
        <v>2018</v>
      </c>
      <c r="AC539">
        <f t="shared" si="144"/>
        <v>7</v>
      </c>
      <c r="AD539" s="23">
        <f t="shared" si="145"/>
        <v>3</v>
      </c>
      <c r="AE539">
        <f>IF(ISBLANK(Basket_Sheet!$I$1),0,IF(Basket_Sheet!$I$1=0,1,IF(Calculation_Sheet!AB539=Basket_Sheet!$I$1,1,0)))</f>
        <v>1</v>
      </c>
      <c r="AF539">
        <f>IF(ISBLANK(Basket_Sheet!$I$2),0,IF(Basket_Sheet!$I$2=0,1,IF(Calculation_Sheet!AC539=Basket_Sheet!$I$2,1,0)))</f>
        <v>0</v>
      </c>
      <c r="AG539">
        <f>IF(ISBLANK(Basket_Sheet!$I$3),0,IF(Basket_Sheet!$I$3=0,1,IF(Calculation_Sheet!AD539=Basket_Sheet!$I$3,1,0)))</f>
        <v>0</v>
      </c>
      <c r="AH539">
        <f t="shared" si="146"/>
        <v>1</v>
      </c>
    </row>
    <row r="540" spans="1:34" x14ac:dyDescent="0.35">
      <c r="A540" s="19">
        <v>43305</v>
      </c>
      <c r="B540" s="7">
        <v>-0.50970035853497886</v>
      </c>
      <c r="C540">
        <v>0.52036088000000003</v>
      </c>
      <c r="D540">
        <v>0.13003166230761201</v>
      </c>
      <c r="E540">
        <v>7.9094990002002801</v>
      </c>
      <c r="F540">
        <v>2</v>
      </c>
      <c r="G540">
        <f t="shared" si="137"/>
        <v>-1</v>
      </c>
      <c r="H540">
        <f t="shared" si="138"/>
        <v>99999</v>
      </c>
      <c r="I540">
        <f t="shared" si="139"/>
        <v>99999</v>
      </c>
      <c r="J540">
        <f>IF(Basket_Sheet!$I$6=0,IF(C540&lt;Basket_Sheet!$I$7,-10,10),IF(Basket_Sheet!$I$6=1,IF(D540&lt;Basket_Sheet!$I$7,-10,10),IF(Basket_Sheet!$I$6=2,IF(E540&gt;Basket_Sheet!$I$7,-10,10),"")))</f>
        <v>10</v>
      </c>
      <c r="K540">
        <f t="shared" si="140"/>
        <v>-1</v>
      </c>
      <c r="L540">
        <f t="shared" si="141"/>
        <v>1</v>
      </c>
      <c r="M540">
        <f t="shared" si="142"/>
        <v>1</v>
      </c>
      <c r="N540">
        <v>26968.900399999999</v>
      </c>
      <c r="O540" s="6">
        <f t="shared" si="147"/>
        <v>-1.185145662772058E-3</v>
      </c>
      <c r="P540">
        <v>18125568</v>
      </c>
      <c r="Q540" s="6">
        <f t="shared" si="148"/>
        <v>3.1170115541345744E-4</v>
      </c>
      <c r="R540">
        <v>2986.9558393321513</v>
      </c>
      <c r="S540" s="6">
        <f t="shared" si="149"/>
        <v>6.6899256200292356E-5</v>
      </c>
      <c r="T540" s="29">
        <v>632.55405999999959</v>
      </c>
      <c r="U540" s="6">
        <f t="shared" si="150"/>
        <v>-1.0007629098141013E-4</v>
      </c>
      <c r="V540">
        <v>740.48638000000005</v>
      </c>
      <c r="W540" s="6">
        <f t="shared" si="152"/>
        <v>-3.9536744049784023E-4</v>
      </c>
      <c r="X540">
        <v>3619.5098993321508</v>
      </c>
      <c r="Y540" s="6">
        <f t="shared" si="151"/>
        <v>3.7714195719074084E-5</v>
      </c>
      <c r="Z540" s="29">
        <v>4359.9962793321511</v>
      </c>
      <c r="AA540" s="6">
        <f t="shared" si="153"/>
        <v>-3.5865313805394372E-5</v>
      </c>
      <c r="AB540">
        <f t="shared" si="143"/>
        <v>2018</v>
      </c>
      <c r="AC540">
        <f t="shared" si="144"/>
        <v>7</v>
      </c>
      <c r="AD540" s="23">
        <f t="shared" si="145"/>
        <v>3</v>
      </c>
      <c r="AE540">
        <f>IF(ISBLANK(Basket_Sheet!$I$1),0,IF(Basket_Sheet!$I$1=0,1,IF(Calculation_Sheet!AB540=Basket_Sheet!$I$1,1,0)))</f>
        <v>1</v>
      </c>
      <c r="AF540">
        <f>IF(ISBLANK(Basket_Sheet!$I$2),0,IF(Basket_Sheet!$I$2=0,1,IF(Calculation_Sheet!AC540=Basket_Sheet!$I$2,1,0)))</f>
        <v>0</v>
      </c>
      <c r="AG540">
        <f>IF(ISBLANK(Basket_Sheet!$I$3),0,IF(Basket_Sheet!$I$3=0,1,IF(Calculation_Sheet!AD540=Basket_Sheet!$I$3,1,0)))</f>
        <v>0</v>
      </c>
      <c r="AH540">
        <f t="shared" si="146"/>
        <v>1</v>
      </c>
    </row>
    <row r="541" spans="1:34" x14ac:dyDescent="0.35">
      <c r="A541" s="19">
        <v>43306</v>
      </c>
      <c r="B541" s="7">
        <v>-9.8757256709317461E-3</v>
      </c>
      <c r="C541">
        <v>0.478439226</v>
      </c>
      <c r="D541">
        <v>5.5963355692146201E-2</v>
      </c>
      <c r="E541">
        <v>13.1907695781094</v>
      </c>
      <c r="F541">
        <v>2</v>
      </c>
      <c r="G541">
        <f t="shared" si="137"/>
        <v>99999</v>
      </c>
      <c r="H541">
        <f t="shared" si="138"/>
        <v>0</v>
      </c>
      <c r="I541">
        <f t="shared" si="139"/>
        <v>99999</v>
      </c>
      <c r="J541">
        <f>IF(Basket_Sheet!$I$6=0,IF(C541&lt;Basket_Sheet!$I$7,-10,10),IF(Basket_Sheet!$I$6=1,IF(D541&lt;Basket_Sheet!$I$7,-10,10),IF(Basket_Sheet!$I$6=2,IF(E541&gt;Basket_Sheet!$I$7,-10,10),"")))</f>
        <v>-10</v>
      </c>
      <c r="K541">
        <f t="shared" si="140"/>
        <v>0</v>
      </c>
      <c r="L541">
        <f t="shared" si="141"/>
        <v>4</v>
      </c>
      <c r="M541">
        <f t="shared" si="142"/>
        <v>4</v>
      </c>
      <c r="N541">
        <v>27017.75</v>
      </c>
      <c r="O541" s="6">
        <f t="shared" si="147"/>
        <v>1.811330802349076E-3</v>
      </c>
      <c r="P541">
        <v>18246502</v>
      </c>
      <c r="Q541" s="6">
        <f t="shared" si="148"/>
        <v>6.6720116026157683E-3</v>
      </c>
      <c r="R541">
        <v>2994.6226585900386</v>
      </c>
      <c r="S541" s="6">
        <f t="shared" si="149"/>
        <v>2.5667668590645398E-3</v>
      </c>
      <c r="T541" s="29">
        <v>632.22813999999948</v>
      </c>
      <c r="U541" s="6">
        <f t="shared" si="150"/>
        <v>-5.1524449941897643E-4</v>
      </c>
      <c r="V541">
        <v>739.19594000000006</v>
      </c>
      <c r="W541" s="6">
        <f t="shared" si="152"/>
        <v>-1.7426924179212433E-3</v>
      </c>
      <c r="X541">
        <v>3626.8507985900378</v>
      </c>
      <c r="Y541" s="6">
        <f t="shared" si="151"/>
        <v>2.0281473078003209E-3</v>
      </c>
      <c r="Z541" s="29">
        <v>4366.0467385900374</v>
      </c>
      <c r="AA541" s="6">
        <f t="shared" si="153"/>
        <v>1.3877211975081849E-3</v>
      </c>
      <c r="AB541">
        <f t="shared" si="143"/>
        <v>2018</v>
      </c>
      <c r="AC541">
        <f t="shared" si="144"/>
        <v>7</v>
      </c>
      <c r="AD541" s="23">
        <f t="shared" si="145"/>
        <v>3</v>
      </c>
      <c r="AE541">
        <f>IF(ISBLANK(Basket_Sheet!$I$1),0,IF(Basket_Sheet!$I$1=0,1,IF(Calculation_Sheet!AB541=Basket_Sheet!$I$1,1,0)))</f>
        <v>1</v>
      </c>
      <c r="AF541">
        <f>IF(ISBLANK(Basket_Sheet!$I$2),0,IF(Basket_Sheet!$I$2=0,1,IF(Calculation_Sheet!AC541=Basket_Sheet!$I$2,1,0)))</f>
        <v>0</v>
      </c>
      <c r="AG541">
        <f>IF(ISBLANK(Basket_Sheet!$I$3),0,IF(Basket_Sheet!$I$3=0,1,IF(Calculation_Sheet!AD541=Basket_Sheet!$I$3,1,0)))</f>
        <v>0</v>
      </c>
      <c r="AH541">
        <f t="shared" si="146"/>
        <v>1</v>
      </c>
    </row>
    <row r="542" spans="1:34" x14ac:dyDescent="0.35">
      <c r="A542" s="19">
        <v>43307</v>
      </c>
      <c r="B542" s="7">
        <v>1.347559069859962</v>
      </c>
      <c r="C542">
        <v>0.53468203800000003</v>
      </c>
      <c r="D542">
        <v>0.24595172810695201</v>
      </c>
      <c r="E542">
        <v>6.5507439259719797</v>
      </c>
      <c r="F542">
        <v>8</v>
      </c>
      <c r="G542">
        <f t="shared" si="137"/>
        <v>99999</v>
      </c>
      <c r="H542">
        <f t="shared" si="138"/>
        <v>99999</v>
      </c>
      <c r="I542">
        <f t="shared" si="139"/>
        <v>1</v>
      </c>
      <c r="J542">
        <f>IF(Basket_Sheet!$I$6=0,IF(C542&lt;Basket_Sheet!$I$7,-10,10),IF(Basket_Sheet!$I$6=1,IF(D542&lt;Basket_Sheet!$I$7,-10,10),IF(Basket_Sheet!$I$6=2,IF(E542&gt;Basket_Sheet!$I$7,-10,10),"")))</f>
        <v>10</v>
      </c>
      <c r="K542">
        <f t="shared" si="140"/>
        <v>1</v>
      </c>
      <c r="L542">
        <f t="shared" si="141"/>
        <v>5</v>
      </c>
      <c r="M542">
        <f t="shared" si="142"/>
        <v>5</v>
      </c>
      <c r="N542">
        <v>27421.949199999999</v>
      </c>
      <c r="O542" s="6">
        <f t="shared" si="147"/>
        <v>1.4960505593544893E-2</v>
      </c>
      <c r="P542">
        <v>18330824</v>
      </c>
      <c r="Q542" s="6">
        <f t="shared" si="148"/>
        <v>4.6212693260330173E-3</v>
      </c>
      <c r="R542">
        <v>3007.9117538679493</v>
      </c>
      <c r="S542" s="6">
        <f t="shared" si="149"/>
        <v>4.4376526838167951E-3</v>
      </c>
      <c r="T542" s="29">
        <v>634.22839999999951</v>
      </c>
      <c r="U542" s="6">
        <f t="shared" si="150"/>
        <v>3.1638262732185396E-3</v>
      </c>
      <c r="V542">
        <v>737.88058999999998</v>
      </c>
      <c r="W542" s="6">
        <f t="shared" si="152"/>
        <v>-1.7794334747023299E-3</v>
      </c>
      <c r="X542">
        <v>3642.1401538679488</v>
      </c>
      <c r="Y542" s="6">
        <f t="shared" si="151"/>
        <v>4.2156008413289925E-3</v>
      </c>
      <c r="Z542" s="29">
        <v>4380.020743867949</v>
      </c>
      <c r="AA542" s="6">
        <f t="shared" si="153"/>
        <v>3.2006082652300538E-3</v>
      </c>
      <c r="AB542">
        <f t="shared" si="143"/>
        <v>2018</v>
      </c>
      <c r="AC542">
        <f t="shared" si="144"/>
        <v>7</v>
      </c>
      <c r="AD542" s="23">
        <f t="shared" si="145"/>
        <v>3</v>
      </c>
      <c r="AE542">
        <f>IF(ISBLANK(Basket_Sheet!$I$1),0,IF(Basket_Sheet!$I$1=0,1,IF(Calculation_Sheet!AB542=Basket_Sheet!$I$1,1,0)))</f>
        <v>1</v>
      </c>
      <c r="AF542">
        <f>IF(ISBLANK(Basket_Sheet!$I$2),0,IF(Basket_Sheet!$I$2=0,1,IF(Calculation_Sheet!AC542=Basket_Sheet!$I$2,1,0)))</f>
        <v>0</v>
      </c>
      <c r="AG542">
        <f>IF(ISBLANK(Basket_Sheet!$I$3),0,IF(Basket_Sheet!$I$3=0,1,IF(Calculation_Sheet!AD542=Basket_Sheet!$I$3,1,0)))</f>
        <v>0</v>
      </c>
      <c r="AH542">
        <f t="shared" si="146"/>
        <v>1</v>
      </c>
    </row>
    <row r="543" spans="1:34" x14ac:dyDescent="0.35">
      <c r="A543" s="19">
        <v>43308</v>
      </c>
      <c r="B543" s="7">
        <v>0.60952412264227929</v>
      </c>
      <c r="C543">
        <v>0.29633169399999998</v>
      </c>
      <c r="D543">
        <v>0.14241344977386999</v>
      </c>
      <c r="E543">
        <v>13.827147058819</v>
      </c>
      <c r="F543">
        <v>4</v>
      </c>
      <c r="G543">
        <f t="shared" si="137"/>
        <v>99999</v>
      </c>
      <c r="H543">
        <f t="shared" si="138"/>
        <v>99999</v>
      </c>
      <c r="I543">
        <f t="shared" si="139"/>
        <v>1</v>
      </c>
      <c r="J543">
        <f>IF(Basket_Sheet!$I$6=0,IF(C543&lt;Basket_Sheet!$I$7,-10,10),IF(Basket_Sheet!$I$6=1,IF(D543&lt;Basket_Sheet!$I$7,-10,10),IF(Basket_Sheet!$I$6=2,IF(E543&gt;Basket_Sheet!$I$7,-10,10),"")))</f>
        <v>10</v>
      </c>
      <c r="K543">
        <f t="shared" si="140"/>
        <v>1</v>
      </c>
      <c r="L543">
        <f t="shared" si="141"/>
        <v>5</v>
      </c>
      <c r="M543">
        <f t="shared" si="142"/>
        <v>5</v>
      </c>
      <c r="N543">
        <v>27631.449199999999</v>
      </c>
      <c r="O543" s="6">
        <f t="shared" si="147"/>
        <v>7.6398653674116801E-3</v>
      </c>
      <c r="P543">
        <v>18326706</v>
      </c>
      <c r="Q543" s="6">
        <f t="shared" si="148"/>
        <v>-2.2464893012996701E-4</v>
      </c>
      <c r="R543">
        <v>3010.8764660713591</v>
      </c>
      <c r="S543" s="6">
        <f t="shared" si="149"/>
        <v>9.8563802598183869E-4</v>
      </c>
      <c r="T543" s="29">
        <v>635.68060999999966</v>
      </c>
      <c r="U543" s="6">
        <f t="shared" si="150"/>
        <v>2.289727170842859E-3</v>
      </c>
      <c r="V543">
        <v>744.98844000000008</v>
      </c>
      <c r="W543" s="6">
        <f t="shared" si="152"/>
        <v>9.6327916689069593E-3</v>
      </c>
      <c r="X543">
        <v>3646.557076071359</v>
      </c>
      <c r="Y543" s="6">
        <f t="shared" si="151"/>
        <v>1.2127271375648174E-3</v>
      </c>
      <c r="Z543" s="29">
        <v>4391.5455160713591</v>
      </c>
      <c r="AA543" s="6">
        <f t="shared" si="153"/>
        <v>2.6312140689161989E-3</v>
      </c>
      <c r="AB543">
        <f t="shared" si="143"/>
        <v>2018</v>
      </c>
      <c r="AC543">
        <f t="shared" si="144"/>
        <v>7</v>
      </c>
      <c r="AD543" s="23">
        <f t="shared" si="145"/>
        <v>3</v>
      </c>
      <c r="AE543">
        <f>IF(ISBLANK(Basket_Sheet!$I$1),0,IF(Basket_Sheet!$I$1=0,1,IF(Calculation_Sheet!AB543=Basket_Sheet!$I$1,1,0)))</f>
        <v>1</v>
      </c>
      <c r="AF543">
        <f>IF(ISBLANK(Basket_Sheet!$I$2),0,IF(Basket_Sheet!$I$2=0,1,IF(Calculation_Sheet!AC543=Basket_Sheet!$I$2,1,0)))</f>
        <v>0</v>
      </c>
      <c r="AG543">
        <f>IF(ISBLANK(Basket_Sheet!$I$3),0,IF(Basket_Sheet!$I$3=0,1,IF(Calculation_Sheet!AD543=Basket_Sheet!$I$3,1,0)))</f>
        <v>0</v>
      </c>
      <c r="AH543">
        <f t="shared" si="146"/>
        <v>1</v>
      </c>
    </row>
    <row r="544" spans="1:34" x14ac:dyDescent="0.35">
      <c r="A544" s="19">
        <v>43311</v>
      </c>
      <c r="B544" s="7">
        <v>0.32534875328220431</v>
      </c>
      <c r="C544">
        <v>0.80611693399999995</v>
      </c>
      <c r="D544">
        <v>0.218896875103191</v>
      </c>
      <c r="E544">
        <v>7.3789546566324002</v>
      </c>
      <c r="F544">
        <v>5</v>
      </c>
      <c r="G544">
        <f t="shared" si="137"/>
        <v>99999</v>
      </c>
      <c r="H544">
        <f t="shared" si="138"/>
        <v>99999</v>
      </c>
      <c r="I544">
        <f t="shared" si="139"/>
        <v>1</v>
      </c>
      <c r="J544">
        <f>IF(Basket_Sheet!$I$6=0,IF(C544&lt;Basket_Sheet!$I$7,-10,10),IF(Basket_Sheet!$I$6=1,IF(D544&lt;Basket_Sheet!$I$7,-10,10),IF(Basket_Sheet!$I$6=2,IF(E544&gt;Basket_Sheet!$I$7,-10,10),"")))</f>
        <v>10</v>
      </c>
      <c r="K544">
        <f t="shared" si="140"/>
        <v>1</v>
      </c>
      <c r="L544">
        <f t="shared" si="141"/>
        <v>5</v>
      </c>
      <c r="M544">
        <f t="shared" si="142"/>
        <v>5</v>
      </c>
      <c r="N544">
        <v>27815.199199999999</v>
      </c>
      <c r="O544" s="6">
        <f t="shared" si="147"/>
        <v>6.6500312260133754E-3</v>
      </c>
      <c r="P544">
        <v>18366264</v>
      </c>
      <c r="Q544" s="6">
        <f t="shared" si="148"/>
        <v>2.1584893651920289E-3</v>
      </c>
      <c r="R544">
        <v>3014.1325267968896</v>
      </c>
      <c r="S544" s="6">
        <f t="shared" si="149"/>
        <v>1.081432852600317E-3</v>
      </c>
      <c r="T544" s="29">
        <v>637.33967999999959</v>
      </c>
      <c r="U544" s="6">
        <f t="shared" si="150"/>
        <v>2.6099112886264209E-3</v>
      </c>
      <c r="V544">
        <v>744.17776000000003</v>
      </c>
      <c r="W544" s="6">
        <f t="shared" si="152"/>
        <v>-1.0881779588419738E-3</v>
      </c>
      <c r="X544">
        <v>3651.4722067968892</v>
      </c>
      <c r="Y544" s="6">
        <f t="shared" si="151"/>
        <v>1.3478825705988129E-3</v>
      </c>
      <c r="Z544" s="29">
        <v>4395.6499667968892</v>
      </c>
      <c r="AA544" s="6">
        <f t="shared" si="153"/>
        <v>9.3462556872281333E-4</v>
      </c>
      <c r="AB544">
        <f t="shared" si="143"/>
        <v>2018</v>
      </c>
      <c r="AC544">
        <f t="shared" si="144"/>
        <v>7</v>
      </c>
      <c r="AD544" s="23">
        <f t="shared" si="145"/>
        <v>3</v>
      </c>
      <c r="AE544">
        <f>IF(ISBLANK(Basket_Sheet!$I$1),0,IF(Basket_Sheet!$I$1=0,1,IF(Calculation_Sheet!AB544=Basket_Sheet!$I$1,1,0)))</f>
        <v>1</v>
      </c>
      <c r="AF544">
        <f>IF(ISBLANK(Basket_Sheet!$I$2),0,IF(Basket_Sheet!$I$2=0,1,IF(Calculation_Sheet!AC544=Basket_Sheet!$I$2,1,0)))</f>
        <v>0</v>
      </c>
      <c r="AG544">
        <f>IF(ISBLANK(Basket_Sheet!$I$3),0,IF(Basket_Sheet!$I$3=0,1,IF(Calculation_Sheet!AD544=Basket_Sheet!$I$3,1,0)))</f>
        <v>0</v>
      </c>
      <c r="AH544">
        <f t="shared" si="146"/>
        <v>1</v>
      </c>
    </row>
    <row r="545" spans="1:34" x14ac:dyDescent="0.35">
      <c r="A545" s="19">
        <v>43312</v>
      </c>
      <c r="B545" s="7">
        <v>0.18672215350384536</v>
      </c>
      <c r="C545">
        <v>0.11432645</v>
      </c>
      <c r="D545">
        <v>4.5366215549613301E-2</v>
      </c>
      <c r="E545">
        <v>10.2049937625859</v>
      </c>
      <c r="F545">
        <v>5</v>
      </c>
      <c r="G545">
        <f t="shared" si="137"/>
        <v>99999</v>
      </c>
      <c r="H545">
        <f t="shared" si="138"/>
        <v>0</v>
      </c>
      <c r="I545">
        <f t="shared" si="139"/>
        <v>99999</v>
      </c>
      <c r="J545">
        <f>IF(Basket_Sheet!$I$6=0,IF(C545&lt;Basket_Sheet!$I$7,-10,10),IF(Basket_Sheet!$I$6=1,IF(D545&lt;Basket_Sheet!$I$7,-10,10),IF(Basket_Sheet!$I$6=2,IF(E545&gt;Basket_Sheet!$I$7,-10,10),"")))</f>
        <v>-10</v>
      </c>
      <c r="K545">
        <f t="shared" si="140"/>
        <v>0</v>
      </c>
      <c r="L545">
        <f t="shared" si="141"/>
        <v>4</v>
      </c>
      <c r="M545">
        <f t="shared" si="142"/>
        <v>4</v>
      </c>
      <c r="N545">
        <v>27773.150399999999</v>
      </c>
      <c r="O545" s="6">
        <f t="shared" si="147"/>
        <v>-1.5117202540113617E-3</v>
      </c>
      <c r="P545">
        <v>18323254</v>
      </c>
      <c r="Q545" s="6">
        <f t="shared" si="148"/>
        <v>-2.3417936277078111E-3</v>
      </c>
      <c r="R545">
        <v>3021.7287318448534</v>
      </c>
      <c r="S545" s="6">
        <f t="shared" si="149"/>
        <v>2.5201961030016928E-3</v>
      </c>
      <c r="T545" s="29">
        <v>636.80550999999969</v>
      </c>
      <c r="U545" s="6">
        <f t="shared" si="150"/>
        <v>-8.3812449901110586E-4</v>
      </c>
      <c r="V545">
        <v>745.55977000000007</v>
      </c>
      <c r="W545" s="6">
        <f t="shared" si="152"/>
        <v>1.8570966162709812E-3</v>
      </c>
      <c r="X545">
        <v>3658.5342418448531</v>
      </c>
      <c r="Y545" s="6">
        <f t="shared" si="151"/>
        <v>1.9340240451011237E-3</v>
      </c>
      <c r="Z545" s="29">
        <v>4404.0940118448534</v>
      </c>
      <c r="AA545" s="6">
        <f t="shared" si="153"/>
        <v>1.9210003325440539E-3</v>
      </c>
      <c r="AB545">
        <f t="shared" si="143"/>
        <v>2018</v>
      </c>
      <c r="AC545">
        <f t="shared" si="144"/>
        <v>7</v>
      </c>
      <c r="AD545" s="23">
        <f t="shared" si="145"/>
        <v>3</v>
      </c>
      <c r="AE545">
        <f>IF(ISBLANK(Basket_Sheet!$I$1),0,IF(Basket_Sheet!$I$1=0,1,IF(Calculation_Sheet!AB545=Basket_Sheet!$I$1,1,0)))</f>
        <v>1</v>
      </c>
      <c r="AF545">
        <f>IF(ISBLANK(Basket_Sheet!$I$2),0,IF(Basket_Sheet!$I$2=0,1,IF(Calculation_Sheet!AC545=Basket_Sheet!$I$2,1,0)))</f>
        <v>0</v>
      </c>
      <c r="AG545">
        <f>IF(ISBLANK(Basket_Sheet!$I$3),0,IF(Basket_Sheet!$I$3=0,1,IF(Calculation_Sheet!AD545=Basket_Sheet!$I$3,1,0)))</f>
        <v>0</v>
      </c>
      <c r="AH545">
        <f t="shared" si="146"/>
        <v>1</v>
      </c>
    </row>
    <row r="546" spans="1:34" x14ac:dyDescent="0.35">
      <c r="A546" s="19">
        <v>43313</v>
      </c>
      <c r="B546" s="7">
        <v>-1.2192293572017459</v>
      </c>
      <c r="C546">
        <v>0.73574284499999998</v>
      </c>
      <c r="D546">
        <v>0.20682733870651199</v>
      </c>
      <c r="E546">
        <v>7.5304460364419299</v>
      </c>
      <c r="F546">
        <v>4</v>
      </c>
      <c r="G546">
        <f t="shared" si="137"/>
        <v>-1</v>
      </c>
      <c r="H546">
        <f t="shared" si="138"/>
        <v>99999</v>
      </c>
      <c r="I546">
        <f t="shared" si="139"/>
        <v>99999</v>
      </c>
      <c r="J546">
        <f>IF(Basket_Sheet!$I$6=0,IF(C546&lt;Basket_Sheet!$I$7,-10,10),IF(Basket_Sheet!$I$6=1,IF(D546&lt;Basket_Sheet!$I$7,-10,10),IF(Basket_Sheet!$I$6=2,IF(E546&gt;Basket_Sheet!$I$7,-10,10),"")))</f>
        <v>10</v>
      </c>
      <c r="K546">
        <f t="shared" si="140"/>
        <v>-1</v>
      </c>
      <c r="L546">
        <f t="shared" si="141"/>
        <v>1</v>
      </c>
      <c r="M546">
        <f t="shared" si="142"/>
        <v>1</v>
      </c>
      <c r="N546">
        <v>27485.199199999999</v>
      </c>
      <c r="O546" s="6">
        <f t="shared" si="147"/>
        <v>-1.0367970354562273E-2</v>
      </c>
      <c r="P546">
        <v>18377742</v>
      </c>
      <c r="Q546" s="6">
        <f t="shared" si="148"/>
        <v>2.973707617653476E-3</v>
      </c>
      <c r="R546">
        <v>3025.978967751767</v>
      </c>
      <c r="S546" s="6">
        <f t="shared" si="149"/>
        <v>1.4065577303885579E-3</v>
      </c>
      <c r="T546" s="29">
        <v>635.9727799999996</v>
      </c>
      <c r="U546" s="6">
        <f t="shared" si="150"/>
        <v>-1.3076677053250885E-3</v>
      </c>
      <c r="V546">
        <v>742.91062000000011</v>
      </c>
      <c r="W546" s="6">
        <f t="shared" si="152"/>
        <v>-3.553236248248659E-3</v>
      </c>
      <c r="X546">
        <v>3661.9517477517666</v>
      </c>
      <c r="Y546" s="6">
        <f t="shared" si="151"/>
        <v>9.3411887958438911E-4</v>
      </c>
      <c r="Z546" s="29">
        <v>4404.8623677517662</v>
      </c>
      <c r="AA546" s="6">
        <f t="shared" si="153"/>
        <v>1.7446401117826582E-4</v>
      </c>
      <c r="AB546">
        <f t="shared" si="143"/>
        <v>2018</v>
      </c>
      <c r="AC546">
        <f t="shared" si="144"/>
        <v>8</v>
      </c>
      <c r="AD546" s="23">
        <f t="shared" si="145"/>
        <v>3</v>
      </c>
      <c r="AE546">
        <f>IF(ISBLANK(Basket_Sheet!$I$1),0,IF(Basket_Sheet!$I$1=0,1,IF(Calculation_Sheet!AB546=Basket_Sheet!$I$1,1,0)))</f>
        <v>1</v>
      </c>
      <c r="AF546">
        <f>IF(ISBLANK(Basket_Sheet!$I$2),0,IF(Basket_Sheet!$I$2=0,1,IF(Calculation_Sheet!AC546=Basket_Sheet!$I$2,1,0)))</f>
        <v>0</v>
      </c>
      <c r="AG546">
        <f>IF(ISBLANK(Basket_Sheet!$I$3),0,IF(Basket_Sheet!$I$3=0,1,IF(Calculation_Sheet!AD546=Basket_Sheet!$I$3,1,0)))</f>
        <v>0</v>
      </c>
      <c r="AH546">
        <f t="shared" si="146"/>
        <v>1</v>
      </c>
    </row>
    <row r="547" spans="1:34" x14ac:dyDescent="0.35">
      <c r="A547" s="19">
        <v>43314</v>
      </c>
      <c r="B547" s="7">
        <v>-0.39641968305292768</v>
      </c>
      <c r="C547">
        <v>0.151622384</v>
      </c>
      <c r="D547">
        <v>6.70848940495994E-2</v>
      </c>
      <c r="E547">
        <v>14.7190042864042</v>
      </c>
      <c r="F547">
        <v>7</v>
      </c>
      <c r="G547">
        <f t="shared" si="137"/>
        <v>-1</v>
      </c>
      <c r="H547">
        <f t="shared" si="138"/>
        <v>99999</v>
      </c>
      <c r="I547">
        <f t="shared" si="139"/>
        <v>99999</v>
      </c>
      <c r="J547">
        <f>IF(Basket_Sheet!$I$6=0,IF(C547&lt;Basket_Sheet!$I$7,-10,10),IF(Basket_Sheet!$I$6=1,IF(D547&lt;Basket_Sheet!$I$7,-10,10),IF(Basket_Sheet!$I$6=2,IF(E547&gt;Basket_Sheet!$I$7,-10,10),"")))</f>
        <v>-10</v>
      </c>
      <c r="K547">
        <f t="shared" si="140"/>
        <v>-1</v>
      </c>
      <c r="L547">
        <f t="shared" si="141"/>
        <v>2</v>
      </c>
      <c r="M547">
        <f t="shared" si="142"/>
        <v>2</v>
      </c>
      <c r="N547">
        <v>27340.849600000001</v>
      </c>
      <c r="O547" s="6">
        <f t="shared" si="147"/>
        <v>-5.2519029951217933E-3</v>
      </c>
      <c r="P547">
        <v>18470044</v>
      </c>
      <c r="Q547" s="6">
        <f t="shared" si="148"/>
        <v>5.0224886169367711E-3</v>
      </c>
      <c r="R547">
        <v>3056.7920732188513</v>
      </c>
      <c r="S547" s="6">
        <f t="shared" si="149"/>
        <v>1.0182855133979318E-2</v>
      </c>
      <c r="T547" s="29">
        <v>637.70091999999966</v>
      </c>
      <c r="U547" s="6">
        <f t="shared" si="150"/>
        <v>2.7173175556352014E-3</v>
      </c>
      <c r="V547">
        <v>746.80866000000003</v>
      </c>
      <c r="W547" s="6">
        <f t="shared" si="152"/>
        <v>5.2469838161688376E-3</v>
      </c>
      <c r="X547">
        <v>3694.4929932188511</v>
      </c>
      <c r="Y547" s="6">
        <f t="shared" si="151"/>
        <v>8.8863119201565421E-3</v>
      </c>
      <c r="Z547" s="29">
        <v>4441.3016532188512</v>
      </c>
      <c r="AA547" s="6">
        <f t="shared" si="153"/>
        <v>8.2725139686221638E-3</v>
      </c>
      <c r="AB547">
        <f t="shared" si="143"/>
        <v>2018</v>
      </c>
      <c r="AC547">
        <f t="shared" si="144"/>
        <v>8</v>
      </c>
      <c r="AD547" s="23">
        <f t="shared" si="145"/>
        <v>3</v>
      </c>
      <c r="AE547">
        <f>IF(ISBLANK(Basket_Sheet!$I$1),0,IF(Basket_Sheet!$I$1=0,1,IF(Calculation_Sheet!AB547=Basket_Sheet!$I$1,1,0)))</f>
        <v>1</v>
      </c>
      <c r="AF547">
        <f>IF(ISBLANK(Basket_Sheet!$I$2),0,IF(Basket_Sheet!$I$2=0,1,IF(Calculation_Sheet!AC547=Basket_Sheet!$I$2,1,0)))</f>
        <v>0</v>
      </c>
      <c r="AG547">
        <f>IF(ISBLANK(Basket_Sheet!$I$3),0,IF(Basket_Sheet!$I$3=0,1,IF(Calculation_Sheet!AD547=Basket_Sheet!$I$3,1,0)))</f>
        <v>0</v>
      </c>
      <c r="AH547">
        <f t="shared" si="146"/>
        <v>1</v>
      </c>
    </row>
    <row r="548" spans="1:34" x14ac:dyDescent="0.35">
      <c r="A548" s="19">
        <v>43315</v>
      </c>
      <c r="B548" s="7">
        <v>0.95605269289281769</v>
      </c>
      <c r="C548">
        <v>0.77332543799999998</v>
      </c>
      <c r="D548">
        <v>0.28662190233874502</v>
      </c>
      <c r="E548">
        <v>6.9643133557783097</v>
      </c>
      <c r="F548">
        <v>2</v>
      </c>
      <c r="G548">
        <f t="shared" si="137"/>
        <v>99999</v>
      </c>
      <c r="H548">
        <f t="shared" si="138"/>
        <v>99999</v>
      </c>
      <c r="I548">
        <f t="shared" si="139"/>
        <v>1</v>
      </c>
      <c r="J548">
        <f>IF(Basket_Sheet!$I$6=0,IF(C548&lt;Basket_Sheet!$I$7,-10,10),IF(Basket_Sheet!$I$6=1,IF(D548&lt;Basket_Sheet!$I$7,-10,10),IF(Basket_Sheet!$I$6=2,IF(E548&gt;Basket_Sheet!$I$7,-10,10),"")))</f>
        <v>10</v>
      </c>
      <c r="K548">
        <f t="shared" si="140"/>
        <v>1</v>
      </c>
      <c r="L548">
        <f t="shared" si="141"/>
        <v>5</v>
      </c>
      <c r="M548">
        <f t="shared" si="142"/>
        <v>5</v>
      </c>
      <c r="N548">
        <v>27709.25</v>
      </c>
      <c r="O548" s="6">
        <f t="shared" si="147"/>
        <v>1.3474358163324984E-2</v>
      </c>
      <c r="P548">
        <v>18505148</v>
      </c>
      <c r="Q548" s="6">
        <f t="shared" si="148"/>
        <v>1.9005910327014597E-3</v>
      </c>
      <c r="R548">
        <v>3057.9620437748904</v>
      </c>
      <c r="S548" s="6">
        <f t="shared" si="149"/>
        <v>3.8274456620368547E-4</v>
      </c>
      <c r="T548" s="29">
        <v>639.2691199999997</v>
      </c>
      <c r="U548" s="6">
        <f t="shared" si="150"/>
        <v>2.4591465227932208E-3</v>
      </c>
      <c r="V548">
        <v>749.56873000000007</v>
      </c>
      <c r="W548" s="6">
        <f t="shared" si="152"/>
        <v>3.6958194887564133E-3</v>
      </c>
      <c r="X548">
        <v>3697.2311637748899</v>
      </c>
      <c r="Y548" s="6">
        <f t="shared" si="151"/>
        <v>7.4114920804135842E-4</v>
      </c>
      <c r="Z548" s="29">
        <v>4446.7998937748898</v>
      </c>
      <c r="AA548" s="6">
        <f t="shared" si="153"/>
        <v>1.2379795351333822E-3</v>
      </c>
      <c r="AB548">
        <f t="shared" si="143"/>
        <v>2018</v>
      </c>
      <c r="AC548">
        <f t="shared" si="144"/>
        <v>8</v>
      </c>
      <c r="AD548" s="23">
        <f t="shared" si="145"/>
        <v>3</v>
      </c>
      <c r="AE548">
        <f>IF(ISBLANK(Basket_Sheet!$I$1),0,IF(Basket_Sheet!$I$1=0,1,IF(Calculation_Sheet!AB548=Basket_Sheet!$I$1,1,0)))</f>
        <v>1</v>
      </c>
      <c r="AF548">
        <f>IF(ISBLANK(Basket_Sheet!$I$2),0,IF(Basket_Sheet!$I$2=0,1,IF(Calculation_Sheet!AC548=Basket_Sheet!$I$2,1,0)))</f>
        <v>0</v>
      </c>
      <c r="AG548">
        <f>IF(ISBLANK(Basket_Sheet!$I$3),0,IF(Basket_Sheet!$I$3=0,1,IF(Calculation_Sheet!AD548=Basket_Sheet!$I$3,1,0)))</f>
        <v>0</v>
      </c>
      <c r="AH548">
        <f t="shared" si="146"/>
        <v>1</v>
      </c>
    </row>
    <row r="549" spans="1:34" x14ac:dyDescent="0.35">
      <c r="A549" s="19">
        <v>43318</v>
      </c>
      <c r="B549" s="7">
        <v>0.17700271612151522</v>
      </c>
      <c r="C549">
        <v>5.6184799999999999E-4</v>
      </c>
      <c r="D549">
        <v>4.4958141705993E-2</v>
      </c>
      <c r="E549">
        <v>14.009231730696801</v>
      </c>
      <c r="F549">
        <v>5</v>
      </c>
      <c r="G549">
        <f t="shared" si="137"/>
        <v>99999</v>
      </c>
      <c r="H549">
        <f t="shared" si="138"/>
        <v>0</v>
      </c>
      <c r="I549">
        <f t="shared" si="139"/>
        <v>99999</v>
      </c>
      <c r="J549">
        <f>IF(Basket_Sheet!$I$6=0,IF(C549&lt;Basket_Sheet!$I$7,-10,10),IF(Basket_Sheet!$I$6=1,IF(D549&lt;Basket_Sheet!$I$7,-10,10),IF(Basket_Sheet!$I$6=2,IF(E549&gt;Basket_Sheet!$I$7,-10,10),"")))</f>
        <v>-10</v>
      </c>
      <c r="K549">
        <f t="shared" si="140"/>
        <v>0</v>
      </c>
      <c r="L549">
        <f t="shared" si="141"/>
        <v>4</v>
      </c>
      <c r="M549">
        <f t="shared" si="142"/>
        <v>4</v>
      </c>
      <c r="N549">
        <v>27898.25</v>
      </c>
      <c r="O549" s="6">
        <f t="shared" si="147"/>
        <v>6.8208269801599553E-3</v>
      </c>
      <c r="P549">
        <v>18486434</v>
      </c>
      <c r="Q549" s="6">
        <f t="shared" si="148"/>
        <v>-1.0112861566954345E-3</v>
      </c>
      <c r="R549">
        <v>3056.4692952244818</v>
      </c>
      <c r="S549" s="6">
        <f t="shared" si="149"/>
        <v>-4.8815143191438537E-4</v>
      </c>
      <c r="T549" s="29">
        <v>639.82302999999979</v>
      </c>
      <c r="U549" s="6">
        <f t="shared" si="150"/>
        <v>8.6647388818050786E-4</v>
      </c>
      <c r="V549">
        <v>751.96115999999995</v>
      </c>
      <c r="W549" s="6">
        <f t="shared" si="152"/>
        <v>3.1917420034315303E-3</v>
      </c>
      <c r="X549">
        <v>3696.2923252244818</v>
      </c>
      <c r="Y549" s="6">
        <f t="shared" si="151"/>
        <v>-2.5393017337049795E-4</v>
      </c>
      <c r="Z549" s="29">
        <v>4448.2534852244817</v>
      </c>
      <c r="AA549" s="6">
        <f t="shared" si="153"/>
        <v>3.2688483500842302E-4</v>
      </c>
      <c r="AB549">
        <f t="shared" si="143"/>
        <v>2018</v>
      </c>
      <c r="AC549">
        <f t="shared" si="144"/>
        <v>8</v>
      </c>
      <c r="AD549" s="23">
        <f t="shared" si="145"/>
        <v>3</v>
      </c>
      <c r="AE549">
        <f>IF(ISBLANK(Basket_Sheet!$I$1),0,IF(Basket_Sheet!$I$1=0,1,IF(Calculation_Sheet!AB549=Basket_Sheet!$I$1,1,0)))</f>
        <v>1</v>
      </c>
      <c r="AF549">
        <f>IF(ISBLANK(Basket_Sheet!$I$2),0,IF(Basket_Sheet!$I$2=0,1,IF(Calculation_Sheet!AC549=Basket_Sheet!$I$2,1,0)))</f>
        <v>0</v>
      </c>
      <c r="AG549">
        <f>IF(ISBLANK(Basket_Sheet!$I$3),0,IF(Basket_Sheet!$I$3=0,1,IF(Calculation_Sheet!AD549=Basket_Sheet!$I$3,1,0)))</f>
        <v>0</v>
      </c>
      <c r="AH549">
        <f t="shared" si="146"/>
        <v>1</v>
      </c>
    </row>
    <row r="550" spans="1:34" x14ac:dyDescent="0.35">
      <c r="A550" s="19">
        <v>43319</v>
      </c>
      <c r="B550" s="7">
        <v>4.9413263271726689E-2</v>
      </c>
      <c r="C550">
        <v>1.6309895000000001E-2</v>
      </c>
      <c r="D550">
        <v>1.8169153618058601E-2</v>
      </c>
      <c r="E550">
        <v>14.7825389446452</v>
      </c>
      <c r="F550">
        <v>7</v>
      </c>
      <c r="G550">
        <f t="shared" si="137"/>
        <v>99999</v>
      </c>
      <c r="H550">
        <f t="shared" si="138"/>
        <v>0</v>
      </c>
      <c r="I550">
        <f t="shared" si="139"/>
        <v>99999</v>
      </c>
      <c r="J550">
        <f>IF(Basket_Sheet!$I$6=0,IF(C550&lt;Basket_Sheet!$I$7,-10,10),IF(Basket_Sheet!$I$6=1,IF(D550&lt;Basket_Sheet!$I$7,-10,10),IF(Basket_Sheet!$I$6=2,IF(E550&gt;Basket_Sheet!$I$7,-10,10),"")))</f>
        <v>-10</v>
      </c>
      <c r="K550">
        <f t="shared" si="140"/>
        <v>0</v>
      </c>
      <c r="L550">
        <f t="shared" si="141"/>
        <v>4</v>
      </c>
      <c r="M550">
        <f t="shared" si="142"/>
        <v>4</v>
      </c>
      <c r="N550">
        <v>27872.300800000001</v>
      </c>
      <c r="O550" s="6">
        <f t="shared" si="147"/>
        <v>-9.3013719498535874E-4</v>
      </c>
      <c r="P550">
        <v>18547704</v>
      </c>
      <c r="Q550" s="6">
        <f t="shared" si="148"/>
        <v>3.3143222754588031E-3</v>
      </c>
      <c r="R550">
        <v>3061.4953533829253</v>
      </c>
      <c r="S550" s="6">
        <f t="shared" si="149"/>
        <v>1.6444000161546235E-3</v>
      </c>
      <c r="T550" s="29">
        <v>639.76665999999966</v>
      </c>
      <c r="U550" s="6">
        <f t="shared" si="150"/>
        <v>-8.8102486714425332E-5</v>
      </c>
      <c r="V550">
        <v>754.67147999999997</v>
      </c>
      <c r="W550" s="6">
        <f t="shared" si="152"/>
        <v>3.6043350962435827E-3</v>
      </c>
      <c r="X550">
        <v>3701.262013382925</v>
      </c>
      <c r="Y550" s="6">
        <f t="shared" si="151"/>
        <v>1.3445062568586685E-3</v>
      </c>
      <c r="Z550" s="29">
        <v>4455.933493382925</v>
      </c>
      <c r="AA550" s="6">
        <f t="shared" si="153"/>
        <v>1.726522147164955E-3</v>
      </c>
      <c r="AB550">
        <f t="shared" si="143"/>
        <v>2018</v>
      </c>
      <c r="AC550">
        <f t="shared" si="144"/>
        <v>8</v>
      </c>
      <c r="AD550" s="23">
        <f t="shared" si="145"/>
        <v>3</v>
      </c>
      <c r="AE550">
        <f>IF(ISBLANK(Basket_Sheet!$I$1),0,IF(Basket_Sheet!$I$1=0,1,IF(Calculation_Sheet!AB550=Basket_Sheet!$I$1,1,0)))</f>
        <v>1</v>
      </c>
      <c r="AF550">
        <f>IF(ISBLANK(Basket_Sheet!$I$2),0,IF(Basket_Sheet!$I$2=0,1,IF(Calculation_Sheet!AC550=Basket_Sheet!$I$2,1,0)))</f>
        <v>0</v>
      </c>
      <c r="AG550">
        <f>IF(ISBLANK(Basket_Sheet!$I$3),0,IF(Basket_Sheet!$I$3=0,1,IF(Calculation_Sheet!AD550=Basket_Sheet!$I$3,1,0)))</f>
        <v>0</v>
      </c>
      <c r="AH550">
        <f t="shared" si="146"/>
        <v>1</v>
      </c>
    </row>
    <row r="551" spans="1:34" x14ac:dyDescent="0.35">
      <c r="A551" s="19">
        <v>43320</v>
      </c>
      <c r="B551" s="7">
        <v>0.87615746850544063</v>
      </c>
      <c r="C551">
        <v>0.15481499600000001</v>
      </c>
      <c r="D551">
        <v>0.184643298156136</v>
      </c>
      <c r="E551">
        <v>6.9079821870117897</v>
      </c>
      <c r="F551">
        <v>4</v>
      </c>
      <c r="G551">
        <f t="shared" si="137"/>
        <v>99999</v>
      </c>
      <c r="H551">
        <f t="shared" si="138"/>
        <v>99999</v>
      </c>
      <c r="I551">
        <f t="shared" si="139"/>
        <v>1</v>
      </c>
      <c r="J551">
        <f>IF(Basket_Sheet!$I$6=0,IF(C551&lt;Basket_Sheet!$I$7,-10,10),IF(Basket_Sheet!$I$6=1,IF(D551&lt;Basket_Sheet!$I$7,-10,10),IF(Basket_Sheet!$I$6=2,IF(E551&gt;Basket_Sheet!$I$7,-10,10),"")))</f>
        <v>10</v>
      </c>
      <c r="K551">
        <f t="shared" si="140"/>
        <v>1</v>
      </c>
      <c r="L551">
        <f t="shared" si="141"/>
        <v>5</v>
      </c>
      <c r="M551">
        <f t="shared" si="142"/>
        <v>5</v>
      </c>
      <c r="N551">
        <v>28066.099600000001</v>
      </c>
      <c r="O551" s="6">
        <f t="shared" si="147"/>
        <v>6.9530966026314367E-3</v>
      </c>
      <c r="P551">
        <v>18593044</v>
      </c>
      <c r="Q551" s="6">
        <f t="shared" si="148"/>
        <v>2.4445074171983716E-3</v>
      </c>
      <c r="R551">
        <v>3064.6159086568259</v>
      </c>
      <c r="S551" s="6">
        <f t="shared" si="149"/>
        <v>1.0192912004431953E-3</v>
      </c>
      <c r="T551" s="29">
        <v>640.34844999999973</v>
      </c>
      <c r="U551" s="6">
        <f t="shared" si="150"/>
        <v>9.0937842869154295E-4</v>
      </c>
      <c r="V551">
        <v>753.18695000000002</v>
      </c>
      <c r="W551" s="6">
        <f t="shared" si="152"/>
        <v>-1.9671208457485712E-3</v>
      </c>
      <c r="X551">
        <v>3704.9643586568254</v>
      </c>
      <c r="Y551" s="6">
        <f t="shared" si="151"/>
        <v>1.0002926732863848E-3</v>
      </c>
      <c r="Z551" s="29">
        <v>4458.1513086568257</v>
      </c>
      <c r="AA551" s="6">
        <f t="shared" si="153"/>
        <v>4.9772180783080877E-4</v>
      </c>
      <c r="AB551">
        <f t="shared" si="143"/>
        <v>2018</v>
      </c>
      <c r="AC551">
        <f t="shared" si="144"/>
        <v>8</v>
      </c>
      <c r="AD551" s="23">
        <f t="shared" si="145"/>
        <v>3</v>
      </c>
      <c r="AE551">
        <f>IF(ISBLANK(Basket_Sheet!$I$1),0,IF(Basket_Sheet!$I$1=0,1,IF(Calculation_Sheet!AB551=Basket_Sheet!$I$1,1,0)))</f>
        <v>1</v>
      </c>
      <c r="AF551">
        <f>IF(ISBLANK(Basket_Sheet!$I$2),0,IF(Basket_Sheet!$I$2=0,1,IF(Calculation_Sheet!AC551=Basket_Sheet!$I$2,1,0)))</f>
        <v>0</v>
      </c>
      <c r="AG551">
        <f>IF(ISBLANK(Basket_Sheet!$I$3),0,IF(Basket_Sheet!$I$3=0,1,IF(Calculation_Sheet!AD551=Basket_Sheet!$I$3,1,0)))</f>
        <v>0</v>
      </c>
      <c r="AH551">
        <f t="shared" si="146"/>
        <v>1</v>
      </c>
    </row>
    <row r="552" spans="1:34" x14ac:dyDescent="0.35">
      <c r="A552" s="19">
        <v>43321</v>
      </c>
      <c r="B552" s="7">
        <v>0.65354807702706541</v>
      </c>
      <c r="C552">
        <v>0.46982838500000002</v>
      </c>
      <c r="D552">
        <v>0.15411085986973599</v>
      </c>
      <c r="E552">
        <v>10.9723479691337</v>
      </c>
      <c r="F552">
        <v>10</v>
      </c>
      <c r="G552">
        <f t="shared" si="137"/>
        <v>99999</v>
      </c>
      <c r="H552">
        <f t="shared" si="138"/>
        <v>99999</v>
      </c>
      <c r="I552">
        <f t="shared" si="139"/>
        <v>1</v>
      </c>
      <c r="J552">
        <f>IF(Basket_Sheet!$I$6=0,IF(C552&lt;Basket_Sheet!$I$7,-10,10),IF(Basket_Sheet!$I$6=1,IF(D552&lt;Basket_Sheet!$I$7,-10,10),IF(Basket_Sheet!$I$6=2,IF(E552&gt;Basket_Sheet!$I$7,-10,10),"")))</f>
        <v>10</v>
      </c>
      <c r="K552">
        <f t="shared" si="140"/>
        <v>1</v>
      </c>
      <c r="L552">
        <f t="shared" si="141"/>
        <v>5</v>
      </c>
      <c r="M552">
        <f t="shared" si="142"/>
        <v>5</v>
      </c>
      <c r="N552">
        <v>28312.800800000001</v>
      </c>
      <c r="O552" s="6">
        <f t="shared" si="147"/>
        <v>8.7900065743371503E-3</v>
      </c>
      <c r="P552">
        <v>18679062</v>
      </c>
      <c r="Q552" s="6">
        <f t="shared" si="148"/>
        <v>4.6263538127484516E-3</v>
      </c>
      <c r="R552">
        <v>3076.8718452650724</v>
      </c>
      <c r="S552" s="6">
        <f t="shared" si="149"/>
        <v>3.9991754182395756E-3</v>
      </c>
      <c r="T552" s="29">
        <v>641.36018999999965</v>
      </c>
      <c r="U552" s="6">
        <f t="shared" si="150"/>
        <v>1.5799835230332349E-3</v>
      </c>
      <c r="V552">
        <v>752.90195999999992</v>
      </c>
      <c r="W552" s="6">
        <f t="shared" si="152"/>
        <v>-3.7837883409974626E-4</v>
      </c>
      <c r="X552">
        <v>3718.2320352650722</v>
      </c>
      <c r="Y552" s="6">
        <f t="shared" si="151"/>
        <v>3.5810537764677797E-3</v>
      </c>
      <c r="Z552" s="29">
        <v>4471.1339952650724</v>
      </c>
      <c r="AA552" s="6">
        <f t="shared" si="153"/>
        <v>2.912123368948194E-3</v>
      </c>
      <c r="AB552">
        <f t="shared" si="143"/>
        <v>2018</v>
      </c>
      <c r="AC552">
        <f t="shared" si="144"/>
        <v>8</v>
      </c>
      <c r="AD552" s="23">
        <f t="shared" si="145"/>
        <v>3</v>
      </c>
      <c r="AE552">
        <f>IF(ISBLANK(Basket_Sheet!$I$1),0,IF(Basket_Sheet!$I$1=0,1,IF(Calculation_Sheet!AB552=Basket_Sheet!$I$1,1,0)))</f>
        <v>1</v>
      </c>
      <c r="AF552">
        <f>IF(ISBLANK(Basket_Sheet!$I$2),0,IF(Basket_Sheet!$I$2=0,1,IF(Calculation_Sheet!AC552=Basket_Sheet!$I$2,1,0)))</f>
        <v>0</v>
      </c>
      <c r="AG552">
        <f>IF(ISBLANK(Basket_Sheet!$I$3),0,IF(Basket_Sheet!$I$3=0,1,IF(Calculation_Sheet!AD552=Basket_Sheet!$I$3,1,0)))</f>
        <v>0</v>
      </c>
      <c r="AH552">
        <f t="shared" si="146"/>
        <v>1</v>
      </c>
    </row>
    <row r="553" spans="1:34" x14ac:dyDescent="0.35">
      <c r="A553" s="19">
        <v>43322</v>
      </c>
      <c r="B553" s="7">
        <v>-0.46954264710898119</v>
      </c>
      <c r="C553">
        <v>0.21224398799999999</v>
      </c>
      <c r="D553">
        <v>0.12740017304995499</v>
      </c>
      <c r="E553">
        <v>8.3586324918389998</v>
      </c>
      <c r="F553">
        <v>9</v>
      </c>
      <c r="G553">
        <f t="shared" si="137"/>
        <v>-1</v>
      </c>
      <c r="H553">
        <f t="shared" si="138"/>
        <v>99999</v>
      </c>
      <c r="I553">
        <f t="shared" si="139"/>
        <v>99999</v>
      </c>
      <c r="J553">
        <f>IF(Basket_Sheet!$I$6=0,IF(C553&lt;Basket_Sheet!$I$7,-10,10),IF(Basket_Sheet!$I$6=1,IF(D553&lt;Basket_Sheet!$I$7,-10,10),IF(Basket_Sheet!$I$6=2,IF(E553&gt;Basket_Sheet!$I$7,-10,10),"")))</f>
        <v>10</v>
      </c>
      <c r="K553">
        <f t="shared" si="140"/>
        <v>-1</v>
      </c>
      <c r="L553">
        <f t="shared" si="141"/>
        <v>1</v>
      </c>
      <c r="M553">
        <f t="shared" si="142"/>
        <v>1</v>
      </c>
      <c r="N553">
        <v>28107.050800000001</v>
      </c>
      <c r="O553" s="6">
        <f t="shared" si="147"/>
        <v>-7.2670309607800743E-3</v>
      </c>
      <c r="P553">
        <v>18563090</v>
      </c>
      <c r="Q553" s="6">
        <f t="shared" si="148"/>
        <v>-6.2086629403553806E-3</v>
      </c>
      <c r="R553">
        <v>3062.3006141296692</v>
      </c>
      <c r="S553" s="6">
        <f t="shared" si="149"/>
        <v>-4.7357289702613103E-3</v>
      </c>
      <c r="T553" s="29">
        <v>640.03600999999981</v>
      </c>
      <c r="U553" s="6">
        <f t="shared" si="150"/>
        <v>-2.0646432701098005E-3</v>
      </c>
      <c r="V553">
        <v>754.78287999999998</v>
      </c>
      <c r="W553" s="6">
        <f t="shared" si="152"/>
        <v>2.4982269935915902E-3</v>
      </c>
      <c r="X553">
        <v>3702.336624129669</v>
      </c>
      <c r="Y553" s="6">
        <f t="shared" si="151"/>
        <v>-4.2749917123636738E-3</v>
      </c>
      <c r="Z553" s="29">
        <v>4457.1195041296687</v>
      </c>
      <c r="AA553" s="6">
        <f t="shared" si="153"/>
        <v>-3.1344377400106538E-3</v>
      </c>
      <c r="AB553">
        <f t="shared" si="143"/>
        <v>2018</v>
      </c>
      <c r="AC553">
        <f t="shared" si="144"/>
        <v>8</v>
      </c>
      <c r="AD553" s="23">
        <f t="shared" si="145"/>
        <v>3</v>
      </c>
      <c r="AE553">
        <f>IF(ISBLANK(Basket_Sheet!$I$1),0,IF(Basket_Sheet!$I$1=0,1,IF(Calculation_Sheet!AB553=Basket_Sheet!$I$1,1,0)))</f>
        <v>1</v>
      </c>
      <c r="AF553">
        <f>IF(ISBLANK(Basket_Sheet!$I$2),0,IF(Basket_Sheet!$I$2=0,1,IF(Calculation_Sheet!AC553=Basket_Sheet!$I$2,1,0)))</f>
        <v>0</v>
      </c>
      <c r="AG553">
        <f>IF(ISBLANK(Basket_Sheet!$I$3),0,IF(Basket_Sheet!$I$3=0,1,IF(Calculation_Sheet!AD553=Basket_Sheet!$I$3,1,0)))</f>
        <v>0</v>
      </c>
      <c r="AH553">
        <f t="shared" si="146"/>
        <v>1</v>
      </c>
    </row>
    <row r="554" spans="1:34" x14ac:dyDescent="0.35">
      <c r="A554" s="19">
        <v>43325</v>
      </c>
      <c r="B554" s="7">
        <v>-0.23532283754410116</v>
      </c>
      <c r="C554">
        <v>4.8662179E-2</v>
      </c>
      <c r="D554">
        <v>7.0194562552346896E-3</v>
      </c>
      <c r="E554">
        <v>13.4721865353032</v>
      </c>
      <c r="F554">
        <v>4</v>
      </c>
      <c r="G554">
        <f t="shared" si="137"/>
        <v>99999</v>
      </c>
      <c r="H554">
        <f t="shared" si="138"/>
        <v>0</v>
      </c>
      <c r="I554">
        <f t="shared" si="139"/>
        <v>99999</v>
      </c>
      <c r="J554">
        <f>IF(Basket_Sheet!$I$6=0,IF(C554&lt;Basket_Sheet!$I$7,-10,10),IF(Basket_Sheet!$I$6=1,IF(D554&lt;Basket_Sheet!$I$7,-10,10),IF(Basket_Sheet!$I$6=2,IF(E554&gt;Basket_Sheet!$I$7,-10,10),"")))</f>
        <v>-10</v>
      </c>
      <c r="K554">
        <f t="shared" si="140"/>
        <v>0</v>
      </c>
      <c r="L554">
        <f t="shared" si="141"/>
        <v>4</v>
      </c>
      <c r="M554">
        <f t="shared" si="142"/>
        <v>4</v>
      </c>
      <c r="N554">
        <v>27822.599600000001</v>
      </c>
      <c r="O554" s="6">
        <f t="shared" si="147"/>
        <v>-1.0120279143623234E-2</v>
      </c>
      <c r="P554">
        <v>18628460</v>
      </c>
      <c r="Q554" s="6">
        <f t="shared" si="148"/>
        <v>3.5215042323233359E-3</v>
      </c>
      <c r="R554">
        <v>3056.1282403019745</v>
      </c>
      <c r="S554" s="6">
        <f t="shared" si="149"/>
        <v>-2.0156002318044708E-3</v>
      </c>
      <c r="T554" s="29">
        <v>641.39097999999979</v>
      </c>
      <c r="U554" s="6">
        <f t="shared" si="150"/>
        <v>2.1170215094616918E-3</v>
      </c>
      <c r="V554">
        <v>753.20618999999999</v>
      </c>
      <c r="W554" s="6">
        <f t="shared" si="152"/>
        <v>-2.0889318528263257E-3</v>
      </c>
      <c r="X554">
        <v>3697.5192203019742</v>
      </c>
      <c r="Y554" s="6">
        <f t="shared" si="151"/>
        <v>-1.3011793137063243E-3</v>
      </c>
      <c r="Z554" s="29">
        <v>4450.7254103019741</v>
      </c>
      <c r="AA554" s="6">
        <f t="shared" si="153"/>
        <v>-1.4345798495576378E-3</v>
      </c>
      <c r="AB554">
        <f t="shared" si="143"/>
        <v>2018</v>
      </c>
      <c r="AC554">
        <f t="shared" si="144"/>
        <v>8</v>
      </c>
      <c r="AD554" s="23">
        <f t="shared" si="145"/>
        <v>3</v>
      </c>
      <c r="AE554">
        <f>IF(ISBLANK(Basket_Sheet!$I$1),0,IF(Basket_Sheet!$I$1=0,1,IF(Calculation_Sheet!AB554=Basket_Sheet!$I$1,1,0)))</f>
        <v>1</v>
      </c>
      <c r="AF554">
        <f>IF(ISBLANK(Basket_Sheet!$I$2),0,IF(Basket_Sheet!$I$2=0,1,IF(Calculation_Sheet!AC554=Basket_Sheet!$I$2,1,0)))</f>
        <v>0</v>
      </c>
      <c r="AG554">
        <f>IF(ISBLANK(Basket_Sheet!$I$3),0,IF(Basket_Sheet!$I$3=0,1,IF(Calculation_Sheet!AD554=Basket_Sheet!$I$3,1,0)))</f>
        <v>0</v>
      </c>
      <c r="AH554">
        <f t="shared" si="146"/>
        <v>1</v>
      </c>
    </row>
    <row r="555" spans="1:34" x14ac:dyDescent="0.35">
      <c r="A555" s="19">
        <v>43326</v>
      </c>
      <c r="B555" s="7">
        <v>0.23233278680529901</v>
      </c>
      <c r="C555">
        <v>0.36999359399999998</v>
      </c>
      <c r="D555">
        <v>9.0732115687434001E-2</v>
      </c>
      <c r="E555">
        <v>11.022018719843</v>
      </c>
      <c r="F555">
        <v>2</v>
      </c>
      <c r="G555">
        <f t="shared" si="137"/>
        <v>99999</v>
      </c>
      <c r="H555">
        <f t="shared" si="138"/>
        <v>0</v>
      </c>
      <c r="I555">
        <f t="shared" si="139"/>
        <v>99999</v>
      </c>
      <c r="J555">
        <f>IF(Basket_Sheet!$I$6=0,IF(C555&lt;Basket_Sheet!$I$7,-10,10),IF(Basket_Sheet!$I$6=1,IF(D555&lt;Basket_Sheet!$I$7,-10,10),IF(Basket_Sheet!$I$6=2,IF(E555&gt;Basket_Sheet!$I$7,-10,10),"")))</f>
        <v>10</v>
      </c>
      <c r="K555">
        <f t="shared" si="140"/>
        <v>0</v>
      </c>
      <c r="L555">
        <f t="shared" si="141"/>
        <v>3</v>
      </c>
      <c r="M555">
        <f t="shared" si="142"/>
        <v>3</v>
      </c>
      <c r="N555">
        <v>28026.050800000001</v>
      </c>
      <c r="O555" s="6">
        <f t="shared" si="147"/>
        <v>7.3124439457483703E-3</v>
      </c>
      <c r="P555">
        <v>18674208</v>
      </c>
      <c r="Q555" s="6">
        <f t="shared" si="148"/>
        <v>2.455812235686583E-3</v>
      </c>
      <c r="R555">
        <v>3055.2880682769028</v>
      </c>
      <c r="S555" s="6">
        <f t="shared" si="149"/>
        <v>-2.7491386454014943E-4</v>
      </c>
      <c r="T555" s="29">
        <v>641.60539999999969</v>
      </c>
      <c r="U555" s="6">
        <f t="shared" si="150"/>
        <v>3.3430467014028409E-4</v>
      </c>
      <c r="V555">
        <v>753.44980999999996</v>
      </c>
      <c r="W555" s="6">
        <f t="shared" si="152"/>
        <v>3.2344396957229016E-4</v>
      </c>
      <c r="X555">
        <v>3696.8934682769022</v>
      </c>
      <c r="Y555" s="6">
        <f t="shared" si="151"/>
        <v>-1.6923563821824583E-4</v>
      </c>
      <c r="Z555" s="29">
        <v>4450.3432782769023</v>
      </c>
      <c r="AA555" s="6">
        <f t="shared" si="153"/>
        <v>-8.5858369107016941E-5</v>
      </c>
      <c r="AB555">
        <f t="shared" si="143"/>
        <v>2018</v>
      </c>
      <c r="AC555">
        <f t="shared" si="144"/>
        <v>8</v>
      </c>
      <c r="AD555" s="23">
        <f t="shared" si="145"/>
        <v>3</v>
      </c>
      <c r="AE555">
        <f>IF(ISBLANK(Basket_Sheet!$I$1),0,IF(Basket_Sheet!$I$1=0,1,IF(Calculation_Sheet!AB555=Basket_Sheet!$I$1,1,0)))</f>
        <v>1</v>
      </c>
      <c r="AF555">
        <f>IF(ISBLANK(Basket_Sheet!$I$2),0,IF(Basket_Sheet!$I$2=0,1,IF(Calculation_Sheet!AC555=Basket_Sheet!$I$2,1,0)))</f>
        <v>0</v>
      </c>
      <c r="AG555">
        <f>IF(ISBLANK(Basket_Sheet!$I$3),0,IF(Basket_Sheet!$I$3=0,1,IF(Calculation_Sheet!AD555=Basket_Sheet!$I$3,1,0)))</f>
        <v>0</v>
      </c>
      <c r="AH555">
        <f t="shared" si="146"/>
        <v>1</v>
      </c>
    </row>
    <row r="556" spans="1:34" x14ac:dyDescent="0.35">
      <c r="A556" s="19">
        <v>43328</v>
      </c>
      <c r="B556" s="7">
        <v>4.5997689361858572E-2</v>
      </c>
      <c r="C556">
        <v>0.39048804500000001</v>
      </c>
      <c r="D556">
        <v>4.5977353177938898E-2</v>
      </c>
      <c r="E556">
        <v>8.0826234291495709</v>
      </c>
      <c r="F556">
        <v>6</v>
      </c>
      <c r="G556">
        <f t="shared" si="137"/>
        <v>99999</v>
      </c>
      <c r="H556">
        <f t="shared" si="138"/>
        <v>0</v>
      </c>
      <c r="I556">
        <f t="shared" si="139"/>
        <v>99999</v>
      </c>
      <c r="J556">
        <f>IF(Basket_Sheet!$I$6=0,IF(C556&lt;Basket_Sheet!$I$7,-10,10),IF(Basket_Sheet!$I$6=1,IF(D556&lt;Basket_Sheet!$I$7,-10,10),IF(Basket_Sheet!$I$6=2,IF(E556&gt;Basket_Sheet!$I$7,-10,10),"")))</f>
        <v>-10</v>
      </c>
      <c r="K556">
        <f t="shared" si="140"/>
        <v>0</v>
      </c>
      <c r="L556">
        <f t="shared" si="141"/>
        <v>4</v>
      </c>
      <c r="M556">
        <f t="shared" si="142"/>
        <v>4</v>
      </c>
      <c r="N556">
        <v>27849.800800000001</v>
      </c>
      <c r="O556" s="6">
        <f t="shared" si="147"/>
        <v>-6.2887918550408317E-3</v>
      </c>
      <c r="P556">
        <v>18724514</v>
      </c>
      <c r="Q556" s="6">
        <f t="shared" si="148"/>
        <v>2.6938759598265083E-3</v>
      </c>
      <c r="R556">
        <v>3049.0263395321704</v>
      </c>
      <c r="S556" s="6">
        <f t="shared" si="149"/>
        <v>-2.0494724571957779E-3</v>
      </c>
      <c r="T556" s="29">
        <v>638.35984999999971</v>
      </c>
      <c r="U556" s="6">
        <f t="shared" si="150"/>
        <v>-5.0584829865832903E-3</v>
      </c>
      <c r="V556">
        <v>753.38204999999994</v>
      </c>
      <c r="W556" s="6">
        <f t="shared" si="152"/>
        <v>-8.9932997660469027E-5</v>
      </c>
      <c r="X556">
        <v>3687.3861895321702</v>
      </c>
      <c r="Y556" s="6">
        <f t="shared" si="151"/>
        <v>-2.5716939983027043E-3</v>
      </c>
      <c r="Z556" s="29">
        <v>4440.7682395321699</v>
      </c>
      <c r="AA556" s="6">
        <f t="shared" si="153"/>
        <v>-2.1515281285087173E-3</v>
      </c>
      <c r="AB556">
        <f t="shared" si="143"/>
        <v>2018</v>
      </c>
      <c r="AC556">
        <f t="shared" si="144"/>
        <v>8</v>
      </c>
      <c r="AD556" s="23">
        <f t="shared" si="145"/>
        <v>3</v>
      </c>
      <c r="AE556">
        <f>IF(ISBLANK(Basket_Sheet!$I$1),0,IF(Basket_Sheet!$I$1=0,1,IF(Calculation_Sheet!AB556=Basket_Sheet!$I$1,1,0)))</f>
        <v>1</v>
      </c>
      <c r="AF556">
        <f>IF(ISBLANK(Basket_Sheet!$I$2),0,IF(Basket_Sheet!$I$2=0,1,IF(Calculation_Sheet!AC556=Basket_Sheet!$I$2,1,0)))</f>
        <v>0</v>
      </c>
      <c r="AG556">
        <f>IF(ISBLANK(Basket_Sheet!$I$3),0,IF(Basket_Sheet!$I$3=0,1,IF(Calculation_Sheet!AD556=Basket_Sheet!$I$3,1,0)))</f>
        <v>0</v>
      </c>
      <c r="AH556">
        <f t="shared" si="146"/>
        <v>1</v>
      </c>
    </row>
    <row r="557" spans="1:34" x14ac:dyDescent="0.35">
      <c r="A557" s="19">
        <v>43329</v>
      </c>
      <c r="B557" s="7">
        <v>0.52020622996686883</v>
      </c>
      <c r="C557">
        <v>0.58373069</v>
      </c>
      <c r="D557">
        <v>0.124856711993033</v>
      </c>
      <c r="E557">
        <v>8.0642570048215507</v>
      </c>
      <c r="F557">
        <v>3</v>
      </c>
      <c r="G557">
        <f t="shared" si="137"/>
        <v>99999</v>
      </c>
      <c r="H557">
        <f t="shared" si="138"/>
        <v>99999</v>
      </c>
      <c r="I557">
        <f t="shared" si="139"/>
        <v>1</v>
      </c>
      <c r="J557">
        <f>IF(Basket_Sheet!$I$6=0,IF(C557&lt;Basket_Sheet!$I$7,-10,10),IF(Basket_Sheet!$I$6=1,IF(D557&lt;Basket_Sheet!$I$7,-10,10),IF(Basket_Sheet!$I$6=2,IF(E557&gt;Basket_Sheet!$I$7,-10,10),"")))</f>
        <v>10</v>
      </c>
      <c r="K557">
        <f t="shared" si="140"/>
        <v>1</v>
      </c>
      <c r="L557">
        <f t="shared" si="141"/>
        <v>5</v>
      </c>
      <c r="M557">
        <f t="shared" si="142"/>
        <v>5</v>
      </c>
      <c r="N557">
        <v>28121.199199999999</v>
      </c>
      <c r="O557" s="6">
        <f t="shared" si="147"/>
        <v>9.7450750886518556E-3</v>
      </c>
      <c r="P557">
        <v>18734660</v>
      </c>
      <c r="Q557" s="6">
        <f t="shared" si="148"/>
        <v>5.4185652028149178E-4</v>
      </c>
      <c r="R557">
        <v>3045.9641443725923</v>
      </c>
      <c r="S557" s="6">
        <f t="shared" si="149"/>
        <v>-1.0043190246916689E-3</v>
      </c>
      <c r="T557" s="29">
        <v>639.31806999999969</v>
      </c>
      <c r="U557" s="6">
        <f t="shared" si="150"/>
        <v>1.5010655823670671E-3</v>
      </c>
      <c r="V557">
        <v>740.97863000000007</v>
      </c>
      <c r="W557" s="6">
        <f t="shared" si="152"/>
        <v>-1.6463652140371376E-2</v>
      </c>
      <c r="X557">
        <v>3685.2822143725921</v>
      </c>
      <c r="Y557" s="6">
        <f t="shared" si="151"/>
        <v>-5.7058714532010057E-4</v>
      </c>
      <c r="Z557" s="29">
        <v>4426.2608443725921</v>
      </c>
      <c r="AA557" s="6">
        <f t="shared" si="153"/>
        <v>-3.2668660864648702E-3</v>
      </c>
      <c r="AB557">
        <f t="shared" si="143"/>
        <v>2018</v>
      </c>
      <c r="AC557">
        <f t="shared" si="144"/>
        <v>8</v>
      </c>
      <c r="AD557" s="23">
        <f t="shared" si="145"/>
        <v>3</v>
      </c>
      <c r="AE557">
        <f>IF(ISBLANK(Basket_Sheet!$I$1),0,IF(Basket_Sheet!$I$1=0,1,IF(Calculation_Sheet!AB557=Basket_Sheet!$I$1,1,0)))</f>
        <v>1</v>
      </c>
      <c r="AF557">
        <f>IF(ISBLANK(Basket_Sheet!$I$2),0,IF(Basket_Sheet!$I$2=0,1,IF(Calculation_Sheet!AC557=Basket_Sheet!$I$2,1,0)))</f>
        <v>0</v>
      </c>
      <c r="AG557">
        <f>IF(ISBLANK(Basket_Sheet!$I$3),0,IF(Basket_Sheet!$I$3=0,1,IF(Calculation_Sheet!AD557=Basket_Sheet!$I$3,1,0)))</f>
        <v>0</v>
      </c>
      <c r="AH557">
        <f t="shared" si="146"/>
        <v>1</v>
      </c>
    </row>
    <row r="558" spans="1:34" x14ac:dyDescent="0.35">
      <c r="A558" s="19">
        <v>43332</v>
      </c>
      <c r="B558" s="7">
        <v>-8.7666559837531674E-2</v>
      </c>
      <c r="C558">
        <v>5.9014466000000002E-2</v>
      </c>
      <c r="D558">
        <v>2.72023832608651E-2</v>
      </c>
      <c r="E558">
        <v>14.702936193026799</v>
      </c>
      <c r="F558">
        <v>0</v>
      </c>
      <c r="G558">
        <f t="shared" si="137"/>
        <v>99999</v>
      </c>
      <c r="H558">
        <f t="shared" si="138"/>
        <v>0</v>
      </c>
      <c r="I558">
        <f t="shared" si="139"/>
        <v>99999</v>
      </c>
      <c r="J558">
        <f>IF(Basket_Sheet!$I$6=0,IF(C558&lt;Basket_Sheet!$I$7,-10,10),IF(Basket_Sheet!$I$6=1,IF(D558&lt;Basket_Sheet!$I$7,-10,10),IF(Basket_Sheet!$I$6=2,IF(E558&gt;Basket_Sheet!$I$7,-10,10),"")))</f>
        <v>-10</v>
      </c>
      <c r="K558">
        <f t="shared" si="140"/>
        <v>0</v>
      </c>
      <c r="L558">
        <f t="shared" si="141"/>
        <v>4</v>
      </c>
      <c r="M558">
        <f t="shared" si="142"/>
        <v>4</v>
      </c>
      <c r="N558">
        <v>28264.349600000001</v>
      </c>
      <c r="O558" s="6">
        <f t="shared" si="147"/>
        <v>5.0904799251947352E-3</v>
      </c>
      <c r="P558">
        <v>18741590</v>
      </c>
      <c r="Q558" s="6">
        <f t="shared" si="148"/>
        <v>3.6990262967151466E-4</v>
      </c>
      <c r="R558">
        <v>3042.1799387881952</v>
      </c>
      <c r="S558" s="6">
        <f t="shared" si="149"/>
        <v>-1.2423670814997179E-3</v>
      </c>
      <c r="T558" s="29">
        <v>640.32055999999966</v>
      </c>
      <c r="U558" s="6">
        <f t="shared" si="150"/>
        <v>1.5680614189428344E-3</v>
      </c>
      <c r="V558">
        <v>740.94274999999993</v>
      </c>
      <c r="W558" s="6">
        <f t="shared" si="152"/>
        <v>-4.8422449106411136E-5</v>
      </c>
      <c r="X558">
        <v>3682.5004987881948</v>
      </c>
      <c r="Y558" s="6">
        <f t="shared" si="151"/>
        <v>-7.5481752077188879E-4</v>
      </c>
      <c r="Z558" s="29">
        <v>4423.443248788195</v>
      </c>
      <c r="AA558" s="6">
        <f t="shared" si="153"/>
        <v>-6.3656338464090911E-4</v>
      </c>
      <c r="AB558">
        <f t="shared" si="143"/>
        <v>2018</v>
      </c>
      <c r="AC558">
        <f t="shared" si="144"/>
        <v>8</v>
      </c>
      <c r="AD558" s="23">
        <f t="shared" si="145"/>
        <v>3</v>
      </c>
      <c r="AE558">
        <f>IF(ISBLANK(Basket_Sheet!$I$1),0,IF(Basket_Sheet!$I$1=0,1,IF(Calculation_Sheet!AB558=Basket_Sheet!$I$1,1,0)))</f>
        <v>1</v>
      </c>
      <c r="AF558">
        <f>IF(ISBLANK(Basket_Sheet!$I$2),0,IF(Basket_Sheet!$I$2=0,1,IF(Calculation_Sheet!AC558=Basket_Sheet!$I$2,1,0)))</f>
        <v>0</v>
      </c>
      <c r="AG558">
        <f>IF(ISBLANK(Basket_Sheet!$I$3),0,IF(Basket_Sheet!$I$3=0,1,IF(Calculation_Sheet!AD558=Basket_Sheet!$I$3,1,0)))</f>
        <v>0</v>
      </c>
      <c r="AH558">
        <f t="shared" si="146"/>
        <v>1</v>
      </c>
    </row>
    <row r="559" spans="1:34" x14ac:dyDescent="0.35">
      <c r="A559" s="19">
        <v>43333</v>
      </c>
      <c r="B559" s="7">
        <v>2.5154280057483498E-3</v>
      </c>
      <c r="C559">
        <v>6.2256209999999998E-3</v>
      </c>
      <c r="D559">
        <v>6.2740044543787399E-2</v>
      </c>
      <c r="E559">
        <v>12.417679031663701</v>
      </c>
      <c r="F559">
        <v>3</v>
      </c>
      <c r="G559">
        <f t="shared" si="137"/>
        <v>99999</v>
      </c>
      <c r="H559">
        <f t="shared" si="138"/>
        <v>0</v>
      </c>
      <c r="I559">
        <f t="shared" si="139"/>
        <v>99999</v>
      </c>
      <c r="J559">
        <f>IF(Basket_Sheet!$I$6=0,IF(C559&lt;Basket_Sheet!$I$7,-10,10),IF(Basket_Sheet!$I$6=1,IF(D559&lt;Basket_Sheet!$I$7,-10,10),IF(Basket_Sheet!$I$6=2,IF(E559&gt;Basket_Sheet!$I$7,-10,10),"")))</f>
        <v>-10</v>
      </c>
      <c r="K559">
        <f t="shared" si="140"/>
        <v>0</v>
      </c>
      <c r="L559">
        <f t="shared" si="141"/>
        <v>4</v>
      </c>
      <c r="M559">
        <f t="shared" si="142"/>
        <v>4</v>
      </c>
      <c r="N559">
        <v>28259.75</v>
      </c>
      <c r="O559" s="6">
        <f t="shared" si="147"/>
        <v>-1.6273503778063692E-4</v>
      </c>
      <c r="P559">
        <v>18840754</v>
      </c>
      <c r="Q559" s="6">
        <f t="shared" si="148"/>
        <v>5.2911199103171658E-3</v>
      </c>
      <c r="R559">
        <v>3050.9047537408292</v>
      </c>
      <c r="S559" s="6">
        <f t="shared" si="149"/>
        <v>2.8679483555169583E-3</v>
      </c>
      <c r="T559" s="29">
        <v>640.73026999999968</v>
      </c>
      <c r="U559" s="6">
        <f t="shared" si="150"/>
        <v>6.3985138943545294E-4</v>
      </c>
      <c r="V559">
        <v>744.88645999999994</v>
      </c>
      <c r="W559" s="6">
        <f t="shared" si="152"/>
        <v>5.3225569721817578E-3</v>
      </c>
      <c r="X559">
        <v>3691.6350237408287</v>
      </c>
      <c r="Y559" s="6">
        <f t="shared" si="151"/>
        <v>2.4805223938570986E-3</v>
      </c>
      <c r="Z559" s="29">
        <v>4436.5214837408284</v>
      </c>
      <c r="AA559" s="6">
        <f t="shared" si="153"/>
        <v>2.9565734693706158E-3</v>
      </c>
      <c r="AB559">
        <f t="shared" si="143"/>
        <v>2018</v>
      </c>
      <c r="AC559">
        <f t="shared" si="144"/>
        <v>8</v>
      </c>
      <c r="AD559" s="23">
        <f t="shared" si="145"/>
        <v>3</v>
      </c>
      <c r="AE559">
        <f>IF(ISBLANK(Basket_Sheet!$I$1),0,IF(Basket_Sheet!$I$1=0,1,IF(Calculation_Sheet!AB559=Basket_Sheet!$I$1,1,0)))</f>
        <v>1</v>
      </c>
      <c r="AF559">
        <f>IF(ISBLANK(Basket_Sheet!$I$2),0,IF(Basket_Sheet!$I$2=0,1,IF(Calculation_Sheet!AC559=Basket_Sheet!$I$2,1,0)))</f>
        <v>0</v>
      </c>
      <c r="AG559">
        <f>IF(ISBLANK(Basket_Sheet!$I$3),0,IF(Basket_Sheet!$I$3=0,1,IF(Calculation_Sheet!AD559=Basket_Sheet!$I$3,1,0)))</f>
        <v>0</v>
      </c>
      <c r="AH559">
        <f t="shared" si="146"/>
        <v>1</v>
      </c>
    </row>
    <row r="560" spans="1:34" x14ac:dyDescent="0.35">
      <c r="A560" s="19">
        <v>43335</v>
      </c>
      <c r="B560" s="7">
        <v>-0.83161247485488843</v>
      </c>
      <c r="C560">
        <v>0.76443616800000003</v>
      </c>
      <c r="D560">
        <v>0.20716694658325299</v>
      </c>
      <c r="E560">
        <v>6.5881392246163397</v>
      </c>
      <c r="F560">
        <v>3</v>
      </c>
      <c r="G560">
        <f t="shared" si="137"/>
        <v>-1</v>
      </c>
      <c r="H560">
        <f t="shared" si="138"/>
        <v>99999</v>
      </c>
      <c r="I560">
        <f t="shared" si="139"/>
        <v>99999</v>
      </c>
      <c r="J560">
        <f>IF(Basket_Sheet!$I$6=0,IF(C560&lt;Basket_Sheet!$I$7,-10,10),IF(Basket_Sheet!$I$6=1,IF(D560&lt;Basket_Sheet!$I$7,-10,10),IF(Basket_Sheet!$I$6=2,IF(E560&gt;Basket_Sheet!$I$7,-10,10),"")))</f>
        <v>10</v>
      </c>
      <c r="K560">
        <f t="shared" si="140"/>
        <v>-1</v>
      </c>
      <c r="L560">
        <f t="shared" si="141"/>
        <v>1</v>
      </c>
      <c r="M560">
        <f t="shared" si="142"/>
        <v>1</v>
      </c>
      <c r="N560">
        <v>28034.949199999999</v>
      </c>
      <c r="O560" s="6">
        <f t="shared" si="147"/>
        <v>-7.9548049788126241E-3</v>
      </c>
      <c r="P560">
        <v>18928172</v>
      </c>
      <c r="Q560" s="6">
        <f t="shared" si="148"/>
        <v>4.6398355394905444E-3</v>
      </c>
      <c r="R560">
        <v>3065.802439298287</v>
      </c>
      <c r="S560" s="6">
        <f t="shared" si="149"/>
        <v>4.8830385606732918E-3</v>
      </c>
      <c r="T560" s="29">
        <v>642.08555999999965</v>
      </c>
      <c r="U560" s="6">
        <f t="shared" si="150"/>
        <v>2.1152270517825755E-3</v>
      </c>
      <c r="V560">
        <v>743.66926000000001</v>
      </c>
      <c r="W560" s="6">
        <f t="shared" si="152"/>
        <v>-1.6340745407024126E-3</v>
      </c>
      <c r="X560">
        <v>3707.8879992982866</v>
      </c>
      <c r="Y560" s="6">
        <f t="shared" si="151"/>
        <v>4.4026496262321579E-3</v>
      </c>
      <c r="Z560" s="29">
        <v>4451.5572592982862</v>
      </c>
      <c r="AA560" s="6">
        <f t="shared" si="153"/>
        <v>3.3890911184724093E-3</v>
      </c>
      <c r="AB560">
        <f t="shared" si="143"/>
        <v>2018</v>
      </c>
      <c r="AC560">
        <f t="shared" si="144"/>
        <v>8</v>
      </c>
      <c r="AD560" s="23">
        <f t="shared" si="145"/>
        <v>3</v>
      </c>
      <c r="AE560">
        <f>IF(ISBLANK(Basket_Sheet!$I$1),0,IF(Basket_Sheet!$I$1=0,1,IF(Calculation_Sheet!AB560=Basket_Sheet!$I$1,1,0)))</f>
        <v>1</v>
      </c>
      <c r="AF560">
        <f>IF(ISBLANK(Basket_Sheet!$I$2),0,IF(Basket_Sheet!$I$2=0,1,IF(Calculation_Sheet!AC560=Basket_Sheet!$I$2,1,0)))</f>
        <v>0</v>
      </c>
      <c r="AG560">
        <f>IF(ISBLANK(Basket_Sheet!$I$3),0,IF(Basket_Sheet!$I$3=0,1,IF(Calculation_Sheet!AD560=Basket_Sheet!$I$3,1,0)))</f>
        <v>0</v>
      </c>
      <c r="AH560">
        <f t="shared" si="146"/>
        <v>1</v>
      </c>
    </row>
    <row r="561" spans="1:34" x14ac:dyDescent="0.35">
      <c r="A561" s="19">
        <v>43336</v>
      </c>
      <c r="B561" s="7">
        <v>-0.82179355372989926</v>
      </c>
      <c r="C561">
        <v>0.63821793400000004</v>
      </c>
      <c r="D561">
        <v>0.28716518610537201</v>
      </c>
      <c r="E561">
        <v>5.7405400571617404</v>
      </c>
      <c r="F561">
        <v>5</v>
      </c>
      <c r="G561">
        <f t="shared" si="137"/>
        <v>-1</v>
      </c>
      <c r="H561">
        <f t="shared" si="138"/>
        <v>99999</v>
      </c>
      <c r="I561">
        <f t="shared" si="139"/>
        <v>99999</v>
      </c>
      <c r="J561">
        <f>IF(Basket_Sheet!$I$6=0,IF(C561&lt;Basket_Sheet!$I$7,-10,10),IF(Basket_Sheet!$I$6=1,IF(D561&lt;Basket_Sheet!$I$7,-10,10),IF(Basket_Sheet!$I$6=2,IF(E561&gt;Basket_Sheet!$I$7,-10,10),"")))</f>
        <v>10</v>
      </c>
      <c r="K561">
        <f t="shared" si="140"/>
        <v>-1</v>
      </c>
      <c r="L561">
        <f t="shared" si="141"/>
        <v>1</v>
      </c>
      <c r="M561">
        <f t="shared" si="142"/>
        <v>1</v>
      </c>
      <c r="N561">
        <v>27837.300800000001</v>
      </c>
      <c r="O561" s="6">
        <f t="shared" si="147"/>
        <v>-7.0500716298782518E-3</v>
      </c>
      <c r="P561">
        <v>18967574</v>
      </c>
      <c r="Q561" s="6">
        <f t="shared" si="148"/>
        <v>2.0816590212726638E-3</v>
      </c>
      <c r="R561">
        <v>3066.3441360823381</v>
      </c>
      <c r="S561" s="6">
        <f t="shared" si="149"/>
        <v>1.7669004926967879E-4</v>
      </c>
      <c r="T561" s="29">
        <v>642.11652999999956</v>
      </c>
      <c r="U561" s="6">
        <f t="shared" si="150"/>
        <v>4.8233447268231089E-5</v>
      </c>
      <c r="V561">
        <v>743.89743999999996</v>
      </c>
      <c r="W561" s="6">
        <f t="shared" si="152"/>
        <v>3.0682994749575698E-4</v>
      </c>
      <c r="X561">
        <v>3708.4606660823374</v>
      </c>
      <c r="Y561" s="6">
        <f t="shared" si="151"/>
        <v>1.5444554532373367E-4</v>
      </c>
      <c r="Z561" s="29">
        <v>4452.3581060823371</v>
      </c>
      <c r="AA561" s="6">
        <f t="shared" si="153"/>
        <v>1.7990261326605861E-4</v>
      </c>
      <c r="AB561">
        <f t="shared" si="143"/>
        <v>2018</v>
      </c>
      <c r="AC561">
        <f t="shared" si="144"/>
        <v>8</v>
      </c>
      <c r="AD561" s="23">
        <f t="shared" si="145"/>
        <v>3</v>
      </c>
      <c r="AE561">
        <f>IF(ISBLANK(Basket_Sheet!$I$1),0,IF(Basket_Sheet!$I$1=0,1,IF(Calculation_Sheet!AB561=Basket_Sheet!$I$1,1,0)))</f>
        <v>1</v>
      </c>
      <c r="AF561">
        <f>IF(ISBLANK(Basket_Sheet!$I$2),0,IF(Basket_Sheet!$I$2=0,1,IF(Calculation_Sheet!AC561=Basket_Sheet!$I$2,1,0)))</f>
        <v>0</v>
      </c>
      <c r="AG561">
        <f>IF(ISBLANK(Basket_Sheet!$I$3),0,IF(Basket_Sheet!$I$3=0,1,IF(Calculation_Sheet!AD561=Basket_Sheet!$I$3,1,0)))</f>
        <v>0</v>
      </c>
      <c r="AH561">
        <f t="shared" si="146"/>
        <v>1</v>
      </c>
    </row>
    <row r="562" spans="1:34" x14ac:dyDescent="0.35">
      <c r="A562" s="19">
        <v>43339</v>
      </c>
      <c r="B562" s="7">
        <v>0.61350548464258681</v>
      </c>
      <c r="C562">
        <v>0.67764296800000001</v>
      </c>
      <c r="D562">
        <v>0.17873313271588101</v>
      </c>
      <c r="E562">
        <v>8.6383364701677792</v>
      </c>
      <c r="F562">
        <v>1</v>
      </c>
      <c r="G562">
        <f t="shared" si="137"/>
        <v>99999</v>
      </c>
      <c r="H562">
        <f t="shared" si="138"/>
        <v>99999</v>
      </c>
      <c r="I562">
        <f t="shared" si="139"/>
        <v>1</v>
      </c>
      <c r="J562">
        <f>IF(Basket_Sheet!$I$6=0,IF(C562&lt;Basket_Sheet!$I$7,-10,10),IF(Basket_Sheet!$I$6=1,IF(D562&lt;Basket_Sheet!$I$7,-10,10),IF(Basket_Sheet!$I$6=2,IF(E562&gt;Basket_Sheet!$I$7,-10,10),"")))</f>
        <v>10</v>
      </c>
      <c r="K562">
        <f t="shared" si="140"/>
        <v>1</v>
      </c>
      <c r="L562">
        <f t="shared" si="141"/>
        <v>5</v>
      </c>
      <c r="M562">
        <f t="shared" si="142"/>
        <v>5</v>
      </c>
      <c r="N562">
        <v>28262.800800000001</v>
      </c>
      <c r="O562" s="6">
        <f t="shared" si="147"/>
        <v>1.5285246333940572E-2</v>
      </c>
      <c r="P562">
        <v>18983908</v>
      </c>
      <c r="Q562" s="6">
        <f t="shared" si="148"/>
        <v>8.6115388293728223E-4</v>
      </c>
      <c r="R562">
        <v>3065.7536975358271</v>
      </c>
      <c r="S562" s="6">
        <f t="shared" si="149"/>
        <v>-1.925545601888512E-4</v>
      </c>
      <c r="T562" s="29">
        <v>640.09923999999955</v>
      </c>
      <c r="U562" s="6">
        <f t="shared" si="150"/>
        <v>-3.1416260223047221E-3</v>
      </c>
      <c r="V562">
        <v>742.5455199999999</v>
      </c>
      <c r="W562" s="6">
        <f t="shared" si="152"/>
        <v>-1.8173472945410829E-3</v>
      </c>
      <c r="X562">
        <v>3705.8529375358266</v>
      </c>
      <c r="Y562" s="6">
        <f t="shared" si="151"/>
        <v>-7.0318355277732003E-4</v>
      </c>
      <c r="Z562" s="29">
        <v>4448.3984575358263</v>
      </c>
      <c r="AA562" s="6">
        <f t="shared" si="153"/>
        <v>-8.8933739204433149E-4</v>
      </c>
      <c r="AB562">
        <f t="shared" si="143"/>
        <v>2018</v>
      </c>
      <c r="AC562">
        <f t="shared" si="144"/>
        <v>8</v>
      </c>
      <c r="AD562" s="23">
        <f t="shared" si="145"/>
        <v>3</v>
      </c>
      <c r="AE562">
        <f>IF(ISBLANK(Basket_Sheet!$I$1),0,IF(Basket_Sheet!$I$1=0,1,IF(Calculation_Sheet!AB562=Basket_Sheet!$I$1,1,0)))</f>
        <v>1</v>
      </c>
      <c r="AF562">
        <f>IF(ISBLANK(Basket_Sheet!$I$2),0,IF(Basket_Sheet!$I$2=0,1,IF(Calculation_Sheet!AC562=Basket_Sheet!$I$2,1,0)))</f>
        <v>0</v>
      </c>
      <c r="AG562">
        <f>IF(ISBLANK(Basket_Sheet!$I$3),0,IF(Basket_Sheet!$I$3=0,1,IF(Calculation_Sheet!AD562=Basket_Sheet!$I$3,1,0)))</f>
        <v>0</v>
      </c>
      <c r="AH562">
        <f t="shared" si="146"/>
        <v>1</v>
      </c>
    </row>
    <row r="563" spans="1:34" x14ac:dyDescent="0.35">
      <c r="A563" s="19">
        <v>43340</v>
      </c>
      <c r="B563" s="7">
        <v>-0.34462212010181015</v>
      </c>
      <c r="C563">
        <v>3.3625478E-2</v>
      </c>
      <c r="D563">
        <v>5.1348279508621197E-2</v>
      </c>
      <c r="E563">
        <v>13.467814265483099</v>
      </c>
      <c r="F563">
        <v>7</v>
      </c>
      <c r="G563">
        <f t="shared" si="137"/>
        <v>-1</v>
      </c>
      <c r="H563">
        <f t="shared" si="138"/>
        <v>99999</v>
      </c>
      <c r="I563">
        <f t="shared" si="139"/>
        <v>99999</v>
      </c>
      <c r="J563">
        <f>IF(Basket_Sheet!$I$6=0,IF(C563&lt;Basket_Sheet!$I$7,-10,10),IF(Basket_Sheet!$I$6=1,IF(D563&lt;Basket_Sheet!$I$7,-10,10),IF(Basket_Sheet!$I$6=2,IF(E563&gt;Basket_Sheet!$I$7,-10,10),"")))</f>
        <v>-10</v>
      </c>
      <c r="K563">
        <f t="shared" si="140"/>
        <v>-1</v>
      </c>
      <c r="L563">
        <f t="shared" si="141"/>
        <v>2</v>
      </c>
      <c r="M563">
        <f t="shared" si="142"/>
        <v>2</v>
      </c>
      <c r="N563">
        <v>28275.900399999999</v>
      </c>
      <c r="O563" s="6">
        <f t="shared" si="147"/>
        <v>4.6349263445955025E-4</v>
      </c>
      <c r="P563">
        <v>18881162</v>
      </c>
      <c r="Q563" s="6">
        <f t="shared" si="148"/>
        <v>-5.4122681167649844E-3</v>
      </c>
      <c r="R563">
        <v>3058.8528845002115</v>
      </c>
      <c r="S563" s="6">
        <f t="shared" si="149"/>
        <v>-2.2509352402191318E-3</v>
      </c>
      <c r="T563" s="29">
        <v>639.66142999999965</v>
      </c>
      <c r="U563" s="6">
        <f t="shared" si="150"/>
        <v>-6.8397206658121767E-4</v>
      </c>
      <c r="V563">
        <v>736.34162000000003</v>
      </c>
      <c r="W563" s="6">
        <f t="shared" si="152"/>
        <v>-8.3549086660705818E-3</v>
      </c>
      <c r="X563">
        <v>3698.5143145002112</v>
      </c>
      <c r="Y563" s="6">
        <f t="shared" si="151"/>
        <v>-1.9802790772629475E-3</v>
      </c>
      <c r="Z563" s="29">
        <v>4434.8559345002113</v>
      </c>
      <c r="AA563" s="6">
        <f t="shared" si="153"/>
        <v>-3.0443592598304869E-3</v>
      </c>
      <c r="AB563">
        <f t="shared" si="143"/>
        <v>2018</v>
      </c>
      <c r="AC563">
        <f t="shared" si="144"/>
        <v>8</v>
      </c>
      <c r="AD563" s="23">
        <f t="shared" si="145"/>
        <v>3</v>
      </c>
      <c r="AE563">
        <f>IF(ISBLANK(Basket_Sheet!$I$1),0,IF(Basket_Sheet!$I$1=0,1,IF(Calculation_Sheet!AB563=Basket_Sheet!$I$1,1,0)))</f>
        <v>1</v>
      </c>
      <c r="AF563">
        <f>IF(ISBLANK(Basket_Sheet!$I$2),0,IF(Basket_Sheet!$I$2=0,1,IF(Calculation_Sheet!AC563=Basket_Sheet!$I$2,1,0)))</f>
        <v>0</v>
      </c>
      <c r="AG563">
        <f>IF(ISBLANK(Basket_Sheet!$I$3),0,IF(Basket_Sheet!$I$3=0,1,IF(Calculation_Sheet!AD563=Basket_Sheet!$I$3,1,0)))</f>
        <v>0</v>
      </c>
      <c r="AH563">
        <f t="shared" si="146"/>
        <v>1</v>
      </c>
    </row>
    <row r="564" spans="1:34" x14ac:dyDescent="0.35">
      <c r="A564" s="19">
        <v>43341</v>
      </c>
      <c r="B564" s="7">
        <v>-5.0848189510380046E-2</v>
      </c>
      <c r="C564">
        <v>3.9824684999999999E-2</v>
      </c>
      <c r="D564">
        <v>4.9134733952645802E-2</v>
      </c>
      <c r="E564">
        <v>10.6542937083663</v>
      </c>
      <c r="F564">
        <v>3</v>
      </c>
      <c r="G564">
        <f t="shared" si="137"/>
        <v>99999</v>
      </c>
      <c r="H564">
        <f t="shared" si="138"/>
        <v>0</v>
      </c>
      <c r="I564">
        <f t="shared" si="139"/>
        <v>99999</v>
      </c>
      <c r="J564">
        <f>IF(Basket_Sheet!$I$6=0,IF(C564&lt;Basket_Sheet!$I$7,-10,10),IF(Basket_Sheet!$I$6=1,IF(D564&lt;Basket_Sheet!$I$7,-10,10),IF(Basket_Sheet!$I$6=2,IF(E564&gt;Basket_Sheet!$I$7,-10,10),"")))</f>
        <v>-10</v>
      </c>
      <c r="K564">
        <f t="shared" si="140"/>
        <v>0</v>
      </c>
      <c r="L564">
        <f t="shared" si="141"/>
        <v>4</v>
      </c>
      <c r="M564">
        <f t="shared" si="142"/>
        <v>4</v>
      </c>
      <c r="N564">
        <v>28207.599600000001</v>
      </c>
      <c r="O564" s="6">
        <f t="shared" si="147"/>
        <v>-2.4155128230681777E-3</v>
      </c>
      <c r="P564">
        <v>18922010</v>
      </c>
      <c r="Q564" s="6">
        <f t="shared" si="148"/>
        <v>2.1634261704868152E-3</v>
      </c>
      <c r="R564">
        <v>3049.3285161821232</v>
      </c>
      <c r="S564" s="6">
        <f t="shared" si="149"/>
        <v>-3.1137059145113222E-3</v>
      </c>
      <c r="T564" s="29">
        <v>638.58319999999969</v>
      </c>
      <c r="U564" s="6">
        <f t="shared" si="150"/>
        <v>-1.6856260975434134E-3</v>
      </c>
      <c r="V564">
        <v>735.50972000000002</v>
      </c>
      <c r="W564" s="6">
        <f t="shared" si="152"/>
        <v>-1.1297745196041653E-3</v>
      </c>
      <c r="X564">
        <v>3687.9117161821227</v>
      </c>
      <c r="Y564" s="6">
        <f t="shared" si="151"/>
        <v>-2.8667182053400131E-3</v>
      </c>
      <c r="Z564" s="29">
        <v>4423.4214361821232</v>
      </c>
      <c r="AA564" s="6">
        <f t="shared" si="153"/>
        <v>-2.5783246371399171E-3</v>
      </c>
      <c r="AB564">
        <f t="shared" si="143"/>
        <v>2018</v>
      </c>
      <c r="AC564">
        <f t="shared" si="144"/>
        <v>8</v>
      </c>
      <c r="AD564" s="23">
        <f t="shared" si="145"/>
        <v>3</v>
      </c>
      <c r="AE564">
        <f>IF(ISBLANK(Basket_Sheet!$I$1),0,IF(Basket_Sheet!$I$1=0,1,IF(Calculation_Sheet!AB564=Basket_Sheet!$I$1,1,0)))</f>
        <v>1</v>
      </c>
      <c r="AF564">
        <f>IF(ISBLANK(Basket_Sheet!$I$2),0,IF(Basket_Sheet!$I$2=0,1,IF(Calculation_Sheet!AC564=Basket_Sheet!$I$2,1,0)))</f>
        <v>0</v>
      </c>
      <c r="AG564">
        <f>IF(ISBLANK(Basket_Sheet!$I$3),0,IF(Basket_Sheet!$I$3=0,1,IF(Calculation_Sheet!AD564=Basket_Sheet!$I$3,1,0)))</f>
        <v>0</v>
      </c>
      <c r="AH564">
        <f t="shared" si="146"/>
        <v>1</v>
      </c>
    </row>
    <row r="565" spans="1:34" x14ac:dyDescent="0.35">
      <c r="A565" s="19">
        <v>43342</v>
      </c>
      <c r="B565" s="7">
        <v>4.9183336216805304E-2</v>
      </c>
      <c r="C565">
        <v>3.9535532999999998E-2</v>
      </c>
      <c r="D565">
        <v>0.106107209007022</v>
      </c>
      <c r="E565">
        <v>11.0006011717941</v>
      </c>
      <c r="F565">
        <v>4</v>
      </c>
      <c r="G565">
        <f t="shared" si="137"/>
        <v>99999</v>
      </c>
      <c r="H565">
        <f t="shared" si="138"/>
        <v>0</v>
      </c>
      <c r="I565">
        <f t="shared" si="139"/>
        <v>99999</v>
      </c>
      <c r="J565">
        <f>IF(Basket_Sheet!$I$6=0,IF(C565&lt;Basket_Sheet!$I$7,-10,10),IF(Basket_Sheet!$I$6=1,IF(D565&lt;Basket_Sheet!$I$7,-10,10),IF(Basket_Sheet!$I$6=2,IF(E565&gt;Basket_Sheet!$I$7,-10,10),"")))</f>
        <v>10</v>
      </c>
      <c r="K565">
        <f t="shared" si="140"/>
        <v>0</v>
      </c>
      <c r="L565">
        <f t="shared" si="141"/>
        <v>3</v>
      </c>
      <c r="M565">
        <f t="shared" si="142"/>
        <v>3</v>
      </c>
      <c r="N565">
        <v>28106.900399999999</v>
      </c>
      <c r="O565" s="6">
        <f t="shared" si="147"/>
        <v>-3.569931558444317E-3</v>
      </c>
      <c r="P565">
        <v>19233294</v>
      </c>
      <c r="Q565" s="6">
        <f t="shared" si="148"/>
        <v>1.6450895015910127E-2</v>
      </c>
      <c r="R565">
        <v>3075.7320294087667</v>
      </c>
      <c r="S565" s="6">
        <f t="shared" si="149"/>
        <v>8.6587958911366059E-3</v>
      </c>
      <c r="T565" s="29">
        <v>641.12825999999961</v>
      </c>
      <c r="U565" s="6">
        <f t="shared" si="150"/>
        <v>3.9854791043671955E-3</v>
      </c>
      <c r="V565">
        <v>733.82709000000011</v>
      </c>
      <c r="W565" s="6">
        <f t="shared" si="152"/>
        <v>-2.2877060006765149E-3</v>
      </c>
      <c r="X565">
        <v>3716.8602894087662</v>
      </c>
      <c r="Y565" s="6">
        <f t="shared" si="151"/>
        <v>7.8495841154819779E-3</v>
      </c>
      <c r="Z565" s="29">
        <v>4450.687379408766</v>
      </c>
      <c r="AA565" s="6">
        <f t="shared" si="153"/>
        <v>6.1639940078095368E-3</v>
      </c>
      <c r="AB565">
        <f t="shared" si="143"/>
        <v>2018</v>
      </c>
      <c r="AC565">
        <f t="shared" si="144"/>
        <v>8</v>
      </c>
      <c r="AD565" s="23">
        <f t="shared" si="145"/>
        <v>3</v>
      </c>
      <c r="AE565">
        <f>IF(ISBLANK(Basket_Sheet!$I$1),0,IF(Basket_Sheet!$I$1=0,1,IF(Calculation_Sheet!AB565=Basket_Sheet!$I$1,1,0)))</f>
        <v>1</v>
      </c>
      <c r="AF565">
        <f>IF(ISBLANK(Basket_Sheet!$I$2),0,IF(Basket_Sheet!$I$2=0,1,IF(Calculation_Sheet!AC565=Basket_Sheet!$I$2,1,0)))</f>
        <v>0</v>
      </c>
      <c r="AG565">
        <f>IF(ISBLANK(Basket_Sheet!$I$3),0,IF(Basket_Sheet!$I$3=0,1,IF(Calculation_Sheet!AD565=Basket_Sheet!$I$3,1,0)))</f>
        <v>0</v>
      </c>
      <c r="AH565">
        <f t="shared" si="146"/>
        <v>1</v>
      </c>
    </row>
    <row r="566" spans="1:34" x14ac:dyDescent="0.35">
      <c r="A566" s="19">
        <v>43343</v>
      </c>
      <c r="B566" s="7">
        <v>1.2906244864128526E-2</v>
      </c>
      <c r="C566">
        <v>3.4729059999999999E-2</v>
      </c>
      <c r="D566">
        <v>7.2528999317195197E-2</v>
      </c>
      <c r="E566">
        <v>9.3939826358901897</v>
      </c>
      <c r="F566">
        <v>3</v>
      </c>
      <c r="G566">
        <f t="shared" si="137"/>
        <v>99999</v>
      </c>
      <c r="H566">
        <f t="shared" si="138"/>
        <v>0</v>
      </c>
      <c r="I566">
        <f t="shared" si="139"/>
        <v>99999</v>
      </c>
      <c r="J566">
        <f>IF(Basket_Sheet!$I$6=0,IF(C566&lt;Basket_Sheet!$I$7,-10,10),IF(Basket_Sheet!$I$6=1,IF(D566&lt;Basket_Sheet!$I$7,-10,10),IF(Basket_Sheet!$I$6=2,IF(E566&gt;Basket_Sheet!$I$7,-10,10),"")))</f>
        <v>-10</v>
      </c>
      <c r="K566">
        <f t="shared" si="140"/>
        <v>0</v>
      </c>
      <c r="L566">
        <f t="shared" si="141"/>
        <v>4</v>
      </c>
      <c r="M566">
        <f t="shared" si="142"/>
        <v>4</v>
      </c>
      <c r="N566">
        <v>28046.800800000001</v>
      </c>
      <c r="O566" s="6">
        <f t="shared" si="147"/>
        <v>-2.1382507193855593E-3</v>
      </c>
      <c r="P566">
        <v>19290070</v>
      </c>
      <c r="Q566" s="6">
        <f t="shared" si="148"/>
        <v>2.9519644424922387E-3</v>
      </c>
      <c r="R566">
        <v>3075.6214761142219</v>
      </c>
      <c r="S566" s="6">
        <f t="shared" si="149"/>
        <v>-3.5943734203014444E-5</v>
      </c>
      <c r="T566" s="29">
        <v>639.53322999999955</v>
      </c>
      <c r="U566" s="6">
        <f t="shared" si="150"/>
        <v>-2.4878485312752607E-3</v>
      </c>
      <c r="V566">
        <v>728.07508000000007</v>
      </c>
      <c r="W566" s="6">
        <f t="shared" si="152"/>
        <v>-7.838372388242032E-3</v>
      </c>
      <c r="X566">
        <v>3715.1547061142214</v>
      </c>
      <c r="Y566" s="6">
        <f t="shared" si="151"/>
        <v>-4.588774292659803E-4</v>
      </c>
      <c r="Z566" s="29">
        <v>4443.2297861142215</v>
      </c>
      <c r="AA566" s="6">
        <f t="shared" si="153"/>
        <v>-1.6756048355692776E-3</v>
      </c>
      <c r="AB566">
        <f t="shared" si="143"/>
        <v>2018</v>
      </c>
      <c r="AC566">
        <f t="shared" si="144"/>
        <v>8</v>
      </c>
      <c r="AD566" s="23">
        <f t="shared" si="145"/>
        <v>3</v>
      </c>
      <c r="AE566">
        <f>IF(ISBLANK(Basket_Sheet!$I$1),0,IF(Basket_Sheet!$I$1=0,1,IF(Calculation_Sheet!AB566=Basket_Sheet!$I$1,1,0)))</f>
        <v>1</v>
      </c>
      <c r="AF566">
        <f>IF(ISBLANK(Basket_Sheet!$I$2),0,IF(Basket_Sheet!$I$2=0,1,IF(Calculation_Sheet!AC566=Basket_Sheet!$I$2,1,0)))</f>
        <v>0</v>
      </c>
      <c r="AG566">
        <f>IF(ISBLANK(Basket_Sheet!$I$3),0,IF(Basket_Sheet!$I$3=0,1,IF(Calculation_Sheet!AD566=Basket_Sheet!$I$3,1,0)))</f>
        <v>0</v>
      </c>
      <c r="AH566">
        <f t="shared" si="146"/>
        <v>1</v>
      </c>
    </row>
    <row r="567" spans="1:34" x14ac:dyDescent="0.35">
      <c r="A567" s="19">
        <v>43346</v>
      </c>
      <c r="B567" s="7">
        <v>-0.83717846757317893</v>
      </c>
      <c r="C567">
        <v>0.71952995799999997</v>
      </c>
      <c r="D567">
        <v>0.30014386289866202</v>
      </c>
      <c r="E567">
        <v>5.5998815300667699</v>
      </c>
      <c r="F567">
        <v>0</v>
      </c>
      <c r="G567">
        <f t="shared" si="137"/>
        <v>-1</v>
      </c>
      <c r="H567">
        <f t="shared" si="138"/>
        <v>99999</v>
      </c>
      <c r="I567">
        <f t="shared" si="139"/>
        <v>99999</v>
      </c>
      <c r="J567">
        <f>IF(Basket_Sheet!$I$6=0,IF(C567&lt;Basket_Sheet!$I$7,-10,10),IF(Basket_Sheet!$I$6=1,IF(D567&lt;Basket_Sheet!$I$7,-10,10),IF(Basket_Sheet!$I$6=2,IF(E567&gt;Basket_Sheet!$I$7,-10,10),"")))</f>
        <v>10</v>
      </c>
      <c r="K567">
        <f t="shared" si="140"/>
        <v>-1</v>
      </c>
      <c r="L567">
        <f t="shared" si="141"/>
        <v>1</v>
      </c>
      <c r="M567">
        <f t="shared" si="142"/>
        <v>1</v>
      </c>
      <c r="N567">
        <v>27804.349600000001</v>
      </c>
      <c r="O567" s="6">
        <f t="shared" si="147"/>
        <v>-8.6445224797261355E-3</v>
      </c>
      <c r="P567">
        <v>19341310</v>
      </c>
      <c r="Q567" s="6">
        <f t="shared" si="148"/>
        <v>2.6562889611079221E-3</v>
      </c>
      <c r="R567">
        <v>3084.648166569908</v>
      </c>
      <c r="S567" s="6">
        <f t="shared" si="149"/>
        <v>2.9349159270048997E-3</v>
      </c>
      <c r="T567" s="29">
        <v>642.21581999999967</v>
      </c>
      <c r="U567" s="6">
        <f t="shared" si="150"/>
        <v>4.1946061192161821E-3</v>
      </c>
      <c r="V567">
        <v>728.07508000000007</v>
      </c>
      <c r="W567" s="6">
        <f t="shared" si="152"/>
        <v>0</v>
      </c>
      <c r="X567">
        <v>3726.8639865699079</v>
      </c>
      <c r="Y567" s="6">
        <f t="shared" si="151"/>
        <v>3.151761200257841E-3</v>
      </c>
      <c r="Z567" s="29">
        <v>4454.9390665699084</v>
      </c>
      <c r="AA567" s="6">
        <f t="shared" si="153"/>
        <v>2.6353083273522593E-3</v>
      </c>
      <c r="AB567">
        <f t="shared" si="143"/>
        <v>2018</v>
      </c>
      <c r="AC567">
        <f t="shared" si="144"/>
        <v>9</v>
      </c>
      <c r="AD567" s="23">
        <f t="shared" si="145"/>
        <v>3</v>
      </c>
      <c r="AE567">
        <f>IF(ISBLANK(Basket_Sheet!$I$1),0,IF(Basket_Sheet!$I$1=0,1,IF(Calculation_Sheet!AB567=Basket_Sheet!$I$1,1,0)))</f>
        <v>1</v>
      </c>
      <c r="AF567">
        <f>IF(ISBLANK(Basket_Sheet!$I$2),0,IF(Basket_Sheet!$I$2=0,1,IF(Calculation_Sheet!AC567=Basket_Sheet!$I$2,1,0)))</f>
        <v>0</v>
      </c>
      <c r="AG567">
        <f>IF(ISBLANK(Basket_Sheet!$I$3),0,IF(Basket_Sheet!$I$3=0,1,IF(Calculation_Sheet!AD567=Basket_Sheet!$I$3,1,0)))</f>
        <v>0</v>
      </c>
      <c r="AH567">
        <f t="shared" si="146"/>
        <v>1</v>
      </c>
    </row>
    <row r="568" spans="1:34" x14ac:dyDescent="0.35">
      <c r="A568" s="19">
        <v>43347</v>
      </c>
      <c r="B568" s="7">
        <v>-1.2557800297221648</v>
      </c>
      <c r="C568">
        <v>0.54707394499999995</v>
      </c>
      <c r="D568">
        <v>0.15547547722246299</v>
      </c>
      <c r="E568">
        <v>7.5295348177120696</v>
      </c>
      <c r="F568">
        <v>4</v>
      </c>
      <c r="G568">
        <f t="shared" si="137"/>
        <v>-1</v>
      </c>
      <c r="H568">
        <f t="shared" si="138"/>
        <v>99999</v>
      </c>
      <c r="I568">
        <f t="shared" si="139"/>
        <v>99999</v>
      </c>
      <c r="J568">
        <f>IF(Basket_Sheet!$I$6=0,IF(C568&lt;Basket_Sheet!$I$7,-10,10),IF(Basket_Sheet!$I$6=1,IF(D568&lt;Basket_Sheet!$I$7,-10,10),IF(Basket_Sheet!$I$6=2,IF(E568&gt;Basket_Sheet!$I$7,-10,10),"")))</f>
        <v>10</v>
      </c>
      <c r="K568">
        <f t="shared" si="140"/>
        <v>-1</v>
      </c>
      <c r="L568">
        <f t="shared" si="141"/>
        <v>1</v>
      </c>
      <c r="M568">
        <f t="shared" si="142"/>
        <v>1</v>
      </c>
      <c r="N568">
        <v>27454.050800000001</v>
      </c>
      <c r="O568" s="6">
        <f t="shared" si="147"/>
        <v>-1.2598705060160809E-2</v>
      </c>
      <c r="P568">
        <v>19406780</v>
      </c>
      <c r="Q568" s="6">
        <f t="shared" si="148"/>
        <v>3.3849827131668953E-3</v>
      </c>
      <c r="R568">
        <v>3084.6710289052867</v>
      </c>
      <c r="S568" s="6">
        <f t="shared" si="149"/>
        <v>7.4116509061195046E-6</v>
      </c>
      <c r="T568" s="29">
        <v>644.06497999999976</v>
      </c>
      <c r="U568" s="6">
        <f t="shared" si="150"/>
        <v>2.8793435826606206E-3</v>
      </c>
      <c r="V568">
        <v>730.59728000000007</v>
      </c>
      <c r="W568" s="6">
        <f t="shared" si="152"/>
        <v>3.4642031698159936E-3</v>
      </c>
      <c r="X568">
        <v>3728.7360089052863</v>
      </c>
      <c r="Y568" s="6">
        <f t="shared" si="151"/>
        <v>5.0230497869652169E-4</v>
      </c>
      <c r="Z568" s="29">
        <v>4459.3332889052863</v>
      </c>
      <c r="AA568" s="6">
        <f t="shared" si="153"/>
        <v>9.8637091769715468E-4</v>
      </c>
      <c r="AB568">
        <f t="shared" si="143"/>
        <v>2018</v>
      </c>
      <c r="AC568">
        <f t="shared" si="144"/>
        <v>9</v>
      </c>
      <c r="AD568" s="23">
        <f t="shared" si="145"/>
        <v>3</v>
      </c>
      <c r="AE568">
        <f>IF(ISBLANK(Basket_Sheet!$I$1),0,IF(Basket_Sheet!$I$1=0,1,IF(Calculation_Sheet!AB568=Basket_Sheet!$I$1,1,0)))</f>
        <v>1</v>
      </c>
      <c r="AF568">
        <f>IF(ISBLANK(Basket_Sheet!$I$2),0,IF(Basket_Sheet!$I$2=0,1,IF(Calculation_Sheet!AC568=Basket_Sheet!$I$2,1,0)))</f>
        <v>0</v>
      </c>
      <c r="AG568">
        <f>IF(ISBLANK(Basket_Sheet!$I$3),0,IF(Basket_Sheet!$I$3=0,1,IF(Calculation_Sheet!AD568=Basket_Sheet!$I$3,1,0)))</f>
        <v>0</v>
      </c>
      <c r="AH568">
        <f t="shared" si="146"/>
        <v>1</v>
      </c>
    </row>
    <row r="569" spans="1:34" x14ac:dyDescent="0.35">
      <c r="A569" s="19">
        <v>43348</v>
      </c>
      <c r="B569" s="7">
        <v>-0.4878801538930489</v>
      </c>
      <c r="C569">
        <v>0.362303127</v>
      </c>
      <c r="D569">
        <v>6.5982145347767501E-2</v>
      </c>
      <c r="E569">
        <v>7.7185701031063401</v>
      </c>
      <c r="F569">
        <v>11</v>
      </c>
      <c r="G569">
        <f t="shared" si="137"/>
        <v>-1</v>
      </c>
      <c r="H569">
        <f t="shared" si="138"/>
        <v>99999</v>
      </c>
      <c r="I569">
        <f t="shared" si="139"/>
        <v>99999</v>
      </c>
      <c r="J569">
        <f>IF(Basket_Sheet!$I$6=0,IF(C569&lt;Basket_Sheet!$I$7,-10,10),IF(Basket_Sheet!$I$6=1,IF(D569&lt;Basket_Sheet!$I$7,-10,10),IF(Basket_Sheet!$I$6=2,IF(E569&gt;Basket_Sheet!$I$7,-10,10),"")))</f>
        <v>-10</v>
      </c>
      <c r="K569">
        <f t="shared" si="140"/>
        <v>-1</v>
      </c>
      <c r="L569">
        <f t="shared" si="141"/>
        <v>2</v>
      </c>
      <c r="M569">
        <f t="shared" si="142"/>
        <v>2</v>
      </c>
      <c r="N569">
        <v>27371</v>
      </c>
      <c r="O569" s="6">
        <f t="shared" si="147"/>
        <v>-3.02508364266596E-3</v>
      </c>
      <c r="P569">
        <v>19427762</v>
      </c>
      <c r="Q569" s="6">
        <f t="shared" si="148"/>
        <v>1.0811685400669013E-3</v>
      </c>
      <c r="R569">
        <v>3076.0478798074514</v>
      </c>
      <c r="S569" s="6">
        <f t="shared" si="149"/>
        <v>-2.7954841916790762E-3</v>
      </c>
      <c r="T569" s="29">
        <v>644.33783999999969</v>
      </c>
      <c r="U569" s="6">
        <f t="shared" si="150"/>
        <v>4.2365290533252775E-4</v>
      </c>
      <c r="V569">
        <v>740.98558000000003</v>
      </c>
      <c r="W569" s="6">
        <f t="shared" si="152"/>
        <v>1.4218914146518546E-2</v>
      </c>
      <c r="X569">
        <v>3720.3857198074511</v>
      </c>
      <c r="Y569" s="6">
        <f t="shared" si="151"/>
        <v>-2.2394422876524933E-3</v>
      </c>
      <c r="Z569" s="29">
        <v>4461.3712998074516</v>
      </c>
      <c r="AA569" s="6">
        <f t="shared" si="153"/>
        <v>4.5702143574599674E-4</v>
      </c>
      <c r="AB569">
        <f t="shared" si="143"/>
        <v>2018</v>
      </c>
      <c r="AC569">
        <f t="shared" si="144"/>
        <v>9</v>
      </c>
      <c r="AD569" s="23">
        <f t="shared" si="145"/>
        <v>3</v>
      </c>
      <c r="AE569">
        <f>IF(ISBLANK(Basket_Sheet!$I$1),0,IF(Basket_Sheet!$I$1=0,1,IF(Calculation_Sheet!AB569=Basket_Sheet!$I$1,1,0)))</f>
        <v>1</v>
      </c>
      <c r="AF569">
        <f>IF(ISBLANK(Basket_Sheet!$I$2),0,IF(Basket_Sheet!$I$2=0,1,IF(Calculation_Sheet!AC569=Basket_Sheet!$I$2,1,0)))</f>
        <v>0</v>
      </c>
      <c r="AG569">
        <f>IF(ISBLANK(Basket_Sheet!$I$3),0,IF(Basket_Sheet!$I$3=0,1,IF(Calculation_Sheet!AD569=Basket_Sheet!$I$3,1,0)))</f>
        <v>0</v>
      </c>
      <c r="AH569">
        <f t="shared" si="146"/>
        <v>1</v>
      </c>
    </row>
    <row r="570" spans="1:34" x14ac:dyDescent="0.35">
      <c r="A570" s="19">
        <v>43349</v>
      </c>
      <c r="B570" s="7">
        <v>8.1519722210273038E-2</v>
      </c>
      <c r="C570">
        <v>3.9176771999999999E-2</v>
      </c>
      <c r="D570">
        <v>0.11229448014467799</v>
      </c>
      <c r="E570">
        <v>8.2435237487569992</v>
      </c>
      <c r="F570">
        <v>11</v>
      </c>
      <c r="G570">
        <f t="shared" si="137"/>
        <v>99999</v>
      </c>
      <c r="H570">
        <f t="shared" si="138"/>
        <v>0</v>
      </c>
      <c r="I570">
        <f t="shared" si="139"/>
        <v>99999</v>
      </c>
      <c r="J570">
        <f>IF(Basket_Sheet!$I$6=0,IF(C570&lt;Basket_Sheet!$I$7,-10,10),IF(Basket_Sheet!$I$6=1,IF(D570&lt;Basket_Sheet!$I$7,-10,10),IF(Basket_Sheet!$I$6=2,IF(E570&gt;Basket_Sheet!$I$7,-10,10),"")))</f>
        <v>10</v>
      </c>
      <c r="K570">
        <f t="shared" si="140"/>
        <v>0</v>
      </c>
      <c r="L570">
        <f t="shared" si="141"/>
        <v>3</v>
      </c>
      <c r="M570">
        <f t="shared" si="142"/>
        <v>3</v>
      </c>
      <c r="N570">
        <v>27424.150399999999</v>
      </c>
      <c r="O570" s="6">
        <f t="shared" si="147"/>
        <v>1.9418508640531851E-3</v>
      </c>
      <c r="P570">
        <v>19487966</v>
      </c>
      <c r="Q570" s="6">
        <f t="shared" si="148"/>
        <v>3.0988643982770014E-3</v>
      </c>
      <c r="R570">
        <v>3064.4342804971402</v>
      </c>
      <c r="S570" s="6">
        <f t="shared" si="149"/>
        <v>-3.7754936737324218E-3</v>
      </c>
      <c r="T570" s="29">
        <v>643.90840999999966</v>
      </c>
      <c r="U570" s="6">
        <f t="shared" si="150"/>
        <v>-6.664671440063108E-4</v>
      </c>
      <c r="V570">
        <v>737.22545000000014</v>
      </c>
      <c r="W570" s="6">
        <f t="shared" si="152"/>
        <v>-5.074498210882683E-3</v>
      </c>
      <c r="X570">
        <v>3708.3426904971398</v>
      </c>
      <c r="Y570" s="6">
        <f t="shared" si="151"/>
        <v>-3.2370378281461054E-3</v>
      </c>
      <c r="Z570" s="29">
        <v>4445.5681404971401</v>
      </c>
      <c r="AA570" s="6">
        <f t="shared" si="153"/>
        <v>-3.5422201489917482E-3</v>
      </c>
      <c r="AB570">
        <f t="shared" si="143"/>
        <v>2018</v>
      </c>
      <c r="AC570">
        <f t="shared" si="144"/>
        <v>9</v>
      </c>
      <c r="AD570" s="23">
        <f t="shared" si="145"/>
        <v>3</v>
      </c>
      <c r="AE570">
        <f>IF(ISBLANK(Basket_Sheet!$I$1),0,IF(Basket_Sheet!$I$1=0,1,IF(Calculation_Sheet!AB570=Basket_Sheet!$I$1,1,0)))</f>
        <v>1</v>
      </c>
      <c r="AF570">
        <f>IF(ISBLANK(Basket_Sheet!$I$2),0,IF(Basket_Sheet!$I$2=0,1,IF(Calculation_Sheet!AC570=Basket_Sheet!$I$2,1,0)))</f>
        <v>0</v>
      </c>
      <c r="AG570">
        <f>IF(ISBLANK(Basket_Sheet!$I$3),0,IF(Basket_Sheet!$I$3=0,1,IF(Calculation_Sheet!AD570=Basket_Sheet!$I$3,1,0)))</f>
        <v>0</v>
      </c>
      <c r="AH570">
        <f t="shared" si="146"/>
        <v>1</v>
      </c>
    </row>
    <row r="571" spans="1:34" x14ac:dyDescent="0.35">
      <c r="A571" s="19">
        <v>43350</v>
      </c>
      <c r="B571" s="7">
        <v>0.84187592675464118</v>
      </c>
      <c r="C571">
        <v>0.33261316899999999</v>
      </c>
      <c r="D571">
        <v>0.202825584361053</v>
      </c>
      <c r="E571">
        <v>8.0614989245582596</v>
      </c>
      <c r="F571">
        <v>8</v>
      </c>
      <c r="G571">
        <f t="shared" si="137"/>
        <v>99999</v>
      </c>
      <c r="H571">
        <f t="shared" si="138"/>
        <v>99999</v>
      </c>
      <c r="I571">
        <f t="shared" si="139"/>
        <v>1</v>
      </c>
      <c r="J571">
        <f>IF(Basket_Sheet!$I$6=0,IF(C571&lt;Basket_Sheet!$I$7,-10,10),IF(Basket_Sheet!$I$6=1,IF(D571&lt;Basket_Sheet!$I$7,-10,10),IF(Basket_Sheet!$I$6=2,IF(E571&gt;Basket_Sheet!$I$7,-10,10),"")))</f>
        <v>10</v>
      </c>
      <c r="K571">
        <f t="shared" si="140"/>
        <v>1</v>
      </c>
      <c r="L571">
        <f t="shared" si="141"/>
        <v>5</v>
      </c>
      <c r="M571">
        <f t="shared" si="142"/>
        <v>5</v>
      </c>
      <c r="N571">
        <v>27460.449199999999</v>
      </c>
      <c r="O571" s="6">
        <f t="shared" si="147"/>
        <v>1.3236070934032895E-3</v>
      </c>
      <c r="P571">
        <v>19549154</v>
      </c>
      <c r="Q571" s="6">
        <f t="shared" si="148"/>
        <v>3.1397838029889602E-3</v>
      </c>
      <c r="R571">
        <v>3065.6434094962478</v>
      </c>
      <c r="S571" s="6">
        <f t="shared" si="149"/>
        <v>3.9456842223795086E-4</v>
      </c>
      <c r="T571" s="29">
        <v>642.13448999999969</v>
      </c>
      <c r="U571" s="6">
        <f t="shared" si="150"/>
        <v>-2.7549259684307437E-3</v>
      </c>
      <c r="V571">
        <v>726.26553000000001</v>
      </c>
      <c r="W571" s="6">
        <f t="shared" si="152"/>
        <v>-1.4866442822884296E-2</v>
      </c>
      <c r="X571">
        <v>3707.7778994962473</v>
      </c>
      <c r="Y571" s="6">
        <f t="shared" si="151"/>
        <v>-1.5230280694922271E-4</v>
      </c>
      <c r="Z571" s="29">
        <v>4434.043429496247</v>
      </c>
      <c r="AA571" s="6">
        <f t="shared" si="153"/>
        <v>-2.5924045333841628E-3</v>
      </c>
      <c r="AB571">
        <f t="shared" si="143"/>
        <v>2018</v>
      </c>
      <c r="AC571">
        <f t="shared" si="144"/>
        <v>9</v>
      </c>
      <c r="AD571" s="23">
        <f t="shared" si="145"/>
        <v>3</v>
      </c>
      <c r="AE571">
        <f>IF(ISBLANK(Basket_Sheet!$I$1),0,IF(Basket_Sheet!$I$1=0,1,IF(Calculation_Sheet!AB571=Basket_Sheet!$I$1,1,0)))</f>
        <v>1</v>
      </c>
      <c r="AF571">
        <f>IF(ISBLANK(Basket_Sheet!$I$2),0,IF(Basket_Sheet!$I$2=0,1,IF(Calculation_Sheet!AC571=Basket_Sheet!$I$2,1,0)))</f>
        <v>0</v>
      </c>
      <c r="AG571">
        <f>IF(ISBLANK(Basket_Sheet!$I$3),0,IF(Basket_Sheet!$I$3=0,1,IF(Calculation_Sheet!AD571=Basket_Sheet!$I$3,1,0)))</f>
        <v>0</v>
      </c>
      <c r="AH571">
        <f t="shared" si="146"/>
        <v>1</v>
      </c>
    </row>
    <row r="572" spans="1:34" x14ac:dyDescent="0.35">
      <c r="A572" s="19">
        <v>43353</v>
      </c>
      <c r="B572" s="7">
        <v>-0.70114869973808824</v>
      </c>
      <c r="C572">
        <v>0.41387667900000003</v>
      </c>
      <c r="D572">
        <v>0.11976022055675099</v>
      </c>
      <c r="E572">
        <v>9.6855494887377898</v>
      </c>
      <c r="F572">
        <v>4</v>
      </c>
      <c r="G572">
        <f t="shared" si="137"/>
        <v>-1</v>
      </c>
      <c r="H572">
        <f t="shared" si="138"/>
        <v>99999</v>
      </c>
      <c r="I572">
        <f t="shared" si="139"/>
        <v>99999</v>
      </c>
      <c r="J572">
        <f>IF(Basket_Sheet!$I$6=0,IF(C572&lt;Basket_Sheet!$I$7,-10,10),IF(Basket_Sheet!$I$6=1,IF(D572&lt;Basket_Sheet!$I$7,-10,10),IF(Basket_Sheet!$I$6=2,IF(E572&gt;Basket_Sheet!$I$7,-10,10),"")))</f>
        <v>10</v>
      </c>
      <c r="K572">
        <f t="shared" si="140"/>
        <v>-1</v>
      </c>
      <c r="L572">
        <f t="shared" si="141"/>
        <v>1</v>
      </c>
      <c r="M572">
        <f t="shared" si="142"/>
        <v>1</v>
      </c>
      <c r="N572">
        <v>27209.25</v>
      </c>
      <c r="O572" s="6">
        <f t="shared" si="147"/>
        <v>-9.1476726462289548E-3</v>
      </c>
      <c r="P572">
        <v>19583826</v>
      </c>
      <c r="Q572" s="6">
        <f t="shared" si="148"/>
        <v>1.7735805856355924E-3</v>
      </c>
      <c r="R572">
        <v>3061.9516743985391</v>
      </c>
      <c r="S572" s="6">
        <f t="shared" si="149"/>
        <v>-1.2042284781957902E-3</v>
      </c>
      <c r="T572" s="29">
        <v>641.36476999999957</v>
      </c>
      <c r="U572" s="6">
        <f t="shared" si="150"/>
        <v>-1.1986897012806752E-3</v>
      </c>
      <c r="V572">
        <v>726.00062000000003</v>
      </c>
      <c r="W572" s="6">
        <f t="shared" si="152"/>
        <v>-3.6475639977018304E-4</v>
      </c>
      <c r="X572">
        <v>3703.3164443985388</v>
      </c>
      <c r="Y572" s="6">
        <f t="shared" si="151"/>
        <v>-1.2032692406723777E-3</v>
      </c>
      <c r="Z572" s="29">
        <v>4429.3170643985386</v>
      </c>
      <c r="AA572" s="6">
        <f t="shared" si="153"/>
        <v>-1.0659266587844662E-3</v>
      </c>
      <c r="AB572">
        <f t="shared" si="143"/>
        <v>2018</v>
      </c>
      <c r="AC572">
        <f t="shared" si="144"/>
        <v>9</v>
      </c>
      <c r="AD572" s="23">
        <f t="shared" si="145"/>
        <v>3</v>
      </c>
      <c r="AE572">
        <f>IF(ISBLANK(Basket_Sheet!$I$1),0,IF(Basket_Sheet!$I$1=0,1,IF(Calculation_Sheet!AB572=Basket_Sheet!$I$1,1,0)))</f>
        <v>1</v>
      </c>
      <c r="AF572">
        <f>IF(ISBLANK(Basket_Sheet!$I$2),0,IF(Basket_Sheet!$I$2=0,1,IF(Calculation_Sheet!AC572=Basket_Sheet!$I$2,1,0)))</f>
        <v>0</v>
      </c>
      <c r="AG572">
        <f>IF(ISBLANK(Basket_Sheet!$I$3),0,IF(Basket_Sheet!$I$3=0,1,IF(Calculation_Sheet!AD572=Basket_Sheet!$I$3,1,0)))</f>
        <v>0</v>
      </c>
      <c r="AH572">
        <f t="shared" si="146"/>
        <v>1</v>
      </c>
    </row>
    <row r="573" spans="1:34" x14ac:dyDescent="0.35">
      <c r="A573" s="19">
        <v>43354</v>
      </c>
      <c r="B573" s="7">
        <v>-1.6002230868195966</v>
      </c>
      <c r="C573">
        <v>0.63448494600000005</v>
      </c>
      <c r="D573">
        <v>0.39685857362358201</v>
      </c>
      <c r="E573">
        <v>4.1717263591740696</v>
      </c>
      <c r="F573">
        <v>5</v>
      </c>
      <c r="G573">
        <f t="shared" si="137"/>
        <v>-1</v>
      </c>
      <c r="H573">
        <f t="shared" si="138"/>
        <v>99999</v>
      </c>
      <c r="I573">
        <f t="shared" si="139"/>
        <v>99999</v>
      </c>
      <c r="J573">
        <f>IF(Basket_Sheet!$I$6=0,IF(C573&lt;Basket_Sheet!$I$7,-10,10),IF(Basket_Sheet!$I$6=1,IF(D573&lt;Basket_Sheet!$I$7,-10,10),IF(Basket_Sheet!$I$6=2,IF(E573&gt;Basket_Sheet!$I$7,-10,10),"")))</f>
        <v>10</v>
      </c>
      <c r="K573">
        <f t="shared" si="140"/>
        <v>-1</v>
      </c>
      <c r="L573">
        <f t="shared" si="141"/>
        <v>1</v>
      </c>
      <c r="M573">
        <f t="shared" si="142"/>
        <v>1</v>
      </c>
      <c r="N573">
        <v>26787.400399999999</v>
      </c>
      <c r="O573" s="6">
        <f t="shared" si="147"/>
        <v>-1.5503904003234203E-2</v>
      </c>
      <c r="P573">
        <v>19437406</v>
      </c>
      <c r="Q573" s="6">
        <f t="shared" si="148"/>
        <v>-7.4765778658368864E-3</v>
      </c>
      <c r="R573">
        <v>3072.0559112235542</v>
      </c>
      <c r="S573" s="6">
        <f t="shared" si="149"/>
        <v>3.2999334736396602E-3</v>
      </c>
      <c r="T573" s="29">
        <v>644.32439999999963</v>
      </c>
      <c r="U573" s="6">
        <f t="shared" si="150"/>
        <v>4.6145814962679221E-3</v>
      </c>
      <c r="V573">
        <v>723.69739000000004</v>
      </c>
      <c r="W573" s="6">
        <f t="shared" si="152"/>
        <v>-3.1724904036583013E-3</v>
      </c>
      <c r="X573">
        <v>3716.3803112235537</v>
      </c>
      <c r="Y573" s="6">
        <f t="shared" si="151"/>
        <v>3.5276128900014747E-3</v>
      </c>
      <c r="Z573" s="29">
        <v>4440.077701223554</v>
      </c>
      <c r="AA573" s="6">
        <f t="shared" si="153"/>
        <v>2.4294121799286472E-3</v>
      </c>
      <c r="AB573">
        <f t="shared" si="143"/>
        <v>2018</v>
      </c>
      <c r="AC573">
        <f t="shared" si="144"/>
        <v>9</v>
      </c>
      <c r="AD573" s="23">
        <f t="shared" si="145"/>
        <v>3</v>
      </c>
      <c r="AE573">
        <f>IF(ISBLANK(Basket_Sheet!$I$1),0,IF(Basket_Sheet!$I$1=0,1,IF(Calculation_Sheet!AB573=Basket_Sheet!$I$1,1,0)))</f>
        <v>1</v>
      </c>
      <c r="AF573">
        <f>IF(ISBLANK(Basket_Sheet!$I$2),0,IF(Basket_Sheet!$I$2=0,1,IF(Calculation_Sheet!AC573=Basket_Sheet!$I$2,1,0)))</f>
        <v>0</v>
      </c>
      <c r="AG573">
        <f>IF(ISBLANK(Basket_Sheet!$I$3),0,IF(Basket_Sheet!$I$3=0,1,IF(Calculation_Sheet!AD573=Basket_Sheet!$I$3,1,0)))</f>
        <v>0</v>
      </c>
      <c r="AH573">
        <f t="shared" si="146"/>
        <v>1</v>
      </c>
    </row>
    <row r="574" spans="1:34" x14ac:dyDescent="0.35">
      <c r="A574" s="19">
        <v>43355</v>
      </c>
      <c r="B574" s="7">
        <v>0.32448370619180827</v>
      </c>
      <c r="C574">
        <v>0.17426755399999999</v>
      </c>
      <c r="D574">
        <v>5.2196796310650599E-2</v>
      </c>
      <c r="E574">
        <v>9.6724713951674399</v>
      </c>
      <c r="F574">
        <v>13</v>
      </c>
      <c r="G574">
        <f t="shared" si="137"/>
        <v>99999</v>
      </c>
      <c r="H574">
        <f t="shared" si="138"/>
        <v>99999</v>
      </c>
      <c r="I574">
        <f t="shared" si="139"/>
        <v>1</v>
      </c>
      <c r="J574">
        <f>IF(Basket_Sheet!$I$6=0,IF(C574&lt;Basket_Sheet!$I$7,-10,10),IF(Basket_Sheet!$I$6=1,IF(D574&lt;Basket_Sheet!$I$7,-10,10),IF(Basket_Sheet!$I$6=2,IF(E574&gt;Basket_Sheet!$I$7,-10,10),"")))</f>
        <v>-10</v>
      </c>
      <c r="K574">
        <f t="shared" si="140"/>
        <v>1</v>
      </c>
      <c r="L574">
        <f t="shared" si="141"/>
        <v>6</v>
      </c>
      <c r="M574">
        <f t="shared" si="142"/>
        <v>6</v>
      </c>
      <c r="N574">
        <v>26869.199199999999</v>
      </c>
      <c r="O574" s="6">
        <f t="shared" si="147"/>
        <v>3.0536296459733325E-3</v>
      </c>
      <c r="P574">
        <v>19294116</v>
      </c>
      <c r="Q574" s="6">
        <f t="shared" si="148"/>
        <v>-7.3718684478782937E-3</v>
      </c>
      <c r="R574">
        <v>3053.9476002626488</v>
      </c>
      <c r="S574" s="6">
        <f t="shared" si="149"/>
        <v>-5.8945251923142594E-3</v>
      </c>
      <c r="T574" s="29">
        <v>644.86349999999959</v>
      </c>
      <c r="U574" s="6">
        <f t="shared" si="150"/>
        <v>8.3669033797262315E-4</v>
      </c>
      <c r="V574">
        <v>739.61698999999999</v>
      </c>
      <c r="W574" s="6">
        <f t="shared" si="152"/>
        <v>2.1997592115124087E-2</v>
      </c>
      <c r="X574">
        <v>3698.8111002626483</v>
      </c>
      <c r="Y574" s="6">
        <f t="shared" si="151"/>
        <v>-4.7275061994720424E-3</v>
      </c>
      <c r="Z574" s="29">
        <v>4438.4280902626488</v>
      </c>
      <c r="AA574" s="6">
        <f t="shared" si="153"/>
        <v>-3.7152749837021659E-4</v>
      </c>
      <c r="AB574">
        <f t="shared" si="143"/>
        <v>2018</v>
      </c>
      <c r="AC574">
        <f t="shared" si="144"/>
        <v>9</v>
      </c>
      <c r="AD574" s="23">
        <f t="shared" si="145"/>
        <v>3</v>
      </c>
      <c r="AE574">
        <f>IF(ISBLANK(Basket_Sheet!$I$1),0,IF(Basket_Sheet!$I$1=0,1,IF(Calculation_Sheet!AB574=Basket_Sheet!$I$1,1,0)))</f>
        <v>1</v>
      </c>
      <c r="AF574">
        <f>IF(ISBLANK(Basket_Sheet!$I$2),0,IF(Basket_Sheet!$I$2=0,1,IF(Calculation_Sheet!AC574=Basket_Sheet!$I$2,1,0)))</f>
        <v>0</v>
      </c>
      <c r="AG574">
        <f>IF(ISBLANK(Basket_Sheet!$I$3),0,IF(Basket_Sheet!$I$3=0,1,IF(Calculation_Sheet!AD574=Basket_Sheet!$I$3,1,0)))</f>
        <v>0</v>
      </c>
      <c r="AH574">
        <f t="shared" si="146"/>
        <v>1</v>
      </c>
    </row>
    <row r="575" spans="1:34" x14ac:dyDescent="0.35">
      <c r="A575" s="19">
        <v>43357</v>
      </c>
      <c r="B575" s="7">
        <v>0.48823977173369182</v>
      </c>
      <c r="C575">
        <v>0.65363188699999997</v>
      </c>
      <c r="D575">
        <v>0.107734422289881</v>
      </c>
      <c r="E575">
        <v>8.9224632459856092</v>
      </c>
      <c r="F575">
        <v>10</v>
      </c>
      <c r="G575">
        <f t="shared" si="137"/>
        <v>99999</v>
      </c>
      <c r="H575">
        <f t="shared" si="138"/>
        <v>99999</v>
      </c>
      <c r="I575">
        <f t="shared" si="139"/>
        <v>1</v>
      </c>
      <c r="J575">
        <f>IF(Basket_Sheet!$I$6=0,IF(C575&lt;Basket_Sheet!$I$7,-10,10),IF(Basket_Sheet!$I$6=1,IF(D575&lt;Basket_Sheet!$I$7,-10,10),IF(Basket_Sheet!$I$6=2,IF(E575&gt;Basket_Sheet!$I$7,-10,10),"")))</f>
        <v>10</v>
      </c>
      <c r="K575">
        <f t="shared" si="140"/>
        <v>1</v>
      </c>
      <c r="L575">
        <f t="shared" si="141"/>
        <v>5</v>
      </c>
      <c r="M575">
        <f t="shared" si="142"/>
        <v>5</v>
      </c>
      <c r="N575">
        <v>27143.849600000001</v>
      </c>
      <c r="O575" s="6">
        <f t="shared" si="147"/>
        <v>1.0221756069306309E-2</v>
      </c>
      <c r="P575">
        <v>19240714</v>
      </c>
      <c r="Q575" s="6">
        <f t="shared" si="148"/>
        <v>-2.7677868216403612E-3</v>
      </c>
      <c r="R575">
        <v>3043.3633354470035</v>
      </c>
      <c r="S575" s="6">
        <f t="shared" si="149"/>
        <v>-3.4657650362878156E-3</v>
      </c>
      <c r="T575" s="29">
        <v>645.8681799999996</v>
      </c>
      <c r="U575" s="6">
        <f t="shared" si="150"/>
        <v>1.5579731214434567E-3</v>
      </c>
      <c r="V575">
        <v>732.54659000000004</v>
      </c>
      <c r="W575" s="6">
        <f t="shared" si="152"/>
        <v>-9.5595424329015799E-3</v>
      </c>
      <c r="X575">
        <v>3689.2315154470029</v>
      </c>
      <c r="Y575" s="6">
        <f t="shared" si="151"/>
        <v>-2.5899091778341932E-3</v>
      </c>
      <c r="Z575" s="29">
        <v>4421.7781054470033</v>
      </c>
      <c r="AA575" s="6">
        <f t="shared" si="153"/>
        <v>-3.7513246755475071E-3</v>
      </c>
      <c r="AB575">
        <f t="shared" si="143"/>
        <v>2018</v>
      </c>
      <c r="AC575">
        <f t="shared" si="144"/>
        <v>9</v>
      </c>
      <c r="AD575" s="23">
        <f t="shared" si="145"/>
        <v>3</v>
      </c>
      <c r="AE575">
        <f>IF(ISBLANK(Basket_Sheet!$I$1),0,IF(Basket_Sheet!$I$1=0,1,IF(Calculation_Sheet!AB575=Basket_Sheet!$I$1,1,0)))</f>
        <v>1</v>
      </c>
      <c r="AF575">
        <f>IF(ISBLANK(Basket_Sheet!$I$2),0,IF(Basket_Sheet!$I$2=0,1,IF(Calculation_Sheet!AC575=Basket_Sheet!$I$2,1,0)))</f>
        <v>0</v>
      </c>
      <c r="AG575">
        <f>IF(ISBLANK(Basket_Sheet!$I$3),0,IF(Basket_Sheet!$I$3=0,1,IF(Calculation_Sheet!AD575=Basket_Sheet!$I$3,1,0)))</f>
        <v>0</v>
      </c>
      <c r="AH575">
        <f t="shared" si="146"/>
        <v>1</v>
      </c>
    </row>
    <row r="576" spans="1:34" x14ac:dyDescent="0.35">
      <c r="A576" s="19">
        <v>43360</v>
      </c>
      <c r="B576" s="7">
        <v>-0.2410245275130557</v>
      </c>
      <c r="C576">
        <v>0.17706629300000001</v>
      </c>
      <c r="D576">
        <v>1.3819362291191499E-3</v>
      </c>
      <c r="E576">
        <v>12.1649141546149</v>
      </c>
      <c r="F576">
        <v>6</v>
      </c>
      <c r="G576">
        <f t="shared" si="137"/>
        <v>99999</v>
      </c>
      <c r="H576">
        <f t="shared" si="138"/>
        <v>0</v>
      </c>
      <c r="I576">
        <f t="shared" si="139"/>
        <v>99999</v>
      </c>
      <c r="J576">
        <f>IF(Basket_Sheet!$I$6=0,IF(C576&lt;Basket_Sheet!$I$7,-10,10),IF(Basket_Sheet!$I$6=1,IF(D576&lt;Basket_Sheet!$I$7,-10,10),IF(Basket_Sheet!$I$6=2,IF(E576&gt;Basket_Sheet!$I$7,-10,10),"")))</f>
        <v>-10</v>
      </c>
      <c r="K576">
        <f t="shared" si="140"/>
        <v>0</v>
      </c>
      <c r="L576">
        <f t="shared" si="141"/>
        <v>4</v>
      </c>
      <c r="M576">
        <f t="shared" si="142"/>
        <v>4</v>
      </c>
      <c r="N576">
        <v>26800.949199999999</v>
      </c>
      <c r="O576" s="6">
        <f t="shared" si="147"/>
        <v>-1.2632710726484531E-2</v>
      </c>
      <c r="P576">
        <v>19199910</v>
      </c>
      <c r="Q576" s="6">
        <f t="shared" si="148"/>
        <v>-2.1207113207960537E-3</v>
      </c>
      <c r="R576">
        <v>3039.768538551943</v>
      </c>
      <c r="S576" s="6">
        <f t="shared" si="149"/>
        <v>-1.1811921544794268E-3</v>
      </c>
      <c r="T576" s="29">
        <v>643.14614999999958</v>
      </c>
      <c r="U576" s="6">
        <f t="shared" si="150"/>
        <v>-4.2145287293763323E-3</v>
      </c>
      <c r="V576">
        <v>731.94599000000005</v>
      </c>
      <c r="W576" s="6">
        <f t="shared" si="152"/>
        <v>-8.1987959291429657E-4</v>
      </c>
      <c r="X576">
        <v>3682.9146885519426</v>
      </c>
      <c r="Y576" s="6">
        <f t="shared" si="151"/>
        <v>-1.7122337995355563E-3</v>
      </c>
      <c r="Z576" s="29">
        <v>4414.8606785519423</v>
      </c>
      <c r="AA576" s="6">
        <f t="shared" si="153"/>
        <v>-1.5643993728540195E-3</v>
      </c>
      <c r="AB576">
        <f t="shared" si="143"/>
        <v>2018</v>
      </c>
      <c r="AC576">
        <f t="shared" si="144"/>
        <v>9</v>
      </c>
      <c r="AD576" s="23">
        <f t="shared" si="145"/>
        <v>3</v>
      </c>
      <c r="AE576">
        <f>IF(ISBLANK(Basket_Sheet!$I$1),0,IF(Basket_Sheet!$I$1=0,1,IF(Calculation_Sheet!AB576=Basket_Sheet!$I$1,1,0)))</f>
        <v>1</v>
      </c>
      <c r="AF576">
        <f>IF(ISBLANK(Basket_Sheet!$I$2),0,IF(Basket_Sheet!$I$2=0,1,IF(Calculation_Sheet!AC576=Basket_Sheet!$I$2,1,0)))</f>
        <v>0</v>
      </c>
      <c r="AG576">
        <f>IF(ISBLANK(Basket_Sheet!$I$3),0,IF(Basket_Sheet!$I$3=0,1,IF(Calculation_Sheet!AD576=Basket_Sheet!$I$3,1,0)))</f>
        <v>0</v>
      </c>
      <c r="AH576">
        <f t="shared" si="146"/>
        <v>1</v>
      </c>
    </row>
    <row r="577" spans="1:34" x14ac:dyDescent="0.35">
      <c r="A577" s="19">
        <v>43361</v>
      </c>
      <c r="B577" s="7">
        <v>-1.5225695635472181</v>
      </c>
      <c r="C577">
        <v>0.59106413199999996</v>
      </c>
      <c r="D577">
        <v>0.29770978652200603</v>
      </c>
      <c r="E577">
        <v>5.4833187811628701</v>
      </c>
      <c r="F577">
        <v>6</v>
      </c>
      <c r="G577">
        <f t="shared" si="137"/>
        <v>-1</v>
      </c>
      <c r="H577">
        <f t="shared" si="138"/>
        <v>99999</v>
      </c>
      <c r="I577">
        <f t="shared" si="139"/>
        <v>99999</v>
      </c>
      <c r="J577">
        <f>IF(Basket_Sheet!$I$6=0,IF(C577&lt;Basket_Sheet!$I$7,-10,10),IF(Basket_Sheet!$I$6=1,IF(D577&lt;Basket_Sheet!$I$7,-10,10),IF(Basket_Sheet!$I$6=2,IF(E577&gt;Basket_Sheet!$I$7,-10,10),"")))</f>
        <v>10</v>
      </c>
      <c r="K577">
        <f t="shared" si="140"/>
        <v>-1</v>
      </c>
      <c r="L577">
        <f t="shared" si="141"/>
        <v>1</v>
      </c>
      <c r="M577">
        <f t="shared" si="142"/>
        <v>1</v>
      </c>
      <c r="N577">
        <v>26436.949199999999</v>
      </c>
      <c r="O577" s="6">
        <f t="shared" si="147"/>
        <v>-1.358160852004453E-2</v>
      </c>
      <c r="P577">
        <v>19310582</v>
      </c>
      <c r="Q577" s="6">
        <f t="shared" si="148"/>
        <v>5.7641936863246368E-3</v>
      </c>
      <c r="R577">
        <v>3043.7675039159817</v>
      </c>
      <c r="S577" s="6">
        <f t="shared" si="149"/>
        <v>1.3155492970342575E-3</v>
      </c>
      <c r="T577" s="29">
        <v>644.60330999999962</v>
      </c>
      <c r="U577" s="6">
        <f t="shared" si="150"/>
        <v>2.2656747614830941E-3</v>
      </c>
      <c r="V577">
        <v>731.08361000000002</v>
      </c>
      <c r="W577" s="6">
        <f t="shared" si="152"/>
        <v>-1.1782016867118994E-3</v>
      </c>
      <c r="X577">
        <v>3688.3708139159812</v>
      </c>
      <c r="Y577" s="6">
        <f t="shared" si="151"/>
        <v>1.4814693864613204E-3</v>
      </c>
      <c r="Z577" s="29">
        <v>4419.4544239159814</v>
      </c>
      <c r="AA577" s="6">
        <f t="shared" si="153"/>
        <v>1.0405187611821631E-3</v>
      </c>
      <c r="AB577">
        <f t="shared" si="143"/>
        <v>2018</v>
      </c>
      <c r="AC577">
        <f t="shared" si="144"/>
        <v>9</v>
      </c>
      <c r="AD577" s="23">
        <f t="shared" si="145"/>
        <v>3</v>
      </c>
      <c r="AE577">
        <f>IF(ISBLANK(Basket_Sheet!$I$1),0,IF(Basket_Sheet!$I$1=0,1,IF(Calculation_Sheet!AB577=Basket_Sheet!$I$1,1,0)))</f>
        <v>1</v>
      </c>
      <c r="AF577">
        <f>IF(ISBLANK(Basket_Sheet!$I$2),0,IF(Basket_Sheet!$I$2=0,1,IF(Calculation_Sheet!AC577=Basket_Sheet!$I$2,1,0)))</f>
        <v>0</v>
      </c>
      <c r="AG577">
        <f>IF(ISBLANK(Basket_Sheet!$I$3),0,IF(Basket_Sheet!$I$3=0,1,IF(Calculation_Sheet!AD577=Basket_Sheet!$I$3,1,0)))</f>
        <v>0</v>
      </c>
      <c r="AH577">
        <f t="shared" si="146"/>
        <v>1</v>
      </c>
    </row>
    <row r="578" spans="1:34" x14ac:dyDescent="0.35">
      <c r="A578" s="19">
        <v>43362</v>
      </c>
      <c r="B578" s="7">
        <v>-0.62779341917538789</v>
      </c>
      <c r="C578">
        <v>0.67711809599999995</v>
      </c>
      <c r="D578">
        <v>0.148691089357673</v>
      </c>
      <c r="E578">
        <v>6.8975898934933797</v>
      </c>
      <c r="F578">
        <v>12</v>
      </c>
      <c r="G578">
        <f t="shared" si="137"/>
        <v>-1</v>
      </c>
      <c r="H578">
        <f t="shared" si="138"/>
        <v>99999</v>
      </c>
      <c r="I578">
        <f t="shared" si="139"/>
        <v>99999</v>
      </c>
      <c r="J578">
        <f>IF(Basket_Sheet!$I$6=0,IF(C578&lt;Basket_Sheet!$I$7,-10,10),IF(Basket_Sheet!$I$6=1,IF(D578&lt;Basket_Sheet!$I$7,-10,10),IF(Basket_Sheet!$I$6=2,IF(E578&gt;Basket_Sheet!$I$7,-10,10),"")))</f>
        <v>10</v>
      </c>
      <c r="K578">
        <f t="shared" si="140"/>
        <v>-1</v>
      </c>
      <c r="L578">
        <f t="shared" si="141"/>
        <v>1</v>
      </c>
      <c r="M578">
        <f t="shared" si="142"/>
        <v>1</v>
      </c>
      <c r="N578">
        <v>26285.699199999999</v>
      </c>
      <c r="O578" s="6">
        <f t="shared" si="147"/>
        <v>-5.7211593840033048E-3</v>
      </c>
      <c r="P578">
        <v>19165446</v>
      </c>
      <c r="Q578" s="6">
        <f t="shared" si="148"/>
        <v>-7.5158791174704254E-3</v>
      </c>
      <c r="R578">
        <v>3050.0684545295735</v>
      </c>
      <c r="S578" s="6">
        <f t="shared" si="149"/>
        <v>2.0701156068869686E-3</v>
      </c>
      <c r="T578" s="29">
        <v>644.94191999999964</v>
      </c>
      <c r="U578" s="6">
        <f t="shared" si="150"/>
        <v>5.25299815788971E-4</v>
      </c>
      <c r="V578">
        <v>739.67701999999997</v>
      </c>
      <c r="W578" s="6">
        <f t="shared" si="152"/>
        <v>1.1754346400953963E-2</v>
      </c>
      <c r="X578">
        <v>3695.0103745295733</v>
      </c>
      <c r="Y578" s="6">
        <f t="shared" si="151"/>
        <v>1.8001337036237519E-3</v>
      </c>
      <c r="Z578" s="29">
        <v>4434.6873945295729</v>
      </c>
      <c r="AA578" s="6">
        <f t="shared" si="153"/>
        <v>3.4467988924511417E-3</v>
      </c>
      <c r="AB578">
        <f t="shared" si="143"/>
        <v>2018</v>
      </c>
      <c r="AC578">
        <f t="shared" si="144"/>
        <v>9</v>
      </c>
      <c r="AD578" s="23">
        <f t="shared" si="145"/>
        <v>3</v>
      </c>
      <c r="AE578">
        <f>IF(ISBLANK(Basket_Sheet!$I$1),0,IF(Basket_Sheet!$I$1=0,1,IF(Calculation_Sheet!AB578=Basket_Sheet!$I$1,1,0)))</f>
        <v>1</v>
      </c>
      <c r="AF578">
        <f>IF(ISBLANK(Basket_Sheet!$I$2),0,IF(Basket_Sheet!$I$2=0,1,IF(Calculation_Sheet!AC578=Basket_Sheet!$I$2,1,0)))</f>
        <v>0</v>
      </c>
      <c r="AG578">
        <f>IF(ISBLANK(Basket_Sheet!$I$3),0,IF(Basket_Sheet!$I$3=0,1,IF(Calculation_Sheet!AD578=Basket_Sheet!$I$3,1,0)))</f>
        <v>0</v>
      </c>
      <c r="AH578">
        <f t="shared" si="146"/>
        <v>1</v>
      </c>
    </row>
    <row r="579" spans="1:34" x14ac:dyDescent="0.35">
      <c r="A579" s="19">
        <v>43364</v>
      </c>
      <c r="B579" s="7">
        <v>-3.3542320720333354</v>
      </c>
      <c r="C579">
        <v>0.77666342499999996</v>
      </c>
      <c r="D579">
        <v>0.219025474442782</v>
      </c>
      <c r="E579">
        <v>4.6893463315184096</v>
      </c>
      <c r="F579">
        <v>16</v>
      </c>
      <c r="G579">
        <f t="shared" si="137"/>
        <v>-1</v>
      </c>
      <c r="H579">
        <f t="shared" si="138"/>
        <v>99999</v>
      </c>
      <c r="I579">
        <f t="shared" si="139"/>
        <v>99999</v>
      </c>
      <c r="J579">
        <f>IF(Basket_Sheet!$I$6=0,IF(C579&lt;Basket_Sheet!$I$7,-10,10),IF(Basket_Sheet!$I$6=1,IF(D579&lt;Basket_Sheet!$I$7,-10,10),IF(Basket_Sheet!$I$6=2,IF(E579&gt;Basket_Sheet!$I$7,-10,10),"")))</f>
        <v>10</v>
      </c>
      <c r="K579">
        <f t="shared" si="140"/>
        <v>-1</v>
      </c>
      <c r="L579">
        <f t="shared" si="141"/>
        <v>1</v>
      </c>
      <c r="M579">
        <f t="shared" si="142"/>
        <v>1</v>
      </c>
      <c r="N579">
        <v>25621.800800000001</v>
      </c>
      <c r="O579" s="6">
        <f t="shared" si="147"/>
        <v>-2.5257018843158563E-2</v>
      </c>
      <c r="P579">
        <v>19242070</v>
      </c>
      <c r="Q579" s="6">
        <f t="shared" si="148"/>
        <v>3.9980285353129474E-3</v>
      </c>
      <c r="R579">
        <v>3058.7500424283089</v>
      </c>
      <c r="S579" s="6">
        <f t="shared" si="149"/>
        <v>2.846358377905478E-3</v>
      </c>
      <c r="T579" s="29">
        <v>648.76918999999975</v>
      </c>
      <c r="U579" s="6">
        <f t="shared" si="150"/>
        <v>5.9342862997648904E-3</v>
      </c>
      <c r="V579">
        <v>733.19923999999992</v>
      </c>
      <c r="W579" s="6">
        <f t="shared" si="152"/>
        <v>-8.7575790849904189E-3</v>
      </c>
      <c r="X579">
        <v>3707.5192324283089</v>
      </c>
      <c r="Y579" s="6">
        <f t="shared" si="151"/>
        <v>3.3853376934911417E-3</v>
      </c>
      <c r="Z579" s="29">
        <v>4440.7184724283088</v>
      </c>
      <c r="AA579" s="6">
        <f t="shared" si="153"/>
        <v>1.3599781364916907E-3</v>
      </c>
      <c r="AB579">
        <f t="shared" si="143"/>
        <v>2018</v>
      </c>
      <c r="AC579">
        <f t="shared" si="144"/>
        <v>9</v>
      </c>
      <c r="AD579" s="23">
        <f t="shared" si="145"/>
        <v>3</v>
      </c>
      <c r="AE579">
        <f>IF(ISBLANK(Basket_Sheet!$I$1),0,IF(Basket_Sheet!$I$1=0,1,IF(Calculation_Sheet!AB579=Basket_Sheet!$I$1,1,0)))</f>
        <v>1</v>
      </c>
      <c r="AF579">
        <f>IF(ISBLANK(Basket_Sheet!$I$2),0,IF(Basket_Sheet!$I$2=0,1,IF(Calculation_Sheet!AC579=Basket_Sheet!$I$2,1,0)))</f>
        <v>0</v>
      </c>
      <c r="AG579">
        <f>IF(ISBLANK(Basket_Sheet!$I$3),0,IF(Basket_Sheet!$I$3=0,1,IF(Calculation_Sheet!AD579=Basket_Sheet!$I$3,1,0)))</f>
        <v>0</v>
      </c>
      <c r="AH579">
        <f t="shared" si="146"/>
        <v>1</v>
      </c>
    </row>
    <row r="580" spans="1:34" x14ac:dyDescent="0.35">
      <c r="A580" s="19">
        <v>43367</v>
      </c>
      <c r="B580" s="7">
        <v>-1.0542184339746723</v>
      </c>
      <c r="C580">
        <v>0.77939706099999995</v>
      </c>
      <c r="D580">
        <v>0.220536681176944</v>
      </c>
      <c r="E580">
        <v>7.7858867533754799</v>
      </c>
      <c r="F580">
        <v>8</v>
      </c>
      <c r="G580">
        <f t="shared" si="137"/>
        <v>-1</v>
      </c>
      <c r="H580">
        <f t="shared" si="138"/>
        <v>99999</v>
      </c>
      <c r="I580">
        <f t="shared" si="139"/>
        <v>99999</v>
      </c>
      <c r="J580">
        <f>IF(Basket_Sheet!$I$6=0,IF(C580&lt;Basket_Sheet!$I$7,-10,10),IF(Basket_Sheet!$I$6=1,IF(D580&lt;Basket_Sheet!$I$7,-10,10),IF(Basket_Sheet!$I$6=2,IF(E580&gt;Basket_Sheet!$I$7,-10,10),"")))</f>
        <v>10</v>
      </c>
      <c r="K580">
        <f t="shared" si="140"/>
        <v>-1</v>
      </c>
      <c r="L580">
        <f t="shared" si="141"/>
        <v>1</v>
      </c>
      <c r="M580">
        <f t="shared" si="142"/>
        <v>1</v>
      </c>
      <c r="N580">
        <v>24919.300800000001</v>
      </c>
      <c r="O580" s="6">
        <f t="shared" si="147"/>
        <v>-2.7418057203848045E-2</v>
      </c>
      <c r="P580">
        <v>19315878</v>
      </c>
      <c r="Q580" s="6">
        <f t="shared" si="148"/>
        <v>3.8357619528459619E-3</v>
      </c>
      <c r="R580">
        <v>3070.472793759136</v>
      </c>
      <c r="S580" s="6">
        <f t="shared" si="149"/>
        <v>3.8325300100430226E-3</v>
      </c>
      <c r="T580" s="29">
        <v>648.99978999999962</v>
      </c>
      <c r="U580" s="6">
        <f t="shared" si="150"/>
        <v>3.5544227986505916E-4</v>
      </c>
      <c r="V580">
        <v>762.81147999999985</v>
      </c>
      <c r="W580" s="6">
        <f t="shared" si="152"/>
        <v>4.0387712349510885E-2</v>
      </c>
      <c r="X580">
        <v>3719.4725837591359</v>
      </c>
      <c r="Y580" s="6">
        <f t="shared" si="151"/>
        <v>3.2240834319281486E-3</v>
      </c>
      <c r="Z580" s="29">
        <v>4482.2840637591362</v>
      </c>
      <c r="AA580" s="6">
        <f t="shared" si="153"/>
        <v>9.3601050345573089E-3</v>
      </c>
      <c r="AB580">
        <f t="shared" si="143"/>
        <v>2018</v>
      </c>
      <c r="AC580">
        <f t="shared" si="144"/>
        <v>9</v>
      </c>
      <c r="AD580" s="23">
        <f t="shared" si="145"/>
        <v>3</v>
      </c>
      <c r="AE580">
        <f>IF(ISBLANK(Basket_Sheet!$I$1),0,IF(Basket_Sheet!$I$1=0,1,IF(Calculation_Sheet!AB580=Basket_Sheet!$I$1,1,0)))</f>
        <v>1</v>
      </c>
      <c r="AF580">
        <f>IF(ISBLANK(Basket_Sheet!$I$2),0,IF(Basket_Sheet!$I$2=0,1,IF(Calculation_Sheet!AC580=Basket_Sheet!$I$2,1,0)))</f>
        <v>0</v>
      </c>
      <c r="AG580">
        <f>IF(ISBLANK(Basket_Sheet!$I$3),0,IF(Basket_Sheet!$I$3=0,1,IF(Calculation_Sheet!AD580=Basket_Sheet!$I$3,1,0)))</f>
        <v>0</v>
      </c>
      <c r="AH580">
        <f t="shared" si="146"/>
        <v>1</v>
      </c>
    </row>
    <row r="581" spans="1:34" x14ac:dyDescent="0.35">
      <c r="A581" s="19">
        <v>43368</v>
      </c>
      <c r="B581" s="7">
        <v>1.244340483750846</v>
      </c>
      <c r="C581">
        <v>0.14281698000000001</v>
      </c>
      <c r="D581">
        <v>0.21555052289961801</v>
      </c>
      <c r="E581">
        <v>8.3045815490696295</v>
      </c>
      <c r="F581">
        <v>18</v>
      </c>
      <c r="G581">
        <f t="shared" si="137"/>
        <v>99999</v>
      </c>
      <c r="H581">
        <f t="shared" si="138"/>
        <v>99999</v>
      </c>
      <c r="I581">
        <f t="shared" si="139"/>
        <v>1</v>
      </c>
      <c r="J581">
        <f>IF(Basket_Sheet!$I$6=0,IF(C581&lt;Basket_Sheet!$I$7,-10,10),IF(Basket_Sheet!$I$6=1,IF(D581&lt;Basket_Sheet!$I$7,-10,10),IF(Basket_Sheet!$I$6=2,IF(E581&gt;Basket_Sheet!$I$7,-10,10),"")))</f>
        <v>10</v>
      </c>
      <c r="K581">
        <f t="shared" si="140"/>
        <v>1</v>
      </c>
      <c r="L581">
        <f t="shared" si="141"/>
        <v>5</v>
      </c>
      <c r="M581">
        <f t="shared" si="142"/>
        <v>5</v>
      </c>
      <c r="N581">
        <v>25404.150399999999</v>
      </c>
      <c r="O581" s="6">
        <f t="shared" si="147"/>
        <v>1.9456789895164306E-2</v>
      </c>
      <c r="P581">
        <v>19373258</v>
      </c>
      <c r="Q581" s="6">
        <f t="shared" si="148"/>
        <v>2.9706130883617732E-3</v>
      </c>
      <c r="R581">
        <v>3051.8811784770701</v>
      </c>
      <c r="S581" s="6">
        <f t="shared" si="149"/>
        <v>-6.0549682510960823E-3</v>
      </c>
      <c r="T581" s="29">
        <v>646.46738999999968</v>
      </c>
      <c r="U581" s="6">
        <f t="shared" si="150"/>
        <v>-3.9020043442540286E-3</v>
      </c>
      <c r="V581">
        <v>777.49195999999984</v>
      </c>
      <c r="W581" s="6">
        <f t="shared" si="152"/>
        <v>1.9245226880958866E-2</v>
      </c>
      <c r="X581">
        <v>3698.3485684770699</v>
      </c>
      <c r="Y581" s="6">
        <f t="shared" si="151"/>
        <v>-5.6793039352683872E-3</v>
      </c>
      <c r="Z581" s="29">
        <v>4475.8405284770697</v>
      </c>
      <c r="AA581" s="6">
        <f t="shared" si="153"/>
        <v>-1.4375562080424231E-3</v>
      </c>
      <c r="AB581">
        <f t="shared" si="143"/>
        <v>2018</v>
      </c>
      <c r="AC581">
        <f t="shared" si="144"/>
        <v>9</v>
      </c>
      <c r="AD581" s="23">
        <f t="shared" si="145"/>
        <v>3</v>
      </c>
      <c r="AE581">
        <f>IF(ISBLANK(Basket_Sheet!$I$1),0,IF(Basket_Sheet!$I$1=0,1,IF(Calculation_Sheet!AB581=Basket_Sheet!$I$1,1,0)))</f>
        <v>1</v>
      </c>
      <c r="AF581">
        <f>IF(ISBLANK(Basket_Sheet!$I$2),0,IF(Basket_Sheet!$I$2=0,1,IF(Calculation_Sheet!AC581=Basket_Sheet!$I$2,1,0)))</f>
        <v>0</v>
      </c>
      <c r="AG581">
        <f>IF(ISBLANK(Basket_Sheet!$I$3),0,IF(Basket_Sheet!$I$3=0,1,IF(Calculation_Sheet!AD581=Basket_Sheet!$I$3,1,0)))</f>
        <v>0</v>
      </c>
      <c r="AH581">
        <f t="shared" si="146"/>
        <v>1</v>
      </c>
    </row>
    <row r="582" spans="1:34" x14ac:dyDescent="0.35">
      <c r="A582" s="19">
        <v>43369</v>
      </c>
      <c r="B582" s="7">
        <v>-8.5736479829591858E-2</v>
      </c>
      <c r="C582">
        <v>0.211591745</v>
      </c>
      <c r="D582">
        <v>4.1721091197996302E-2</v>
      </c>
      <c r="E582">
        <v>11.287730969692801</v>
      </c>
      <c r="F582">
        <v>2</v>
      </c>
      <c r="G582">
        <f t="shared" si="137"/>
        <v>99999</v>
      </c>
      <c r="H582">
        <f t="shared" si="138"/>
        <v>0</v>
      </c>
      <c r="I582">
        <f t="shared" si="139"/>
        <v>99999</v>
      </c>
      <c r="J582">
        <f>IF(Basket_Sheet!$I$6=0,IF(C582&lt;Basket_Sheet!$I$7,-10,10),IF(Basket_Sheet!$I$6=1,IF(D582&lt;Basket_Sheet!$I$7,-10,10),IF(Basket_Sheet!$I$6=2,IF(E582&gt;Basket_Sheet!$I$7,-10,10),"")))</f>
        <v>-10</v>
      </c>
      <c r="K582">
        <f t="shared" si="140"/>
        <v>0</v>
      </c>
      <c r="L582">
        <f t="shared" si="141"/>
        <v>4</v>
      </c>
      <c r="M582">
        <f t="shared" si="142"/>
        <v>4</v>
      </c>
      <c r="N582">
        <v>25343.300800000001</v>
      </c>
      <c r="O582" s="6">
        <f t="shared" si="147"/>
        <v>-2.3952621536990071E-3</v>
      </c>
      <c r="P582">
        <v>19637750</v>
      </c>
      <c r="Q582" s="6">
        <f t="shared" si="148"/>
        <v>1.3652427485351115E-2</v>
      </c>
      <c r="R582">
        <v>3066.8536710343737</v>
      </c>
      <c r="S582" s="6">
        <f t="shared" si="149"/>
        <v>4.9059880387529731E-3</v>
      </c>
      <c r="T582" s="29">
        <v>646.32849999999985</v>
      </c>
      <c r="U582" s="6">
        <f t="shared" si="150"/>
        <v>-2.148445569696289E-4</v>
      </c>
      <c r="V582">
        <v>790.4901799999999</v>
      </c>
      <c r="W582" s="6">
        <f t="shared" si="152"/>
        <v>1.6718140725210828E-2</v>
      </c>
      <c r="X582">
        <v>3713.1821710343738</v>
      </c>
      <c r="Y582" s="6">
        <f t="shared" si="151"/>
        <v>4.0108719561315898E-3</v>
      </c>
      <c r="Z582" s="29">
        <v>4503.6723510343736</v>
      </c>
      <c r="AA582" s="6">
        <f t="shared" si="153"/>
        <v>6.2182337329104165E-3</v>
      </c>
      <c r="AB582">
        <f t="shared" si="143"/>
        <v>2018</v>
      </c>
      <c r="AC582">
        <f t="shared" si="144"/>
        <v>9</v>
      </c>
      <c r="AD582" s="23">
        <f t="shared" si="145"/>
        <v>3</v>
      </c>
      <c r="AE582">
        <f>IF(ISBLANK(Basket_Sheet!$I$1),0,IF(Basket_Sheet!$I$1=0,1,IF(Calculation_Sheet!AB582=Basket_Sheet!$I$1,1,0)))</f>
        <v>1</v>
      </c>
      <c r="AF582">
        <f>IF(ISBLANK(Basket_Sheet!$I$2),0,IF(Basket_Sheet!$I$2=0,1,IF(Calculation_Sheet!AC582=Basket_Sheet!$I$2,1,0)))</f>
        <v>0</v>
      </c>
      <c r="AG582">
        <f>IF(ISBLANK(Basket_Sheet!$I$3),0,IF(Basket_Sheet!$I$3=0,1,IF(Calculation_Sheet!AD582=Basket_Sheet!$I$3,1,0)))</f>
        <v>0</v>
      </c>
      <c r="AH582">
        <f t="shared" si="146"/>
        <v>1</v>
      </c>
    </row>
    <row r="583" spans="1:34" x14ac:dyDescent="0.35">
      <c r="A583" s="19">
        <v>43370</v>
      </c>
      <c r="B583" s="7">
        <v>-0.82669724557516244</v>
      </c>
      <c r="C583">
        <v>0.90471098699999997</v>
      </c>
      <c r="D583">
        <v>0.29114704895619198</v>
      </c>
      <c r="E583">
        <v>6.8469252710501101</v>
      </c>
      <c r="F583">
        <v>4</v>
      </c>
      <c r="G583">
        <f t="shared" si="137"/>
        <v>-1</v>
      </c>
      <c r="H583">
        <f t="shared" si="138"/>
        <v>99999</v>
      </c>
      <c r="I583">
        <f t="shared" si="139"/>
        <v>99999</v>
      </c>
      <c r="J583">
        <f>IF(Basket_Sheet!$I$6=0,IF(C583&lt;Basket_Sheet!$I$7,-10,10),IF(Basket_Sheet!$I$6=1,IF(D583&lt;Basket_Sheet!$I$7,-10,10),IF(Basket_Sheet!$I$6=2,IF(E583&gt;Basket_Sheet!$I$7,-10,10),"")))</f>
        <v>10</v>
      </c>
      <c r="K583">
        <f t="shared" si="140"/>
        <v>-1</v>
      </c>
      <c r="L583">
        <f t="shared" si="141"/>
        <v>1</v>
      </c>
      <c r="M583">
        <f t="shared" si="142"/>
        <v>1</v>
      </c>
      <c r="N583">
        <v>25092.800800000001</v>
      </c>
      <c r="O583" s="6">
        <f t="shared" si="147"/>
        <v>-9.8842689031256592E-3</v>
      </c>
      <c r="P583">
        <v>19728642</v>
      </c>
      <c r="Q583" s="6">
        <f t="shared" si="148"/>
        <v>4.6284324833547608E-3</v>
      </c>
      <c r="R583">
        <v>3072.065011920527</v>
      </c>
      <c r="S583" s="6">
        <f t="shared" si="149"/>
        <v>1.6992466694361053E-3</v>
      </c>
      <c r="T583" s="29">
        <v>647.64035999999965</v>
      </c>
      <c r="U583" s="6">
        <f t="shared" si="150"/>
        <v>2.0297108977862521E-3</v>
      </c>
      <c r="V583">
        <v>786.18711999999982</v>
      </c>
      <c r="W583" s="6">
        <f t="shared" si="152"/>
        <v>-5.4435337830509578E-3</v>
      </c>
      <c r="X583">
        <v>3719.7053719205269</v>
      </c>
      <c r="Y583" s="6">
        <f t="shared" si="151"/>
        <v>1.7567683420003366E-3</v>
      </c>
      <c r="Z583" s="29">
        <v>4505.8924919205265</v>
      </c>
      <c r="AA583" s="6">
        <f t="shared" si="153"/>
        <v>4.9296234563844799E-4</v>
      </c>
      <c r="AB583">
        <f t="shared" si="143"/>
        <v>2018</v>
      </c>
      <c r="AC583">
        <f t="shared" si="144"/>
        <v>9</v>
      </c>
      <c r="AD583" s="23">
        <f t="shared" si="145"/>
        <v>3</v>
      </c>
      <c r="AE583">
        <f>IF(ISBLANK(Basket_Sheet!$I$1),0,IF(Basket_Sheet!$I$1=0,1,IF(Calculation_Sheet!AB583=Basket_Sheet!$I$1,1,0)))</f>
        <v>1</v>
      </c>
      <c r="AF583">
        <f>IF(ISBLANK(Basket_Sheet!$I$2),0,IF(Basket_Sheet!$I$2=0,1,IF(Calculation_Sheet!AC583=Basket_Sheet!$I$2,1,0)))</f>
        <v>0</v>
      </c>
      <c r="AG583">
        <f>IF(ISBLANK(Basket_Sheet!$I$3),0,IF(Basket_Sheet!$I$3=0,1,IF(Calculation_Sheet!AD583=Basket_Sheet!$I$3,1,0)))</f>
        <v>0</v>
      </c>
      <c r="AH583">
        <f t="shared" si="146"/>
        <v>1</v>
      </c>
    </row>
    <row r="584" spans="1:34" x14ac:dyDescent="0.35">
      <c r="A584" s="19">
        <v>43371</v>
      </c>
      <c r="B584" s="7">
        <v>-0.32355047347245997</v>
      </c>
      <c r="C584">
        <v>3.4854769000000001E-2</v>
      </c>
      <c r="D584">
        <v>7.0428902767358095E-2</v>
      </c>
      <c r="E584">
        <v>11.0908321797362</v>
      </c>
      <c r="F584">
        <v>16</v>
      </c>
      <c r="G584">
        <f t="shared" si="137"/>
        <v>-1</v>
      </c>
      <c r="H584">
        <f t="shared" si="138"/>
        <v>99999</v>
      </c>
      <c r="I584">
        <f t="shared" si="139"/>
        <v>99999</v>
      </c>
      <c r="J584">
        <f>IF(Basket_Sheet!$I$6=0,IF(C584&lt;Basket_Sheet!$I$7,-10,10),IF(Basket_Sheet!$I$6=1,IF(D584&lt;Basket_Sheet!$I$7,-10,10),IF(Basket_Sheet!$I$6=2,IF(E584&gt;Basket_Sheet!$I$7,-10,10),"")))</f>
        <v>-10</v>
      </c>
      <c r="K584">
        <f t="shared" si="140"/>
        <v>-1</v>
      </c>
      <c r="L584">
        <f t="shared" si="141"/>
        <v>2</v>
      </c>
      <c r="M584">
        <f t="shared" si="142"/>
        <v>2</v>
      </c>
      <c r="N584">
        <v>25133.75</v>
      </c>
      <c r="O584" s="6">
        <f t="shared" si="147"/>
        <v>1.6319102967572441E-3</v>
      </c>
      <c r="P584">
        <v>19606360</v>
      </c>
      <c r="Q584" s="6">
        <f t="shared" si="148"/>
        <v>-6.198196510433962E-3</v>
      </c>
      <c r="R584">
        <v>3064.0286869889669</v>
      </c>
      <c r="S584" s="6">
        <f t="shared" si="149"/>
        <v>-2.6159358283033285E-3</v>
      </c>
      <c r="T584" s="29">
        <v>638.94623999999976</v>
      </c>
      <c r="U584" s="6">
        <f t="shared" si="150"/>
        <v>-1.3424302339650196E-2</v>
      </c>
      <c r="V584">
        <v>788.00685999999985</v>
      </c>
      <c r="W584" s="6">
        <f t="shared" si="152"/>
        <v>2.314639802290408E-3</v>
      </c>
      <c r="X584">
        <v>3702.9749269889667</v>
      </c>
      <c r="Y584" s="6">
        <f t="shared" si="151"/>
        <v>-4.4977876629304081E-3</v>
      </c>
      <c r="Z584" s="29">
        <v>4490.9817869889666</v>
      </c>
      <c r="AA584" s="6">
        <f t="shared" si="153"/>
        <v>-3.3091568337008104E-3</v>
      </c>
      <c r="AB584">
        <f t="shared" si="143"/>
        <v>2018</v>
      </c>
      <c r="AC584">
        <f t="shared" si="144"/>
        <v>9</v>
      </c>
      <c r="AD584" s="23">
        <f t="shared" si="145"/>
        <v>3</v>
      </c>
      <c r="AE584">
        <f>IF(ISBLANK(Basket_Sheet!$I$1),0,IF(Basket_Sheet!$I$1=0,1,IF(Calculation_Sheet!AB584=Basket_Sheet!$I$1,1,0)))</f>
        <v>1</v>
      </c>
      <c r="AF584">
        <f>IF(ISBLANK(Basket_Sheet!$I$2),0,IF(Basket_Sheet!$I$2=0,1,IF(Calculation_Sheet!AC584=Basket_Sheet!$I$2,1,0)))</f>
        <v>0</v>
      </c>
      <c r="AG584">
        <f>IF(ISBLANK(Basket_Sheet!$I$3),0,IF(Basket_Sheet!$I$3=0,1,IF(Calculation_Sheet!AD584=Basket_Sheet!$I$3,1,0)))</f>
        <v>0</v>
      </c>
      <c r="AH584">
        <f t="shared" si="146"/>
        <v>1</v>
      </c>
    </row>
    <row r="585" spans="1:34" x14ac:dyDescent="0.35">
      <c r="A585" s="19">
        <v>43374</v>
      </c>
      <c r="B585" s="7">
        <v>1.4758186269824083</v>
      </c>
      <c r="C585">
        <v>0.51563267599999996</v>
      </c>
      <c r="D585">
        <v>0.18582960314678201</v>
      </c>
      <c r="E585">
        <v>6.5703530531327798</v>
      </c>
      <c r="F585">
        <v>15</v>
      </c>
      <c r="G585">
        <f t="shared" ref="G585:G648" si="154">IF(B585&gt;=MIN($B$9:$B$1732),IF(B585&lt;-0.25,-1,99999),99999)</f>
        <v>99999</v>
      </c>
      <c r="H585">
        <f t="shared" ref="H585:H648" si="155">IF(B585&gt;-0.25,IF(B585&lt;0.25,0,99999),99999)</f>
        <v>99999</v>
      </c>
      <c r="I585">
        <f t="shared" ref="I585:I648" si="156">IF(B585&gt;0.25,1,99999)</f>
        <v>1</v>
      </c>
      <c r="J585">
        <f>IF(Basket_Sheet!$I$6=0,IF(C585&lt;Basket_Sheet!$I$7,-10,10),IF(Basket_Sheet!$I$6=1,IF(D585&lt;Basket_Sheet!$I$7,-10,10),IF(Basket_Sheet!$I$6=2,IF(E585&gt;Basket_Sheet!$I$7,-10,10),"")))</f>
        <v>10</v>
      </c>
      <c r="K585">
        <f t="shared" ref="K585:K648" si="157">MIN(G585:I585)</f>
        <v>1</v>
      </c>
      <c r="L585">
        <f t="shared" ref="L585:L648" si="158">IF(AND(K585=-1,J585=10),1,IF(AND(K585=-1,J585=-10),2,IF(AND(K585=0,J585=10),3,IF(AND(K585=0,J585=-10),4,IF(AND(K585=1,J585=10),5,IF(AND(K585=1,J585=-10),6,""))))))</f>
        <v>5</v>
      </c>
      <c r="M585">
        <f t="shared" ref="M585:M648" si="159">L585</f>
        <v>5</v>
      </c>
      <c r="N585">
        <v>25392.650399999999</v>
      </c>
      <c r="O585" s="6">
        <f t="shared" si="147"/>
        <v>1.0300906152086231E-2</v>
      </c>
      <c r="P585">
        <v>19715292</v>
      </c>
      <c r="Q585" s="6">
        <f t="shared" si="148"/>
        <v>5.55595225222838E-3</v>
      </c>
      <c r="R585">
        <v>3079.0595589983418</v>
      </c>
      <c r="S585" s="6">
        <f t="shared" si="149"/>
        <v>4.9055911497180027E-3</v>
      </c>
      <c r="T585" s="29">
        <v>643.55779999999982</v>
      </c>
      <c r="U585" s="6">
        <f t="shared" si="150"/>
        <v>7.2174460248799477E-3</v>
      </c>
      <c r="V585">
        <v>786.20298000000003</v>
      </c>
      <c r="W585" s="6">
        <f t="shared" si="152"/>
        <v>-2.289167888715915E-3</v>
      </c>
      <c r="X585">
        <v>3722.6173589983418</v>
      </c>
      <c r="Y585" s="6">
        <f t="shared" si="151"/>
        <v>5.3045004075540358E-3</v>
      </c>
      <c r="Z585" s="29">
        <v>4508.8203389983419</v>
      </c>
      <c r="AA585" s="6">
        <f t="shared" si="153"/>
        <v>3.972082910925101E-3</v>
      </c>
      <c r="AB585">
        <f t="shared" ref="AB585:AB648" si="160">YEAR(A585)</f>
        <v>2018</v>
      </c>
      <c r="AC585">
        <f t="shared" ref="AC585:AC648" si="161">MONTH(A585)</f>
        <v>10</v>
      </c>
      <c r="AD585" s="23">
        <f t="shared" si="145"/>
        <v>4</v>
      </c>
      <c r="AE585">
        <f>IF(ISBLANK(Basket_Sheet!$I$1),0,IF(Basket_Sheet!$I$1=0,1,IF(Calculation_Sheet!AB585=Basket_Sheet!$I$1,1,0)))</f>
        <v>1</v>
      </c>
      <c r="AF585">
        <f>IF(ISBLANK(Basket_Sheet!$I$2),0,IF(Basket_Sheet!$I$2=0,1,IF(Calculation_Sheet!AC585=Basket_Sheet!$I$2,1,0)))</f>
        <v>0</v>
      </c>
      <c r="AG585">
        <f>IF(ISBLANK(Basket_Sheet!$I$3),0,IF(Basket_Sheet!$I$3=0,1,IF(Calculation_Sheet!AD585=Basket_Sheet!$I$3,1,0)))</f>
        <v>0</v>
      </c>
      <c r="AH585">
        <f t="shared" si="146"/>
        <v>1</v>
      </c>
    </row>
    <row r="586" spans="1:34" x14ac:dyDescent="0.35">
      <c r="A586" s="19">
        <v>43376</v>
      </c>
      <c r="B586" s="7">
        <v>-0.21296051481071998</v>
      </c>
      <c r="C586">
        <v>4.4527500000000002E-4</v>
      </c>
      <c r="D586">
        <v>7.7375873021368002E-2</v>
      </c>
      <c r="E586">
        <v>8.1246307199531493</v>
      </c>
      <c r="F586">
        <v>6</v>
      </c>
      <c r="G586">
        <f t="shared" si="154"/>
        <v>99999</v>
      </c>
      <c r="H586">
        <f t="shared" si="155"/>
        <v>0</v>
      </c>
      <c r="I586">
        <f t="shared" si="156"/>
        <v>99999</v>
      </c>
      <c r="J586">
        <f>IF(Basket_Sheet!$I$6=0,IF(C586&lt;Basket_Sheet!$I$7,-10,10),IF(Basket_Sheet!$I$6=1,IF(D586&lt;Basket_Sheet!$I$7,-10,10),IF(Basket_Sheet!$I$6=2,IF(E586&gt;Basket_Sheet!$I$7,-10,10),"")))</f>
        <v>-10</v>
      </c>
      <c r="K586">
        <f t="shared" si="157"/>
        <v>0</v>
      </c>
      <c r="L586">
        <f t="shared" si="158"/>
        <v>4</v>
      </c>
      <c r="M586">
        <f t="shared" si="159"/>
        <v>4</v>
      </c>
      <c r="N586">
        <v>25089.550800000001</v>
      </c>
      <c r="O586" s="6">
        <f t="shared" si="147"/>
        <v>-1.1936508998682482E-2</v>
      </c>
      <c r="P586">
        <v>19689838</v>
      </c>
      <c r="Q586" s="6">
        <f t="shared" si="148"/>
        <v>-1.291079026372044E-3</v>
      </c>
      <c r="R586">
        <v>3070.5531189628327</v>
      </c>
      <c r="S586" s="6">
        <f t="shared" si="149"/>
        <v>-2.7626747299023258E-3</v>
      </c>
      <c r="T586" s="29">
        <v>643.79762999999969</v>
      </c>
      <c r="U586" s="6">
        <f t="shared" si="150"/>
        <v>3.7266271964986331E-4</v>
      </c>
      <c r="V586">
        <v>791.17313999999988</v>
      </c>
      <c r="W586" s="6">
        <f t="shared" si="152"/>
        <v>6.3217262290202747E-3</v>
      </c>
      <c r="X586">
        <v>3714.3507489628323</v>
      </c>
      <c r="Y586" s="6">
        <f t="shared" si="151"/>
        <v>-2.2206445729715529E-3</v>
      </c>
      <c r="Z586" s="29">
        <v>4505.5238889628326</v>
      </c>
      <c r="AA586" s="6">
        <f t="shared" si="153"/>
        <v>-7.3111141887760578E-4</v>
      </c>
      <c r="AB586">
        <f t="shared" si="160"/>
        <v>2018</v>
      </c>
      <c r="AC586">
        <f t="shared" si="161"/>
        <v>10</v>
      </c>
      <c r="AD586" s="23">
        <f t="shared" ref="AD586:AD649" si="162">ROUNDUP(AC586/3,0)</f>
        <v>4</v>
      </c>
      <c r="AE586">
        <f>IF(ISBLANK(Basket_Sheet!$I$1),0,IF(Basket_Sheet!$I$1=0,1,IF(Calculation_Sheet!AB586=Basket_Sheet!$I$1,1,0)))</f>
        <v>1</v>
      </c>
      <c r="AF586">
        <f>IF(ISBLANK(Basket_Sheet!$I$2),0,IF(Basket_Sheet!$I$2=0,1,IF(Calculation_Sheet!AC586=Basket_Sheet!$I$2,1,0)))</f>
        <v>0</v>
      </c>
      <c r="AG586">
        <f>IF(ISBLANK(Basket_Sheet!$I$3),0,IF(Basket_Sheet!$I$3=0,1,IF(Calculation_Sheet!AD586=Basket_Sheet!$I$3,1,0)))</f>
        <v>0</v>
      </c>
      <c r="AH586">
        <f t="shared" ref="AH586:AH649" si="163">IF(SUM(AE586:AG586)&gt;=$T$1,1,0)</f>
        <v>1</v>
      </c>
    </row>
    <row r="587" spans="1:34" x14ac:dyDescent="0.35">
      <c r="A587" s="19">
        <v>43377</v>
      </c>
      <c r="B587" s="7">
        <v>-0.10352960040983827</v>
      </c>
      <c r="C587">
        <v>1.9256758999999998E-2</v>
      </c>
      <c r="D587">
        <v>4.1142064834690802E-2</v>
      </c>
      <c r="E587">
        <v>9.3996252321912905</v>
      </c>
      <c r="F587">
        <v>8</v>
      </c>
      <c r="G587">
        <f t="shared" si="154"/>
        <v>99999</v>
      </c>
      <c r="H587">
        <f t="shared" si="155"/>
        <v>0</v>
      </c>
      <c r="I587">
        <f t="shared" si="156"/>
        <v>99999</v>
      </c>
      <c r="J587">
        <f>IF(Basket_Sheet!$I$6=0,IF(C587&lt;Basket_Sheet!$I$7,-10,10),IF(Basket_Sheet!$I$6=1,IF(D587&lt;Basket_Sheet!$I$7,-10,10),IF(Basket_Sheet!$I$6=2,IF(E587&gt;Basket_Sheet!$I$7,-10,10),"")))</f>
        <v>-10</v>
      </c>
      <c r="K587">
        <f t="shared" si="157"/>
        <v>0</v>
      </c>
      <c r="L587">
        <f t="shared" si="158"/>
        <v>4</v>
      </c>
      <c r="M587">
        <f t="shared" si="159"/>
        <v>4</v>
      </c>
      <c r="N587">
        <v>24691.449199999999</v>
      </c>
      <c r="O587" s="6">
        <f t="shared" ref="O587:O650" si="164">N587/N586-1</f>
        <v>-1.5867227084830904E-2</v>
      </c>
      <c r="P587">
        <v>19496010</v>
      </c>
      <c r="Q587" s="6">
        <f t="shared" ref="Q587:Q650" si="165">P587/P586-1</f>
        <v>-9.8440627088958177E-3</v>
      </c>
      <c r="R587">
        <v>3061.2595913804412</v>
      </c>
      <c r="S587" s="6">
        <f t="shared" ref="S587:S650" si="166">R587/R586-1</f>
        <v>-3.0266623706971529E-3</v>
      </c>
      <c r="T587" s="29">
        <v>643.7626799999997</v>
      </c>
      <c r="U587" s="6">
        <f t="shared" ref="U587:U650" si="167">T587/T586-1</f>
        <v>-5.428724551215236E-5</v>
      </c>
      <c r="V587">
        <v>781.96219999999983</v>
      </c>
      <c r="W587" s="6">
        <f t="shared" si="152"/>
        <v>-1.1642129306867033E-2</v>
      </c>
      <c r="X587">
        <v>3705.022271380441</v>
      </c>
      <c r="Y587" s="6">
        <f t="shared" ref="Y587:Y650" si="168">X587/X586-1</f>
        <v>-2.5114692211003486E-3</v>
      </c>
      <c r="Z587" s="29">
        <v>4486.9844713804405</v>
      </c>
      <c r="AA587" s="6">
        <f t="shared" si="153"/>
        <v>-4.11481950585324E-3</v>
      </c>
      <c r="AB587">
        <f t="shared" si="160"/>
        <v>2018</v>
      </c>
      <c r="AC587">
        <f t="shared" si="161"/>
        <v>10</v>
      </c>
      <c r="AD587" s="23">
        <f t="shared" si="162"/>
        <v>4</v>
      </c>
      <c r="AE587">
        <f>IF(ISBLANK(Basket_Sheet!$I$1),0,IF(Basket_Sheet!$I$1=0,1,IF(Calculation_Sheet!AB587=Basket_Sheet!$I$1,1,0)))</f>
        <v>1</v>
      </c>
      <c r="AF587">
        <f>IF(ISBLANK(Basket_Sheet!$I$2),0,IF(Basket_Sheet!$I$2=0,1,IF(Calculation_Sheet!AC587=Basket_Sheet!$I$2,1,0)))</f>
        <v>0</v>
      </c>
      <c r="AG587">
        <f>IF(ISBLANK(Basket_Sheet!$I$3),0,IF(Basket_Sheet!$I$3=0,1,IF(Calculation_Sheet!AD587=Basket_Sheet!$I$3,1,0)))</f>
        <v>0</v>
      </c>
      <c r="AH587">
        <f t="shared" si="163"/>
        <v>1</v>
      </c>
    </row>
    <row r="588" spans="1:34" x14ac:dyDescent="0.35">
      <c r="A588" s="19">
        <v>43378</v>
      </c>
      <c r="B588" s="7">
        <v>-1.2352362752285888</v>
      </c>
      <c r="C588">
        <v>1.2153759E-2</v>
      </c>
      <c r="D588">
        <v>0.21319860834738699</v>
      </c>
      <c r="E588">
        <v>5.98874606381312</v>
      </c>
      <c r="F588">
        <v>10</v>
      </c>
      <c r="G588">
        <f t="shared" si="154"/>
        <v>-1</v>
      </c>
      <c r="H588">
        <f t="shared" si="155"/>
        <v>99999</v>
      </c>
      <c r="I588">
        <f t="shared" si="156"/>
        <v>99999</v>
      </c>
      <c r="J588">
        <f>IF(Basket_Sheet!$I$6=0,IF(C588&lt;Basket_Sheet!$I$7,-10,10),IF(Basket_Sheet!$I$6=1,IF(D588&lt;Basket_Sheet!$I$7,-10,10),IF(Basket_Sheet!$I$6=2,IF(E588&gt;Basket_Sheet!$I$7,-10,10),"")))</f>
        <v>10</v>
      </c>
      <c r="K588">
        <f t="shared" si="157"/>
        <v>-1</v>
      </c>
      <c r="L588">
        <f t="shared" si="158"/>
        <v>1</v>
      </c>
      <c r="M588">
        <f t="shared" si="159"/>
        <v>1</v>
      </c>
      <c r="N588">
        <v>24306.349600000001</v>
      </c>
      <c r="O588" s="6">
        <f t="shared" si="164"/>
        <v>-1.5596476208451837E-2</v>
      </c>
      <c r="P588">
        <v>19377944</v>
      </c>
      <c r="Q588" s="6">
        <f t="shared" si="165"/>
        <v>-6.0559057981607323E-3</v>
      </c>
      <c r="R588">
        <v>3042.6687853774065</v>
      </c>
      <c r="S588" s="6">
        <f t="shared" si="166"/>
        <v>-6.0729269923336382E-3</v>
      </c>
      <c r="T588" s="29">
        <v>643.94664999999975</v>
      </c>
      <c r="U588" s="6">
        <f t="shared" si="167"/>
        <v>2.8577301188081883E-4</v>
      </c>
      <c r="V588">
        <v>776.62105999999994</v>
      </c>
      <c r="W588" s="6">
        <f t="shared" ref="W588:W651" si="169">V588/V587-1</f>
        <v>-6.8304324684747009E-3</v>
      </c>
      <c r="X588">
        <v>3686.6154353774064</v>
      </c>
      <c r="Y588" s="6">
        <f t="shared" si="168"/>
        <v>-4.9680770194605595E-3</v>
      </c>
      <c r="Z588" s="29">
        <v>4463.2364953774068</v>
      </c>
      <c r="AA588" s="6">
        <f t="shared" ref="AA588:AA651" si="170">Z588/Z587-1</f>
        <v>-5.2926361021542467E-3</v>
      </c>
      <c r="AB588">
        <f t="shared" si="160"/>
        <v>2018</v>
      </c>
      <c r="AC588">
        <f t="shared" si="161"/>
        <v>10</v>
      </c>
      <c r="AD588" s="23">
        <f t="shared" si="162"/>
        <v>4</v>
      </c>
      <c r="AE588">
        <f>IF(ISBLANK(Basket_Sheet!$I$1),0,IF(Basket_Sheet!$I$1=0,1,IF(Calculation_Sheet!AB588=Basket_Sheet!$I$1,1,0)))</f>
        <v>1</v>
      </c>
      <c r="AF588">
        <f>IF(ISBLANK(Basket_Sheet!$I$2),0,IF(Basket_Sheet!$I$2=0,1,IF(Calculation_Sheet!AC588=Basket_Sheet!$I$2,1,0)))</f>
        <v>0</v>
      </c>
      <c r="AG588">
        <f>IF(ISBLANK(Basket_Sheet!$I$3),0,IF(Basket_Sheet!$I$3=0,1,IF(Calculation_Sheet!AD588=Basket_Sheet!$I$3,1,0)))</f>
        <v>0</v>
      </c>
      <c r="AH588">
        <f t="shared" si="163"/>
        <v>1</v>
      </c>
    </row>
    <row r="589" spans="1:34" x14ac:dyDescent="0.35">
      <c r="A589" s="19">
        <v>43381</v>
      </c>
      <c r="B589" s="7">
        <v>0.40572763858483063</v>
      </c>
      <c r="C589">
        <v>0.14261632399999999</v>
      </c>
      <c r="D589">
        <v>0.11876475710325</v>
      </c>
      <c r="E589">
        <v>8.8538694332943209</v>
      </c>
      <c r="F589">
        <v>4</v>
      </c>
      <c r="G589">
        <f t="shared" si="154"/>
        <v>99999</v>
      </c>
      <c r="H589">
        <f t="shared" si="155"/>
        <v>99999</v>
      </c>
      <c r="I589">
        <f t="shared" si="156"/>
        <v>1</v>
      </c>
      <c r="J589">
        <f>IF(Basket_Sheet!$I$6=0,IF(C589&lt;Basket_Sheet!$I$7,-10,10),IF(Basket_Sheet!$I$6=1,IF(D589&lt;Basket_Sheet!$I$7,-10,10),IF(Basket_Sheet!$I$6=2,IF(E589&gt;Basket_Sheet!$I$7,-10,10),"")))</f>
        <v>10</v>
      </c>
      <c r="K589">
        <f t="shared" si="157"/>
        <v>1</v>
      </c>
      <c r="L589">
        <f t="shared" si="158"/>
        <v>5</v>
      </c>
      <c r="M589">
        <f t="shared" si="159"/>
        <v>5</v>
      </c>
      <c r="N589">
        <v>24624.900399999999</v>
      </c>
      <c r="O589" s="6">
        <f t="shared" si="164"/>
        <v>1.310566190490392E-2</v>
      </c>
      <c r="P589">
        <v>19261392</v>
      </c>
      <c r="Q589" s="6">
        <f t="shared" si="165"/>
        <v>-6.0146731768860873E-3</v>
      </c>
      <c r="R589">
        <v>3032.2508911911759</v>
      </c>
      <c r="S589" s="6">
        <f t="shared" si="166"/>
        <v>-3.4239330407230817E-3</v>
      </c>
      <c r="T589" s="29">
        <v>639.29653999999982</v>
      </c>
      <c r="U589" s="6">
        <f t="shared" si="167"/>
        <v>-7.2212659231939424E-3</v>
      </c>
      <c r="V589">
        <v>777.35497999999995</v>
      </c>
      <c r="W589" s="6">
        <f t="shared" si="169"/>
        <v>9.4501686575432231E-4</v>
      </c>
      <c r="X589">
        <v>3671.5474311911757</v>
      </c>
      <c r="Y589" s="6">
        <f t="shared" si="168"/>
        <v>-4.087218873342624E-3</v>
      </c>
      <c r="Z589" s="29">
        <v>4448.9024111911758</v>
      </c>
      <c r="AA589" s="6">
        <f t="shared" si="170"/>
        <v>-3.2115896616898842E-3</v>
      </c>
      <c r="AB589">
        <f t="shared" si="160"/>
        <v>2018</v>
      </c>
      <c r="AC589">
        <f t="shared" si="161"/>
        <v>10</v>
      </c>
      <c r="AD589" s="23">
        <f t="shared" si="162"/>
        <v>4</v>
      </c>
      <c r="AE589">
        <f>IF(ISBLANK(Basket_Sheet!$I$1),0,IF(Basket_Sheet!$I$1=0,1,IF(Calculation_Sheet!AB589=Basket_Sheet!$I$1,1,0)))</f>
        <v>1</v>
      </c>
      <c r="AF589">
        <f>IF(ISBLANK(Basket_Sheet!$I$2),0,IF(Basket_Sheet!$I$2=0,1,IF(Calculation_Sheet!AC589=Basket_Sheet!$I$2,1,0)))</f>
        <v>0</v>
      </c>
      <c r="AG589">
        <f>IF(ISBLANK(Basket_Sheet!$I$3),0,IF(Basket_Sheet!$I$3=0,1,IF(Calculation_Sheet!AD589=Basket_Sheet!$I$3,1,0)))</f>
        <v>0</v>
      </c>
      <c r="AH589">
        <f t="shared" si="163"/>
        <v>1</v>
      </c>
    </row>
    <row r="590" spans="1:34" x14ac:dyDescent="0.35">
      <c r="A590" s="19">
        <v>43382</v>
      </c>
      <c r="B590" s="7">
        <v>-0.35692884343506448</v>
      </c>
      <c r="C590">
        <v>7.4887979999999996E-3</v>
      </c>
      <c r="D590">
        <v>6.4858260477017801E-2</v>
      </c>
      <c r="E590">
        <v>12.0300257627118</v>
      </c>
      <c r="F590">
        <v>6</v>
      </c>
      <c r="G590">
        <f t="shared" si="154"/>
        <v>-1</v>
      </c>
      <c r="H590">
        <f t="shared" si="155"/>
        <v>99999</v>
      </c>
      <c r="I590">
        <f t="shared" si="156"/>
        <v>99999</v>
      </c>
      <c r="J590">
        <f>IF(Basket_Sheet!$I$6=0,IF(C590&lt;Basket_Sheet!$I$7,-10,10),IF(Basket_Sheet!$I$6=1,IF(D590&lt;Basket_Sheet!$I$7,-10,10),IF(Basket_Sheet!$I$6=2,IF(E590&gt;Basket_Sheet!$I$7,-10,10),"")))</f>
        <v>-10</v>
      </c>
      <c r="K590">
        <f t="shared" si="157"/>
        <v>-1</v>
      </c>
      <c r="L590">
        <f t="shared" si="158"/>
        <v>2</v>
      </c>
      <c r="M590">
        <f t="shared" si="159"/>
        <v>2</v>
      </c>
      <c r="N590">
        <v>24530.449199999999</v>
      </c>
      <c r="O590" s="6">
        <f t="shared" si="164"/>
        <v>-3.8355972396135751E-3</v>
      </c>
      <c r="P590">
        <v>19372386</v>
      </c>
      <c r="Q590" s="6">
        <f t="shared" si="165"/>
        <v>5.7625118683011234E-3</v>
      </c>
      <c r="R590">
        <v>3040.1789706275267</v>
      </c>
      <c r="S590" s="6">
        <f t="shared" si="166"/>
        <v>2.6145855738330948E-3</v>
      </c>
      <c r="T590" s="29">
        <v>635.85509999999977</v>
      </c>
      <c r="U590" s="6">
        <f t="shared" si="167"/>
        <v>-5.3831669415886907E-3</v>
      </c>
      <c r="V590">
        <v>774.36717999999985</v>
      </c>
      <c r="W590" s="6">
        <f t="shared" si="169"/>
        <v>-3.8435464837442979E-3</v>
      </c>
      <c r="X590">
        <v>3676.0340706275265</v>
      </c>
      <c r="Y590" s="6">
        <f t="shared" si="168"/>
        <v>1.22200230840952E-3</v>
      </c>
      <c r="Z590" s="29">
        <v>4450.4012506275267</v>
      </c>
      <c r="AA590" s="6">
        <f t="shared" si="170"/>
        <v>3.3690094720451036E-4</v>
      </c>
      <c r="AB590">
        <f t="shared" si="160"/>
        <v>2018</v>
      </c>
      <c r="AC590">
        <f t="shared" si="161"/>
        <v>10</v>
      </c>
      <c r="AD590" s="23">
        <f t="shared" si="162"/>
        <v>4</v>
      </c>
      <c r="AE590">
        <f>IF(ISBLANK(Basket_Sheet!$I$1),0,IF(Basket_Sheet!$I$1=0,1,IF(Calculation_Sheet!AB590=Basket_Sheet!$I$1,1,0)))</f>
        <v>1</v>
      </c>
      <c r="AF590">
        <f>IF(ISBLANK(Basket_Sheet!$I$2),0,IF(Basket_Sheet!$I$2=0,1,IF(Calculation_Sheet!AC590=Basket_Sheet!$I$2,1,0)))</f>
        <v>0</v>
      </c>
      <c r="AG590">
        <f>IF(ISBLANK(Basket_Sheet!$I$3),0,IF(Basket_Sheet!$I$3=0,1,IF(Calculation_Sheet!AD590=Basket_Sheet!$I$3,1,0)))</f>
        <v>0</v>
      </c>
      <c r="AH590">
        <f t="shared" si="163"/>
        <v>1</v>
      </c>
    </row>
    <row r="591" spans="1:34" x14ac:dyDescent="0.35">
      <c r="A591" s="19">
        <v>43383</v>
      </c>
      <c r="B591" s="7">
        <v>1.9661489059930588</v>
      </c>
      <c r="C591">
        <v>0.92698572300000004</v>
      </c>
      <c r="D591">
        <v>0.41277419680049099</v>
      </c>
      <c r="E591">
        <v>4.3327016198345696</v>
      </c>
      <c r="F591">
        <v>7</v>
      </c>
      <c r="G591">
        <f t="shared" si="154"/>
        <v>99999</v>
      </c>
      <c r="H591">
        <f t="shared" si="155"/>
        <v>99999</v>
      </c>
      <c r="I591">
        <f t="shared" si="156"/>
        <v>1</v>
      </c>
      <c r="J591">
        <f>IF(Basket_Sheet!$I$6=0,IF(C591&lt;Basket_Sheet!$I$7,-10,10),IF(Basket_Sheet!$I$6=1,IF(D591&lt;Basket_Sheet!$I$7,-10,10),IF(Basket_Sheet!$I$6=2,IF(E591&gt;Basket_Sheet!$I$7,-10,10),"")))</f>
        <v>10</v>
      </c>
      <c r="K591">
        <f t="shared" si="157"/>
        <v>1</v>
      </c>
      <c r="L591">
        <f t="shared" si="158"/>
        <v>5</v>
      </c>
      <c r="M591">
        <f t="shared" si="159"/>
        <v>5</v>
      </c>
      <c r="N591">
        <v>25316.300800000001</v>
      </c>
      <c r="O591" s="6">
        <f t="shared" si="164"/>
        <v>3.203576068227898E-2</v>
      </c>
      <c r="P591">
        <v>19458792</v>
      </c>
      <c r="Q591" s="6">
        <f t="shared" si="165"/>
        <v>4.4602662779897884E-3</v>
      </c>
      <c r="R591">
        <v>3050.4649634977654</v>
      </c>
      <c r="S591" s="6">
        <f t="shared" si="166"/>
        <v>3.3833511018976914E-3</v>
      </c>
      <c r="T591" s="29">
        <v>639.45583999999985</v>
      </c>
      <c r="U591" s="6">
        <f t="shared" si="167"/>
        <v>5.6628310443684882E-3</v>
      </c>
      <c r="V591">
        <v>774.84303999999986</v>
      </c>
      <c r="W591" s="6">
        <f t="shared" si="169"/>
        <v>6.1451468023210332E-4</v>
      </c>
      <c r="X591">
        <v>3689.9208034977655</v>
      </c>
      <c r="Y591" s="6">
        <f t="shared" si="168"/>
        <v>3.7776398704238989E-3</v>
      </c>
      <c r="Z591" s="29">
        <v>4464.7638434977653</v>
      </c>
      <c r="AA591" s="6">
        <f t="shared" si="170"/>
        <v>3.2272579620125086E-3</v>
      </c>
      <c r="AB591">
        <f t="shared" si="160"/>
        <v>2018</v>
      </c>
      <c r="AC591">
        <f t="shared" si="161"/>
        <v>10</v>
      </c>
      <c r="AD591" s="23">
        <f t="shared" si="162"/>
        <v>4</v>
      </c>
      <c r="AE591">
        <f>IF(ISBLANK(Basket_Sheet!$I$1),0,IF(Basket_Sheet!$I$1=0,1,IF(Calculation_Sheet!AB591=Basket_Sheet!$I$1,1,0)))</f>
        <v>1</v>
      </c>
      <c r="AF591">
        <f>IF(ISBLANK(Basket_Sheet!$I$2),0,IF(Basket_Sheet!$I$2=0,1,IF(Calculation_Sheet!AC591=Basket_Sheet!$I$2,1,0)))</f>
        <v>0</v>
      </c>
      <c r="AG591">
        <f>IF(ISBLANK(Basket_Sheet!$I$3),0,IF(Basket_Sheet!$I$3=0,1,IF(Calculation_Sheet!AD591=Basket_Sheet!$I$3,1,0)))</f>
        <v>0</v>
      </c>
      <c r="AH591">
        <f t="shared" si="163"/>
        <v>1</v>
      </c>
    </row>
    <row r="592" spans="1:34" x14ac:dyDescent="0.35">
      <c r="A592" s="19">
        <v>43384</v>
      </c>
      <c r="B592" s="7">
        <v>0.77990184908167315</v>
      </c>
      <c r="C592">
        <v>0.33170464700000002</v>
      </c>
      <c r="D592">
        <v>0.130916201360258</v>
      </c>
      <c r="E592">
        <v>9.4380393485341401</v>
      </c>
      <c r="F592">
        <v>8</v>
      </c>
      <c r="G592">
        <f t="shared" si="154"/>
        <v>99999</v>
      </c>
      <c r="H592">
        <f t="shared" si="155"/>
        <v>99999</v>
      </c>
      <c r="I592">
        <f t="shared" si="156"/>
        <v>1</v>
      </c>
      <c r="J592">
        <f>IF(Basket_Sheet!$I$6=0,IF(C592&lt;Basket_Sheet!$I$7,-10,10),IF(Basket_Sheet!$I$6=1,IF(D592&lt;Basket_Sheet!$I$7,-10,10),IF(Basket_Sheet!$I$6=2,IF(E592&gt;Basket_Sheet!$I$7,-10,10),"")))</f>
        <v>10</v>
      </c>
      <c r="K592">
        <f t="shared" si="157"/>
        <v>1</v>
      </c>
      <c r="L592">
        <f t="shared" si="158"/>
        <v>5</v>
      </c>
      <c r="M592">
        <f t="shared" si="159"/>
        <v>5</v>
      </c>
      <c r="N592">
        <v>24818.699199999999</v>
      </c>
      <c r="O592" s="6">
        <f t="shared" si="164"/>
        <v>-1.9655383459498244E-2</v>
      </c>
      <c r="P592">
        <v>19452036</v>
      </c>
      <c r="Q592" s="6">
        <f t="shared" si="165"/>
        <v>-3.471952421301161E-4</v>
      </c>
      <c r="R592">
        <v>3062.3371569990604</v>
      </c>
      <c r="S592" s="6">
        <f t="shared" si="166"/>
        <v>3.8919291463299643E-3</v>
      </c>
      <c r="T592" s="29">
        <v>632.15026999999986</v>
      </c>
      <c r="U592" s="6">
        <f t="shared" si="167"/>
        <v>-1.1424666948072537E-2</v>
      </c>
      <c r="V592">
        <v>789.42058000000009</v>
      </c>
      <c r="W592" s="6">
        <f t="shared" si="169"/>
        <v>1.8813539320170269E-2</v>
      </c>
      <c r="X592">
        <v>3694.4874269990605</v>
      </c>
      <c r="Y592" s="6">
        <f t="shared" si="168"/>
        <v>1.2375939063424823E-3</v>
      </c>
      <c r="Z592" s="29">
        <v>4483.9080069990605</v>
      </c>
      <c r="AA592" s="6">
        <f t="shared" si="170"/>
        <v>4.2878333932880874E-3</v>
      </c>
      <c r="AB592">
        <f t="shared" si="160"/>
        <v>2018</v>
      </c>
      <c r="AC592">
        <f t="shared" si="161"/>
        <v>10</v>
      </c>
      <c r="AD592" s="23">
        <f t="shared" si="162"/>
        <v>4</v>
      </c>
      <c r="AE592">
        <f>IF(ISBLANK(Basket_Sheet!$I$1),0,IF(Basket_Sheet!$I$1=0,1,IF(Calculation_Sheet!AB592=Basket_Sheet!$I$1,1,0)))</f>
        <v>1</v>
      </c>
      <c r="AF592">
        <f>IF(ISBLANK(Basket_Sheet!$I$2),0,IF(Basket_Sheet!$I$2=0,1,IF(Calculation_Sheet!AC592=Basket_Sheet!$I$2,1,0)))</f>
        <v>0</v>
      </c>
      <c r="AG592">
        <f>IF(ISBLANK(Basket_Sheet!$I$3),0,IF(Basket_Sheet!$I$3=0,1,IF(Calculation_Sheet!AD592=Basket_Sheet!$I$3,1,0)))</f>
        <v>0</v>
      </c>
      <c r="AH592">
        <f t="shared" si="163"/>
        <v>1</v>
      </c>
    </row>
    <row r="593" spans="1:34" x14ac:dyDescent="0.35">
      <c r="A593" s="19">
        <v>43385</v>
      </c>
      <c r="B593" s="7">
        <v>0.38199997202979147</v>
      </c>
      <c r="C593">
        <v>2.7364199999999999E-4</v>
      </c>
      <c r="D593">
        <v>8.2118813722910702E-2</v>
      </c>
      <c r="E593">
        <v>10.242023789231</v>
      </c>
      <c r="F593">
        <v>5</v>
      </c>
      <c r="G593">
        <f t="shared" si="154"/>
        <v>99999</v>
      </c>
      <c r="H593">
        <f t="shared" si="155"/>
        <v>99999</v>
      </c>
      <c r="I593">
        <f t="shared" si="156"/>
        <v>1</v>
      </c>
      <c r="J593">
        <f>IF(Basket_Sheet!$I$6=0,IF(C593&lt;Basket_Sheet!$I$7,-10,10),IF(Basket_Sheet!$I$6=1,IF(D593&lt;Basket_Sheet!$I$7,-10,10),IF(Basket_Sheet!$I$6=2,IF(E593&gt;Basket_Sheet!$I$7,-10,10),"")))</f>
        <v>-10</v>
      </c>
      <c r="K593">
        <f t="shared" si="157"/>
        <v>1</v>
      </c>
      <c r="L593">
        <f t="shared" si="158"/>
        <v>6</v>
      </c>
      <c r="M593">
        <f t="shared" si="159"/>
        <v>6</v>
      </c>
      <c r="N593">
        <v>25348.699199999999</v>
      </c>
      <c r="O593" s="6">
        <f t="shared" si="164"/>
        <v>2.1354866172841103E-2</v>
      </c>
      <c r="P593">
        <v>19428506</v>
      </c>
      <c r="Q593" s="6">
        <f t="shared" si="165"/>
        <v>-1.2096420138231201E-3</v>
      </c>
      <c r="R593">
        <v>3068.1041794719085</v>
      </c>
      <c r="S593" s="6">
        <f t="shared" si="166"/>
        <v>1.8832095152121475E-3</v>
      </c>
      <c r="T593" s="29">
        <v>633.46313999999984</v>
      </c>
      <c r="U593" s="6">
        <f t="shared" si="167"/>
        <v>2.0768321430915115E-3</v>
      </c>
      <c r="V593">
        <v>755.45709999999997</v>
      </c>
      <c r="W593" s="6">
        <f t="shared" si="169"/>
        <v>-4.3023301976748751E-2</v>
      </c>
      <c r="X593">
        <v>3701.5673194719084</v>
      </c>
      <c r="Y593" s="6">
        <f t="shared" si="168"/>
        <v>1.9163395769352665E-3</v>
      </c>
      <c r="Z593" s="29">
        <v>4457.024419471908</v>
      </c>
      <c r="AA593" s="6">
        <f t="shared" si="170"/>
        <v>-5.9955707131343905E-3</v>
      </c>
      <c r="AB593">
        <f t="shared" si="160"/>
        <v>2018</v>
      </c>
      <c r="AC593">
        <f t="shared" si="161"/>
        <v>10</v>
      </c>
      <c r="AD593" s="23">
        <f t="shared" si="162"/>
        <v>4</v>
      </c>
      <c r="AE593">
        <f>IF(ISBLANK(Basket_Sheet!$I$1),0,IF(Basket_Sheet!$I$1=0,1,IF(Calculation_Sheet!AB593=Basket_Sheet!$I$1,1,0)))</f>
        <v>1</v>
      </c>
      <c r="AF593">
        <f>IF(ISBLANK(Basket_Sheet!$I$2),0,IF(Basket_Sheet!$I$2=0,1,IF(Calculation_Sheet!AC593=Basket_Sheet!$I$2,1,0)))</f>
        <v>0</v>
      </c>
      <c r="AG593">
        <f>IF(ISBLANK(Basket_Sheet!$I$3),0,IF(Basket_Sheet!$I$3=0,1,IF(Calculation_Sheet!AD593=Basket_Sheet!$I$3,1,0)))</f>
        <v>0</v>
      </c>
      <c r="AH593">
        <f t="shared" si="163"/>
        <v>1</v>
      </c>
    </row>
    <row r="594" spans="1:34" x14ac:dyDescent="0.35">
      <c r="A594" s="19">
        <v>43388</v>
      </c>
      <c r="B594" s="7">
        <v>0.49182737510295294</v>
      </c>
      <c r="C594">
        <v>0.64825390100000002</v>
      </c>
      <c r="D594">
        <v>0.118582940118709</v>
      </c>
      <c r="E594">
        <v>8.9603188960742006</v>
      </c>
      <c r="F594">
        <v>4</v>
      </c>
      <c r="G594">
        <f t="shared" si="154"/>
        <v>99999</v>
      </c>
      <c r="H594">
        <f t="shared" si="155"/>
        <v>99999</v>
      </c>
      <c r="I594">
        <f t="shared" si="156"/>
        <v>1</v>
      </c>
      <c r="J594">
        <f>IF(Basket_Sheet!$I$6=0,IF(C594&lt;Basket_Sheet!$I$7,-10,10),IF(Basket_Sheet!$I$6=1,IF(D594&lt;Basket_Sheet!$I$7,-10,10),IF(Basket_Sheet!$I$6=2,IF(E594&gt;Basket_Sheet!$I$7,-10,10),"")))</f>
        <v>10</v>
      </c>
      <c r="K594">
        <f t="shared" si="157"/>
        <v>1</v>
      </c>
      <c r="L594">
        <f t="shared" si="158"/>
        <v>5</v>
      </c>
      <c r="M594">
        <f t="shared" si="159"/>
        <v>5</v>
      </c>
      <c r="N594">
        <v>25393.199199999999</v>
      </c>
      <c r="O594" s="6">
        <f t="shared" si="164"/>
        <v>1.7555141448835077E-3</v>
      </c>
      <c r="P594">
        <v>19466808</v>
      </c>
      <c r="Q594" s="6">
        <f t="shared" si="165"/>
        <v>1.9714331096791771E-3</v>
      </c>
      <c r="R594">
        <v>3071.3226773127453</v>
      </c>
      <c r="S594" s="6">
        <f t="shared" si="166"/>
        <v>1.0490184337190733E-3</v>
      </c>
      <c r="T594" s="29">
        <v>631.50055999999984</v>
      </c>
      <c r="U594" s="6">
        <f t="shared" si="167"/>
        <v>-3.0981755307815106E-3</v>
      </c>
      <c r="V594">
        <v>753.48673999999994</v>
      </c>
      <c r="W594" s="6">
        <f t="shared" si="169"/>
        <v>-2.6081692792351285E-3</v>
      </c>
      <c r="X594">
        <v>3702.8232373127453</v>
      </c>
      <c r="Y594" s="6">
        <f t="shared" si="168"/>
        <v>3.3929352958961267E-4</v>
      </c>
      <c r="Z594" s="29">
        <v>4456.3099773127451</v>
      </c>
      <c r="AA594" s="6">
        <f t="shared" si="170"/>
        <v>-1.6029576953668911E-4</v>
      </c>
      <c r="AB594">
        <f t="shared" si="160"/>
        <v>2018</v>
      </c>
      <c r="AC594">
        <f t="shared" si="161"/>
        <v>10</v>
      </c>
      <c r="AD594" s="23">
        <f t="shared" si="162"/>
        <v>4</v>
      </c>
      <c r="AE594">
        <f>IF(ISBLANK(Basket_Sheet!$I$1),0,IF(Basket_Sheet!$I$1=0,1,IF(Calculation_Sheet!AB594=Basket_Sheet!$I$1,1,0)))</f>
        <v>1</v>
      </c>
      <c r="AF594">
        <f>IF(ISBLANK(Basket_Sheet!$I$2),0,IF(Basket_Sheet!$I$2=0,1,IF(Calculation_Sheet!AC594=Basket_Sheet!$I$2,1,0)))</f>
        <v>0</v>
      </c>
      <c r="AG594">
        <f>IF(ISBLANK(Basket_Sheet!$I$3),0,IF(Basket_Sheet!$I$3=0,1,IF(Calculation_Sheet!AD594=Basket_Sheet!$I$3,1,0)))</f>
        <v>0</v>
      </c>
      <c r="AH594">
        <f t="shared" si="163"/>
        <v>1</v>
      </c>
    </row>
    <row r="595" spans="1:34" x14ac:dyDescent="0.35">
      <c r="A595" s="19">
        <v>43389</v>
      </c>
      <c r="B595" s="7">
        <v>0.22845873501823646</v>
      </c>
      <c r="C595">
        <v>7.8831386000000003E-2</v>
      </c>
      <c r="D595">
        <v>3.5297844648253598E-3</v>
      </c>
      <c r="E595">
        <v>12.086775157873999</v>
      </c>
      <c r="F595">
        <v>2</v>
      </c>
      <c r="G595">
        <f t="shared" si="154"/>
        <v>99999</v>
      </c>
      <c r="H595">
        <f t="shared" si="155"/>
        <v>0</v>
      </c>
      <c r="I595">
        <f t="shared" si="156"/>
        <v>99999</v>
      </c>
      <c r="J595">
        <f>IF(Basket_Sheet!$I$6=0,IF(C595&lt;Basket_Sheet!$I$7,-10,10),IF(Basket_Sheet!$I$6=1,IF(D595&lt;Basket_Sheet!$I$7,-10,10),IF(Basket_Sheet!$I$6=2,IF(E595&gt;Basket_Sheet!$I$7,-10,10),"")))</f>
        <v>-10</v>
      </c>
      <c r="K595">
        <f t="shared" si="157"/>
        <v>0</v>
      </c>
      <c r="L595">
        <f t="shared" si="158"/>
        <v>4</v>
      </c>
      <c r="M595">
        <f t="shared" si="159"/>
        <v>4</v>
      </c>
      <c r="N595">
        <v>25543.099600000001</v>
      </c>
      <c r="O595" s="6">
        <f t="shared" si="164"/>
        <v>5.9031711136263709E-3</v>
      </c>
      <c r="P595">
        <v>19649816</v>
      </c>
      <c r="Q595" s="6">
        <f t="shared" si="165"/>
        <v>9.4010276363747369E-3</v>
      </c>
      <c r="R595">
        <v>3090.3730345008644</v>
      </c>
      <c r="S595" s="6">
        <f t="shared" si="166"/>
        <v>6.2026557251180225E-3</v>
      </c>
      <c r="T595" s="29">
        <v>635.25321999999994</v>
      </c>
      <c r="U595" s="6">
        <f t="shared" si="167"/>
        <v>5.9424492038457899E-3</v>
      </c>
      <c r="V595">
        <v>750.39123999999993</v>
      </c>
      <c r="W595" s="6">
        <f t="shared" si="169"/>
        <v>-4.1082342072801259E-3</v>
      </c>
      <c r="X595">
        <v>3725.6262545008644</v>
      </c>
      <c r="Y595" s="6">
        <f t="shared" si="168"/>
        <v>6.1582786232776687E-3</v>
      </c>
      <c r="Z595" s="29">
        <v>4476.0174945008639</v>
      </c>
      <c r="AA595" s="6">
        <f t="shared" si="170"/>
        <v>4.4223847282731654E-3</v>
      </c>
      <c r="AB595">
        <f t="shared" si="160"/>
        <v>2018</v>
      </c>
      <c r="AC595">
        <f t="shared" si="161"/>
        <v>10</v>
      </c>
      <c r="AD595" s="23">
        <f t="shared" si="162"/>
        <v>4</v>
      </c>
      <c r="AE595">
        <f>IF(ISBLANK(Basket_Sheet!$I$1),0,IF(Basket_Sheet!$I$1=0,1,IF(Calculation_Sheet!AB595=Basket_Sheet!$I$1,1,0)))</f>
        <v>1</v>
      </c>
      <c r="AF595">
        <f>IF(ISBLANK(Basket_Sheet!$I$2),0,IF(Basket_Sheet!$I$2=0,1,IF(Calculation_Sheet!AC595=Basket_Sheet!$I$2,1,0)))</f>
        <v>0</v>
      </c>
      <c r="AG595">
        <f>IF(ISBLANK(Basket_Sheet!$I$3),0,IF(Basket_Sheet!$I$3=0,1,IF(Calculation_Sheet!AD595=Basket_Sheet!$I$3,1,0)))</f>
        <v>0</v>
      </c>
      <c r="AH595">
        <f t="shared" si="163"/>
        <v>1</v>
      </c>
    </row>
    <row r="596" spans="1:34" x14ac:dyDescent="0.35">
      <c r="A596" s="19">
        <v>43390</v>
      </c>
      <c r="B596" s="7">
        <v>-2.119087060174095</v>
      </c>
      <c r="C596">
        <v>0.85605950600000003</v>
      </c>
      <c r="D596">
        <v>0.41259065480247498</v>
      </c>
      <c r="E596">
        <v>4.1815731363238902</v>
      </c>
      <c r="F596">
        <v>12</v>
      </c>
      <c r="G596">
        <f t="shared" si="154"/>
        <v>-1</v>
      </c>
      <c r="H596">
        <f t="shared" si="155"/>
        <v>99999</v>
      </c>
      <c r="I596">
        <f t="shared" si="156"/>
        <v>99999</v>
      </c>
      <c r="J596">
        <f>IF(Basket_Sheet!$I$6=0,IF(C596&lt;Basket_Sheet!$I$7,-10,10),IF(Basket_Sheet!$I$6=1,IF(D596&lt;Basket_Sheet!$I$7,-10,10),IF(Basket_Sheet!$I$6=2,IF(E596&gt;Basket_Sheet!$I$7,-10,10),"")))</f>
        <v>10</v>
      </c>
      <c r="K596">
        <f t="shared" si="157"/>
        <v>-1</v>
      </c>
      <c r="L596">
        <f t="shared" si="158"/>
        <v>1</v>
      </c>
      <c r="M596">
        <f t="shared" si="159"/>
        <v>1</v>
      </c>
      <c r="N596">
        <v>25185.349600000001</v>
      </c>
      <c r="O596" s="6">
        <f t="shared" si="164"/>
        <v>-1.4005739538360484E-2</v>
      </c>
      <c r="P596">
        <v>19764776</v>
      </c>
      <c r="Q596" s="6">
        <f t="shared" si="165"/>
        <v>5.8504364621021487E-3</v>
      </c>
      <c r="R596">
        <v>3103.9270162940938</v>
      </c>
      <c r="S596" s="6">
        <f t="shared" si="166"/>
        <v>4.3858723985463755E-3</v>
      </c>
      <c r="T596" s="29">
        <v>636.01684999999986</v>
      </c>
      <c r="U596" s="6">
        <f t="shared" si="167"/>
        <v>1.2020875706855172E-3</v>
      </c>
      <c r="V596">
        <v>747.95697999999993</v>
      </c>
      <c r="W596" s="6">
        <f t="shared" si="169"/>
        <v>-3.2439877629701908E-3</v>
      </c>
      <c r="X596">
        <v>3739.9438662940938</v>
      </c>
      <c r="Y596" s="6">
        <f t="shared" si="168"/>
        <v>3.8430080784224163E-3</v>
      </c>
      <c r="Z596" s="29">
        <v>4487.9008462940938</v>
      </c>
      <c r="AA596" s="6">
        <f t="shared" si="170"/>
        <v>2.6548939560289142E-3</v>
      </c>
      <c r="AB596">
        <f t="shared" si="160"/>
        <v>2018</v>
      </c>
      <c r="AC596">
        <f t="shared" si="161"/>
        <v>10</v>
      </c>
      <c r="AD596" s="23">
        <f t="shared" si="162"/>
        <v>4</v>
      </c>
      <c r="AE596">
        <f>IF(ISBLANK(Basket_Sheet!$I$1),0,IF(Basket_Sheet!$I$1=0,1,IF(Calculation_Sheet!AB596=Basket_Sheet!$I$1,1,0)))</f>
        <v>1</v>
      </c>
      <c r="AF596">
        <f>IF(ISBLANK(Basket_Sheet!$I$2),0,IF(Basket_Sheet!$I$2=0,1,IF(Calculation_Sheet!AC596=Basket_Sheet!$I$2,1,0)))</f>
        <v>0</v>
      </c>
      <c r="AG596">
        <f>IF(ISBLANK(Basket_Sheet!$I$3),0,IF(Basket_Sheet!$I$3=0,1,IF(Calculation_Sheet!AD596=Basket_Sheet!$I$3,1,0)))</f>
        <v>0</v>
      </c>
      <c r="AH596">
        <f t="shared" si="163"/>
        <v>1</v>
      </c>
    </row>
    <row r="597" spans="1:34" x14ac:dyDescent="0.35">
      <c r="A597" s="19">
        <v>43392</v>
      </c>
      <c r="B597" s="7">
        <v>0.18224386257008204</v>
      </c>
      <c r="C597">
        <v>0.11893238</v>
      </c>
      <c r="D597">
        <v>1.62549853599387E-2</v>
      </c>
      <c r="E597">
        <v>11.820652903225801</v>
      </c>
      <c r="F597">
        <v>8</v>
      </c>
      <c r="G597">
        <f t="shared" si="154"/>
        <v>99999</v>
      </c>
      <c r="H597">
        <f t="shared" si="155"/>
        <v>0</v>
      </c>
      <c r="I597">
        <f t="shared" si="156"/>
        <v>99999</v>
      </c>
      <c r="J597">
        <f>IF(Basket_Sheet!$I$6=0,IF(C597&lt;Basket_Sheet!$I$7,-10,10),IF(Basket_Sheet!$I$6=1,IF(D597&lt;Basket_Sheet!$I$7,-10,10),IF(Basket_Sheet!$I$6=2,IF(E597&gt;Basket_Sheet!$I$7,-10,10),"")))</f>
        <v>-10</v>
      </c>
      <c r="K597">
        <f t="shared" si="157"/>
        <v>0</v>
      </c>
      <c r="L597">
        <f t="shared" si="158"/>
        <v>4</v>
      </c>
      <c r="M597">
        <f t="shared" si="159"/>
        <v>4</v>
      </c>
      <c r="N597">
        <v>25097.699199999999</v>
      </c>
      <c r="O597" s="6">
        <f t="shared" si="164"/>
        <v>-3.4802137509341025E-3</v>
      </c>
      <c r="P597">
        <v>19765332</v>
      </c>
      <c r="Q597" s="6">
        <f t="shared" si="165"/>
        <v>2.813085258335235E-5</v>
      </c>
      <c r="R597">
        <v>3100.1285496779674</v>
      </c>
      <c r="S597" s="6">
        <f t="shared" si="166"/>
        <v>-1.2237615756383047E-3</v>
      </c>
      <c r="T597" s="29">
        <v>635.10428999999988</v>
      </c>
      <c r="U597" s="6">
        <f t="shared" si="167"/>
        <v>-1.4348047539934905E-3</v>
      </c>
      <c r="V597">
        <v>839.79528000000005</v>
      </c>
      <c r="W597" s="6">
        <f t="shared" si="169"/>
        <v>0.12278553774576739</v>
      </c>
      <c r="X597">
        <v>3735.2328396779671</v>
      </c>
      <c r="Y597" s="6">
        <f t="shared" si="168"/>
        <v>-1.2596516911883571E-3</v>
      </c>
      <c r="Z597" s="29">
        <v>4575.028119677967</v>
      </c>
      <c r="AA597" s="6">
        <f t="shared" si="170"/>
        <v>1.941381424587818E-2</v>
      </c>
      <c r="AB597">
        <f t="shared" si="160"/>
        <v>2018</v>
      </c>
      <c r="AC597">
        <f t="shared" si="161"/>
        <v>10</v>
      </c>
      <c r="AD597" s="23">
        <f t="shared" si="162"/>
        <v>4</v>
      </c>
      <c r="AE597">
        <f>IF(ISBLANK(Basket_Sheet!$I$1),0,IF(Basket_Sheet!$I$1=0,1,IF(Calculation_Sheet!AB597=Basket_Sheet!$I$1,1,0)))</f>
        <v>1</v>
      </c>
      <c r="AF597">
        <f>IF(ISBLANK(Basket_Sheet!$I$2),0,IF(Basket_Sheet!$I$2=0,1,IF(Calculation_Sheet!AC597=Basket_Sheet!$I$2,1,0)))</f>
        <v>0</v>
      </c>
      <c r="AG597">
        <f>IF(ISBLANK(Basket_Sheet!$I$3),0,IF(Basket_Sheet!$I$3=0,1,IF(Calculation_Sheet!AD597=Basket_Sheet!$I$3,1,0)))</f>
        <v>0</v>
      </c>
      <c r="AH597">
        <f t="shared" si="163"/>
        <v>1</v>
      </c>
    </row>
    <row r="598" spans="1:34" x14ac:dyDescent="0.35">
      <c r="A598" s="19">
        <v>43395</v>
      </c>
      <c r="B598" s="7">
        <v>-0.34012160322957469</v>
      </c>
      <c r="C598">
        <v>0.155977331</v>
      </c>
      <c r="D598">
        <v>0.13683508391987201</v>
      </c>
      <c r="E598">
        <v>6.8692243341035404</v>
      </c>
      <c r="F598">
        <v>4</v>
      </c>
      <c r="G598">
        <f t="shared" si="154"/>
        <v>-1</v>
      </c>
      <c r="H598">
        <f t="shared" si="155"/>
        <v>99999</v>
      </c>
      <c r="I598">
        <f t="shared" si="156"/>
        <v>99999</v>
      </c>
      <c r="J598">
        <f>IF(Basket_Sheet!$I$6=0,IF(C598&lt;Basket_Sheet!$I$7,-10,10),IF(Basket_Sheet!$I$6=1,IF(D598&lt;Basket_Sheet!$I$7,-10,10),IF(Basket_Sheet!$I$6=2,IF(E598&gt;Basket_Sheet!$I$7,-10,10),"")))</f>
        <v>10</v>
      </c>
      <c r="K598">
        <f t="shared" si="157"/>
        <v>-1</v>
      </c>
      <c r="L598">
        <f t="shared" si="158"/>
        <v>1</v>
      </c>
      <c r="M598">
        <f t="shared" si="159"/>
        <v>1</v>
      </c>
      <c r="N598">
        <v>25113.849600000001</v>
      </c>
      <c r="O598" s="6">
        <f t="shared" si="164"/>
        <v>6.4350121783274261E-4</v>
      </c>
      <c r="P598">
        <v>19642978</v>
      </c>
      <c r="Q598" s="6">
        <f t="shared" si="165"/>
        <v>-6.1903336609777648E-3</v>
      </c>
      <c r="R598">
        <v>3088.0934338680213</v>
      </c>
      <c r="S598" s="6">
        <f t="shared" si="166"/>
        <v>-3.8821344396174906E-3</v>
      </c>
      <c r="T598" s="29">
        <v>637.21863999999982</v>
      </c>
      <c r="U598" s="6">
        <f t="shared" si="167"/>
        <v>3.3291382742823838E-3</v>
      </c>
      <c r="V598">
        <v>839.27379999999994</v>
      </c>
      <c r="W598" s="6">
        <f t="shared" si="169"/>
        <v>-6.2096086084229007E-4</v>
      </c>
      <c r="X598">
        <v>3725.3120738680209</v>
      </c>
      <c r="Y598" s="6">
        <f t="shared" si="168"/>
        <v>-2.6559966234398491E-3</v>
      </c>
      <c r="Z598" s="29">
        <v>4564.5858738680208</v>
      </c>
      <c r="AA598" s="6">
        <f t="shared" si="170"/>
        <v>-2.2824440717713612E-3</v>
      </c>
      <c r="AB598">
        <f t="shared" si="160"/>
        <v>2018</v>
      </c>
      <c r="AC598">
        <f t="shared" si="161"/>
        <v>10</v>
      </c>
      <c r="AD598" s="23">
        <f t="shared" si="162"/>
        <v>4</v>
      </c>
      <c r="AE598">
        <f>IF(ISBLANK(Basket_Sheet!$I$1),0,IF(Basket_Sheet!$I$1=0,1,IF(Calculation_Sheet!AB598=Basket_Sheet!$I$1,1,0)))</f>
        <v>1</v>
      </c>
      <c r="AF598">
        <f>IF(ISBLANK(Basket_Sheet!$I$2),0,IF(Basket_Sheet!$I$2=0,1,IF(Calculation_Sheet!AC598=Basket_Sheet!$I$2,1,0)))</f>
        <v>0</v>
      </c>
      <c r="AG598">
        <f>IF(ISBLANK(Basket_Sheet!$I$3),0,IF(Basket_Sheet!$I$3=0,1,IF(Calculation_Sheet!AD598=Basket_Sheet!$I$3,1,0)))</f>
        <v>0</v>
      </c>
      <c r="AH598">
        <f t="shared" si="163"/>
        <v>1</v>
      </c>
    </row>
    <row r="599" spans="1:34" x14ac:dyDescent="0.35">
      <c r="A599" s="19">
        <v>43396</v>
      </c>
      <c r="B599" s="7">
        <v>7.5550014804684998E-2</v>
      </c>
      <c r="C599">
        <v>0.57277530600000004</v>
      </c>
      <c r="D599">
        <v>1.8947982061127199E-2</v>
      </c>
      <c r="E599">
        <v>8.5379550614879296</v>
      </c>
      <c r="F599">
        <v>4</v>
      </c>
      <c r="G599">
        <f t="shared" si="154"/>
        <v>99999</v>
      </c>
      <c r="H599">
        <f t="shared" si="155"/>
        <v>0</v>
      </c>
      <c r="I599">
        <f t="shared" si="156"/>
        <v>99999</v>
      </c>
      <c r="J599">
        <f>IF(Basket_Sheet!$I$6=0,IF(C599&lt;Basket_Sheet!$I$7,-10,10),IF(Basket_Sheet!$I$6=1,IF(D599&lt;Basket_Sheet!$I$7,-10,10),IF(Basket_Sheet!$I$6=2,IF(E599&gt;Basket_Sheet!$I$7,-10,10),"")))</f>
        <v>-10</v>
      </c>
      <c r="K599">
        <f t="shared" si="157"/>
        <v>0</v>
      </c>
      <c r="L599">
        <f t="shared" si="158"/>
        <v>4</v>
      </c>
      <c r="M599">
        <f t="shared" si="159"/>
        <v>4</v>
      </c>
      <c r="N599">
        <v>25029.550800000001</v>
      </c>
      <c r="O599" s="6">
        <f t="shared" si="164"/>
        <v>-3.3566657976641379E-3</v>
      </c>
      <c r="P599">
        <v>19640524</v>
      </c>
      <c r="Q599" s="6">
        <f t="shared" si="165"/>
        <v>-1.2493014042980199E-4</v>
      </c>
      <c r="R599">
        <v>3086.3391357292776</v>
      </c>
      <c r="S599" s="6">
        <f t="shared" si="166"/>
        <v>-5.6808454028745015E-4</v>
      </c>
      <c r="T599" s="29">
        <v>637.80749999999989</v>
      </c>
      <c r="U599" s="6">
        <f t="shared" si="167"/>
        <v>9.2410981574553297E-4</v>
      </c>
      <c r="V599">
        <v>837.91339999999991</v>
      </c>
      <c r="W599" s="6">
        <f t="shared" si="169"/>
        <v>-1.6209251378990208E-3</v>
      </c>
      <c r="X599">
        <v>3724.1466357292775</v>
      </c>
      <c r="Y599" s="6">
        <f t="shared" si="168"/>
        <v>-3.1284308955448203E-4</v>
      </c>
      <c r="Z599" s="29">
        <v>4562.0600357292769</v>
      </c>
      <c r="AA599" s="6">
        <f t="shared" si="170"/>
        <v>-5.5335537736389551E-4</v>
      </c>
      <c r="AB599">
        <f t="shared" si="160"/>
        <v>2018</v>
      </c>
      <c r="AC599">
        <f t="shared" si="161"/>
        <v>10</v>
      </c>
      <c r="AD599" s="23">
        <f t="shared" si="162"/>
        <v>4</v>
      </c>
      <c r="AE599">
        <f>IF(ISBLANK(Basket_Sheet!$I$1),0,IF(Basket_Sheet!$I$1=0,1,IF(Calculation_Sheet!AB599=Basket_Sheet!$I$1,1,0)))</f>
        <v>1</v>
      </c>
      <c r="AF599">
        <f>IF(ISBLANK(Basket_Sheet!$I$2),0,IF(Basket_Sheet!$I$2=0,1,IF(Calculation_Sheet!AC599=Basket_Sheet!$I$2,1,0)))</f>
        <v>0</v>
      </c>
      <c r="AG599">
        <f>IF(ISBLANK(Basket_Sheet!$I$3),0,IF(Basket_Sheet!$I$3=0,1,IF(Calculation_Sheet!AD599=Basket_Sheet!$I$3,1,0)))</f>
        <v>0</v>
      </c>
      <c r="AH599">
        <f t="shared" si="163"/>
        <v>1</v>
      </c>
    </row>
    <row r="600" spans="1:34" x14ac:dyDescent="0.35">
      <c r="A600" s="19">
        <v>43397</v>
      </c>
      <c r="B600" s="7">
        <v>-0.32305672009893899</v>
      </c>
      <c r="C600">
        <v>0.49239085599999999</v>
      </c>
      <c r="D600">
        <v>5.1357026977525602E-2</v>
      </c>
      <c r="E600">
        <v>7.5767152168277203</v>
      </c>
      <c r="F600">
        <v>5</v>
      </c>
      <c r="G600">
        <f t="shared" si="154"/>
        <v>-1</v>
      </c>
      <c r="H600">
        <f t="shared" si="155"/>
        <v>99999</v>
      </c>
      <c r="I600">
        <f t="shared" si="156"/>
        <v>99999</v>
      </c>
      <c r="J600">
        <f>IF(Basket_Sheet!$I$6=0,IF(C600&lt;Basket_Sheet!$I$7,-10,10),IF(Basket_Sheet!$I$6=1,IF(D600&lt;Basket_Sheet!$I$7,-10,10),IF(Basket_Sheet!$I$6=2,IF(E600&gt;Basket_Sheet!$I$7,-10,10),"")))</f>
        <v>-10</v>
      </c>
      <c r="K600">
        <f t="shared" si="157"/>
        <v>-1</v>
      </c>
      <c r="L600">
        <f t="shared" si="158"/>
        <v>2</v>
      </c>
      <c r="M600">
        <f t="shared" si="159"/>
        <v>2</v>
      </c>
      <c r="N600">
        <v>25081.5</v>
      </c>
      <c r="O600" s="6">
        <f t="shared" si="164"/>
        <v>2.0755146752373665E-3</v>
      </c>
      <c r="P600">
        <v>19643244</v>
      </c>
      <c r="Q600" s="6">
        <f t="shared" si="165"/>
        <v>1.3848917676528849E-4</v>
      </c>
      <c r="R600">
        <v>3076.4113024832686</v>
      </c>
      <c r="S600" s="6">
        <f t="shared" si="166"/>
        <v>-3.2167019920391615E-3</v>
      </c>
      <c r="T600" s="29">
        <v>636.39309999999989</v>
      </c>
      <c r="U600" s="6">
        <f t="shared" si="167"/>
        <v>-2.2175970022303426E-3</v>
      </c>
      <c r="V600">
        <v>838.45702000000006</v>
      </c>
      <c r="W600" s="6">
        <f t="shared" si="169"/>
        <v>6.4877826276577011E-4</v>
      </c>
      <c r="X600">
        <v>3712.8044024832684</v>
      </c>
      <c r="Y600" s="6">
        <f t="shared" si="168"/>
        <v>-3.0455925492278713E-3</v>
      </c>
      <c r="Z600" s="29">
        <v>4551.2614224832687</v>
      </c>
      <c r="AA600" s="6">
        <f t="shared" si="170"/>
        <v>-2.3670475972336069E-3</v>
      </c>
      <c r="AB600">
        <f t="shared" si="160"/>
        <v>2018</v>
      </c>
      <c r="AC600">
        <f t="shared" si="161"/>
        <v>10</v>
      </c>
      <c r="AD600" s="23">
        <f t="shared" si="162"/>
        <v>4</v>
      </c>
      <c r="AE600">
        <f>IF(ISBLANK(Basket_Sheet!$I$1),0,IF(Basket_Sheet!$I$1=0,1,IF(Calculation_Sheet!AB600=Basket_Sheet!$I$1,1,0)))</f>
        <v>1</v>
      </c>
      <c r="AF600">
        <f>IF(ISBLANK(Basket_Sheet!$I$2),0,IF(Basket_Sheet!$I$2=0,1,IF(Calculation_Sheet!AC600=Basket_Sheet!$I$2,1,0)))</f>
        <v>0</v>
      </c>
      <c r="AG600">
        <f>IF(ISBLANK(Basket_Sheet!$I$3),0,IF(Basket_Sheet!$I$3=0,1,IF(Calculation_Sheet!AD600=Basket_Sheet!$I$3,1,0)))</f>
        <v>0</v>
      </c>
      <c r="AH600">
        <f t="shared" si="163"/>
        <v>1</v>
      </c>
    </row>
    <row r="601" spans="1:34" x14ac:dyDescent="0.35">
      <c r="A601" s="19">
        <v>43398</v>
      </c>
      <c r="B601" s="7">
        <v>-0.3071142443444469</v>
      </c>
      <c r="C601">
        <v>0.389385219</v>
      </c>
      <c r="D601">
        <v>7.1730801309708797E-2</v>
      </c>
      <c r="E601">
        <v>10.290488367897201</v>
      </c>
      <c r="F601">
        <v>7</v>
      </c>
      <c r="G601">
        <f t="shared" si="154"/>
        <v>-1</v>
      </c>
      <c r="H601">
        <f t="shared" si="155"/>
        <v>99999</v>
      </c>
      <c r="I601">
        <f t="shared" si="156"/>
        <v>99999</v>
      </c>
      <c r="J601">
        <f>IF(Basket_Sheet!$I$6=0,IF(C601&lt;Basket_Sheet!$I$7,-10,10),IF(Basket_Sheet!$I$6=1,IF(D601&lt;Basket_Sheet!$I$7,-10,10),IF(Basket_Sheet!$I$6=2,IF(E601&gt;Basket_Sheet!$I$7,-10,10),"")))</f>
        <v>-10</v>
      </c>
      <c r="K601">
        <f t="shared" si="157"/>
        <v>-1</v>
      </c>
      <c r="L601">
        <f t="shared" si="158"/>
        <v>2</v>
      </c>
      <c r="M601">
        <f t="shared" si="159"/>
        <v>2</v>
      </c>
      <c r="N601">
        <v>24845.849600000001</v>
      </c>
      <c r="O601" s="6">
        <f t="shared" si="164"/>
        <v>-9.3953870382552651E-3</v>
      </c>
      <c r="P601">
        <v>19675436</v>
      </c>
      <c r="Q601" s="6">
        <f t="shared" si="165"/>
        <v>1.6388331784709109E-3</v>
      </c>
      <c r="R601">
        <v>3089.8841171196259</v>
      </c>
      <c r="S601" s="6">
        <f t="shared" si="166"/>
        <v>4.3793931667985841E-3</v>
      </c>
      <c r="T601" s="29">
        <v>639.93194999999992</v>
      </c>
      <c r="U601" s="6">
        <f t="shared" si="167"/>
        <v>5.5607925353056142E-3</v>
      </c>
      <c r="V601">
        <v>834.86919999999998</v>
      </c>
      <c r="W601" s="6">
        <f t="shared" si="169"/>
        <v>-4.2790744360398092E-3</v>
      </c>
      <c r="X601">
        <v>3729.8160671196256</v>
      </c>
      <c r="Y601" s="6">
        <f t="shared" si="168"/>
        <v>4.5818908814532211E-3</v>
      </c>
      <c r="Z601" s="29">
        <v>4564.6852671196257</v>
      </c>
      <c r="AA601" s="6">
        <f t="shared" si="170"/>
        <v>2.9494778238936536E-3</v>
      </c>
      <c r="AB601">
        <f t="shared" si="160"/>
        <v>2018</v>
      </c>
      <c r="AC601">
        <f t="shared" si="161"/>
        <v>10</v>
      </c>
      <c r="AD601" s="23">
        <f t="shared" si="162"/>
        <v>4</v>
      </c>
      <c r="AE601">
        <f>IF(ISBLANK(Basket_Sheet!$I$1),0,IF(Basket_Sheet!$I$1=0,1,IF(Calculation_Sheet!AB601=Basket_Sheet!$I$1,1,0)))</f>
        <v>1</v>
      </c>
      <c r="AF601">
        <f>IF(ISBLANK(Basket_Sheet!$I$2),0,IF(Basket_Sheet!$I$2=0,1,IF(Calculation_Sheet!AC601=Basket_Sheet!$I$2,1,0)))</f>
        <v>0</v>
      </c>
      <c r="AG601">
        <f>IF(ISBLANK(Basket_Sheet!$I$3),0,IF(Basket_Sheet!$I$3=0,1,IF(Calculation_Sheet!AD601=Basket_Sheet!$I$3,1,0)))</f>
        <v>0</v>
      </c>
      <c r="AH601">
        <f t="shared" si="163"/>
        <v>1</v>
      </c>
    </row>
    <row r="602" spans="1:34" x14ac:dyDescent="0.35">
      <c r="A602" s="19">
        <v>43399</v>
      </c>
      <c r="B602" s="7">
        <v>-0.97719079847510848</v>
      </c>
      <c r="C602">
        <v>0.28941024399999998</v>
      </c>
      <c r="D602">
        <v>0.171989277521573</v>
      </c>
      <c r="E602">
        <v>7.3006193905643801</v>
      </c>
      <c r="F602">
        <v>7</v>
      </c>
      <c r="G602">
        <f t="shared" si="154"/>
        <v>-1</v>
      </c>
      <c r="H602">
        <f t="shared" si="155"/>
        <v>99999</v>
      </c>
      <c r="I602">
        <f t="shared" si="156"/>
        <v>99999</v>
      </c>
      <c r="J602">
        <f>IF(Basket_Sheet!$I$6=0,IF(C602&lt;Basket_Sheet!$I$7,-10,10),IF(Basket_Sheet!$I$6=1,IF(D602&lt;Basket_Sheet!$I$7,-10,10),IF(Basket_Sheet!$I$6=2,IF(E602&gt;Basket_Sheet!$I$7,-10,10),"")))</f>
        <v>10</v>
      </c>
      <c r="K602">
        <f t="shared" si="157"/>
        <v>-1</v>
      </c>
      <c r="L602">
        <f t="shared" si="158"/>
        <v>1</v>
      </c>
      <c r="M602">
        <f t="shared" si="159"/>
        <v>1</v>
      </c>
      <c r="N602">
        <v>24359.800800000001</v>
      </c>
      <c r="O602" s="6">
        <f t="shared" si="164"/>
        <v>-1.9562575151384709E-2</v>
      </c>
      <c r="P602">
        <v>19704870</v>
      </c>
      <c r="Q602" s="6">
        <f t="shared" si="165"/>
        <v>1.495977014181582E-3</v>
      </c>
      <c r="R602">
        <v>3084.9924123432979</v>
      </c>
      <c r="S602" s="6">
        <f t="shared" si="166"/>
        <v>-1.5831353510072921E-3</v>
      </c>
      <c r="T602" s="29">
        <v>642.50402999999994</v>
      </c>
      <c r="U602" s="6">
        <f t="shared" si="167"/>
        <v>4.0193023648842363E-3</v>
      </c>
      <c r="V602">
        <v>830.54250000000002</v>
      </c>
      <c r="W602" s="6">
        <f t="shared" si="169"/>
        <v>-5.1824884664567472E-3</v>
      </c>
      <c r="X602">
        <v>3727.496442343298</v>
      </c>
      <c r="Y602" s="6">
        <f t="shared" si="168"/>
        <v>-6.2191398572608581E-4</v>
      </c>
      <c r="Z602" s="29">
        <v>4558.038942343298</v>
      </c>
      <c r="AA602" s="6">
        <f t="shared" si="170"/>
        <v>-1.4560313334639474E-3</v>
      </c>
      <c r="AB602">
        <f t="shared" si="160"/>
        <v>2018</v>
      </c>
      <c r="AC602">
        <f t="shared" si="161"/>
        <v>10</v>
      </c>
      <c r="AD602" s="23">
        <f t="shared" si="162"/>
        <v>4</v>
      </c>
      <c r="AE602">
        <f>IF(ISBLANK(Basket_Sheet!$I$1),0,IF(Basket_Sheet!$I$1=0,1,IF(Calculation_Sheet!AB602=Basket_Sheet!$I$1,1,0)))</f>
        <v>1</v>
      </c>
      <c r="AF602">
        <f>IF(ISBLANK(Basket_Sheet!$I$2),0,IF(Basket_Sheet!$I$2=0,1,IF(Calculation_Sheet!AC602=Basket_Sheet!$I$2,1,0)))</f>
        <v>0</v>
      </c>
      <c r="AG602">
        <f>IF(ISBLANK(Basket_Sheet!$I$3),0,IF(Basket_Sheet!$I$3=0,1,IF(Calculation_Sheet!AD602=Basket_Sheet!$I$3,1,0)))</f>
        <v>0</v>
      </c>
      <c r="AH602">
        <f t="shared" si="163"/>
        <v>1</v>
      </c>
    </row>
    <row r="603" spans="1:34" x14ac:dyDescent="0.35">
      <c r="A603" s="19">
        <v>43402</v>
      </c>
      <c r="B603" s="7">
        <v>1.5182091007986076</v>
      </c>
      <c r="C603">
        <v>0.87080574200000005</v>
      </c>
      <c r="D603">
        <v>0.27920167271419699</v>
      </c>
      <c r="E603">
        <v>5.9110506915825098</v>
      </c>
      <c r="F603">
        <v>6</v>
      </c>
      <c r="G603">
        <f t="shared" si="154"/>
        <v>99999</v>
      </c>
      <c r="H603">
        <f t="shared" si="155"/>
        <v>99999</v>
      </c>
      <c r="I603">
        <f t="shared" si="156"/>
        <v>1</v>
      </c>
      <c r="J603">
        <f>IF(Basket_Sheet!$I$6=0,IF(C603&lt;Basket_Sheet!$I$7,-10,10),IF(Basket_Sheet!$I$6=1,IF(D603&lt;Basket_Sheet!$I$7,-10,10),IF(Basket_Sheet!$I$6=2,IF(E603&gt;Basket_Sheet!$I$7,-10,10),"")))</f>
        <v>10</v>
      </c>
      <c r="K603">
        <f t="shared" si="157"/>
        <v>1</v>
      </c>
      <c r="L603">
        <f t="shared" si="158"/>
        <v>5</v>
      </c>
      <c r="M603">
        <f t="shared" si="159"/>
        <v>5</v>
      </c>
      <c r="N603">
        <v>24975.699199999999</v>
      </c>
      <c r="O603" s="6">
        <f t="shared" si="164"/>
        <v>2.5283392300974761E-2</v>
      </c>
      <c r="P603">
        <v>19785020</v>
      </c>
      <c r="Q603" s="6">
        <f t="shared" si="165"/>
        <v>4.0675223942101546E-3</v>
      </c>
      <c r="R603">
        <v>3095.1288100341344</v>
      </c>
      <c r="S603" s="6">
        <f t="shared" si="166"/>
        <v>3.2857123571130575E-3</v>
      </c>
      <c r="T603" s="29">
        <v>646.26263999999992</v>
      </c>
      <c r="U603" s="6">
        <f t="shared" si="167"/>
        <v>5.8499399606879443E-3</v>
      </c>
      <c r="V603">
        <v>832.76086000000009</v>
      </c>
      <c r="W603" s="6">
        <f t="shared" si="169"/>
        <v>2.6709771023156748E-3</v>
      </c>
      <c r="X603">
        <v>3741.3914500341343</v>
      </c>
      <c r="Y603" s="6">
        <f t="shared" si="168"/>
        <v>3.7277051516382276E-3</v>
      </c>
      <c r="Z603" s="29">
        <v>4574.1523100341346</v>
      </c>
      <c r="AA603" s="6">
        <f t="shared" si="170"/>
        <v>3.5351535813235024E-3</v>
      </c>
      <c r="AB603">
        <f t="shared" si="160"/>
        <v>2018</v>
      </c>
      <c r="AC603">
        <f t="shared" si="161"/>
        <v>10</v>
      </c>
      <c r="AD603" s="23">
        <f t="shared" si="162"/>
        <v>4</v>
      </c>
      <c r="AE603">
        <f>IF(ISBLANK(Basket_Sheet!$I$1),0,IF(Basket_Sheet!$I$1=0,1,IF(Calculation_Sheet!AB603=Basket_Sheet!$I$1,1,0)))</f>
        <v>1</v>
      </c>
      <c r="AF603">
        <f>IF(ISBLANK(Basket_Sheet!$I$2),0,IF(Basket_Sheet!$I$2=0,1,IF(Calculation_Sheet!AC603=Basket_Sheet!$I$2,1,0)))</f>
        <v>0</v>
      </c>
      <c r="AG603">
        <f>IF(ISBLANK(Basket_Sheet!$I$3),0,IF(Basket_Sheet!$I$3=0,1,IF(Calculation_Sheet!AD603=Basket_Sheet!$I$3,1,0)))</f>
        <v>0</v>
      </c>
      <c r="AH603">
        <f t="shared" si="163"/>
        <v>1</v>
      </c>
    </row>
    <row r="604" spans="1:34" x14ac:dyDescent="0.35">
      <c r="A604" s="19">
        <v>43403</v>
      </c>
      <c r="B604" s="7">
        <v>-0.47818957517182786</v>
      </c>
      <c r="C604">
        <v>0.67556072300000003</v>
      </c>
      <c r="D604">
        <v>0.115385259635282</v>
      </c>
      <c r="E604">
        <v>7.7357517673984697</v>
      </c>
      <c r="F604">
        <v>8</v>
      </c>
      <c r="G604">
        <f t="shared" si="154"/>
        <v>-1</v>
      </c>
      <c r="H604">
        <f t="shared" si="155"/>
        <v>99999</v>
      </c>
      <c r="I604">
        <f t="shared" si="156"/>
        <v>99999</v>
      </c>
      <c r="J604">
        <f>IF(Basket_Sheet!$I$6=0,IF(C604&lt;Basket_Sheet!$I$7,-10,10),IF(Basket_Sheet!$I$6=1,IF(D604&lt;Basket_Sheet!$I$7,-10,10),IF(Basket_Sheet!$I$6=2,IF(E604&gt;Basket_Sheet!$I$7,-10,10),"")))</f>
        <v>10</v>
      </c>
      <c r="K604">
        <f t="shared" si="157"/>
        <v>-1</v>
      </c>
      <c r="L604">
        <f t="shared" si="158"/>
        <v>1</v>
      </c>
      <c r="M604">
        <f t="shared" si="159"/>
        <v>1</v>
      </c>
      <c r="N604">
        <v>24807.199199999999</v>
      </c>
      <c r="O604" s="6">
        <f t="shared" si="164"/>
        <v>-6.7465578701396689E-3</v>
      </c>
      <c r="P604">
        <v>19835570</v>
      </c>
      <c r="Q604" s="6">
        <f t="shared" si="165"/>
        <v>2.5549633005172989E-3</v>
      </c>
      <c r="R604">
        <v>3097.0833443454039</v>
      </c>
      <c r="S604" s="6">
        <f t="shared" si="166"/>
        <v>6.3148722758588072E-4</v>
      </c>
      <c r="T604" s="29">
        <v>645.96266999999989</v>
      </c>
      <c r="U604" s="6">
        <f t="shared" si="167"/>
        <v>-4.6416113424108119E-4</v>
      </c>
      <c r="V604">
        <v>840.25969999999995</v>
      </c>
      <c r="W604" s="6">
        <f t="shared" si="169"/>
        <v>9.004794005328165E-3</v>
      </c>
      <c r="X604">
        <v>3743.0460143454038</v>
      </c>
      <c r="Y604" s="6">
        <f t="shared" si="168"/>
        <v>4.4223234413354184E-4</v>
      </c>
      <c r="Z604" s="29">
        <v>4583.3057143454034</v>
      </c>
      <c r="AA604" s="6">
        <f t="shared" si="170"/>
        <v>2.0011148931768918E-3</v>
      </c>
      <c r="AB604">
        <f t="shared" si="160"/>
        <v>2018</v>
      </c>
      <c r="AC604">
        <f t="shared" si="161"/>
        <v>10</v>
      </c>
      <c r="AD604" s="23">
        <f t="shared" si="162"/>
        <v>4</v>
      </c>
      <c r="AE604">
        <f>IF(ISBLANK(Basket_Sheet!$I$1),0,IF(Basket_Sheet!$I$1=0,1,IF(Calculation_Sheet!AB604=Basket_Sheet!$I$1,1,0)))</f>
        <v>1</v>
      </c>
      <c r="AF604">
        <f>IF(ISBLANK(Basket_Sheet!$I$2),0,IF(Basket_Sheet!$I$2=0,1,IF(Calculation_Sheet!AC604=Basket_Sheet!$I$2,1,0)))</f>
        <v>0</v>
      </c>
      <c r="AG604">
        <f>IF(ISBLANK(Basket_Sheet!$I$3),0,IF(Basket_Sheet!$I$3=0,1,IF(Calculation_Sheet!AD604=Basket_Sheet!$I$3,1,0)))</f>
        <v>0</v>
      </c>
      <c r="AH604">
        <f t="shared" si="163"/>
        <v>1</v>
      </c>
    </row>
    <row r="605" spans="1:34" x14ac:dyDescent="0.35">
      <c r="A605" s="19">
        <v>43404</v>
      </c>
      <c r="B605" s="7">
        <v>0.83815169075376195</v>
      </c>
      <c r="C605">
        <v>0.84054181800000005</v>
      </c>
      <c r="D605">
        <v>0.162009090989407</v>
      </c>
      <c r="E605">
        <v>5.4385037131964102</v>
      </c>
      <c r="F605">
        <v>5</v>
      </c>
      <c r="G605">
        <f t="shared" si="154"/>
        <v>99999</v>
      </c>
      <c r="H605">
        <f t="shared" si="155"/>
        <v>99999</v>
      </c>
      <c r="I605">
        <f t="shared" si="156"/>
        <v>1</v>
      </c>
      <c r="J605">
        <f>IF(Basket_Sheet!$I$6=0,IF(C605&lt;Basket_Sheet!$I$7,-10,10),IF(Basket_Sheet!$I$6=1,IF(D605&lt;Basket_Sheet!$I$7,-10,10),IF(Basket_Sheet!$I$6=2,IF(E605&gt;Basket_Sheet!$I$7,-10,10),"")))</f>
        <v>10</v>
      </c>
      <c r="K605">
        <f t="shared" si="157"/>
        <v>1</v>
      </c>
      <c r="L605">
        <f t="shared" si="158"/>
        <v>5</v>
      </c>
      <c r="M605">
        <f t="shared" si="159"/>
        <v>5</v>
      </c>
      <c r="N605">
        <v>25086.150399999999</v>
      </c>
      <c r="O605" s="6">
        <f t="shared" si="164"/>
        <v>1.1244768010731265E-2</v>
      </c>
      <c r="P605">
        <v>19678636</v>
      </c>
      <c r="Q605" s="6">
        <f t="shared" si="165"/>
        <v>-7.9117464232184576E-3</v>
      </c>
      <c r="R605">
        <v>3103.9503404506258</v>
      </c>
      <c r="S605" s="6">
        <f t="shared" si="166"/>
        <v>2.2172461447509395E-3</v>
      </c>
      <c r="T605" s="29">
        <v>648.22968999999978</v>
      </c>
      <c r="U605" s="6">
        <f t="shared" si="167"/>
        <v>3.5095216879945657E-3</v>
      </c>
      <c r="V605">
        <v>835.80957999999987</v>
      </c>
      <c r="W605" s="6">
        <f t="shared" si="169"/>
        <v>-5.2961245195980444E-3</v>
      </c>
      <c r="X605">
        <v>3752.1800304506255</v>
      </c>
      <c r="Y605" s="6">
        <f t="shared" si="168"/>
        <v>2.4402628421384964E-3</v>
      </c>
      <c r="Z605" s="29">
        <v>4587.9896104506252</v>
      </c>
      <c r="AA605" s="6">
        <f t="shared" si="170"/>
        <v>1.0219471266255109E-3</v>
      </c>
      <c r="AB605">
        <f t="shared" si="160"/>
        <v>2018</v>
      </c>
      <c r="AC605">
        <f t="shared" si="161"/>
        <v>10</v>
      </c>
      <c r="AD605" s="23">
        <f t="shared" si="162"/>
        <v>4</v>
      </c>
      <c r="AE605">
        <f>IF(ISBLANK(Basket_Sheet!$I$1),0,IF(Basket_Sheet!$I$1=0,1,IF(Calculation_Sheet!AB605=Basket_Sheet!$I$1,1,0)))</f>
        <v>1</v>
      </c>
      <c r="AF605">
        <f>IF(ISBLANK(Basket_Sheet!$I$2),0,IF(Basket_Sheet!$I$2=0,1,IF(Calculation_Sheet!AC605=Basket_Sheet!$I$2,1,0)))</f>
        <v>0</v>
      </c>
      <c r="AG605">
        <f>IF(ISBLANK(Basket_Sheet!$I$3),0,IF(Basket_Sheet!$I$3=0,1,IF(Calculation_Sheet!AD605=Basket_Sheet!$I$3,1,0)))</f>
        <v>0</v>
      </c>
      <c r="AH605">
        <f t="shared" si="163"/>
        <v>1</v>
      </c>
    </row>
    <row r="606" spans="1:34" x14ac:dyDescent="0.35">
      <c r="A606" s="19">
        <v>43405</v>
      </c>
      <c r="B606" s="7">
        <v>0.3805798174066079</v>
      </c>
      <c r="C606">
        <v>0.61361459500000004</v>
      </c>
      <c r="D606">
        <v>0.103002450454265</v>
      </c>
      <c r="E606">
        <v>10.798235093537</v>
      </c>
      <c r="F606">
        <v>9</v>
      </c>
      <c r="G606">
        <f t="shared" si="154"/>
        <v>99999</v>
      </c>
      <c r="H606">
        <f t="shared" si="155"/>
        <v>99999</v>
      </c>
      <c r="I606">
        <f t="shared" si="156"/>
        <v>1</v>
      </c>
      <c r="J606">
        <f>IF(Basket_Sheet!$I$6=0,IF(C606&lt;Basket_Sheet!$I$7,-10,10),IF(Basket_Sheet!$I$6=1,IF(D606&lt;Basket_Sheet!$I$7,-10,10),IF(Basket_Sheet!$I$6=2,IF(E606&gt;Basket_Sheet!$I$7,-10,10),"")))</f>
        <v>10</v>
      </c>
      <c r="K606">
        <f t="shared" si="157"/>
        <v>1</v>
      </c>
      <c r="L606">
        <f t="shared" si="158"/>
        <v>5</v>
      </c>
      <c r="M606">
        <f t="shared" si="159"/>
        <v>5</v>
      </c>
      <c r="N606">
        <v>25336.800800000001</v>
      </c>
      <c r="O606" s="6">
        <f t="shared" si="164"/>
        <v>9.9915848387803763E-3</v>
      </c>
      <c r="P606">
        <v>19774252</v>
      </c>
      <c r="Q606" s="6">
        <f t="shared" si="165"/>
        <v>4.8588733487422431E-3</v>
      </c>
      <c r="R606">
        <v>3109.5516062307738</v>
      </c>
      <c r="S606" s="6">
        <f t="shared" si="166"/>
        <v>1.8045603717147252E-3</v>
      </c>
      <c r="T606" s="29">
        <v>649.4783299999998</v>
      </c>
      <c r="U606" s="6">
        <f t="shared" si="167"/>
        <v>1.9262308087122371E-3</v>
      </c>
      <c r="V606">
        <v>829.46992</v>
      </c>
      <c r="W606" s="6">
        <f t="shared" si="169"/>
        <v>-7.5850530452161724E-3</v>
      </c>
      <c r="X606">
        <v>3759.0299362307737</v>
      </c>
      <c r="Y606" s="6">
        <f t="shared" si="168"/>
        <v>1.8255802558935219E-3</v>
      </c>
      <c r="Z606" s="29">
        <v>4588.4998562307737</v>
      </c>
      <c r="AA606" s="6">
        <f t="shared" si="170"/>
        <v>1.1121336870223431E-4</v>
      </c>
      <c r="AB606">
        <f t="shared" si="160"/>
        <v>2018</v>
      </c>
      <c r="AC606">
        <f t="shared" si="161"/>
        <v>11</v>
      </c>
      <c r="AD606" s="23">
        <f t="shared" si="162"/>
        <v>4</v>
      </c>
      <c r="AE606">
        <f>IF(ISBLANK(Basket_Sheet!$I$1),0,IF(Basket_Sheet!$I$1=0,1,IF(Calculation_Sheet!AB606=Basket_Sheet!$I$1,1,0)))</f>
        <v>1</v>
      </c>
      <c r="AF606">
        <f>IF(ISBLANK(Basket_Sheet!$I$2),0,IF(Basket_Sheet!$I$2=0,1,IF(Calculation_Sheet!AC606=Basket_Sheet!$I$2,1,0)))</f>
        <v>0</v>
      </c>
      <c r="AG606">
        <f>IF(ISBLANK(Basket_Sheet!$I$3),0,IF(Basket_Sheet!$I$3=0,1,IF(Calculation_Sheet!AD606=Basket_Sheet!$I$3,1,0)))</f>
        <v>0</v>
      </c>
      <c r="AH606">
        <f t="shared" si="163"/>
        <v>1</v>
      </c>
    </row>
    <row r="607" spans="1:34" x14ac:dyDescent="0.35">
      <c r="A607" s="19">
        <v>43406</v>
      </c>
      <c r="B607" s="7">
        <v>0.54766525194239646</v>
      </c>
      <c r="C607">
        <v>0.49837755900000003</v>
      </c>
      <c r="D607">
        <v>7.4036180870730994E-2</v>
      </c>
      <c r="E607">
        <v>8.3345792981588502</v>
      </c>
      <c r="F607">
        <v>7</v>
      </c>
      <c r="G607">
        <f t="shared" si="154"/>
        <v>99999</v>
      </c>
      <c r="H607">
        <f t="shared" si="155"/>
        <v>99999</v>
      </c>
      <c r="I607">
        <f t="shared" si="156"/>
        <v>1</v>
      </c>
      <c r="J607">
        <f>IF(Basket_Sheet!$I$6=0,IF(C607&lt;Basket_Sheet!$I$7,-10,10),IF(Basket_Sheet!$I$6=1,IF(D607&lt;Basket_Sheet!$I$7,-10,10),IF(Basket_Sheet!$I$6=2,IF(E607&gt;Basket_Sheet!$I$7,-10,10),"")))</f>
        <v>-10</v>
      </c>
      <c r="K607">
        <f t="shared" si="157"/>
        <v>1</v>
      </c>
      <c r="L607">
        <f t="shared" si="158"/>
        <v>6</v>
      </c>
      <c r="M607">
        <f t="shared" si="159"/>
        <v>6</v>
      </c>
      <c r="N607">
        <v>25723.400399999999</v>
      </c>
      <c r="O607" s="6">
        <f t="shared" si="164"/>
        <v>1.5258422049874598E-2</v>
      </c>
      <c r="P607">
        <v>19799342</v>
      </c>
      <c r="Q607" s="6">
        <f t="shared" si="165"/>
        <v>1.2688216980343281E-3</v>
      </c>
      <c r="R607">
        <v>3121.1918173474792</v>
      </c>
      <c r="S607" s="6">
        <f t="shared" si="166"/>
        <v>3.7433728687381596E-3</v>
      </c>
      <c r="T607" s="29">
        <v>651.75997999999981</v>
      </c>
      <c r="U607" s="6">
        <f t="shared" si="167"/>
        <v>3.5130502352558324E-3</v>
      </c>
      <c r="V607">
        <v>827.18035999999995</v>
      </c>
      <c r="W607" s="6">
        <f t="shared" si="169"/>
        <v>-2.7602688714740697E-3</v>
      </c>
      <c r="X607">
        <v>3772.951797347479</v>
      </c>
      <c r="Y607" s="6">
        <f t="shared" si="168"/>
        <v>3.703578144595765E-3</v>
      </c>
      <c r="Z607" s="29">
        <v>4600.1321573474788</v>
      </c>
      <c r="AA607" s="6">
        <f t="shared" si="170"/>
        <v>2.535098938906799E-3</v>
      </c>
      <c r="AB607">
        <f t="shared" si="160"/>
        <v>2018</v>
      </c>
      <c r="AC607">
        <f t="shared" si="161"/>
        <v>11</v>
      </c>
      <c r="AD607" s="23">
        <f t="shared" si="162"/>
        <v>4</v>
      </c>
      <c r="AE607">
        <f>IF(ISBLANK(Basket_Sheet!$I$1),0,IF(Basket_Sheet!$I$1=0,1,IF(Calculation_Sheet!AB607=Basket_Sheet!$I$1,1,0)))</f>
        <v>1</v>
      </c>
      <c r="AF607">
        <f>IF(ISBLANK(Basket_Sheet!$I$2),0,IF(Basket_Sheet!$I$2=0,1,IF(Calculation_Sheet!AC607=Basket_Sheet!$I$2,1,0)))</f>
        <v>0</v>
      </c>
      <c r="AG607">
        <f>IF(ISBLANK(Basket_Sheet!$I$3),0,IF(Basket_Sheet!$I$3=0,1,IF(Calculation_Sheet!AD607=Basket_Sheet!$I$3,1,0)))</f>
        <v>0</v>
      </c>
      <c r="AH607">
        <f t="shared" si="163"/>
        <v>1</v>
      </c>
    </row>
    <row r="608" spans="1:34" x14ac:dyDescent="0.35">
      <c r="A608" s="19">
        <v>43409</v>
      </c>
      <c r="B608" s="7">
        <v>0.4806106239372227</v>
      </c>
      <c r="C608">
        <v>0.110211565</v>
      </c>
      <c r="D608">
        <v>0.132987617767441</v>
      </c>
      <c r="E608">
        <v>11.9072101893899</v>
      </c>
      <c r="F608">
        <v>8</v>
      </c>
      <c r="G608">
        <f t="shared" si="154"/>
        <v>99999</v>
      </c>
      <c r="H608">
        <f t="shared" si="155"/>
        <v>99999</v>
      </c>
      <c r="I608">
        <f t="shared" si="156"/>
        <v>1</v>
      </c>
      <c r="J608">
        <f>IF(Basket_Sheet!$I$6=0,IF(C608&lt;Basket_Sheet!$I$7,-10,10),IF(Basket_Sheet!$I$6=1,IF(D608&lt;Basket_Sheet!$I$7,-10,10),IF(Basket_Sheet!$I$6=2,IF(E608&gt;Basket_Sheet!$I$7,-10,10),"")))</f>
        <v>10</v>
      </c>
      <c r="K608">
        <f t="shared" si="157"/>
        <v>1</v>
      </c>
      <c r="L608">
        <f t="shared" si="158"/>
        <v>5</v>
      </c>
      <c r="M608">
        <f t="shared" si="159"/>
        <v>5</v>
      </c>
      <c r="N608">
        <v>25747.550800000001</v>
      </c>
      <c r="O608" s="6">
        <f t="shared" si="164"/>
        <v>9.3884943765054629E-4</v>
      </c>
      <c r="P608">
        <v>19901536</v>
      </c>
      <c r="Q608" s="6">
        <f t="shared" si="165"/>
        <v>5.1614846594396635E-3</v>
      </c>
      <c r="R608">
        <v>3128.5045250629337</v>
      </c>
      <c r="S608" s="6">
        <f t="shared" si="166"/>
        <v>2.3429215964270167E-3</v>
      </c>
      <c r="T608" s="29">
        <v>652.44268999999986</v>
      </c>
      <c r="U608" s="6">
        <f t="shared" si="167"/>
        <v>1.0474868371022072E-3</v>
      </c>
      <c r="V608">
        <v>824.47332000000006</v>
      </c>
      <c r="W608" s="6">
        <f t="shared" si="169"/>
        <v>-3.2726115499163155E-3</v>
      </c>
      <c r="X608">
        <v>3780.9472150629335</v>
      </c>
      <c r="Y608" s="6">
        <f t="shared" si="168"/>
        <v>2.1191412307668411E-3</v>
      </c>
      <c r="Z608" s="29">
        <v>4605.4205350629336</v>
      </c>
      <c r="AA608" s="6">
        <f t="shared" si="170"/>
        <v>1.149614301190871E-3</v>
      </c>
      <c r="AB608">
        <f t="shared" si="160"/>
        <v>2018</v>
      </c>
      <c r="AC608">
        <f t="shared" si="161"/>
        <v>11</v>
      </c>
      <c r="AD608" s="23">
        <f t="shared" si="162"/>
        <v>4</v>
      </c>
      <c r="AE608">
        <f>IF(ISBLANK(Basket_Sheet!$I$1),0,IF(Basket_Sheet!$I$1=0,1,IF(Calculation_Sheet!AB608=Basket_Sheet!$I$1,1,0)))</f>
        <v>1</v>
      </c>
      <c r="AF608">
        <f>IF(ISBLANK(Basket_Sheet!$I$2),0,IF(Basket_Sheet!$I$2=0,1,IF(Calculation_Sheet!AC608=Basket_Sheet!$I$2,1,0)))</f>
        <v>0</v>
      </c>
      <c r="AG608">
        <f>IF(ISBLANK(Basket_Sheet!$I$3),0,IF(Basket_Sheet!$I$3=0,1,IF(Calculation_Sheet!AD608=Basket_Sheet!$I$3,1,0)))</f>
        <v>0</v>
      </c>
      <c r="AH608">
        <f t="shared" si="163"/>
        <v>1</v>
      </c>
    </row>
    <row r="609" spans="1:34" x14ac:dyDescent="0.35">
      <c r="A609" s="19">
        <v>43410</v>
      </c>
      <c r="B609" s="7">
        <v>-0.89694723482543548</v>
      </c>
      <c r="C609">
        <v>0.42759226099999997</v>
      </c>
      <c r="D609">
        <v>0.201807382693065</v>
      </c>
      <c r="E609">
        <v>8.1881344836551904</v>
      </c>
      <c r="F609">
        <v>10</v>
      </c>
      <c r="G609">
        <f t="shared" si="154"/>
        <v>-1</v>
      </c>
      <c r="H609">
        <f t="shared" si="155"/>
        <v>99999</v>
      </c>
      <c r="I609">
        <f t="shared" si="156"/>
        <v>99999</v>
      </c>
      <c r="J609">
        <f>IF(Basket_Sheet!$I$6=0,IF(C609&lt;Basket_Sheet!$I$7,-10,10),IF(Basket_Sheet!$I$6=1,IF(D609&lt;Basket_Sheet!$I$7,-10,10),IF(Basket_Sheet!$I$6=2,IF(E609&gt;Basket_Sheet!$I$7,-10,10),"")))</f>
        <v>10</v>
      </c>
      <c r="K609">
        <f t="shared" si="157"/>
        <v>-1</v>
      </c>
      <c r="L609">
        <f t="shared" si="158"/>
        <v>1</v>
      </c>
      <c r="M609">
        <f t="shared" si="159"/>
        <v>1</v>
      </c>
      <c r="N609">
        <v>25601.800800000001</v>
      </c>
      <c r="O609" s="6">
        <f t="shared" si="164"/>
        <v>-5.6607325928647034E-3</v>
      </c>
      <c r="P609">
        <v>20013948</v>
      </c>
      <c r="Q609" s="6">
        <f t="shared" si="165"/>
        <v>5.6484082434642424E-3</v>
      </c>
      <c r="R609">
        <v>3129.5700983685742</v>
      </c>
      <c r="S609" s="6">
        <f t="shared" si="166"/>
        <v>3.4060149093728675E-4</v>
      </c>
      <c r="T609" s="29">
        <v>653.82980999999984</v>
      </c>
      <c r="U609" s="6">
        <f t="shared" si="167"/>
        <v>2.1260411393373424E-3</v>
      </c>
      <c r="V609">
        <v>819.55631999999991</v>
      </c>
      <c r="W609" s="6">
        <f t="shared" si="169"/>
        <v>-5.9638072945770171E-3</v>
      </c>
      <c r="X609">
        <v>3783.399908368574</v>
      </c>
      <c r="Y609" s="6">
        <f t="shared" si="168"/>
        <v>6.4869810820655793E-4</v>
      </c>
      <c r="Z609" s="29">
        <v>4602.9562283685736</v>
      </c>
      <c r="AA609" s="6">
        <f t="shared" si="170"/>
        <v>-5.3508831074122742E-4</v>
      </c>
      <c r="AB609">
        <f t="shared" si="160"/>
        <v>2018</v>
      </c>
      <c r="AC609">
        <f t="shared" si="161"/>
        <v>11</v>
      </c>
      <c r="AD609" s="23">
        <f t="shared" si="162"/>
        <v>4</v>
      </c>
      <c r="AE609">
        <f>IF(ISBLANK(Basket_Sheet!$I$1),0,IF(Basket_Sheet!$I$1=0,1,IF(Calculation_Sheet!AB609=Basket_Sheet!$I$1,1,0)))</f>
        <v>1</v>
      </c>
      <c r="AF609">
        <f>IF(ISBLANK(Basket_Sheet!$I$2),0,IF(Basket_Sheet!$I$2=0,1,IF(Calculation_Sheet!AC609=Basket_Sheet!$I$2,1,0)))</f>
        <v>0</v>
      </c>
      <c r="AG609">
        <f>IF(ISBLANK(Basket_Sheet!$I$3),0,IF(Basket_Sheet!$I$3=0,1,IF(Calculation_Sheet!AD609=Basket_Sheet!$I$3,1,0)))</f>
        <v>0</v>
      </c>
      <c r="AH609">
        <f t="shared" si="163"/>
        <v>1</v>
      </c>
    </row>
    <row r="610" spans="1:34" x14ac:dyDescent="0.35">
      <c r="A610" s="19">
        <v>43413</v>
      </c>
      <c r="B610" s="7">
        <v>0.40739637277506285</v>
      </c>
      <c r="C610">
        <v>6.3306070000000002E-3</v>
      </c>
      <c r="D610">
        <v>4.04453962232251E-2</v>
      </c>
      <c r="E610">
        <v>12.069868435073699</v>
      </c>
      <c r="F610">
        <v>3</v>
      </c>
      <c r="G610">
        <f t="shared" si="154"/>
        <v>99999</v>
      </c>
      <c r="H610">
        <f t="shared" si="155"/>
        <v>99999</v>
      </c>
      <c r="I610">
        <f t="shared" si="156"/>
        <v>1</v>
      </c>
      <c r="J610">
        <f>IF(Basket_Sheet!$I$6=0,IF(C610&lt;Basket_Sheet!$I$7,-10,10),IF(Basket_Sheet!$I$6=1,IF(D610&lt;Basket_Sheet!$I$7,-10,10),IF(Basket_Sheet!$I$6=2,IF(E610&gt;Basket_Sheet!$I$7,-10,10),"")))</f>
        <v>-10</v>
      </c>
      <c r="K610">
        <f t="shared" si="157"/>
        <v>1</v>
      </c>
      <c r="L610">
        <f t="shared" si="158"/>
        <v>6</v>
      </c>
      <c r="M610">
        <f t="shared" si="159"/>
        <v>6</v>
      </c>
      <c r="N610">
        <v>25766.5</v>
      </c>
      <c r="O610" s="6">
        <f t="shared" si="164"/>
        <v>6.4331099709205031E-3</v>
      </c>
      <c r="P610">
        <v>20035104</v>
      </c>
      <c r="Q610" s="6">
        <f t="shared" si="165"/>
        <v>1.0570628044002106E-3</v>
      </c>
      <c r="R610">
        <v>3128.2984653559847</v>
      </c>
      <c r="S610" s="6">
        <f t="shared" si="166"/>
        <v>-4.0632833667875179E-4</v>
      </c>
      <c r="T610" s="29">
        <v>653.3307699999998</v>
      </c>
      <c r="U610" s="6">
        <f t="shared" si="167"/>
        <v>-7.6325672578314574E-4</v>
      </c>
      <c r="V610">
        <v>818.8246200000001</v>
      </c>
      <c r="W610" s="6">
        <f t="shared" si="169"/>
        <v>-8.9280014337489444E-4</v>
      </c>
      <c r="X610">
        <v>3781.6292353559847</v>
      </c>
      <c r="Y610" s="6">
        <f t="shared" si="168"/>
        <v>-4.6801106292582162E-4</v>
      </c>
      <c r="Z610" s="29">
        <v>4600.4538553559851</v>
      </c>
      <c r="AA610" s="6">
        <f t="shared" si="170"/>
        <v>-5.4364475533486001E-4</v>
      </c>
      <c r="AB610">
        <f t="shared" si="160"/>
        <v>2018</v>
      </c>
      <c r="AC610">
        <f t="shared" si="161"/>
        <v>11</v>
      </c>
      <c r="AD610" s="23">
        <f t="shared" si="162"/>
        <v>4</v>
      </c>
      <c r="AE610">
        <f>IF(ISBLANK(Basket_Sheet!$I$1),0,IF(Basket_Sheet!$I$1=0,1,IF(Calculation_Sheet!AB610=Basket_Sheet!$I$1,1,0)))</f>
        <v>1</v>
      </c>
      <c r="AF610">
        <f>IF(ISBLANK(Basket_Sheet!$I$2),0,IF(Basket_Sheet!$I$2=0,1,IF(Calculation_Sheet!AC610=Basket_Sheet!$I$2,1,0)))</f>
        <v>0</v>
      </c>
      <c r="AG610">
        <f>IF(ISBLANK(Basket_Sheet!$I$3),0,IF(Basket_Sheet!$I$3=0,1,IF(Calculation_Sheet!AD610=Basket_Sheet!$I$3,1,0)))</f>
        <v>0</v>
      </c>
      <c r="AH610">
        <f t="shared" si="163"/>
        <v>1</v>
      </c>
    </row>
    <row r="611" spans="1:34" x14ac:dyDescent="0.35">
      <c r="A611" s="19">
        <v>43416</v>
      </c>
      <c r="B611" s="7">
        <v>-1.2371313500224137</v>
      </c>
      <c r="C611">
        <v>0.81953681499999997</v>
      </c>
      <c r="D611">
        <v>0.34151829996685701</v>
      </c>
      <c r="E611">
        <v>5.9328093240112096</v>
      </c>
      <c r="F611">
        <v>4</v>
      </c>
      <c r="G611">
        <f t="shared" si="154"/>
        <v>-1</v>
      </c>
      <c r="H611">
        <f t="shared" si="155"/>
        <v>99999</v>
      </c>
      <c r="I611">
        <f t="shared" si="156"/>
        <v>99999</v>
      </c>
      <c r="J611">
        <f>IF(Basket_Sheet!$I$6=0,IF(C611&lt;Basket_Sheet!$I$7,-10,10),IF(Basket_Sheet!$I$6=1,IF(D611&lt;Basket_Sheet!$I$7,-10,10),IF(Basket_Sheet!$I$6=2,IF(E611&gt;Basket_Sheet!$I$7,-10,10),"")))</f>
        <v>10</v>
      </c>
      <c r="K611">
        <f t="shared" si="157"/>
        <v>-1</v>
      </c>
      <c r="L611">
        <f t="shared" si="158"/>
        <v>1</v>
      </c>
      <c r="M611">
        <f t="shared" si="159"/>
        <v>1</v>
      </c>
      <c r="N611">
        <v>25532.599600000001</v>
      </c>
      <c r="O611" s="6">
        <f t="shared" si="164"/>
        <v>-9.0776939048764493E-3</v>
      </c>
      <c r="P611">
        <v>20104324</v>
      </c>
      <c r="Q611" s="6">
        <f t="shared" si="165"/>
        <v>3.4549358965143551E-3</v>
      </c>
      <c r="R611">
        <v>3134.095480766433</v>
      </c>
      <c r="S611" s="6">
        <f t="shared" si="166"/>
        <v>1.8530889794075023E-3</v>
      </c>
      <c r="T611" s="29">
        <v>655.35582999999974</v>
      </c>
      <c r="U611" s="6">
        <f t="shared" si="167"/>
        <v>3.0995937938143037E-3</v>
      </c>
      <c r="V611">
        <v>818.6558</v>
      </c>
      <c r="W611" s="6">
        <f t="shared" si="169"/>
        <v>-2.061735759729677E-4</v>
      </c>
      <c r="X611">
        <v>3789.4513107664325</v>
      </c>
      <c r="Y611" s="6">
        <f t="shared" si="168"/>
        <v>2.0684405909801029E-3</v>
      </c>
      <c r="Z611" s="29">
        <v>4608.107110766432</v>
      </c>
      <c r="AA611" s="6">
        <f t="shared" si="170"/>
        <v>1.6635870396866093E-3</v>
      </c>
      <c r="AB611">
        <f t="shared" si="160"/>
        <v>2018</v>
      </c>
      <c r="AC611">
        <f t="shared" si="161"/>
        <v>11</v>
      </c>
      <c r="AD611" s="23">
        <f t="shared" si="162"/>
        <v>4</v>
      </c>
      <c r="AE611">
        <f>IF(ISBLANK(Basket_Sheet!$I$1),0,IF(Basket_Sheet!$I$1=0,1,IF(Calculation_Sheet!AB611=Basket_Sheet!$I$1,1,0)))</f>
        <v>1</v>
      </c>
      <c r="AF611">
        <f>IF(ISBLANK(Basket_Sheet!$I$2),0,IF(Basket_Sheet!$I$2=0,1,IF(Calculation_Sheet!AC611=Basket_Sheet!$I$2,1,0)))</f>
        <v>0</v>
      </c>
      <c r="AG611">
        <f>IF(ISBLANK(Basket_Sheet!$I$3),0,IF(Basket_Sheet!$I$3=0,1,IF(Calculation_Sheet!AD611=Basket_Sheet!$I$3,1,0)))</f>
        <v>0</v>
      </c>
      <c r="AH611">
        <f t="shared" si="163"/>
        <v>1</v>
      </c>
    </row>
    <row r="612" spans="1:34" x14ac:dyDescent="0.35">
      <c r="A612" s="19">
        <v>43417</v>
      </c>
      <c r="B612" s="7">
        <v>1.2740220378534399</v>
      </c>
      <c r="C612">
        <v>0.83143840899999999</v>
      </c>
      <c r="D612">
        <v>0.319089845239791</v>
      </c>
      <c r="E612">
        <v>5.75128480983608</v>
      </c>
      <c r="F612">
        <v>6</v>
      </c>
      <c r="G612">
        <f t="shared" si="154"/>
        <v>99999</v>
      </c>
      <c r="H612">
        <f t="shared" si="155"/>
        <v>99999</v>
      </c>
      <c r="I612">
        <f t="shared" si="156"/>
        <v>1</v>
      </c>
      <c r="J612">
        <f>IF(Basket_Sheet!$I$6=0,IF(C612&lt;Basket_Sheet!$I$7,-10,10),IF(Basket_Sheet!$I$6=1,IF(D612&lt;Basket_Sheet!$I$7,-10,10),IF(Basket_Sheet!$I$6=2,IF(E612&gt;Basket_Sheet!$I$7,-10,10),"")))</f>
        <v>10</v>
      </c>
      <c r="K612">
        <f t="shared" si="157"/>
        <v>1</v>
      </c>
      <c r="L612">
        <f t="shared" si="158"/>
        <v>5</v>
      </c>
      <c r="M612">
        <f t="shared" si="159"/>
        <v>5</v>
      </c>
      <c r="N612">
        <v>25793.400399999999</v>
      </c>
      <c r="O612" s="6">
        <f t="shared" si="164"/>
        <v>1.0214424072980011E-2</v>
      </c>
      <c r="P612">
        <v>20175852</v>
      </c>
      <c r="Q612" s="6">
        <f t="shared" si="165"/>
        <v>3.55784158671546E-3</v>
      </c>
      <c r="R612">
        <v>3141.3527081796828</v>
      </c>
      <c r="S612" s="6">
        <f t="shared" si="166"/>
        <v>2.3155731718407235E-3</v>
      </c>
      <c r="T612" s="29">
        <v>656.83880999999974</v>
      </c>
      <c r="U612" s="6">
        <f t="shared" si="167"/>
        <v>2.2628622987912461E-3</v>
      </c>
      <c r="V612">
        <v>822.49572000000001</v>
      </c>
      <c r="W612" s="6">
        <f t="shared" si="169"/>
        <v>4.6905182861955996E-3</v>
      </c>
      <c r="X612">
        <v>3798.1915181796826</v>
      </c>
      <c r="Y612" s="6">
        <f t="shared" si="168"/>
        <v>2.3064572405027128E-3</v>
      </c>
      <c r="Z612" s="29">
        <v>4620.6872381796829</v>
      </c>
      <c r="AA612" s="6">
        <f t="shared" si="170"/>
        <v>2.72999891514214E-3</v>
      </c>
      <c r="AB612">
        <f t="shared" si="160"/>
        <v>2018</v>
      </c>
      <c r="AC612">
        <f t="shared" si="161"/>
        <v>11</v>
      </c>
      <c r="AD612" s="23">
        <f t="shared" si="162"/>
        <v>4</v>
      </c>
      <c r="AE612">
        <f>IF(ISBLANK(Basket_Sheet!$I$1),0,IF(Basket_Sheet!$I$1=0,1,IF(Calculation_Sheet!AB612=Basket_Sheet!$I$1,1,0)))</f>
        <v>1</v>
      </c>
      <c r="AF612">
        <f>IF(ISBLANK(Basket_Sheet!$I$2),0,IF(Basket_Sheet!$I$2=0,1,IF(Calculation_Sheet!AC612=Basket_Sheet!$I$2,1,0)))</f>
        <v>0</v>
      </c>
      <c r="AG612">
        <f>IF(ISBLANK(Basket_Sheet!$I$3),0,IF(Basket_Sheet!$I$3=0,1,IF(Calculation_Sheet!AD612=Basket_Sheet!$I$3,1,0)))</f>
        <v>0</v>
      </c>
      <c r="AH612">
        <f t="shared" si="163"/>
        <v>1</v>
      </c>
    </row>
    <row r="613" spans="1:34" x14ac:dyDescent="0.35">
      <c r="A613" s="19">
        <v>43418</v>
      </c>
      <c r="B613" s="7">
        <v>-9.4622336265751797E-2</v>
      </c>
      <c r="C613">
        <v>1.3882663E-2</v>
      </c>
      <c r="D613">
        <v>1.9437310362532E-2</v>
      </c>
      <c r="E613">
        <v>11.8386115301915</v>
      </c>
      <c r="F613">
        <v>16</v>
      </c>
      <c r="G613">
        <f t="shared" si="154"/>
        <v>99999</v>
      </c>
      <c r="H613">
        <f t="shared" si="155"/>
        <v>0</v>
      </c>
      <c r="I613">
        <f t="shared" si="156"/>
        <v>99999</v>
      </c>
      <c r="J613">
        <f>IF(Basket_Sheet!$I$6=0,IF(C613&lt;Basket_Sheet!$I$7,-10,10),IF(Basket_Sheet!$I$6=1,IF(D613&lt;Basket_Sheet!$I$7,-10,10),IF(Basket_Sheet!$I$6=2,IF(E613&gt;Basket_Sheet!$I$7,-10,10),"")))</f>
        <v>-10</v>
      </c>
      <c r="K613">
        <f t="shared" si="157"/>
        <v>0</v>
      </c>
      <c r="L613">
        <f t="shared" si="158"/>
        <v>4</v>
      </c>
      <c r="M613">
        <f t="shared" si="159"/>
        <v>4</v>
      </c>
      <c r="N613">
        <v>25902.949199999999</v>
      </c>
      <c r="O613" s="6">
        <f t="shared" si="164"/>
        <v>4.2471639373302672E-3</v>
      </c>
      <c r="P613">
        <v>20202682</v>
      </c>
      <c r="Q613" s="6">
        <f t="shared" si="165"/>
        <v>1.3298075342742521E-3</v>
      </c>
      <c r="R613">
        <v>3138.5604471842266</v>
      </c>
      <c r="S613" s="6">
        <f t="shared" si="166"/>
        <v>-8.8887216904531829E-4</v>
      </c>
      <c r="T613" s="29">
        <v>657.08428999999978</v>
      </c>
      <c r="U613" s="6">
        <f t="shared" si="167"/>
        <v>3.7372943903846156E-4</v>
      </c>
      <c r="V613">
        <v>832.10708</v>
      </c>
      <c r="W613" s="6">
        <f t="shared" si="169"/>
        <v>1.1685604880715905E-2</v>
      </c>
      <c r="X613">
        <v>3795.6447371842264</v>
      </c>
      <c r="Y613" s="6">
        <f t="shared" si="168"/>
        <v>-6.7052463870398427E-4</v>
      </c>
      <c r="Z613" s="29">
        <v>4627.7518171842266</v>
      </c>
      <c r="AA613" s="6">
        <f t="shared" si="170"/>
        <v>1.5289022260953633E-3</v>
      </c>
      <c r="AB613">
        <f t="shared" si="160"/>
        <v>2018</v>
      </c>
      <c r="AC613">
        <f t="shared" si="161"/>
        <v>11</v>
      </c>
      <c r="AD613" s="23">
        <f t="shared" si="162"/>
        <v>4</v>
      </c>
      <c r="AE613">
        <f>IF(ISBLANK(Basket_Sheet!$I$1),0,IF(Basket_Sheet!$I$1=0,1,IF(Calculation_Sheet!AB613=Basket_Sheet!$I$1,1,0)))</f>
        <v>1</v>
      </c>
      <c r="AF613">
        <f>IF(ISBLANK(Basket_Sheet!$I$2),0,IF(Basket_Sheet!$I$2=0,1,IF(Calculation_Sheet!AC613=Basket_Sheet!$I$2,1,0)))</f>
        <v>0</v>
      </c>
      <c r="AG613">
        <f>IF(ISBLANK(Basket_Sheet!$I$3),0,IF(Basket_Sheet!$I$3=0,1,IF(Calculation_Sheet!AD613=Basket_Sheet!$I$3,1,0)))</f>
        <v>0</v>
      </c>
      <c r="AH613">
        <f t="shared" si="163"/>
        <v>1</v>
      </c>
    </row>
    <row r="614" spans="1:34" x14ac:dyDescent="0.35">
      <c r="A614" s="19">
        <v>43419</v>
      </c>
      <c r="B614" s="7">
        <v>0.51535588398834298</v>
      </c>
      <c r="C614">
        <v>0.90418951299999994</v>
      </c>
      <c r="D614">
        <v>0.19336235692013301</v>
      </c>
      <c r="E614">
        <v>5.20377189418467</v>
      </c>
      <c r="F614">
        <v>6</v>
      </c>
      <c r="G614">
        <f t="shared" si="154"/>
        <v>99999</v>
      </c>
      <c r="H614">
        <f t="shared" si="155"/>
        <v>99999</v>
      </c>
      <c r="I614">
        <f t="shared" si="156"/>
        <v>1</v>
      </c>
      <c r="J614">
        <f>IF(Basket_Sheet!$I$6=0,IF(C614&lt;Basket_Sheet!$I$7,-10,10),IF(Basket_Sheet!$I$6=1,IF(D614&lt;Basket_Sheet!$I$7,-10,10),IF(Basket_Sheet!$I$6=2,IF(E614&gt;Basket_Sheet!$I$7,-10,10),"")))</f>
        <v>10</v>
      </c>
      <c r="K614">
        <f t="shared" si="157"/>
        <v>1</v>
      </c>
      <c r="L614">
        <f t="shared" si="158"/>
        <v>5</v>
      </c>
      <c r="M614">
        <f t="shared" si="159"/>
        <v>5</v>
      </c>
      <c r="N614">
        <v>26114.550800000001</v>
      </c>
      <c r="O614" s="6">
        <f t="shared" si="164"/>
        <v>8.1690157505309724E-3</v>
      </c>
      <c r="P614">
        <v>20258518</v>
      </c>
      <c r="Q614" s="6">
        <f t="shared" si="165"/>
        <v>2.7637914609555114E-3</v>
      </c>
      <c r="R614">
        <v>3150.0843428835642</v>
      </c>
      <c r="S614" s="6">
        <f t="shared" si="166"/>
        <v>3.6717137978579117E-3</v>
      </c>
      <c r="T614" s="29">
        <v>658.2898799999997</v>
      </c>
      <c r="U614" s="6">
        <f t="shared" si="167"/>
        <v>1.8347569989840551E-3</v>
      </c>
      <c r="V614">
        <v>836.99899999999991</v>
      </c>
      <c r="W614" s="6">
        <f t="shared" si="169"/>
        <v>5.8789549056594836E-3</v>
      </c>
      <c r="X614">
        <v>3808.374222883564</v>
      </c>
      <c r="Y614" s="6">
        <f t="shared" si="168"/>
        <v>3.3537084160255581E-3</v>
      </c>
      <c r="Z614" s="29">
        <v>4645.3732228835643</v>
      </c>
      <c r="AA614" s="6">
        <f t="shared" si="170"/>
        <v>3.8077680903076949E-3</v>
      </c>
      <c r="AB614">
        <f t="shared" si="160"/>
        <v>2018</v>
      </c>
      <c r="AC614">
        <f t="shared" si="161"/>
        <v>11</v>
      </c>
      <c r="AD614" s="23">
        <f t="shared" si="162"/>
        <v>4</v>
      </c>
      <c r="AE614">
        <f>IF(ISBLANK(Basket_Sheet!$I$1),0,IF(Basket_Sheet!$I$1=0,1,IF(Calculation_Sheet!AB614=Basket_Sheet!$I$1,1,0)))</f>
        <v>1</v>
      </c>
      <c r="AF614">
        <f>IF(ISBLANK(Basket_Sheet!$I$2),0,IF(Basket_Sheet!$I$2=0,1,IF(Calculation_Sheet!AC614=Basket_Sheet!$I$2,1,0)))</f>
        <v>0</v>
      </c>
      <c r="AG614">
        <f>IF(ISBLANK(Basket_Sheet!$I$3),0,IF(Basket_Sheet!$I$3=0,1,IF(Calculation_Sheet!AD614=Basket_Sheet!$I$3,1,0)))</f>
        <v>0</v>
      </c>
      <c r="AH614">
        <f t="shared" si="163"/>
        <v>1</v>
      </c>
    </row>
    <row r="615" spans="1:34" x14ac:dyDescent="0.35">
      <c r="A615" s="19">
        <v>43420</v>
      </c>
      <c r="B615" s="7">
        <v>0.14447628387066608</v>
      </c>
      <c r="C615">
        <v>4.6256469000000001E-2</v>
      </c>
      <c r="D615">
        <v>3.8511791505750299E-2</v>
      </c>
      <c r="E615">
        <v>11.6403620946228</v>
      </c>
      <c r="F615">
        <v>5</v>
      </c>
      <c r="G615">
        <f t="shared" si="154"/>
        <v>99999</v>
      </c>
      <c r="H615">
        <f t="shared" si="155"/>
        <v>0</v>
      </c>
      <c r="I615">
        <f t="shared" si="156"/>
        <v>99999</v>
      </c>
      <c r="J615">
        <f>IF(Basket_Sheet!$I$6=0,IF(C615&lt;Basket_Sheet!$I$7,-10,10),IF(Basket_Sheet!$I$6=1,IF(D615&lt;Basket_Sheet!$I$7,-10,10),IF(Basket_Sheet!$I$6=2,IF(E615&gt;Basket_Sheet!$I$7,-10,10),"")))</f>
        <v>-10</v>
      </c>
      <c r="K615">
        <f t="shared" si="157"/>
        <v>0</v>
      </c>
      <c r="L615">
        <f t="shared" si="158"/>
        <v>4</v>
      </c>
      <c r="M615">
        <f t="shared" si="159"/>
        <v>4</v>
      </c>
      <c r="N615">
        <v>26247</v>
      </c>
      <c r="O615" s="6">
        <f t="shared" si="164"/>
        <v>5.0718544237797758E-3</v>
      </c>
      <c r="P615">
        <v>20203768</v>
      </c>
      <c r="Q615" s="6">
        <f t="shared" si="165"/>
        <v>-2.7025668906284217E-3</v>
      </c>
      <c r="R615">
        <v>3148.4491824823472</v>
      </c>
      <c r="S615" s="6">
        <f t="shared" si="166"/>
        <v>-5.1908464130845378E-4</v>
      </c>
      <c r="T615" s="29">
        <v>656.97447999999974</v>
      </c>
      <c r="U615" s="6">
        <f t="shared" si="167"/>
        <v>-1.9982078412020821E-3</v>
      </c>
      <c r="V615">
        <v>828.86645999999996</v>
      </c>
      <c r="W615" s="6">
        <f t="shared" si="169"/>
        <v>-9.7163079047883905E-3</v>
      </c>
      <c r="X615">
        <v>3805.423662482347</v>
      </c>
      <c r="Y615" s="6">
        <f t="shared" si="168"/>
        <v>-7.7475590069053801E-4</v>
      </c>
      <c r="Z615" s="29">
        <v>4634.2901224823472</v>
      </c>
      <c r="AA615" s="6">
        <f t="shared" si="170"/>
        <v>-2.3858363729787335E-3</v>
      </c>
      <c r="AB615">
        <f t="shared" si="160"/>
        <v>2018</v>
      </c>
      <c r="AC615">
        <f t="shared" si="161"/>
        <v>11</v>
      </c>
      <c r="AD615" s="23">
        <f t="shared" si="162"/>
        <v>4</v>
      </c>
      <c r="AE615">
        <f>IF(ISBLANK(Basket_Sheet!$I$1),0,IF(Basket_Sheet!$I$1=0,1,IF(Calculation_Sheet!AB615=Basket_Sheet!$I$1,1,0)))</f>
        <v>1</v>
      </c>
      <c r="AF615">
        <f>IF(ISBLANK(Basket_Sheet!$I$2),0,IF(Basket_Sheet!$I$2=0,1,IF(Calculation_Sheet!AC615=Basket_Sheet!$I$2,1,0)))</f>
        <v>0</v>
      </c>
      <c r="AG615">
        <f>IF(ISBLANK(Basket_Sheet!$I$3),0,IF(Basket_Sheet!$I$3=0,1,IF(Calculation_Sheet!AD615=Basket_Sheet!$I$3,1,0)))</f>
        <v>0</v>
      </c>
      <c r="AH615">
        <f t="shared" si="163"/>
        <v>1</v>
      </c>
    </row>
    <row r="616" spans="1:34" x14ac:dyDescent="0.35">
      <c r="A616" s="19">
        <v>43423</v>
      </c>
      <c r="B616" s="7">
        <v>0.18876521002556104</v>
      </c>
      <c r="C616">
        <v>0.39628218900000001</v>
      </c>
      <c r="D616">
        <v>2.2406297915486501E-2</v>
      </c>
      <c r="E616">
        <v>11.9977545064417</v>
      </c>
      <c r="F616">
        <v>4</v>
      </c>
      <c r="G616">
        <f t="shared" si="154"/>
        <v>99999</v>
      </c>
      <c r="H616">
        <f t="shared" si="155"/>
        <v>0</v>
      </c>
      <c r="I616">
        <f t="shared" si="156"/>
        <v>99999</v>
      </c>
      <c r="J616">
        <f>IF(Basket_Sheet!$I$6=0,IF(C616&lt;Basket_Sheet!$I$7,-10,10),IF(Basket_Sheet!$I$6=1,IF(D616&lt;Basket_Sheet!$I$7,-10,10),IF(Basket_Sheet!$I$6=2,IF(E616&gt;Basket_Sheet!$I$7,-10,10),"")))</f>
        <v>-10</v>
      </c>
      <c r="K616">
        <f t="shared" si="157"/>
        <v>0</v>
      </c>
      <c r="L616">
        <f t="shared" si="158"/>
        <v>4</v>
      </c>
      <c r="M616">
        <f t="shared" si="159"/>
        <v>4</v>
      </c>
      <c r="N616">
        <v>26338.25</v>
      </c>
      <c r="O616" s="6">
        <f t="shared" si="164"/>
        <v>3.4765878005105222E-3</v>
      </c>
      <c r="P616">
        <v>20080328</v>
      </c>
      <c r="Q616" s="6">
        <f t="shared" si="165"/>
        <v>-6.1097514087471438E-3</v>
      </c>
      <c r="R616">
        <v>3140.6871039249572</v>
      </c>
      <c r="S616" s="6">
        <f t="shared" si="166"/>
        <v>-2.4653656792611445E-3</v>
      </c>
      <c r="T616" s="29">
        <v>655.10295999999983</v>
      </c>
      <c r="U616" s="6">
        <f t="shared" si="167"/>
        <v>-2.8486951273966055E-3</v>
      </c>
      <c r="V616">
        <v>828.74649999999997</v>
      </c>
      <c r="W616" s="6">
        <f t="shared" si="169"/>
        <v>-1.4472777677598803E-4</v>
      </c>
      <c r="X616">
        <v>3795.7900639249569</v>
      </c>
      <c r="Y616" s="6">
        <f t="shared" si="168"/>
        <v>-2.5315442935743837E-3</v>
      </c>
      <c r="Z616" s="29">
        <v>4624.5365639249567</v>
      </c>
      <c r="AA616" s="6">
        <f t="shared" si="170"/>
        <v>-2.1046499678716302E-3</v>
      </c>
      <c r="AB616">
        <f t="shared" si="160"/>
        <v>2018</v>
      </c>
      <c r="AC616">
        <f t="shared" si="161"/>
        <v>11</v>
      </c>
      <c r="AD616" s="23">
        <f t="shared" si="162"/>
        <v>4</v>
      </c>
      <c r="AE616">
        <f>IF(ISBLANK(Basket_Sheet!$I$1),0,IF(Basket_Sheet!$I$1=0,1,IF(Calculation_Sheet!AB616=Basket_Sheet!$I$1,1,0)))</f>
        <v>1</v>
      </c>
      <c r="AF616">
        <f>IF(ISBLANK(Basket_Sheet!$I$2),0,IF(Basket_Sheet!$I$2=0,1,IF(Calculation_Sheet!AC616=Basket_Sheet!$I$2,1,0)))</f>
        <v>0</v>
      </c>
      <c r="AG616">
        <f>IF(ISBLANK(Basket_Sheet!$I$3),0,IF(Basket_Sheet!$I$3=0,1,IF(Calculation_Sheet!AD616=Basket_Sheet!$I$3,1,0)))</f>
        <v>0</v>
      </c>
      <c r="AH616">
        <f t="shared" si="163"/>
        <v>1</v>
      </c>
    </row>
    <row r="617" spans="1:34" x14ac:dyDescent="0.35">
      <c r="A617" s="19">
        <v>43424</v>
      </c>
      <c r="B617" s="7">
        <v>-0.55654075967547323</v>
      </c>
      <c r="C617">
        <v>0.58275521699999999</v>
      </c>
      <c r="D617">
        <v>7.1791046326787497E-2</v>
      </c>
      <c r="E617">
        <v>9.01980150698693</v>
      </c>
      <c r="F617">
        <v>4</v>
      </c>
      <c r="G617">
        <f t="shared" si="154"/>
        <v>-1</v>
      </c>
      <c r="H617">
        <f t="shared" si="155"/>
        <v>99999</v>
      </c>
      <c r="I617">
        <f t="shared" si="156"/>
        <v>99999</v>
      </c>
      <c r="J617">
        <f>IF(Basket_Sheet!$I$6=0,IF(C617&lt;Basket_Sheet!$I$7,-10,10),IF(Basket_Sheet!$I$6=1,IF(D617&lt;Basket_Sheet!$I$7,-10,10),IF(Basket_Sheet!$I$6=2,IF(E617&gt;Basket_Sheet!$I$7,-10,10),"")))</f>
        <v>-10</v>
      </c>
      <c r="K617">
        <f t="shared" si="157"/>
        <v>-1</v>
      </c>
      <c r="L617">
        <f t="shared" si="158"/>
        <v>2</v>
      </c>
      <c r="M617">
        <f t="shared" si="159"/>
        <v>2</v>
      </c>
      <c r="N617">
        <v>26078.949199999999</v>
      </c>
      <c r="O617" s="6">
        <f t="shared" si="164"/>
        <v>-9.8450276688846206E-3</v>
      </c>
      <c r="P617">
        <v>20257436</v>
      </c>
      <c r="Q617" s="6">
        <f t="shared" si="165"/>
        <v>8.8199754506002037E-3</v>
      </c>
      <c r="R617">
        <v>3158.5090159373149</v>
      </c>
      <c r="S617" s="6">
        <f t="shared" si="166"/>
        <v>5.6745264404356455E-3</v>
      </c>
      <c r="T617" s="29">
        <v>656.41088999999988</v>
      </c>
      <c r="U617" s="6">
        <f t="shared" si="167"/>
        <v>1.9965258590803892E-3</v>
      </c>
      <c r="V617">
        <v>828.88343999999984</v>
      </c>
      <c r="W617" s="6">
        <f t="shared" si="169"/>
        <v>1.652375002487716E-4</v>
      </c>
      <c r="X617">
        <v>3814.919905937315</v>
      </c>
      <c r="Y617" s="6">
        <f t="shared" si="168"/>
        <v>5.0397523809779798E-3</v>
      </c>
      <c r="Z617" s="29">
        <v>4643.8033459373146</v>
      </c>
      <c r="AA617" s="6">
        <f t="shared" si="170"/>
        <v>4.166208169409602E-3</v>
      </c>
      <c r="AB617">
        <f t="shared" si="160"/>
        <v>2018</v>
      </c>
      <c r="AC617">
        <f t="shared" si="161"/>
        <v>11</v>
      </c>
      <c r="AD617" s="23">
        <f t="shared" si="162"/>
        <v>4</v>
      </c>
      <c r="AE617">
        <f>IF(ISBLANK(Basket_Sheet!$I$1),0,IF(Basket_Sheet!$I$1=0,1,IF(Calculation_Sheet!AB617=Basket_Sheet!$I$1,1,0)))</f>
        <v>1</v>
      </c>
      <c r="AF617">
        <f>IF(ISBLANK(Basket_Sheet!$I$2),0,IF(Basket_Sheet!$I$2=0,1,IF(Calculation_Sheet!AC617=Basket_Sheet!$I$2,1,0)))</f>
        <v>0</v>
      </c>
      <c r="AG617">
        <f>IF(ISBLANK(Basket_Sheet!$I$3),0,IF(Basket_Sheet!$I$3=0,1,IF(Calculation_Sheet!AD617=Basket_Sheet!$I$3,1,0)))</f>
        <v>0</v>
      </c>
      <c r="AH617">
        <f t="shared" si="163"/>
        <v>1</v>
      </c>
    </row>
    <row r="618" spans="1:34" x14ac:dyDescent="0.35">
      <c r="A618" s="19">
        <v>43425</v>
      </c>
      <c r="B618" s="7">
        <v>0.45959369477527545</v>
      </c>
      <c r="C618">
        <v>0.76241293899999996</v>
      </c>
      <c r="D618">
        <v>8.0455875463984902E-2</v>
      </c>
      <c r="E618">
        <v>7.4795950266431603</v>
      </c>
      <c r="F618">
        <v>4</v>
      </c>
      <c r="G618">
        <f t="shared" si="154"/>
        <v>99999</v>
      </c>
      <c r="H618">
        <f t="shared" si="155"/>
        <v>99999</v>
      </c>
      <c r="I618">
        <f t="shared" si="156"/>
        <v>1</v>
      </c>
      <c r="J618">
        <f>IF(Basket_Sheet!$I$6=0,IF(C618&lt;Basket_Sheet!$I$7,-10,10),IF(Basket_Sheet!$I$6=1,IF(D618&lt;Basket_Sheet!$I$7,-10,10),IF(Basket_Sheet!$I$6=2,IF(E618&gt;Basket_Sheet!$I$7,-10,10),"")))</f>
        <v>-10</v>
      </c>
      <c r="K618">
        <f t="shared" si="157"/>
        <v>1</v>
      </c>
      <c r="L618">
        <f t="shared" si="158"/>
        <v>6</v>
      </c>
      <c r="M618">
        <f t="shared" si="159"/>
        <v>6</v>
      </c>
      <c r="N618">
        <v>26256.550800000001</v>
      </c>
      <c r="O618" s="6">
        <f t="shared" si="164"/>
        <v>6.8101516912346671E-3</v>
      </c>
      <c r="P618">
        <v>20097948</v>
      </c>
      <c r="Q618" s="6">
        <f t="shared" si="165"/>
        <v>-7.8730595520578595E-3</v>
      </c>
      <c r="R618">
        <v>3156.97846719073</v>
      </c>
      <c r="S618" s="6">
        <f t="shared" si="166"/>
        <v>-4.8457950851554799E-4</v>
      </c>
      <c r="T618" s="29">
        <v>655.44966999999997</v>
      </c>
      <c r="U618" s="6">
        <f t="shared" si="167"/>
        <v>-1.4643571803020228E-3</v>
      </c>
      <c r="V618">
        <v>828.88343999999984</v>
      </c>
      <c r="W618" s="6">
        <f t="shared" si="169"/>
        <v>0</v>
      </c>
      <c r="X618">
        <v>3812.42813719073</v>
      </c>
      <c r="Y618" s="6">
        <f t="shared" si="168"/>
        <v>-6.5316410515114942E-4</v>
      </c>
      <c r="Z618" s="29">
        <v>4641.3115771907296</v>
      </c>
      <c r="AA618" s="6">
        <f t="shared" si="170"/>
        <v>-5.3657929954442629E-4</v>
      </c>
      <c r="AB618">
        <f t="shared" si="160"/>
        <v>2018</v>
      </c>
      <c r="AC618">
        <f t="shared" si="161"/>
        <v>11</v>
      </c>
      <c r="AD618" s="23">
        <f t="shared" si="162"/>
        <v>4</v>
      </c>
      <c r="AE618">
        <f>IF(ISBLANK(Basket_Sheet!$I$1),0,IF(Basket_Sheet!$I$1=0,1,IF(Calculation_Sheet!AB618=Basket_Sheet!$I$1,1,0)))</f>
        <v>1</v>
      </c>
      <c r="AF618">
        <f>IF(ISBLANK(Basket_Sheet!$I$2),0,IF(Basket_Sheet!$I$2=0,1,IF(Calculation_Sheet!AC618=Basket_Sheet!$I$2,1,0)))</f>
        <v>0</v>
      </c>
      <c r="AG618">
        <f>IF(ISBLANK(Basket_Sheet!$I$3),0,IF(Basket_Sheet!$I$3=0,1,IF(Calculation_Sheet!AD618=Basket_Sheet!$I$3,1,0)))</f>
        <v>0</v>
      </c>
      <c r="AH618">
        <f t="shared" si="163"/>
        <v>1</v>
      </c>
    </row>
    <row r="619" spans="1:34" x14ac:dyDescent="0.35">
      <c r="A619" s="19">
        <v>43426</v>
      </c>
      <c r="B619" s="7">
        <v>-0.96890781670246151</v>
      </c>
      <c r="C619">
        <v>0.73917381599999998</v>
      </c>
      <c r="D619">
        <v>0.246142939226523</v>
      </c>
      <c r="E619">
        <v>5.6833243109007698</v>
      </c>
      <c r="F619">
        <v>9</v>
      </c>
      <c r="G619">
        <f t="shared" si="154"/>
        <v>-1</v>
      </c>
      <c r="H619">
        <f t="shared" si="155"/>
        <v>99999</v>
      </c>
      <c r="I619">
        <f t="shared" si="156"/>
        <v>99999</v>
      </c>
      <c r="J619">
        <f>IF(Basket_Sheet!$I$6=0,IF(C619&lt;Basket_Sheet!$I$7,-10,10),IF(Basket_Sheet!$I$6=1,IF(D619&lt;Basket_Sheet!$I$7,-10,10),IF(Basket_Sheet!$I$6=2,IF(E619&gt;Basket_Sheet!$I$7,-10,10),"")))</f>
        <v>10</v>
      </c>
      <c r="K619">
        <f t="shared" si="157"/>
        <v>-1</v>
      </c>
      <c r="L619">
        <f t="shared" si="158"/>
        <v>1</v>
      </c>
      <c r="M619">
        <f t="shared" si="159"/>
        <v>1</v>
      </c>
      <c r="N619">
        <v>26004.300800000001</v>
      </c>
      <c r="O619" s="6">
        <f t="shared" si="164"/>
        <v>-9.6071263099797299E-3</v>
      </c>
      <c r="P619">
        <v>20191192</v>
      </c>
      <c r="Q619" s="6">
        <f t="shared" si="165"/>
        <v>4.6394786174190905E-3</v>
      </c>
      <c r="R619">
        <v>3166.8502940678272</v>
      </c>
      <c r="S619" s="6">
        <f t="shared" si="166"/>
        <v>3.126985812444083E-3</v>
      </c>
      <c r="T619" s="29">
        <v>655.81768999999986</v>
      </c>
      <c r="U619" s="6">
        <f t="shared" si="167"/>
        <v>5.6147713065435312E-4</v>
      </c>
      <c r="V619">
        <v>828.36449999999991</v>
      </c>
      <c r="W619" s="6">
        <f t="shared" si="169"/>
        <v>-6.26071139749107E-4</v>
      </c>
      <c r="X619">
        <v>3822.6679840678271</v>
      </c>
      <c r="Y619" s="6">
        <f t="shared" si="168"/>
        <v>2.6859121034192857E-3</v>
      </c>
      <c r="Z619" s="29">
        <v>4651.0324840678268</v>
      </c>
      <c r="AA619" s="6">
        <f t="shared" si="170"/>
        <v>2.0944310062849247E-3</v>
      </c>
      <c r="AB619">
        <f t="shared" si="160"/>
        <v>2018</v>
      </c>
      <c r="AC619">
        <f t="shared" si="161"/>
        <v>11</v>
      </c>
      <c r="AD619" s="23">
        <f t="shared" si="162"/>
        <v>4</v>
      </c>
      <c r="AE619">
        <f>IF(ISBLANK(Basket_Sheet!$I$1),0,IF(Basket_Sheet!$I$1=0,1,IF(Calculation_Sheet!AB619=Basket_Sheet!$I$1,1,0)))</f>
        <v>1</v>
      </c>
      <c r="AF619">
        <f>IF(ISBLANK(Basket_Sheet!$I$2),0,IF(Basket_Sheet!$I$2=0,1,IF(Calculation_Sheet!AC619=Basket_Sheet!$I$2,1,0)))</f>
        <v>0</v>
      </c>
      <c r="AG619">
        <f>IF(ISBLANK(Basket_Sheet!$I$3),0,IF(Basket_Sheet!$I$3=0,1,IF(Calculation_Sheet!AD619=Basket_Sheet!$I$3,1,0)))</f>
        <v>0</v>
      </c>
      <c r="AH619">
        <f t="shared" si="163"/>
        <v>1</v>
      </c>
    </row>
    <row r="620" spans="1:34" x14ac:dyDescent="0.35">
      <c r="A620" s="19">
        <v>43430</v>
      </c>
      <c r="B620" s="7">
        <v>0.96901361907302708</v>
      </c>
      <c r="C620">
        <v>0.71831139300000002</v>
      </c>
      <c r="D620">
        <v>0.27702757632071701</v>
      </c>
      <c r="E620">
        <v>5.2621334222837399</v>
      </c>
      <c r="F620">
        <v>0</v>
      </c>
      <c r="G620">
        <f t="shared" si="154"/>
        <v>99999</v>
      </c>
      <c r="H620">
        <f t="shared" si="155"/>
        <v>99999</v>
      </c>
      <c r="I620">
        <f t="shared" si="156"/>
        <v>1</v>
      </c>
      <c r="J620">
        <f>IF(Basket_Sheet!$I$6=0,IF(C620&lt;Basket_Sheet!$I$7,-10,10),IF(Basket_Sheet!$I$6=1,IF(D620&lt;Basket_Sheet!$I$7,-10,10),IF(Basket_Sheet!$I$6=2,IF(E620&gt;Basket_Sheet!$I$7,-10,10),"")))</f>
        <v>10</v>
      </c>
      <c r="K620">
        <f t="shared" si="157"/>
        <v>1</v>
      </c>
      <c r="L620">
        <f t="shared" si="158"/>
        <v>5</v>
      </c>
      <c r="M620">
        <f t="shared" si="159"/>
        <v>5</v>
      </c>
      <c r="N620">
        <v>26390.800800000001</v>
      </c>
      <c r="O620" s="6">
        <f t="shared" si="164"/>
        <v>1.4862926058754056E-2</v>
      </c>
      <c r="P620">
        <v>20253814</v>
      </c>
      <c r="Q620" s="6">
        <f t="shared" si="165"/>
        <v>3.1014513655260867E-3</v>
      </c>
      <c r="R620">
        <v>3165.2551675632344</v>
      </c>
      <c r="S620" s="6">
        <f t="shared" si="166"/>
        <v>-5.0369495128355091E-4</v>
      </c>
      <c r="T620" s="29">
        <v>657.66713999999979</v>
      </c>
      <c r="U620" s="6">
        <f t="shared" si="167"/>
        <v>2.8200672659499659E-3</v>
      </c>
      <c r="V620">
        <v>829.7122599999999</v>
      </c>
      <c r="W620" s="6">
        <f t="shared" si="169"/>
        <v>1.6270132290796546E-3</v>
      </c>
      <c r="X620">
        <v>3822.9223075632344</v>
      </c>
      <c r="Y620" s="6">
        <f t="shared" si="168"/>
        <v>6.6530364778660811E-5</v>
      </c>
      <c r="Z620" s="29">
        <v>4652.6345675632347</v>
      </c>
      <c r="AA620" s="6">
        <f t="shared" si="170"/>
        <v>3.4445760181123219E-4</v>
      </c>
      <c r="AB620">
        <f t="shared" si="160"/>
        <v>2018</v>
      </c>
      <c r="AC620">
        <f t="shared" si="161"/>
        <v>11</v>
      </c>
      <c r="AD620" s="23">
        <f t="shared" si="162"/>
        <v>4</v>
      </c>
      <c r="AE620">
        <f>IF(ISBLANK(Basket_Sheet!$I$1),0,IF(Basket_Sheet!$I$1=0,1,IF(Calculation_Sheet!AB620=Basket_Sheet!$I$1,1,0)))</f>
        <v>1</v>
      </c>
      <c r="AF620">
        <f>IF(ISBLANK(Basket_Sheet!$I$2),0,IF(Basket_Sheet!$I$2=0,1,IF(Calculation_Sheet!AC620=Basket_Sheet!$I$2,1,0)))</f>
        <v>0</v>
      </c>
      <c r="AG620">
        <f>IF(ISBLANK(Basket_Sheet!$I$3),0,IF(Basket_Sheet!$I$3=0,1,IF(Calculation_Sheet!AD620=Basket_Sheet!$I$3,1,0)))</f>
        <v>0</v>
      </c>
      <c r="AH620">
        <f t="shared" si="163"/>
        <v>1</v>
      </c>
    </row>
    <row r="621" spans="1:34" x14ac:dyDescent="0.35">
      <c r="A621" s="19">
        <v>43431</v>
      </c>
      <c r="B621" s="7">
        <v>0.34778648852349442</v>
      </c>
      <c r="C621">
        <v>0.16692211100000001</v>
      </c>
      <c r="D621">
        <v>7.1533339456952394E-2</v>
      </c>
      <c r="E621">
        <v>10.742355332175601</v>
      </c>
      <c r="F621">
        <v>5</v>
      </c>
      <c r="G621">
        <f t="shared" si="154"/>
        <v>99999</v>
      </c>
      <c r="H621">
        <f t="shared" si="155"/>
        <v>99999</v>
      </c>
      <c r="I621">
        <f t="shared" si="156"/>
        <v>1</v>
      </c>
      <c r="J621">
        <f>IF(Basket_Sheet!$I$6=0,IF(C621&lt;Basket_Sheet!$I$7,-10,10),IF(Basket_Sheet!$I$6=1,IF(D621&lt;Basket_Sheet!$I$7,-10,10),IF(Basket_Sheet!$I$6=2,IF(E621&gt;Basket_Sheet!$I$7,-10,10),"")))</f>
        <v>-10</v>
      </c>
      <c r="K621">
        <f t="shared" si="157"/>
        <v>1</v>
      </c>
      <c r="L621">
        <f t="shared" si="158"/>
        <v>6</v>
      </c>
      <c r="M621">
        <f t="shared" si="159"/>
        <v>6</v>
      </c>
      <c r="N621">
        <v>26427.599600000001</v>
      </c>
      <c r="O621" s="6">
        <f t="shared" si="164"/>
        <v>1.3943798173794431E-3</v>
      </c>
      <c r="P621">
        <v>20248730</v>
      </c>
      <c r="Q621" s="6">
        <f t="shared" si="165"/>
        <v>-2.5101445090791596E-4</v>
      </c>
      <c r="R621">
        <v>3160.501462475002</v>
      </c>
      <c r="S621" s="6">
        <f t="shared" si="166"/>
        <v>-1.5018394526126189E-3</v>
      </c>
      <c r="T621" s="29">
        <v>657.44597999999985</v>
      </c>
      <c r="U621" s="6">
        <f t="shared" si="167"/>
        <v>-3.3627953496340179E-4</v>
      </c>
      <c r="V621">
        <v>833.10961999999995</v>
      </c>
      <c r="W621" s="6">
        <f t="shared" si="169"/>
        <v>4.09462432193064E-3</v>
      </c>
      <c r="X621">
        <v>3817.9474424750019</v>
      </c>
      <c r="Y621" s="6">
        <f t="shared" si="168"/>
        <v>-1.3013251873809084E-3</v>
      </c>
      <c r="Z621" s="29">
        <v>4651.0570624750017</v>
      </c>
      <c r="AA621" s="6">
        <f t="shared" si="170"/>
        <v>-3.3905630569630585E-4</v>
      </c>
      <c r="AB621">
        <f t="shared" si="160"/>
        <v>2018</v>
      </c>
      <c r="AC621">
        <f t="shared" si="161"/>
        <v>11</v>
      </c>
      <c r="AD621" s="23">
        <f t="shared" si="162"/>
        <v>4</v>
      </c>
      <c r="AE621">
        <f>IF(ISBLANK(Basket_Sheet!$I$1),0,IF(Basket_Sheet!$I$1=0,1,IF(Calculation_Sheet!AB621=Basket_Sheet!$I$1,1,0)))</f>
        <v>1</v>
      </c>
      <c r="AF621">
        <f>IF(ISBLANK(Basket_Sheet!$I$2),0,IF(Basket_Sheet!$I$2=0,1,IF(Calculation_Sheet!AC621=Basket_Sheet!$I$2,1,0)))</f>
        <v>0</v>
      </c>
      <c r="AG621">
        <f>IF(ISBLANK(Basket_Sheet!$I$3),0,IF(Basket_Sheet!$I$3=0,1,IF(Calculation_Sheet!AD621=Basket_Sheet!$I$3,1,0)))</f>
        <v>0</v>
      </c>
      <c r="AH621">
        <f t="shared" si="163"/>
        <v>1</v>
      </c>
    </row>
    <row r="622" spans="1:34" x14ac:dyDescent="0.35">
      <c r="A622" s="19">
        <v>43432</v>
      </c>
      <c r="B622" s="7">
        <v>-9.8298861512276736E-2</v>
      </c>
      <c r="C622">
        <v>0.18552927899999999</v>
      </c>
      <c r="D622">
        <v>5.8762342232042297E-2</v>
      </c>
      <c r="E622">
        <v>11.5373106156823</v>
      </c>
      <c r="F622">
        <v>2</v>
      </c>
      <c r="G622">
        <f t="shared" si="154"/>
        <v>99999</v>
      </c>
      <c r="H622">
        <f t="shared" si="155"/>
        <v>0</v>
      </c>
      <c r="I622">
        <f t="shared" si="156"/>
        <v>99999</v>
      </c>
      <c r="J622">
        <f>IF(Basket_Sheet!$I$6=0,IF(C622&lt;Basket_Sheet!$I$7,-10,10),IF(Basket_Sheet!$I$6=1,IF(D622&lt;Basket_Sheet!$I$7,-10,10),IF(Basket_Sheet!$I$6=2,IF(E622&gt;Basket_Sheet!$I$7,-10,10),"")))</f>
        <v>-10</v>
      </c>
      <c r="K622">
        <f t="shared" si="157"/>
        <v>0</v>
      </c>
      <c r="L622">
        <f t="shared" si="158"/>
        <v>4</v>
      </c>
      <c r="M622">
        <f t="shared" si="159"/>
        <v>4</v>
      </c>
      <c r="N622">
        <v>26446.449199999999</v>
      </c>
      <c r="O622" s="6">
        <f t="shared" si="164"/>
        <v>7.1325433581925779E-4</v>
      </c>
      <c r="P622">
        <v>20397408</v>
      </c>
      <c r="Q622" s="6">
        <f t="shared" si="165"/>
        <v>7.3425839546479299E-3</v>
      </c>
      <c r="R622">
        <v>3169.2085575676838</v>
      </c>
      <c r="S622" s="6">
        <f t="shared" si="166"/>
        <v>2.7549726510371908E-3</v>
      </c>
      <c r="T622" s="29">
        <v>657.85775999999976</v>
      </c>
      <c r="U622" s="6">
        <f t="shared" si="167"/>
        <v>6.2633282813573388E-4</v>
      </c>
      <c r="V622">
        <v>829.41917999999998</v>
      </c>
      <c r="W622" s="6">
        <f t="shared" si="169"/>
        <v>-4.429717184156301E-3</v>
      </c>
      <c r="X622">
        <v>3827.0663175676837</v>
      </c>
      <c r="Y622" s="6">
        <f t="shared" si="168"/>
        <v>2.3884234212427913E-3</v>
      </c>
      <c r="Z622" s="29">
        <v>4656.4854975676835</v>
      </c>
      <c r="AA622" s="6">
        <f t="shared" si="170"/>
        <v>1.1671400758503925E-3</v>
      </c>
      <c r="AB622">
        <f t="shared" si="160"/>
        <v>2018</v>
      </c>
      <c r="AC622">
        <f t="shared" si="161"/>
        <v>11</v>
      </c>
      <c r="AD622" s="23">
        <f t="shared" si="162"/>
        <v>4</v>
      </c>
      <c r="AE622">
        <f>IF(ISBLANK(Basket_Sheet!$I$1),0,IF(Basket_Sheet!$I$1=0,1,IF(Calculation_Sheet!AB622=Basket_Sheet!$I$1,1,0)))</f>
        <v>1</v>
      </c>
      <c r="AF622">
        <f>IF(ISBLANK(Basket_Sheet!$I$2),0,IF(Basket_Sheet!$I$2=0,1,IF(Calculation_Sheet!AC622=Basket_Sheet!$I$2,1,0)))</f>
        <v>0</v>
      </c>
      <c r="AG622">
        <f>IF(ISBLANK(Basket_Sheet!$I$3),0,IF(Basket_Sheet!$I$3=0,1,IF(Calculation_Sheet!AD622=Basket_Sheet!$I$3,1,0)))</f>
        <v>0</v>
      </c>
      <c r="AH622">
        <f t="shared" si="163"/>
        <v>1</v>
      </c>
    </row>
    <row r="623" spans="1:34" x14ac:dyDescent="0.35">
      <c r="A623" s="19">
        <v>43433</v>
      </c>
      <c r="B623" s="7">
        <v>1.2492342419593088</v>
      </c>
      <c r="C623">
        <v>0.88289902600000003</v>
      </c>
      <c r="D623">
        <v>0.36788641838379699</v>
      </c>
      <c r="E623">
        <v>4.76705813035798</v>
      </c>
      <c r="F623">
        <v>1</v>
      </c>
      <c r="G623">
        <f t="shared" si="154"/>
        <v>99999</v>
      </c>
      <c r="H623">
        <f t="shared" si="155"/>
        <v>99999</v>
      </c>
      <c r="I623">
        <f t="shared" si="156"/>
        <v>1</v>
      </c>
      <c r="J623">
        <f>IF(Basket_Sheet!$I$6=0,IF(C623&lt;Basket_Sheet!$I$7,-10,10),IF(Basket_Sheet!$I$6=1,IF(D623&lt;Basket_Sheet!$I$7,-10,10),IF(Basket_Sheet!$I$6=2,IF(E623&gt;Basket_Sheet!$I$7,-10,10),"")))</f>
        <v>10</v>
      </c>
      <c r="K623">
        <f t="shared" si="157"/>
        <v>1</v>
      </c>
      <c r="L623">
        <f t="shared" si="158"/>
        <v>5</v>
      </c>
      <c r="M623">
        <f t="shared" si="159"/>
        <v>5</v>
      </c>
      <c r="N623">
        <v>26943.699199999999</v>
      </c>
      <c r="O623" s="6">
        <f t="shared" si="164"/>
        <v>1.8802146036300371E-2</v>
      </c>
      <c r="P623">
        <v>20473684</v>
      </c>
      <c r="Q623" s="6">
        <f t="shared" si="165"/>
        <v>3.739494743645766E-3</v>
      </c>
      <c r="R623">
        <v>3183.0648565344936</v>
      </c>
      <c r="S623" s="6">
        <f t="shared" si="166"/>
        <v>4.3721638115998829E-3</v>
      </c>
      <c r="T623" s="29">
        <v>658.10406999999975</v>
      </c>
      <c r="U623" s="6">
        <f t="shared" si="167"/>
        <v>3.7441224376522086E-4</v>
      </c>
      <c r="V623">
        <v>830.12952000000007</v>
      </c>
      <c r="W623" s="6">
        <f t="shared" si="169"/>
        <v>8.5643064101814659E-4</v>
      </c>
      <c r="X623">
        <v>3841.1689265344935</v>
      </c>
      <c r="Y623" s="6">
        <f t="shared" si="168"/>
        <v>3.6849659233950671E-3</v>
      </c>
      <c r="Z623" s="29">
        <v>4671.2984465344935</v>
      </c>
      <c r="AA623" s="6">
        <f t="shared" si="170"/>
        <v>3.1811435844797398E-3</v>
      </c>
      <c r="AB623">
        <f t="shared" si="160"/>
        <v>2018</v>
      </c>
      <c r="AC623">
        <f t="shared" si="161"/>
        <v>11</v>
      </c>
      <c r="AD623" s="23">
        <f t="shared" si="162"/>
        <v>4</v>
      </c>
      <c r="AE623">
        <f>IF(ISBLANK(Basket_Sheet!$I$1),0,IF(Basket_Sheet!$I$1=0,1,IF(Calculation_Sheet!AB623=Basket_Sheet!$I$1,1,0)))</f>
        <v>1</v>
      </c>
      <c r="AF623">
        <f>IF(ISBLANK(Basket_Sheet!$I$2),0,IF(Basket_Sheet!$I$2=0,1,IF(Calculation_Sheet!AC623=Basket_Sheet!$I$2,1,0)))</f>
        <v>0</v>
      </c>
      <c r="AG623">
        <f>IF(ISBLANK(Basket_Sheet!$I$3),0,IF(Basket_Sheet!$I$3=0,1,IF(Calculation_Sheet!AD623=Basket_Sheet!$I$3,1,0)))</f>
        <v>0</v>
      </c>
      <c r="AH623">
        <f t="shared" si="163"/>
        <v>1</v>
      </c>
    </row>
    <row r="624" spans="1:34" x14ac:dyDescent="0.35">
      <c r="A624" s="19">
        <v>43434</v>
      </c>
      <c r="B624" s="7">
        <v>-0.42097767826939941</v>
      </c>
      <c r="C624">
        <v>0.46661961200000002</v>
      </c>
      <c r="D624">
        <v>8.9321742163476298E-2</v>
      </c>
      <c r="E624">
        <v>10.4109286212949</v>
      </c>
      <c r="F624">
        <v>6</v>
      </c>
      <c r="G624">
        <f t="shared" si="154"/>
        <v>-1</v>
      </c>
      <c r="H624">
        <f t="shared" si="155"/>
        <v>99999</v>
      </c>
      <c r="I624">
        <f t="shared" si="156"/>
        <v>99999</v>
      </c>
      <c r="J624">
        <f>IF(Basket_Sheet!$I$6=0,IF(C624&lt;Basket_Sheet!$I$7,-10,10),IF(Basket_Sheet!$I$6=1,IF(D624&lt;Basket_Sheet!$I$7,-10,10),IF(Basket_Sheet!$I$6=2,IF(E624&gt;Basket_Sheet!$I$7,-10,10),"")))</f>
        <v>-10</v>
      </c>
      <c r="K624">
        <f t="shared" si="157"/>
        <v>-1</v>
      </c>
      <c r="L624">
        <f t="shared" si="158"/>
        <v>2</v>
      </c>
      <c r="M624">
        <f t="shared" si="159"/>
        <v>2</v>
      </c>
      <c r="N624">
        <v>26850.800800000001</v>
      </c>
      <c r="O624" s="6">
        <f t="shared" si="164"/>
        <v>-3.4478710332395135E-3</v>
      </c>
      <c r="P624">
        <v>20463624</v>
      </c>
      <c r="Q624" s="6">
        <f t="shared" si="165"/>
        <v>-4.9136247291892143E-4</v>
      </c>
      <c r="R624">
        <v>3185.0105702690366</v>
      </c>
      <c r="S624" s="6">
        <f t="shared" si="166"/>
        <v>6.112705276954955E-4</v>
      </c>
      <c r="T624" s="29">
        <v>656.26040999999975</v>
      </c>
      <c r="U624" s="6">
        <f t="shared" si="167"/>
        <v>-2.8014718097701952E-3</v>
      </c>
      <c r="V624">
        <v>881.23364000000004</v>
      </c>
      <c r="W624" s="6">
        <f t="shared" si="169"/>
        <v>6.156162233575313E-2</v>
      </c>
      <c r="X624">
        <v>3841.2709802690365</v>
      </c>
      <c r="Y624" s="6">
        <f t="shared" si="168"/>
        <v>2.6568405736560052E-5</v>
      </c>
      <c r="Z624" s="29">
        <v>4722.5046202690364</v>
      </c>
      <c r="AA624" s="6">
        <f t="shared" si="170"/>
        <v>1.0961871591084416E-2</v>
      </c>
      <c r="AB624">
        <f t="shared" si="160"/>
        <v>2018</v>
      </c>
      <c r="AC624">
        <f t="shared" si="161"/>
        <v>11</v>
      </c>
      <c r="AD624" s="23">
        <f t="shared" si="162"/>
        <v>4</v>
      </c>
      <c r="AE624">
        <f>IF(ISBLANK(Basket_Sheet!$I$1),0,IF(Basket_Sheet!$I$1=0,1,IF(Calculation_Sheet!AB624=Basket_Sheet!$I$1,1,0)))</f>
        <v>1</v>
      </c>
      <c r="AF624">
        <f>IF(ISBLANK(Basket_Sheet!$I$2),0,IF(Basket_Sheet!$I$2=0,1,IF(Calculation_Sheet!AC624=Basket_Sheet!$I$2,1,0)))</f>
        <v>0</v>
      </c>
      <c r="AG624">
        <f>IF(ISBLANK(Basket_Sheet!$I$3),0,IF(Basket_Sheet!$I$3=0,1,IF(Calculation_Sheet!AD624=Basket_Sheet!$I$3,1,0)))</f>
        <v>0</v>
      </c>
      <c r="AH624">
        <f t="shared" si="163"/>
        <v>1</v>
      </c>
    </row>
    <row r="625" spans="1:34" x14ac:dyDescent="0.35">
      <c r="A625" s="19">
        <v>43437</v>
      </c>
      <c r="B625" s="7">
        <v>-0.38280292268372146</v>
      </c>
      <c r="C625">
        <v>0.443930186</v>
      </c>
      <c r="D625">
        <v>3.0645346372908201E-2</v>
      </c>
      <c r="E625">
        <v>10.6186315245488</v>
      </c>
      <c r="F625">
        <v>3</v>
      </c>
      <c r="G625">
        <f t="shared" si="154"/>
        <v>-1</v>
      </c>
      <c r="H625">
        <f t="shared" si="155"/>
        <v>99999</v>
      </c>
      <c r="I625">
        <f t="shared" si="156"/>
        <v>99999</v>
      </c>
      <c r="J625">
        <f>IF(Basket_Sheet!$I$6=0,IF(C625&lt;Basket_Sheet!$I$7,-10,10),IF(Basket_Sheet!$I$6=1,IF(D625&lt;Basket_Sheet!$I$7,-10,10),IF(Basket_Sheet!$I$6=2,IF(E625&gt;Basket_Sheet!$I$7,-10,10),"")))</f>
        <v>-10</v>
      </c>
      <c r="K625">
        <f t="shared" si="157"/>
        <v>-1</v>
      </c>
      <c r="L625">
        <f t="shared" si="158"/>
        <v>2</v>
      </c>
      <c r="M625">
        <f t="shared" si="159"/>
        <v>2</v>
      </c>
      <c r="N625">
        <v>26852.25</v>
      </c>
      <c r="O625" s="6">
        <f t="shared" si="164"/>
        <v>5.397231951453918E-5</v>
      </c>
      <c r="P625">
        <v>20532190</v>
      </c>
      <c r="Q625" s="6">
        <f t="shared" si="165"/>
        <v>3.3506284126409991E-3</v>
      </c>
      <c r="R625">
        <v>3189.0437530955492</v>
      </c>
      <c r="S625" s="6">
        <f t="shared" si="166"/>
        <v>1.2663012374780624E-3</v>
      </c>
      <c r="T625" s="29">
        <v>655.70214999999985</v>
      </c>
      <c r="U625" s="6">
        <f t="shared" si="167"/>
        <v>-8.506684107303375E-4</v>
      </c>
      <c r="V625">
        <v>880.68233999999995</v>
      </c>
      <c r="W625" s="6">
        <f t="shared" si="169"/>
        <v>-6.2560026646296674E-4</v>
      </c>
      <c r="X625">
        <v>3844.7459030955488</v>
      </c>
      <c r="Y625" s="6">
        <f t="shared" si="168"/>
        <v>9.0462840147487178E-4</v>
      </c>
      <c r="Z625" s="29">
        <v>4725.4282430955491</v>
      </c>
      <c r="AA625" s="6">
        <f t="shared" si="170"/>
        <v>6.1908310559699586E-4</v>
      </c>
      <c r="AB625">
        <f t="shared" si="160"/>
        <v>2018</v>
      </c>
      <c r="AC625">
        <f t="shared" si="161"/>
        <v>12</v>
      </c>
      <c r="AD625" s="23">
        <f t="shared" si="162"/>
        <v>4</v>
      </c>
      <c r="AE625">
        <f>IF(ISBLANK(Basket_Sheet!$I$1),0,IF(Basket_Sheet!$I$1=0,1,IF(Calculation_Sheet!AB625=Basket_Sheet!$I$1,1,0)))</f>
        <v>1</v>
      </c>
      <c r="AF625">
        <f>IF(ISBLANK(Basket_Sheet!$I$2),0,IF(Basket_Sheet!$I$2=0,1,IF(Calculation_Sheet!AC625=Basket_Sheet!$I$2,1,0)))</f>
        <v>0</v>
      </c>
      <c r="AG625">
        <f>IF(ISBLANK(Basket_Sheet!$I$3),0,IF(Basket_Sheet!$I$3=0,1,IF(Calculation_Sheet!AD625=Basket_Sheet!$I$3,1,0)))</f>
        <v>0</v>
      </c>
      <c r="AH625">
        <f t="shared" si="163"/>
        <v>1</v>
      </c>
    </row>
    <row r="626" spans="1:34" x14ac:dyDescent="0.35">
      <c r="A626" s="19">
        <v>43438</v>
      </c>
      <c r="B626" s="7">
        <v>-0.29177939033671613</v>
      </c>
      <c r="C626">
        <v>7.6639000000000004E-3</v>
      </c>
      <c r="D626">
        <v>6.8656948753014299E-2</v>
      </c>
      <c r="E626">
        <v>14.5867481953296</v>
      </c>
      <c r="F626">
        <v>3</v>
      </c>
      <c r="G626">
        <f t="shared" si="154"/>
        <v>-1</v>
      </c>
      <c r="H626">
        <f t="shared" si="155"/>
        <v>99999</v>
      </c>
      <c r="I626">
        <f t="shared" si="156"/>
        <v>99999</v>
      </c>
      <c r="J626">
        <f>IF(Basket_Sheet!$I$6=0,IF(C626&lt;Basket_Sheet!$I$7,-10,10),IF(Basket_Sheet!$I$6=1,IF(D626&lt;Basket_Sheet!$I$7,-10,10),IF(Basket_Sheet!$I$6=2,IF(E626&gt;Basket_Sheet!$I$7,-10,10),"")))</f>
        <v>-10</v>
      </c>
      <c r="K626">
        <f t="shared" si="157"/>
        <v>-1</v>
      </c>
      <c r="L626">
        <f t="shared" si="158"/>
        <v>2</v>
      </c>
      <c r="M626">
        <f t="shared" si="159"/>
        <v>2</v>
      </c>
      <c r="N626">
        <v>26710</v>
      </c>
      <c r="O626" s="6">
        <f t="shared" si="164"/>
        <v>-5.2975076576450286E-3</v>
      </c>
      <c r="P626">
        <v>20659828</v>
      </c>
      <c r="Q626" s="6">
        <f t="shared" si="165"/>
        <v>6.2164825086852282E-3</v>
      </c>
      <c r="R626">
        <v>3202.9247273591577</v>
      </c>
      <c r="S626" s="6">
        <f t="shared" si="166"/>
        <v>4.3527073750977419E-3</v>
      </c>
      <c r="T626" s="29">
        <v>657.19619999999975</v>
      </c>
      <c r="U626" s="6">
        <f t="shared" si="167"/>
        <v>2.2785497958179857E-3</v>
      </c>
      <c r="V626">
        <v>879.29449999999997</v>
      </c>
      <c r="W626" s="6">
        <f t="shared" si="169"/>
        <v>-1.5758690017561028E-3</v>
      </c>
      <c r="X626">
        <v>3860.1209273591576</v>
      </c>
      <c r="Y626" s="6">
        <f t="shared" si="168"/>
        <v>3.9989701923421883E-3</v>
      </c>
      <c r="Z626" s="29">
        <v>4739.4154273591575</v>
      </c>
      <c r="AA626" s="6">
        <f t="shared" si="170"/>
        <v>2.9599823643593481E-3</v>
      </c>
      <c r="AB626">
        <f t="shared" si="160"/>
        <v>2018</v>
      </c>
      <c r="AC626">
        <f t="shared" si="161"/>
        <v>12</v>
      </c>
      <c r="AD626" s="23">
        <f t="shared" si="162"/>
        <v>4</v>
      </c>
      <c r="AE626">
        <f>IF(ISBLANK(Basket_Sheet!$I$1),0,IF(Basket_Sheet!$I$1=0,1,IF(Calculation_Sheet!AB626=Basket_Sheet!$I$1,1,0)))</f>
        <v>1</v>
      </c>
      <c r="AF626">
        <f>IF(ISBLANK(Basket_Sheet!$I$2),0,IF(Basket_Sheet!$I$2=0,1,IF(Calculation_Sheet!AC626=Basket_Sheet!$I$2,1,0)))</f>
        <v>0</v>
      </c>
      <c r="AG626">
        <f>IF(ISBLANK(Basket_Sheet!$I$3),0,IF(Basket_Sheet!$I$3=0,1,IF(Calculation_Sheet!AD626=Basket_Sheet!$I$3,1,0)))</f>
        <v>0</v>
      </c>
      <c r="AH626">
        <f t="shared" si="163"/>
        <v>1</v>
      </c>
    </row>
    <row r="627" spans="1:34" x14ac:dyDescent="0.35">
      <c r="A627" s="19">
        <v>43439</v>
      </c>
      <c r="B627" s="7">
        <v>-2.6005808542056336E-2</v>
      </c>
      <c r="C627">
        <v>0.27884272399999999</v>
      </c>
      <c r="D627">
        <v>1.05939385368581E-2</v>
      </c>
      <c r="E627">
        <v>9.6203140786711092</v>
      </c>
      <c r="F627">
        <v>4</v>
      </c>
      <c r="G627">
        <f t="shared" si="154"/>
        <v>99999</v>
      </c>
      <c r="H627">
        <f t="shared" si="155"/>
        <v>0</v>
      </c>
      <c r="I627">
        <f t="shared" si="156"/>
        <v>99999</v>
      </c>
      <c r="J627">
        <f>IF(Basket_Sheet!$I$6=0,IF(C627&lt;Basket_Sheet!$I$7,-10,10),IF(Basket_Sheet!$I$6=1,IF(D627&lt;Basket_Sheet!$I$7,-10,10),IF(Basket_Sheet!$I$6=2,IF(E627&gt;Basket_Sheet!$I$7,-10,10),"")))</f>
        <v>-10</v>
      </c>
      <c r="K627">
        <f t="shared" si="157"/>
        <v>0</v>
      </c>
      <c r="L627">
        <f t="shared" si="158"/>
        <v>4</v>
      </c>
      <c r="M627">
        <f t="shared" si="159"/>
        <v>4</v>
      </c>
      <c r="N627">
        <v>26542.900399999999</v>
      </c>
      <c r="O627" s="6">
        <f t="shared" si="164"/>
        <v>-6.2560688880569648E-3</v>
      </c>
      <c r="P627">
        <v>20690710</v>
      </c>
      <c r="Q627" s="6">
        <f t="shared" si="165"/>
        <v>1.4947849517430445E-3</v>
      </c>
      <c r="R627">
        <v>3223.847052369023</v>
      </c>
      <c r="S627" s="6">
        <f t="shared" si="166"/>
        <v>6.5322562316711963E-3</v>
      </c>
      <c r="T627" s="29">
        <v>659.22198999999978</v>
      </c>
      <c r="U627" s="6">
        <f t="shared" si="167"/>
        <v>3.0824736965917587E-3</v>
      </c>
      <c r="V627">
        <v>878.50049999999999</v>
      </c>
      <c r="W627" s="6">
        <f t="shared" si="169"/>
        <v>-9.0299666380255772E-4</v>
      </c>
      <c r="X627">
        <v>3883.069042369023</v>
      </c>
      <c r="Y627" s="6">
        <f t="shared" si="168"/>
        <v>5.9449212710456223E-3</v>
      </c>
      <c r="Z627" s="29">
        <v>4761.5695423690231</v>
      </c>
      <c r="AA627" s="6">
        <f t="shared" si="170"/>
        <v>4.6744404134688722E-3</v>
      </c>
      <c r="AB627">
        <f t="shared" si="160"/>
        <v>2018</v>
      </c>
      <c r="AC627">
        <f t="shared" si="161"/>
        <v>12</v>
      </c>
      <c r="AD627" s="23">
        <f t="shared" si="162"/>
        <v>4</v>
      </c>
      <c r="AE627">
        <f>IF(ISBLANK(Basket_Sheet!$I$1),0,IF(Basket_Sheet!$I$1=0,1,IF(Calculation_Sheet!AB627=Basket_Sheet!$I$1,1,0)))</f>
        <v>1</v>
      </c>
      <c r="AF627">
        <f>IF(ISBLANK(Basket_Sheet!$I$2),0,IF(Basket_Sheet!$I$2=0,1,IF(Calculation_Sheet!AC627=Basket_Sheet!$I$2,1,0)))</f>
        <v>0</v>
      </c>
      <c r="AG627">
        <f>IF(ISBLANK(Basket_Sheet!$I$3),0,IF(Basket_Sheet!$I$3=0,1,IF(Calculation_Sheet!AD627=Basket_Sheet!$I$3,1,0)))</f>
        <v>0</v>
      </c>
      <c r="AH627">
        <f t="shared" si="163"/>
        <v>1</v>
      </c>
    </row>
    <row r="628" spans="1:34" x14ac:dyDescent="0.35">
      <c r="A628" s="19">
        <v>43440</v>
      </c>
      <c r="B628" s="7">
        <v>-0.44195959186148354</v>
      </c>
      <c r="C628">
        <v>7.0705856999999997E-2</v>
      </c>
      <c r="D628">
        <v>6.5398466189794793E-2</v>
      </c>
      <c r="E628">
        <v>9.9147283800227601</v>
      </c>
      <c r="F628">
        <v>2</v>
      </c>
      <c r="G628">
        <f t="shared" si="154"/>
        <v>-1</v>
      </c>
      <c r="H628">
        <f t="shared" si="155"/>
        <v>99999</v>
      </c>
      <c r="I628">
        <f t="shared" si="156"/>
        <v>99999</v>
      </c>
      <c r="J628">
        <f>IF(Basket_Sheet!$I$6=0,IF(C628&lt;Basket_Sheet!$I$7,-10,10),IF(Basket_Sheet!$I$6=1,IF(D628&lt;Basket_Sheet!$I$7,-10,10),IF(Basket_Sheet!$I$6=2,IF(E628&gt;Basket_Sheet!$I$7,-10,10),"")))</f>
        <v>-10</v>
      </c>
      <c r="K628">
        <f t="shared" si="157"/>
        <v>-1</v>
      </c>
      <c r="L628">
        <f t="shared" si="158"/>
        <v>2</v>
      </c>
      <c r="M628">
        <f t="shared" si="159"/>
        <v>2</v>
      </c>
      <c r="N628">
        <v>26203.300800000001</v>
      </c>
      <c r="O628" s="6">
        <f t="shared" si="164"/>
        <v>-1.2794366662356116E-2</v>
      </c>
      <c r="P628">
        <v>20756850</v>
      </c>
      <c r="Q628" s="6">
        <f t="shared" si="165"/>
        <v>3.1966036931549979E-3</v>
      </c>
      <c r="R628">
        <v>3220.1106808415125</v>
      </c>
      <c r="S628" s="6">
        <f t="shared" si="166"/>
        <v>-1.1589791534201144E-3</v>
      </c>
      <c r="T628" s="29">
        <v>659.99648999999977</v>
      </c>
      <c r="U628" s="6">
        <f t="shared" si="167"/>
        <v>1.1748697885518578E-3</v>
      </c>
      <c r="V628">
        <v>880.29689999999994</v>
      </c>
      <c r="W628" s="6">
        <f t="shared" si="169"/>
        <v>2.0448480109003242E-3</v>
      </c>
      <c r="X628">
        <v>3880.107170841512</v>
      </c>
      <c r="Y628" s="6">
        <f t="shared" si="168"/>
        <v>-7.6276561018961964E-4</v>
      </c>
      <c r="Z628" s="29">
        <v>4760.4040708415123</v>
      </c>
      <c r="AA628" s="6">
        <f t="shared" si="170"/>
        <v>-2.4476625136737873E-4</v>
      </c>
      <c r="AB628">
        <f t="shared" si="160"/>
        <v>2018</v>
      </c>
      <c r="AC628">
        <f t="shared" si="161"/>
        <v>12</v>
      </c>
      <c r="AD628" s="23">
        <f t="shared" si="162"/>
        <v>4</v>
      </c>
      <c r="AE628">
        <f>IF(ISBLANK(Basket_Sheet!$I$1),0,IF(Basket_Sheet!$I$1=0,1,IF(Calculation_Sheet!AB628=Basket_Sheet!$I$1,1,0)))</f>
        <v>1</v>
      </c>
      <c r="AF628">
        <f>IF(ISBLANK(Basket_Sheet!$I$2),0,IF(Basket_Sheet!$I$2=0,1,IF(Calculation_Sheet!AC628=Basket_Sheet!$I$2,1,0)))</f>
        <v>0</v>
      </c>
      <c r="AG628">
        <f>IF(ISBLANK(Basket_Sheet!$I$3),0,IF(Basket_Sheet!$I$3=0,1,IF(Calculation_Sheet!AD628=Basket_Sheet!$I$3,1,0)))</f>
        <v>0</v>
      </c>
      <c r="AH628">
        <f t="shared" si="163"/>
        <v>1</v>
      </c>
    </row>
    <row r="629" spans="1:34" x14ac:dyDescent="0.35">
      <c r="A629" s="19">
        <v>43441</v>
      </c>
      <c r="B629" s="7">
        <v>1.1366401580889347</v>
      </c>
      <c r="C629">
        <v>0.25973062699999999</v>
      </c>
      <c r="D629">
        <v>0.21112040133779</v>
      </c>
      <c r="E629">
        <v>8.4359287736104598</v>
      </c>
      <c r="F629">
        <v>4</v>
      </c>
      <c r="G629">
        <f t="shared" si="154"/>
        <v>99999</v>
      </c>
      <c r="H629">
        <f t="shared" si="155"/>
        <v>99999</v>
      </c>
      <c r="I629">
        <f t="shared" si="156"/>
        <v>1</v>
      </c>
      <c r="J629">
        <f>IF(Basket_Sheet!$I$6=0,IF(C629&lt;Basket_Sheet!$I$7,-10,10),IF(Basket_Sheet!$I$6=1,IF(D629&lt;Basket_Sheet!$I$7,-10,10),IF(Basket_Sheet!$I$6=2,IF(E629&gt;Basket_Sheet!$I$7,-10,10),"")))</f>
        <v>10</v>
      </c>
      <c r="K629">
        <f t="shared" si="157"/>
        <v>1</v>
      </c>
      <c r="L629">
        <f t="shared" si="158"/>
        <v>5</v>
      </c>
      <c r="M629">
        <f t="shared" si="159"/>
        <v>5</v>
      </c>
      <c r="N629">
        <v>26642.900399999999</v>
      </c>
      <c r="O629" s="6">
        <f t="shared" si="164"/>
        <v>1.6776497104517452E-2</v>
      </c>
      <c r="P629">
        <v>20781862</v>
      </c>
      <c r="Q629" s="6">
        <f t="shared" si="165"/>
        <v>1.2049997952483515E-3</v>
      </c>
      <c r="R629">
        <v>3222.420228637422</v>
      </c>
      <c r="S629" s="6">
        <f t="shared" si="166"/>
        <v>7.1722621512693152E-4</v>
      </c>
      <c r="T629" s="29">
        <v>661.55875999999967</v>
      </c>
      <c r="U629" s="6">
        <f t="shared" si="167"/>
        <v>2.3670883461817116E-3</v>
      </c>
      <c r="V629">
        <v>876.26179999999999</v>
      </c>
      <c r="W629" s="6">
        <f t="shared" si="169"/>
        <v>-4.5837943993667363E-3</v>
      </c>
      <c r="X629">
        <v>3883.9789886374219</v>
      </c>
      <c r="Y629" s="6">
        <f t="shared" si="168"/>
        <v>9.9786362217169078E-4</v>
      </c>
      <c r="Z629" s="29">
        <v>4760.2407886374222</v>
      </c>
      <c r="AA629" s="6">
        <f t="shared" si="170"/>
        <v>-3.4300072359494393E-5</v>
      </c>
      <c r="AB629">
        <f t="shared" si="160"/>
        <v>2018</v>
      </c>
      <c r="AC629">
        <f t="shared" si="161"/>
        <v>12</v>
      </c>
      <c r="AD629" s="23">
        <f t="shared" si="162"/>
        <v>4</v>
      </c>
      <c r="AE629">
        <f>IF(ISBLANK(Basket_Sheet!$I$1),0,IF(Basket_Sheet!$I$1=0,1,IF(Calculation_Sheet!AB629=Basket_Sheet!$I$1,1,0)))</f>
        <v>1</v>
      </c>
      <c r="AF629">
        <f>IF(ISBLANK(Basket_Sheet!$I$2),0,IF(Basket_Sheet!$I$2=0,1,IF(Calculation_Sheet!AC629=Basket_Sheet!$I$2,1,0)))</f>
        <v>0</v>
      </c>
      <c r="AG629">
        <f>IF(ISBLANK(Basket_Sheet!$I$3),0,IF(Basket_Sheet!$I$3=0,1,IF(Calculation_Sheet!AD629=Basket_Sheet!$I$3,1,0)))</f>
        <v>0</v>
      </c>
      <c r="AH629">
        <f t="shared" si="163"/>
        <v>1</v>
      </c>
    </row>
    <row r="630" spans="1:34" x14ac:dyDescent="0.35">
      <c r="A630" s="19">
        <v>43444</v>
      </c>
      <c r="B630" s="7">
        <v>-0.49471652887133255</v>
      </c>
      <c r="C630">
        <v>0.53435656799999998</v>
      </c>
      <c r="D630">
        <v>9.13147303540911E-2</v>
      </c>
      <c r="E630">
        <v>8.42944566069826</v>
      </c>
      <c r="F630">
        <v>3</v>
      </c>
      <c r="G630">
        <f t="shared" si="154"/>
        <v>-1</v>
      </c>
      <c r="H630">
        <f t="shared" si="155"/>
        <v>99999</v>
      </c>
      <c r="I630">
        <f t="shared" si="156"/>
        <v>99999</v>
      </c>
      <c r="J630">
        <f>IF(Basket_Sheet!$I$6=0,IF(C630&lt;Basket_Sheet!$I$7,-10,10),IF(Basket_Sheet!$I$6=1,IF(D630&lt;Basket_Sheet!$I$7,-10,10),IF(Basket_Sheet!$I$6=2,IF(E630&gt;Basket_Sheet!$I$7,-10,10),"")))</f>
        <v>10</v>
      </c>
      <c r="K630">
        <f t="shared" si="157"/>
        <v>-1</v>
      </c>
      <c r="L630">
        <f t="shared" si="158"/>
        <v>1</v>
      </c>
      <c r="M630">
        <f t="shared" si="159"/>
        <v>1</v>
      </c>
      <c r="N630">
        <v>26099.349600000001</v>
      </c>
      <c r="O630" s="6">
        <f t="shared" si="164"/>
        <v>-2.0401337385925089E-2</v>
      </c>
      <c r="P630">
        <v>20657716</v>
      </c>
      <c r="Q630" s="6">
        <f t="shared" si="165"/>
        <v>-5.9737669319525066E-3</v>
      </c>
      <c r="R630">
        <v>3209.4596948519484</v>
      </c>
      <c r="S630" s="6">
        <f t="shared" si="166"/>
        <v>-4.0219874708748993E-3</v>
      </c>
      <c r="T630" s="29">
        <v>657.98240999999973</v>
      </c>
      <c r="U630" s="6">
        <f t="shared" si="167"/>
        <v>-5.4059445906210479E-3</v>
      </c>
      <c r="V630">
        <v>878.54615999999987</v>
      </c>
      <c r="W630" s="6">
        <f t="shared" si="169"/>
        <v>2.6069377895965307E-3</v>
      </c>
      <c r="X630">
        <v>3867.442104851948</v>
      </c>
      <c r="Y630" s="6">
        <f t="shared" si="168"/>
        <v>-4.2577171075983689E-3</v>
      </c>
      <c r="Z630" s="29">
        <v>4745.9882648519479</v>
      </c>
      <c r="AA630" s="6">
        <f t="shared" si="170"/>
        <v>-2.9940762281384092E-3</v>
      </c>
      <c r="AB630">
        <f t="shared" si="160"/>
        <v>2018</v>
      </c>
      <c r="AC630">
        <f t="shared" si="161"/>
        <v>12</v>
      </c>
      <c r="AD630" s="23">
        <f t="shared" si="162"/>
        <v>4</v>
      </c>
      <c r="AE630">
        <f>IF(ISBLANK(Basket_Sheet!$I$1),0,IF(Basket_Sheet!$I$1=0,1,IF(Calculation_Sheet!AB630=Basket_Sheet!$I$1,1,0)))</f>
        <v>1</v>
      </c>
      <c r="AF630">
        <f>IF(ISBLANK(Basket_Sheet!$I$2),0,IF(Basket_Sheet!$I$2=0,1,IF(Calculation_Sheet!AC630=Basket_Sheet!$I$2,1,0)))</f>
        <v>0</v>
      </c>
      <c r="AG630">
        <f>IF(ISBLANK(Basket_Sheet!$I$3),0,IF(Basket_Sheet!$I$3=0,1,IF(Calculation_Sheet!AD630=Basket_Sheet!$I$3,1,0)))</f>
        <v>0</v>
      </c>
      <c r="AH630">
        <f t="shared" si="163"/>
        <v>1</v>
      </c>
    </row>
    <row r="631" spans="1:34" x14ac:dyDescent="0.35">
      <c r="A631" s="19">
        <v>43445</v>
      </c>
      <c r="B631" s="7">
        <v>1.2393232161854615</v>
      </c>
      <c r="C631">
        <v>0.76161728299999998</v>
      </c>
      <c r="D631">
        <v>0.23763321822060299</v>
      </c>
      <c r="E631">
        <v>7.0673581870334896</v>
      </c>
      <c r="F631">
        <v>14</v>
      </c>
      <c r="G631">
        <f t="shared" si="154"/>
        <v>99999</v>
      </c>
      <c r="H631">
        <f t="shared" si="155"/>
        <v>99999</v>
      </c>
      <c r="I631">
        <f t="shared" si="156"/>
        <v>1</v>
      </c>
      <c r="J631">
        <f>IF(Basket_Sheet!$I$6=0,IF(C631&lt;Basket_Sheet!$I$7,-10,10),IF(Basket_Sheet!$I$6=1,IF(D631&lt;Basket_Sheet!$I$7,-10,10),IF(Basket_Sheet!$I$6=2,IF(E631&gt;Basket_Sheet!$I$7,-10,10),"")))</f>
        <v>10</v>
      </c>
      <c r="K631">
        <f t="shared" si="157"/>
        <v>1</v>
      </c>
      <c r="L631">
        <f t="shared" si="158"/>
        <v>5</v>
      </c>
      <c r="M631">
        <f t="shared" si="159"/>
        <v>5</v>
      </c>
      <c r="N631">
        <v>26222.550800000001</v>
      </c>
      <c r="O631" s="6">
        <f t="shared" si="164"/>
        <v>4.720470122366649E-3</v>
      </c>
      <c r="P631">
        <v>20753888</v>
      </c>
      <c r="Q631" s="6">
        <f t="shared" si="165"/>
        <v>4.655500153066372E-3</v>
      </c>
      <c r="R631">
        <v>3211.7088711786191</v>
      </c>
      <c r="S631" s="6">
        <f t="shared" si="166"/>
        <v>7.0079594091132513E-4</v>
      </c>
      <c r="T631" s="29">
        <v>663.95786999999973</v>
      </c>
      <c r="U631" s="6">
        <f t="shared" si="167"/>
        <v>9.0814889717187874E-3</v>
      </c>
      <c r="V631">
        <v>871.29151999999988</v>
      </c>
      <c r="W631" s="6">
        <f t="shared" si="169"/>
        <v>-8.2575513163701819E-3</v>
      </c>
      <c r="X631">
        <v>3875.6667411786188</v>
      </c>
      <c r="Y631" s="6">
        <f t="shared" si="168"/>
        <v>2.1266346343886688E-3</v>
      </c>
      <c r="Z631" s="29">
        <v>4746.9582611786191</v>
      </c>
      <c r="AA631" s="6">
        <f t="shared" si="170"/>
        <v>2.0438236939068766E-4</v>
      </c>
      <c r="AB631">
        <f t="shared" si="160"/>
        <v>2018</v>
      </c>
      <c r="AC631">
        <f t="shared" si="161"/>
        <v>12</v>
      </c>
      <c r="AD631" s="23">
        <f t="shared" si="162"/>
        <v>4</v>
      </c>
      <c r="AE631">
        <f>IF(ISBLANK(Basket_Sheet!$I$1),0,IF(Basket_Sheet!$I$1=0,1,IF(Calculation_Sheet!AB631=Basket_Sheet!$I$1,1,0)))</f>
        <v>1</v>
      </c>
      <c r="AF631">
        <f>IF(ISBLANK(Basket_Sheet!$I$2),0,IF(Basket_Sheet!$I$2=0,1,IF(Calculation_Sheet!AC631=Basket_Sheet!$I$2,1,0)))</f>
        <v>0</v>
      </c>
      <c r="AG631">
        <f>IF(ISBLANK(Basket_Sheet!$I$3),0,IF(Basket_Sheet!$I$3=0,1,IF(Calculation_Sheet!AD631=Basket_Sheet!$I$3,1,0)))</f>
        <v>0</v>
      </c>
      <c r="AH631">
        <f t="shared" si="163"/>
        <v>1</v>
      </c>
    </row>
    <row r="632" spans="1:34" x14ac:dyDescent="0.35">
      <c r="A632" s="19">
        <v>43446</v>
      </c>
      <c r="B632" s="7">
        <v>1.0487774424391807</v>
      </c>
      <c r="C632">
        <v>0.57540546000000004</v>
      </c>
      <c r="D632">
        <v>0.29163815062479498</v>
      </c>
      <c r="E632">
        <v>6.59397467633136</v>
      </c>
      <c r="F632">
        <v>4</v>
      </c>
      <c r="G632">
        <f t="shared" si="154"/>
        <v>99999</v>
      </c>
      <c r="H632">
        <f t="shared" si="155"/>
        <v>99999</v>
      </c>
      <c r="I632">
        <f t="shared" si="156"/>
        <v>1</v>
      </c>
      <c r="J632">
        <f>IF(Basket_Sheet!$I$6=0,IF(C632&lt;Basket_Sheet!$I$7,-10,10),IF(Basket_Sheet!$I$6=1,IF(D632&lt;Basket_Sheet!$I$7,-10,10),IF(Basket_Sheet!$I$6=2,IF(E632&gt;Basket_Sheet!$I$7,-10,10),"")))</f>
        <v>10</v>
      </c>
      <c r="K632">
        <f t="shared" si="157"/>
        <v>1</v>
      </c>
      <c r="L632">
        <f t="shared" si="158"/>
        <v>5</v>
      </c>
      <c r="M632">
        <f t="shared" si="159"/>
        <v>5</v>
      </c>
      <c r="N632">
        <v>26623.349600000001</v>
      </c>
      <c r="O632" s="6">
        <f t="shared" si="164"/>
        <v>1.5284508477336978E-2</v>
      </c>
      <c r="P632">
        <v>20850510</v>
      </c>
      <c r="Q632" s="6">
        <f t="shared" si="165"/>
        <v>4.6556095898753203E-3</v>
      </c>
      <c r="R632">
        <v>3220.9803081325231</v>
      </c>
      <c r="S632" s="6">
        <f t="shared" si="166"/>
        <v>2.8867613241985168E-3</v>
      </c>
      <c r="T632" s="29">
        <v>667.22917999999981</v>
      </c>
      <c r="U632" s="6">
        <f t="shared" si="167"/>
        <v>4.9269842979646761E-3</v>
      </c>
      <c r="V632">
        <v>871.52954</v>
      </c>
      <c r="W632" s="6">
        <f t="shared" si="169"/>
        <v>2.7318066862402901E-4</v>
      </c>
      <c r="X632">
        <v>3888.2094881325229</v>
      </c>
      <c r="Y632" s="6">
        <f t="shared" si="168"/>
        <v>3.2362810818171717E-3</v>
      </c>
      <c r="Z632" s="29">
        <v>4759.7390281325224</v>
      </c>
      <c r="AA632" s="6">
        <f t="shared" si="170"/>
        <v>2.6924119089957177E-3</v>
      </c>
      <c r="AB632">
        <f t="shared" si="160"/>
        <v>2018</v>
      </c>
      <c r="AC632">
        <f t="shared" si="161"/>
        <v>12</v>
      </c>
      <c r="AD632" s="23">
        <f t="shared" si="162"/>
        <v>4</v>
      </c>
      <c r="AE632">
        <f>IF(ISBLANK(Basket_Sheet!$I$1),0,IF(Basket_Sheet!$I$1=0,1,IF(Calculation_Sheet!AB632=Basket_Sheet!$I$1,1,0)))</f>
        <v>1</v>
      </c>
      <c r="AF632">
        <f>IF(ISBLANK(Basket_Sheet!$I$2),0,IF(Basket_Sheet!$I$2=0,1,IF(Calculation_Sheet!AC632=Basket_Sheet!$I$2,1,0)))</f>
        <v>0</v>
      </c>
      <c r="AG632">
        <f>IF(ISBLANK(Basket_Sheet!$I$3),0,IF(Basket_Sheet!$I$3=0,1,IF(Calculation_Sheet!AD632=Basket_Sheet!$I$3,1,0)))</f>
        <v>0</v>
      </c>
      <c r="AH632">
        <f t="shared" si="163"/>
        <v>1</v>
      </c>
    </row>
    <row r="633" spans="1:34" x14ac:dyDescent="0.35">
      <c r="A633" s="19">
        <v>43447</v>
      </c>
      <c r="B633" s="7">
        <v>-0.11874614812076753</v>
      </c>
      <c r="C633">
        <v>0.26740404299999998</v>
      </c>
      <c r="D633">
        <v>1.9131048547874101E-2</v>
      </c>
      <c r="E633">
        <v>10.6100084811697</v>
      </c>
      <c r="F633">
        <v>10</v>
      </c>
      <c r="G633">
        <f t="shared" si="154"/>
        <v>99999</v>
      </c>
      <c r="H633">
        <f t="shared" si="155"/>
        <v>0</v>
      </c>
      <c r="I633">
        <f t="shared" si="156"/>
        <v>99999</v>
      </c>
      <c r="J633">
        <f>IF(Basket_Sheet!$I$6=0,IF(C633&lt;Basket_Sheet!$I$7,-10,10),IF(Basket_Sheet!$I$6=1,IF(D633&lt;Basket_Sheet!$I$7,-10,10),IF(Basket_Sheet!$I$6=2,IF(E633&gt;Basket_Sheet!$I$7,-10,10),"")))</f>
        <v>-10</v>
      </c>
      <c r="K633">
        <f t="shared" si="157"/>
        <v>0</v>
      </c>
      <c r="L633">
        <f t="shared" si="158"/>
        <v>4</v>
      </c>
      <c r="M633">
        <f t="shared" si="159"/>
        <v>4</v>
      </c>
      <c r="N633">
        <v>26820.949199999999</v>
      </c>
      <c r="O633" s="6">
        <f t="shared" si="164"/>
        <v>7.4220412896504051E-3</v>
      </c>
      <c r="P633">
        <v>20933332</v>
      </c>
      <c r="Q633" s="6">
        <f t="shared" si="165"/>
        <v>3.972181016195675E-3</v>
      </c>
      <c r="R633">
        <v>3231.1825118638012</v>
      </c>
      <c r="S633" s="6">
        <f t="shared" si="166"/>
        <v>3.1674219508635026E-3</v>
      </c>
      <c r="T633" s="29">
        <v>667.76543999999967</v>
      </c>
      <c r="U633" s="6">
        <f t="shared" si="167"/>
        <v>8.0371185205030393E-4</v>
      </c>
      <c r="V633">
        <v>878.0077</v>
      </c>
      <c r="W633" s="6">
        <f t="shared" si="169"/>
        <v>7.4330928587917899E-3</v>
      </c>
      <c r="X633">
        <v>3898.9479518638009</v>
      </c>
      <c r="Y633" s="6">
        <f t="shared" si="168"/>
        <v>2.7618017403778783E-3</v>
      </c>
      <c r="Z633" s="29">
        <v>4776.955651863801</v>
      </c>
      <c r="AA633" s="6">
        <f t="shared" si="170"/>
        <v>3.6171360718559864E-3</v>
      </c>
      <c r="AB633">
        <f t="shared" si="160"/>
        <v>2018</v>
      </c>
      <c r="AC633">
        <f t="shared" si="161"/>
        <v>12</v>
      </c>
      <c r="AD633" s="23">
        <f t="shared" si="162"/>
        <v>4</v>
      </c>
      <c r="AE633">
        <f>IF(ISBLANK(Basket_Sheet!$I$1),0,IF(Basket_Sheet!$I$1=0,1,IF(Calculation_Sheet!AB633=Basket_Sheet!$I$1,1,0)))</f>
        <v>1</v>
      </c>
      <c r="AF633">
        <f>IF(ISBLANK(Basket_Sheet!$I$2),0,IF(Basket_Sheet!$I$2=0,1,IF(Calculation_Sheet!AC633=Basket_Sheet!$I$2,1,0)))</f>
        <v>0</v>
      </c>
      <c r="AG633">
        <f>IF(ISBLANK(Basket_Sheet!$I$3),0,IF(Basket_Sheet!$I$3=0,1,IF(Calculation_Sheet!AD633=Basket_Sheet!$I$3,1,0)))</f>
        <v>0</v>
      </c>
      <c r="AH633">
        <f t="shared" si="163"/>
        <v>1</v>
      </c>
    </row>
    <row r="634" spans="1:34" x14ac:dyDescent="0.35">
      <c r="A634" s="19">
        <v>43448</v>
      </c>
      <c r="B634" s="7">
        <v>0.15598466310158898</v>
      </c>
      <c r="C634">
        <v>0.23860300300000001</v>
      </c>
      <c r="D634">
        <v>8.6123287407186295E-3</v>
      </c>
      <c r="E634">
        <v>12.1663838167487</v>
      </c>
      <c r="F634">
        <v>6</v>
      </c>
      <c r="G634">
        <f t="shared" si="154"/>
        <v>99999</v>
      </c>
      <c r="H634">
        <f t="shared" si="155"/>
        <v>0</v>
      </c>
      <c r="I634">
        <f t="shared" si="156"/>
        <v>99999</v>
      </c>
      <c r="J634">
        <f>IF(Basket_Sheet!$I$6=0,IF(C634&lt;Basket_Sheet!$I$7,-10,10),IF(Basket_Sheet!$I$6=1,IF(D634&lt;Basket_Sheet!$I$7,-10,10),IF(Basket_Sheet!$I$6=2,IF(E634&gt;Basket_Sheet!$I$7,-10,10),"")))</f>
        <v>-10</v>
      </c>
      <c r="K634">
        <f t="shared" si="157"/>
        <v>0</v>
      </c>
      <c r="L634">
        <f t="shared" si="158"/>
        <v>4</v>
      </c>
      <c r="M634">
        <f t="shared" si="159"/>
        <v>4</v>
      </c>
      <c r="N634">
        <v>26803.650399999999</v>
      </c>
      <c r="O634" s="6">
        <f t="shared" si="164"/>
        <v>-6.4497344486225128E-4</v>
      </c>
      <c r="P634">
        <v>20916986</v>
      </c>
      <c r="Q634" s="6">
        <f t="shared" si="165"/>
        <v>-7.8085992234777635E-4</v>
      </c>
      <c r="R634">
        <v>3237.5107246265989</v>
      </c>
      <c r="S634" s="6">
        <f t="shared" si="166"/>
        <v>1.9584819921383279E-3</v>
      </c>
      <c r="T634" s="29">
        <v>665.83109999999965</v>
      </c>
      <c r="U634" s="6">
        <f t="shared" si="167"/>
        <v>-2.8967357160621932E-3</v>
      </c>
      <c r="V634">
        <v>885.43322000000001</v>
      </c>
      <c r="W634" s="6">
        <f t="shared" si="169"/>
        <v>8.4572379034943967E-3</v>
      </c>
      <c r="X634">
        <v>3903.3418246265983</v>
      </c>
      <c r="Y634" s="6">
        <f t="shared" si="168"/>
        <v>1.1269380399645534E-3</v>
      </c>
      <c r="Z634" s="29">
        <v>4788.7750446265982</v>
      </c>
      <c r="AA634" s="6">
        <f t="shared" si="170"/>
        <v>2.4742521438703147E-3</v>
      </c>
      <c r="AB634">
        <f t="shared" si="160"/>
        <v>2018</v>
      </c>
      <c r="AC634">
        <f t="shared" si="161"/>
        <v>12</v>
      </c>
      <c r="AD634" s="23">
        <f t="shared" si="162"/>
        <v>4</v>
      </c>
      <c r="AE634">
        <f>IF(ISBLANK(Basket_Sheet!$I$1),0,IF(Basket_Sheet!$I$1=0,1,IF(Calculation_Sheet!AB634=Basket_Sheet!$I$1,1,0)))</f>
        <v>1</v>
      </c>
      <c r="AF634">
        <f>IF(ISBLANK(Basket_Sheet!$I$2),0,IF(Basket_Sheet!$I$2=0,1,IF(Calculation_Sheet!AC634=Basket_Sheet!$I$2,1,0)))</f>
        <v>0</v>
      </c>
      <c r="AG634">
        <f>IF(ISBLANK(Basket_Sheet!$I$3),0,IF(Basket_Sheet!$I$3=0,1,IF(Calculation_Sheet!AD634=Basket_Sheet!$I$3,1,0)))</f>
        <v>0</v>
      </c>
      <c r="AH634">
        <f t="shared" si="163"/>
        <v>1</v>
      </c>
    </row>
    <row r="635" spans="1:34" x14ac:dyDescent="0.35">
      <c r="A635" s="19">
        <v>43451</v>
      </c>
      <c r="B635" s="7">
        <v>4.6349679160372491E-2</v>
      </c>
      <c r="C635">
        <v>1.2107603999999999E-2</v>
      </c>
      <c r="D635">
        <v>5.6113507948855598E-2</v>
      </c>
      <c r="E635">
        <v>12.683486279948699</v>
      </c>
      <c r="F635">
        <v>3</v>
      </c>
      <c r="G635">
        <f t="shared" si="154"/>
        <v>99999</v>
      </c>
      <c r="H635">
        <f t="shared" si="155"/>
        <v>0</v>
      </c>
      <c r="I635">
        <f t="shared" si="156"/>
        <v>99999</v>
      </c>
      <c r="J635">
        <f>IF(Basket_Sheet!$I$6=0,IF(C635&lt;Basket_Sheet!$I$7,-10,10),IF(Basket_Sheet!$I$6=1,IF(D635&lt;Basket_Sheet!$I$7,-10,10),IF(Basket_Sheet!$I$6=2,IF(E635&gt;Basket_Sheet!$I$7,-10,10),"")))</f>
        <v>-10</v>
      </c>
      <c r="K635">
        <f t="shared" si="157"/>
        <v>0</v>
      </c>
      <c r="L635">
        <f t="shared" si="158"/>
        <v>4</v>
      </c>
      <c r="M635">
        <f t="shared" si="159"/>
        <v>4</v>
      </c>
      <c r="N635">
        <v>27006.199199999999</v>
      </c>
      <c r="O635" s="6">
        <f t="shared" si="164"/>
        <v>7.5567617461538283E-3</v>
      </c>
      <c r="P635">
        <v>20977078</v>
      </c>
      <c r="Q635" s="6">
        <f t="shared" si="165"/>
        <v>2.8728804427176069E-3</v>
      </c>
      <c r="R635">
        <v>3235.8984484125049</v>
      </c>
      <c r="S635" s="6">
        <f t="shared" si="166"/>
        <v>-4.979987253261875E-4</v>
      </c>
      <c r="T635" s="29">
        <v>667.51308999999969</v>
      </c>
      <c r="U635" s="6">
        <f t="shared" si="167"/>
        <v>2.5261511515457524E-3</v>
      </c>
      <c r="V635">
        <v>884.99748000000011</v>
      </c>
      <c r="W635" s="6">
        <f t="shared" si="169"/>
        <v>-4.9212068189619096E-4</v>
      </c>
      <c r="X635">
        <v>3903.4115384125043</v>
      </c>
      <c r="Y635" s="6">
        <f t="shared" si="168"/>
        <v>1.7860025854243844E-5</v>
      </c>
      <c r="Z635" s="29">
        <v>4788.4090184125043</v>
      </c>
      <c r="AA635" s="6">
        <f t="shared" si="170"/>
        <v>-7.6434205132369648E-5</v>
      </c>
      <c r="AB635">
        <f t="shared" si="160"/>
        <v>2018</v>
      </c>
      <c r="AC635">
        <f t="shared" si="161"/>
        <v>12</v>
      </c>
      <c r="AD635" s="23">
        <f t="shared" si="162"/>
        <v>4</v>
      </c>
      <c r="AE635">
        <f>IF(ISBLANK(Basket_Sheet!$I$1),0,IF(Basket_Sheet!$I$1=0,1,IF(Calculation_Sheet!AB635=Basket_Sheet!$I$1,1,0)))</f>
        <v>1</v>
      </c>
      <c r="AF635">
        <f>IF(ISBLANK(Basket_Sheet!$I$2),0,IF(Basket_Sheet!$I$2=0,1,IF(Calculation_Sheet!AC635=Basket_Sheet!$I$2,1,0)))</f>
        <v>0</v>
      </c>
      <c r="AG635">
        <f>IF(ISBLANK(Basket_Sheet!$I$3),0,IF(Basket_Sheet!$I$3=0,1,IF(Calculation_Sheet!AD635=Basket_Sheet!$I$3,1,0)))</f>
        <v>0</v>
      </c>
      <c r="AH635">
        <f t="shared" si="163"/>
        <v>1</v>
      </c>
    </row>
    <row r="636" spans="1:34" x14ac:dyDescent="0.35">
      <c r="A636" s="19">
        <v>43452</v>
      </c>
      <c r="B636" s="7">
        <v>1.2561642346019666</v>
      </c>
      <c r="C636">
        <v>0.70399058299999995</v>
      </c>
      <c r="D636">
        <v>0.37993268478352799</v>
      </c>
      <c r="E636">
        <v>4.5846712548956798</v>
      </c>
      <c r="F636">
        <v>1</v>
      </c>
      <c r="G636">
        <f t="shared" si="154"/>
        <v>99999</v>
      </c>
      <c r="H636">
        <f t="shared" si="155"/>
        <v>99999</v>
      </c>
      <c r="I636">
        <f t="shared" si="156"/>
        <v>1</v>
      </c>
      <c r="J636">
        <f>IF(Basket_Sheet!$I$6=0,IF(C636&lt;Basket_Sheet!$I$7,-10,10),IF(Basket_Sheet!$I$6=1,IF(D636&lt;Basket_Sheet!$I$7,-10,10),IF(Basket_Sheet!$I$6=2,IF(E636&gt;Basket_Sheet!$I$7,-10,10),"")))</f>
        <v>10</v>
      </c>
      <c r="K636">
        <f t="shared" si="157"/>
        <v>1</v>
      </c>
      <c r="L636">
        <f t="shared" si="158"/>
        <v>5</v>
      </c>
      <c r="M636">
        <f t="shared" si="159"/>
        <v>5</v>
      </c>
      <c r="N636">
        <v>27191.849600000001</v>
      </c>
      <c r="O636" s="6">
        <f t="shared" si="164"/>
        <v>6.8743623871367898E-3</v>
      </c>
      <c r="P636">
        <v>21021984</v>
      </c>
      <c r="Q636" s="6">
        <f t="shared" si="165"/>
        <v>2.1407175966070557E-3</v>
      </c>
      <c r="R636">
        <v>3240.8377436763485</v>
      </c>
      <c r="S636" s="6">
        <f t="shared" si="166"/>
        <v>1.5264061411650598E-3</v>
      </c>
      <c r="T636" s="29">
        <v>668.24665999999979</v>
      </c>
      <c r="U636" s="6">
        <f t="shared" si="167"/>
        <v>1.0989597222732517E-3</v>
      </c>
      <c r="V636">
        <v>885.57130000000006</v>
      </c>
      <c r="W636" s="6">
        <f t="shared" si="169"/>
        <v>6.4838602704275772E-4</v>
      </c>
      <c r="X636">
        <v>3909.0844036763483</v>
      </c>
      <c r="Y636" s="6">
        <f t="shared" si="168"/>
        <v>1.4533095493567405E-3</v>
      </c>
      <c r="Z636" s="29">
        <v>4794.6557036763479</v>
      </c>
      <c r="AA636" s="6">
        <f t="shared" si="170"/>
        <v>1.3045429577598355E-3</v>
      </c>
      <c r="AB636">
        <f t="shared" si="160"/>
        <v>2018</v>
      </c>
      <c r="AC636">
        <f t="shared" si="161"/>
        <v>12</v>
      </c>
      <c r="AD636" s="23">
        <f t="shared" si="162"/>
        <v>4</v>
      </c>
      <c r="AE636">
        <f>IF(ISBLANK(Basket_Sheet!$I$1),0,IF(Basket_Sheet!$I$1=0,1,IF(Calculation_Sheet!AB636=Basket_Sheet!$I$1,1,0)))</f>
        <v>1</v>
      </c>
      <c r="AF636">
        <f>IF(ISBLANK(Basket_Sheet!$I$2),0,IF(Basket_Sheet!$I$2=0,1,IF(Calculation_Sheet!AC636=Basket_Sheet!$I$2,1,0)))</f>
        <v>0</v>
      </c>
      <c r="AG636">
        <f>IF(ISBLANK(Basket_Sheet!$I$3),0,IF(Basket_Sheet!$I$3=0,1,IF(Calculation_Sheet!AD636=Basket_Sheet!$I$3,1,0)))</f>
        <v>0</v>
      </c>
      <c r="AH636">
        <f t="shared" si="163"/>
        <v>1</v>
      </c>
    </row>
    <row r="637" spans="1:34" x14ac:dyDescent="0.35">
      <c r="A637" s="19">
        <v>43453</v>
      </c>
      <c r="B637" s="7">
        <v>-0.12888492738115873</v>
      </c>
      <c r="C637">
        <v>0.25202517499999999</v>
      </c>
      <c r="D637">
        <v>3.4693002999712397E-2</v>
      </c>
      <c r="E637">
        <v>12.2730658292501</v>
      </c>
      <c r="F637">
        <v>5</v>
      </c>
      <c r="G637">
        <f t="shared" si="154"/>
        <v>99999</v>
      </c>
      <c r="H637">
        <f t="shared" si="155"/>
        <v>0</v>
      </c>
      <c r="I637">
        <f t="shared" si="156"/>
        <v>99999</v>
      </c>
      <c r="J637">
        <f>IF(Basket_Sheet!$I$6=0,IF(C637&lt;Basket_Sheet!$I$7,-10,10),IF(Basket_Sheet!$I$6=1,IF(D637&lt;Basket_Sheet!$I$7,-10,10),IF(Basket_Sheet!$I$6=2,IF(E637&gt;Basket_Sheet!$I$7,-10,10),"")))</f>
        <v>-10</v>
      </c>
      <c r="K637">
        <f t="shared" si="157"/>
        <v>0</v>
      </c>
      <c r="L637">
        <f t="shared" si="158"/>
        <v>4</v>
      </c>
      <c r="M637">
        <f t="shared" si="159"/>
        <v>4</v>
      </c>
      <c r="N637">
        <v>27281.050800000001</v>
      </c>
      <c r="O637" s="6">
        <f t="shared" si="164"/>
        <v>3.280438856207768E-3</v>
      </c>
      <c r="P637">
        <v>20970436</v>
      </c>
      <c r="Q637" s="6">
        <f t="shared" si="165"/>
        <v>-2.4520996686135943E-3</v>
      </c>
      <c r="R637">
        <v>3238.9921900195154</v>
      </c>
      <c r="S637" s="6">
        <f t="shared" si="166"/>
        <v>-5.694680828851606E-4</v>
      </c>
      <c r="T637" s="29">
        <v>668.90689999999961</v>
      </c>
      <c r="U637" s="6">
        <f t="shared" si="167"/>
        <v>9.8801840625717396E-4</v>
      </c>
      <c r="V637">
        <v>891.35472000000016</v>
      </c>
      <c r="W637" s="6">
        <f t="shared" si="169"/>
        <v>6.5307220322068371E-3</v>
      </c>
      <c r="X637">
        <v>3907.8990900195149</v>
      </c>
      <c r="Y637" s="6">
        <f t="shared" si="168"/>
        <v>-3.0322027729012824E-4</v>
      </c>
      <c r="Z637" s="29">
        <v>4799.2538100195152</v>
      </c>
      <c r="AA637" s="6">
        <f t="shared" si="170"/>
        <v>9.5900657468317441E-4</v>
      </c>
      <c r="AB637">
        <f t="shared" si="160"/>
        <v>2018</v>
      </c>
      <c r="AC637">
        <f t="shared" si="161"/>
        <v>12</v>
      </c>
      <c r="AD637" s="23">
        <f t="shared" si="162"/>
        <v>4</v>
      </c>
      <c r="AE637">
        <f>IF(ISBLANK(Basket_Sheet!$I$1),0,IF(Basket_Sheet!$I$1=0,1,IF(Calculation_Sheet!AB637=Basket_Sheet!$I$1,1,0)))</f>
        <v>1</v>
      </c>
      <c r="AF637">
        <f>IF(ISBLANK(Basket_Sheet!$I$2),0,IF(Basket_Sheet!$I$2=0,1,IF(Calculation_Sheet!AC637=Basket_Sheet!$I$2,1,0)))</f>
        <v>0</v>
      </c>
      <c r="AG637">
        <f>IF(ISBLANK(Basket_Sheet!$I$3),0,IF(Basket_Sheet!$I$3=0,1,IF(Calculation_Sheet!AD637=Basket_Sheet!$I$3,1,0)))</f>
        <v>0</v>
      </c>
      <c r="AH637">
        <f t="shared" si="163"/>
        <v>1</v>
      </c>
    </row>
    <row r="638" spans="1:34" x14ac:dyDescent="0.35">
      <c r="A638" s="19">
        <v>43454</v>
      </c>
      <c r="B638" s="7">
        <v>0.4395546173679124</v>
      </c>
      <c r="C638">
        <v>0.20548778600000001</v>
      </c>
      <c r="D638">
        <v>5.9365857368125698E-2</v>
      </c>
      <c r="E638">
        <v>10.5522170040667</v>
      </c>
      <c r="F638">
        <v>8</v>
      </c>
      <c r="G638">
        <f t="shared" si="154"/>
        <v>99999</v>
      </c>
      <c r="H638">
        <f t="shared" si="155"/>
        <v>99999</v>
      </c>
      <c r="I638">
        <f t="shared" si="156"/>
        <v>1</v>
      </c>
      <c r="J638">
        <f>IF(Basket_Sheet!$I$6=0,IF(C638&lt;Basket_Sheet!$I$7,-10,10),IF(Basket_Sheet!$I$6=1,IF(D638&lt;Basket_Sheet!$I$7,-10,10),IF(Basket_Sheet!$I$6=2,IF(E638&gt;Basket_Sheet!$I$7,-10,10),"")))</f>
        <v>-10</v>
      </c>
      <c r="K638">
        <f t="shared" si="157"/>
        <v>1</v>
      </c>
      <c r="L638">
        <f t="shared" si="158"/>
        <v>6</v>
      </c>
      <c r="M638">
        <f t="shared" si="159"/>
        <v>6</v>
      </c>
      <c r="N638">
        <v>27296.849600000001</v>
      </c>
      <c r="O638" s="6">
        <f t="shared" si="164"/>
        <v>5.7911259048726293E-4</v>
      </c>
      <c r="P638">
        <v>21324496</v>
      </c>
      <c r="Q638" s="6">
        <f t="shared" si="165"/>
        <v>1.6883769130980442E-2</v>
      </c>
      <c r="R638">
        <v>3257.2204387723536</v>
      </c>
      <c r="S638" s="6">
        <f t="shared" si="166"/>
        <v>5.6277532279966902E-3</v>
      </c>
      <c r="T638" s="29">
        <v>670.69951999999967</v>
      </c>
      <c r="U638" s="6">
        <f t="shared" si="167"/>
        <v>2.6799245156539087E-3</v>
      </c>
      <c r="V638">
        <v>895.79264000000012</v>
      </c>
      <c r="W638" s="6">
        <f t="shared" si="169"/>
        <v>4.9788483758743673E-3</v>
      </c>
      <c r="X638">
        <v>3927.9199587723533</v>
      </c>
      <c r="Y638" s="6">
        <f t="shared" si="168"/>
        <v>5.1231795631494492E-3</v>
      </c>
      <c r="Z638" s="29">
        <v>4823.7125987723539</v>
      </c>
      <c r="AA638" s="6">
        <f t="shared" si="170"/>
        <v>5.0963732532285366E-3</v>
      </c>
      <c r="AB638">
        <f t="shared" si="160"/>
        <v>2018</v>
      </c>
      <c r="AC638">
        <f t="shared" si="161"/>
        <v>12</v>
      </c>
      <c r="AD638" s="23">
        <f t="shared" si="162"/>
        <v>4</v>
      </c>
      <c r="AE638">
        <f>IF(ISBLANK(Basket_Sheet!$I$1),0,IF(Basket_Sheet!$I$1=0,1,IF(Calculation_Sheet!AB638=Basket_Sheet!$I$1,1,0)))</f>
        <v>1</v>
      </c>
      <c r="AF638">
        <f>IF(ISBLANK(Basket_Sheet!$I$2),0,IF(Basket_Sheet!$I$2=0,1,IF(Calculation_Sheet!AC638=Basket_Sheet!$I$2,1,0)))</f>
        <v>0</v>
      </c>
      <c r="AG638">
        <f>IF(ISBLANK(Basket_Sheet!$I$3),0,IF(Basket_Sheet!$I$3=0,1,IF(Calculation_Sheet!AD638=Basket_Sheet!$I$3,1,0)))</f>
        <v>0</v>
      </c>
      <c r="AH638">
        <f t="shared" si="163"/>
        <v>1</v>
      </c>
    </row>
    <row r="639" spans="1:34" x14ac:dyDescent="0.35">
      <c r="A639" s="19">
        <v>43455</v>
      </c>
      <c r="B639" s="7">
        <v>-1.6812683714743188</v>
      </c>
      <c r="C639">
        <v>0.83506741600000001</v>
      </c>
      <c r="D639">
        <v>0.37140352128280002</v>
      </c>
      <c r="E639">
        <v>4.7798549450551002</v>
      </c>
      <c r="F639">
        <v>10</v>
      </c>
      <c r="G639">
        <f t="shared" si="154"/>
        <v>-1</v>
      </c>
      <c r="H639">
        <f t="shared" si="155"/>
        <v>99999</v>
      </c>
      <c r="I639">
        <f t="shared" si="156"/>
        <v>99999</v>
      </c>
      <c r="J639">
        <f>IF(Basket_Sheet!$I$6=0,IF(C639&lt;Basket_Sheet!$I$7,-10,10),IF(Basket_Sheet!$I$6=1,IF(D639&lt;Basket_Sheet!$I$7,-10,10),IF(Basket_Sheet!$I$6=2,IF(E639&gt;Basket_Sheet!$I$7,-10,10),"")))</f>
        <v>10</v>
      </c>
      <c r="K639">
        <f t="shared" si="157"/>
        <v>-1</v>
      </c>
      <c r="L639">
        <f t="shared" si="158"/>
        <v>1</v>
      </c>
      <c r="M639">
        <f t="shared" si="159"/>
        <v>1</v>
      </c>
      <c r="N639">
        <v>26897.349600000001</v>
      </c>
      <c r="O639" s="6">
        <f t="shared" si="164"/>
        <v>-1.4635388546816008E-2</v>
      </c>
      <c r="P639">
        <v>21430956</v>
      </c>
      <c r="Q639" s="6">
        <f t="shared" si="165"/>
        <v>4.9923805936609167E-3</v>
      </c>
      <c r="R639">
        <v>3267.1996824573989</v>
      </c>
      <c r="S639" s="6">
        <f t="shared" si="166"/>
        <v>3.0637299110176652E-3</v>
      </c>
      <c r="T639" s="29">
        <v>672.5734299999998</v>
      </c>
      <c r="U639" s="6">
        <f t="shared" si="167"/>
        <v>2.793963532283561E-3</v>
      </c>
      <c r="V639">
        <v>894.91068000000007</v>
      </c>
      <c r="W639" s="6">
        <f t="shared" si="169"/>
        <v>-9.8455821204346261E-4</v>
      </c>
      <c r="X639">
        <v>3939.7731124573988</v>
      </c>
      <c r="Y639" s="6">
        <f t="shared" si="168"/>
        <v>3.0176668082488867E-3</v>
      </c>
      <c r="Z639" s="29">
        <v>4834.6837924573992</v>
      </c>
      <c r="AA639" s="6">
        <f t="shared" si="170"/>
        <v>2.2744293861614029E-3</v>
      </c>
      <c r="AB639">
        <f t="shared" si="160"/>
        <v>2018</v>
      </c>
      <c r="AC639">
        <f t="shared" si="161"/>
        <v>12</v>
      </c>
      <c r="AD639" s="23">
        <f t="shared" si="162"/>
        <v>4</v>
      </c>
      <c r="AE639">
        <f>IF(ISBLANK(Basket_Sheet!$I$1),0,IF(Basket_Sheet!$I$1=0,1,IF(Calculation_Sheet!AB639=Basket_Sheet!$I$1,1,0)))</f>
        <v>1</v>
      </c>
      <c r="AF639">
        <f>IF(ISBLANK(Basket_Sheet!$I$2),0,IF(Basket_Sheet!$I$2=0,1,IF(Calculation_Sheet!AC639=Basket_Sheet!$I$2,1,0)))</f>
        <v>0</v>
      </c>
      <c r="AG639">
        <f>IF(ISBLANK(Basket_Sheet!$I$3),0,IF(Basket_Sheet!$I$3=0,1,IF(Calculation_Sheet!AD639=Basket_Sheet!$I$3,1,0)))</f>
        <v>0</v>
      </c>
      <c r="AH639">
        <f t="shared" si="163"/>
        <v>1</v>
      </c>
    </row>
    <row r="640" spans="1:34" x14ac:dyDescent="0.35">
      <c r="A640" s="19">
        <v>43458</v>
      </c>
      <c r="B640" s="7">
        <v>-0.30963478852043652</v>
      </c>
      <c r="C640">
        <v>4.7852605999999999E-2</v>
      </c>
      <c r="D640">
        <v>0.11501112771678899</v>
      </c>
      <c r="E640">
        <v>9.3347423701230205</v>
      </c>
      <c r="F640">
        <v>6</v>
      </c>
      <c r="G640">
        <f t="shared" si="154"/>
        <v>-1</v>
      </c>
      <c r="H640">
        <f t="shared" si="155"/>
        <v>99999</v>
      </c>
      <c r="I640">
        <f t="shared" si="156"/>
        <v>99999</v>
      </c>
      <c r="J640">
        <f>IF(Basket_Sheet!$I$6=0,IF(C640&lt;Basket_Sheet!$I$7,-10,10),IF(Basket_Sheet!$I$6=1,IF(D640&lt;Basket_Sheet!$I$7,-10,10),IF(Basket_Sheet!$I$6=2,IF(E640&gt;Basket_Sheet!$I$7,-10,10),"")))</f>
        <v>10</v>
      </c>
      <c r="K640">
        <f t="shared" si="157"/>
        <v>-1</v>
      </c>
      <c r="L640">
        <f t="shared" si="158"/>
        <v>1</v>
      </c>
      <c r="M640">
        <f t="shared" si="159"/>
        <v>1</v>
      </c>
      <c r="N640">
        <v>26721.5</v>
      </c>
      <c r="O640" s="6">
        <f t="shared" si="164"/>
        <v>-6.5378040072766597E-3</v>
      </c>
      <c r="P640">
        <v>21515022</v>
      </c>
      <c r="Q640" s="6">
        <f t="shared" si="165"/>
        <v>3.9226434882326799E-3</v>
      </c>
      <c r="R640">
        <v>3264.0303186686701</v>
      </c>
      <c r="S640" s="6">
        <f t="shared" si="166"/>
        <v>-9.7005512266246097E-4</v>
      </c>
      <c r="T640" s="29">
        <v>673.7066199999997</v>
      </c>
      <c r="U640" s="6">
        <f t="shared" si="167"/>
        <v>1.6848569233547384E-3</v>
      </c>
      <c r="V640">
        <v>898.53724000000011</v>
      </c>
      <c r="W640" s="6">
        <f t="shared" si="169"/>
        <v>4.0524267740329467E-3</v>
      </c>
      <c r="X640">
        <v>3937.7369386686696</v>
      </c>
      <c r="Y640" s="6">
        <f t="shared" si="168"/>
        <v>-5.1682513957240772E-4</v>
      </c>
      <c r="Z640" s="29">
        <v>4836.2741786686693</v>
      </c>
      <c r="AA640" s="6">
        <f t="shared" si="170"/>
        <v>3.2895351165485032E-4</v>
      </c>
      <c r="AB640">
        <f t="shared" si="160"/>
        <v>2018</v>
      </c>
      <c r="AC640">
        <f t="shared" si="161"/>
        <v>12</v>
      </c>
      <c r="AD640" s="23">
        <f t="shared" si="162"/>
        <v>4</v>
      </c>
      <c r="AE640">
        <f>IF(ISBLANK(Basket_Sheet!$I$1),0,IF(Basket_Sheet!$I$1=0,1,IF(Calculation_Sheet!AB640=Basket_Sheet!$I$1,1,0)))</f>
        <v>1</v>
      </c>
      <c r="AF640">
        <f>IF(ISBLANK(Basket_Sheet!$I$2),0,IF(Basket_Sheet!$I$2=0,1,IF(Calculation_Sheet!AC640=Basket_Sheet!$I$2,1,0)))</f>
        <v>0</v>
      </c>
      <c r="AG640">
        <f>IF(ISBLANK(Basket_Sheet!$I$3),0,IF(Basket_Sheet!$I$3=0,1,IF(Calculation_Sheet!AD640=Basket_Sheet!$I$3,1,0)))</f>
        <v>0</v>
      </c>
      <c r="AH640">
        <f t="shared" si="163"/>
        <v>1</v>
      </c>
    </row>
    <row r="641" spans="1:34" x14ac:dyDescent="0.35">
      <c r="A641" s="19">
        <v>43460</v>
      </c>
      <c r="B641" s="7">
        <v>1.3134258173188831</v>
      </c>
      <c r="C641">
        <v>0.80546665399999995</v>
      </c>
      <c r="D641">
        <v>0.356541811068807</v>
      </c>
      <c r="E641">
        <v>4.5087424991711798</v>
      </c>
      <c r="F641">
        <v>3</v>
      </c>
      <c r="G641">
        <f t="shared" si="154"/>
        <v>99999</v>
      </c>
      <c r="H641">
        <f t="shared" si="155"/>
        <v>99999</v>
      </c>
      <c r="I641">
        <f t="shared" si="156"/>
        <v>1</v>
      </c>
      <c r="J641">
        <f>IF(Basket_Sheet!$I$6=0,IF(C641&lt;Basket_Sheet!$I$7,-10,10),IF(Basket_Sheet!$I$6=1,IF(D641&lt;Basket_Sheet!$I$7,-10,10),IF(Basket_Sheet!$I$6=2,IF(E641&gt;Basket_Sheet!$I$7,-10,10),"")))</f>
        <v>10</v>
      </c>
      <c r="K641">
        <f t="shared" si="157"/>
        <v>1</v>
      </c>
      <c r="L641">
        <f t="shared" si="158"/>
        <v>5</v>
      </c>
      <c r="M641">
        <f t="shared" si="159"/>
        <v>5</v>
      </c>
      <c r="N641">
        <v>27011.849600000001</v>
      </c>
      <c r="O641" s="6">
        <f t="shared" si="164"/>
        <v>1.0865767266059256E-2</v>
      </c>
      <c r="P641">
        <v>21346282</v>
      </c>
      <c r="Q641" s="6">
        <f t="shared" si="165"/>
        <v>-7.8428922824248515E-3</v>
      </c>
      <c r="R641">
        <v>3273.1645592835348</v>
      </c>
      <c r="S641" s="6">
        <f t="shared" si="166"/>
        <v>2.7984545862276278E-3</v>
      </c>
      <c r="T641" s="29">
        <v>677.09853999999973</v>
      </c>
      <c r="U641" s="6">
        <f t="shared" si="167"/>
        <v>5.0347137749664483E-3</v>
      </c>
      <c r="V641">
        <v>902.29022000000009</v>
      </c>
      <c r="W641" s="6">
        <f t="shared" si="169"/>
        <v>4.1767662295220109E-3</v>
      </c>
      <c r="X641">
        <v>3950.2630992835348</v>
      </c>
      <c r="Y641" s="6">
        <f t="shared" si="168"/>
        <v>3.1810557205733669E-3</v>
      </c>
      <c r="Z641" s="29">
        <v>4852.5533192835346</v>
      </c>
      <c r="AA641" s="6">
        <f t="shared" si="170"/>
        <v>3.3660499825811652E-3</v>
      </c>
      <c r="AB641">
        <f t="shared" si="160"/>
        <v>2018</v>
      </c>
      <c r="AC641">
        <f t="shared" si="161"/>
        <v>12</v>
      </c>
      <c r="AD641" s="23">
        <f t="shared" si="162"/>
        <v>4</v>
      </c>
      <c r="AE641">
        <f>IF(ISBLANK(Basket_Sheet!$I$1),0,IF(Basket_Sheet!$I$1=0,1,IF(Calculation_Sheet!AB641=Basket_Sheet!$I$1,1,0)))</f>
        <v>1</v>
      </c>
      <c r="AF641">
        <f>IF(ISBLANK(Basket_Sheet!$I$2),0,IF(Basket_Sheet!$I$2=0,1,IF(Calculation_Sheet!AC641=Basket_Sheet!$I$2,1,0)))</f>
        <v>0</v>
      </c>
      <c r="AG641">
        <f>IF(ISBLANK(Basket_Sheet!$I$3),0,IF(Basket_Sheet!$I$3=0,1,IF(Calculation_Sheet!AD641=Basket_Sheet!$I$3,1,0)))</f>
        <v>0</v>
      </c>
      <c r="AH641">
        <f t="shared" si="163"/>
        <v>1</v>
      </c>
    </row>
    <row r="642" spans="1:34" x14ac:dyDescent="0.35">
      <c r="A642" s="19">
        <v>43461</v>
      </c>
      <c r="B642" s="7">
        <v>-1.2240419366954136</v>
      </c>
      <c r="C642">
        <v>0.48257772199999999</v>
      </c>
      <c r="D642">
        <v>0.195576087144544</v>
      </c>
      <c r="E642">
        <v>7.9813471618777401</v>
      </c>
      <c r="F642">
        <v>10</v>
      </c>
      <c r="G642">
        <f t="shared" si="154"/>
        <v>-1</v>
      </c>
      <c r="H642">
        <f t="shared" si="155"/>
        <v>99999</v>
      </c>
      <c r="I642">
        <f t="shared" si="156"/>
        <v>99999</v>
      </c>
      <c r="J642">
        <f>IF(Basket_Sheet!$I$6=0,IF(C642&lt;Basket_Sheet!$I$7,-10,10),IF(Basket_Sheet!$I$6=1,IF(D642&lt;Basket_Sheet!$I$7,-10,10),IF(Basket_Sheet!$I$6=2,IF(E642&gt;Basket_Sheet!$I$7,-10,10),"")))</f>
        <v>10</v>
      </c>
      <c r="K642">
        <f t="shared" si="157"/>
        <v>-1</v>
      </c>
      <c r="L642">
        <f t="shared" si="158"/>
        <v>1</v>
      </c>
      <c r="M642">
        <f t="shared" si="159"/>
        <v>1</v>
      </c>
      <c r="N642">
        <v>26897.099600000001</v>
      </c>
      <c r="O642" s="6">
        <f t="shared" si="164"/>
        <v>-4.248135603420522E-3</v>
      </c>
      <c r="P642">
        <v>21431950</v>
      </c>
      <c r="Q642" s="6">
        <f t="shared" si="165"/>
        <v>4.0132515817039582E-3</v>
      </c>
      <c r="R642">
        <v>3276.5930721073246</v>
      </c>
      <c r="S642" s="6">
        <f t="shared" si="166"/>
        <v>1.0474611837236747E-3</v>
      </c>
      <c r="T642" s="29">
        <v>678.41423999999984</v>
      </c>
      <c r="U642" s="6">
        <f t="shared" si="167"/>
        <v>1.9431440510861986E-3</v>
      </c>
      <c r="V642">
        <v>904.65768000000003</v>
      </c>
      <c r="W642" s="6">
        <f t="shared" si="169"/>
        <v>2.6238342691999872E-3</v>
      </c>
      <c r="X642">
        <v>3955.0073121073247</v>
      </c>
      <c r="Y642" s="6">
        <f t="shared" si="168"/>
        <v>1.200986543060889E-3</v>
      </c>
      <c r="Z642" s="29">
        <v>4859.6649921073249</v>
      </c>
      <c r="AA642" s="6">
        <f t="shared" si="170"/>
        <v>1.46555274220872E-3</v>
      </c>
      <c r="AB642">
        <f t="shared" si="160"/>
        <v>2018</v>
      </c>
      <c r="AC642">
        <f t="shared" si="161"/>
        <v>12</v>
      </c>
      <c r="AD642" s="23">
        <f t="shared" si="162"/>
        <v>4</v>
      </c>
      <c r="AE642">
        <f>IF(ISBLANK(Basket_Sheet!$I$1),0,IF(Basket_Sheet!$I$1=0,1,IF(Calculation_Sheet!AB642=Basket_Sheet!$I$1,1,0)))</f>
        <v>1</v>
      </c>
      <c r="AF642">
        <f>IF(ISBLANK(Basket_Sheet!$I$2),0,IF(Basket_Sheet!$I$2=0,1,IF(Calculation_Sheet!AC642=Basket_Sheet!$I$2,1,0)))</f>
        <v>0</v>
      </c>
      <c r="AG642">
        <f>IF(ISBLANK(Basket_Sheet!$I$3),0,IF(Basket_Sheet!$I$3=0,1,IF(Calculation_Sheet!AD642=Basket_Sheet!$I$3,1,0)))</f>
        <v>0</v>
      </c>
      <c r="AH642">
        <f t="shared" si="163"/>
        <v>1</v>
      </c>
    </row>
    <row r="643" spans="1:34" x14ac:dyDescent="0.35">
      <c r="A643" s="19">
        <v>43462</v>
      </c>
      <c r="B643" s="7">
        <v>0.15389225331567893</v>
      </c>
      <c r="C643">
        <v>4.7605702999999999E-2</v>
      </c>
      <c r="D643">
        <v>1.2930936791194799E-2</v>
      </c>
      <c r="E643">
        <v>13.9695395576002</v>
      </c>
      <c r="F643">
        <v>5</v>
      </c>
      <c r="G643">
        <f t="shared" si="154"/>
        <v>99999</v>
      </c>
      <c r="H643">
        <f t="shared" si="155"/>
        <v>0</v>
      </c>
      <c r="I643">
        <f t="shared" si="156"/>
        <v>99999</v>
      </c>
      <c r="J643">
        <f>IF(Basket_Sheet!$I$6=0,IF(C643&lt;Basket_Sheet!$I$7,-10,10),IF(Basket_Sheet!$I$6=1,IF(D643&lt;Basket_Sheet!$I$7,-10,10),IF(Basket_Sheet!$I$6=2,IF(E643&gt;Basket_Sheet!$I$7,-10,10),"")))</f>
        <v>-10</v>
      </c>
      <c r="K643">
        <f t="shared" si="157"/>
        <v>0</v>
      </c>
      <c r="L643">
        <f t="shared" si="158"/>
        <v>4</v>
      </c>
      <c r="M643">
        <f t="shared" si="159"/>
        <v>4</v>
      </c>
      <c r="N643">
        <v>27120.75</v>
      </c>
      <c r="O643" s="6">
        <f t="shared" si="164"/>
        <v>8.3150378042990969E-3</v>
      </c>
      <c r="P643">
        <v>21529076</v>
      </c>
      <c r="Q643" s="6">
        <f t="shared" si="165"/>
        <v>4.531832147798065E-3</v>
      </c>
      <c r="R643">
        <v>3285.2759812834684</v>
      </c>
      <c r="S643" s="6">
        <f t="shared" si="166"/>
        <v>2.6499809360089888E-3</v>
      </c>
      <c r="T643" s="29">
        <v>678.63053999999988</v>
      </c>
      <c r="U643" s="6">
        <f t="shared" si="167"/>
        <v>3.1883175093727623E-4</v>
      </c>
      <c r="V643">
        <v>926.23700000000008</v>
      </c>
      <c r="W643" s="6">
        <f t="shared" si="169"/>
        <v>2.3853575199848098E-2</v>
      </c>
      <c r="X643">
        <v>3963.9065212834685</v>
      </c>
      <c r="Y643" s="6">
        <f t="shared" si="168"/>
        <v>2.2501119400970548E-3</v>
      </c>
      <c r="Z643" s="29">
        <v>4890.1435212834685</v>
      </c>
      <c r="AA643" s="6">
        <f t="shared" si="170"/>
        <v>6.2717346207288305E-3</v>
      </c>
      <c r="AB643">
        <f t="shared" si="160"/>
        <v>2018</v>
      </c>
      <c r="AC643">
        <f t="shared" si="161"/>
        <v>12</v>
      </c>
      <c r="AD643" s="23">
        <f t="shared" si="162"/>
        <v>4</v>
      </c>
      <c r="AE643">
        <f>IF(ISBLANK(Basket_Sheet!$I$1),0,IF(Basket_Sheet!$I$1=0,1,IF(Calculation_Sheet!AB643=Basket_Sheet!$I$1,1,0)))</f>
        <v>1</v>
      </c>
      <c r="AF643">
        <f>IF(ISBLANK(Basket_Sheet!$I$2),0,IF(Basket_Sheet!$I$2=0,1,IF(Calculation_Sheet!AC643=Basket_Sheet!$I$2,1,0)))</f>
        <v>0</v>
      </c>
      <c r="AG643">
        <f>IF(ISBLANK(Basket_Sheet!$I$3),0,IF(Basket_Sheet!$I$3=0,1,IF(Calculation_Sheet!AD643=Basket_Sheet!$I$3,1,0)))</f>
        <v>0</v>
      </c>
      <c r="AH643">
        <f t="shared" si="163"/>
        <v>1</v>
      </c>
    </row>
    <row r="644" spans="1:34" x14ac:dyDescent="0.35">
      <c r="A644" s="19">
        <v>43465</v>
      </c>
      <c r="B644" s="7">
        <v>-0.39598614880282473</v>
      </c>
      <c r="C644">
        <v>9.0608308999999998E-2</v>
      </c>
      <c r="D644">
        <v>6.6054015631269603E-3</v>
      </c>
      <c r="E644">
        <v>14.868795288098299</v>
      </c>
      <c r="F644">
        <v>0</v>
      </c>
      <c r="G644">
        <f t="shared" si="154"/>
        <v>-1</v>
      </c>
      <c r="H644">
        <f t="shared" si="155"/>
        <v>99999</v>
      </c>
      <c r="I644">
        <f t="shared" si="156"/>
        <v>99999</v>
      </c>
      <c r="J644">
        <f>IF(Basket_Sheet!$I$6=0,IF(C644&lt;Basket_Sheet!$I$7,-10,10),IF(Basket_Sheet!$I$6=1,IF(D644&lt;Basket_Sheet!$I$7,-10,10),IF(Basket_Sheet!$I$6=2,IF(E644&gt;Basket_Sheet!$I$7,-10,10),"")))</f>
        <v>-10</v>
      </c>
      <c r="K644">
        <f t="shared" si="157"/>
        <v>-1</v>
      </c>
      <c r="L644">
        <f t="shared" si="158"/>
        <v>2</v>
      </c>
      <c r="M644">
        <f t="shared" si="159"/>
        <v>2</v>
      </c>
      <c r="N644">
        <v>27159.75</v>
      </c>
      <c r="O644" s="6">
        <f t="shared" si="164"/>
        <v>1.4380133292772879E-3</v>
      </c>
      <c r="P644">
        <v>21584898</v>
      </c>
      <c r="Q644" s="6">
        <f t="shared" si="165"/>
        <v>2.5928655739799744E-3</v>
      </c>
      <c r="R644">
        <v>3282.97918294174</v>
      </c>
      <c r="S644" s="6">
        <f t="shared" si="166"/>
        <v>-6.9911884262185975E-4</v>
      </c>
      <c r="T644" s="29">
        <v>677.81568999999968</v>
      </c>
      <c r="U644" s="6">
        <f t="shared" si="167"/>
        <v>-1.2007269817244648E-3</v>
      </c>
      <c r="V644">
        <v>925.97558000000004</v>
      </c>
      <c r="W644" s="6">
        <f t="shared" si="169"/>
        <v>-2.8223877905986239E-4</v>
      </c>
      <c r="X644">
        <v>3960.7948729417394</v>
      </c>
      <c r="Y644" s="6">
        <f t="shared" si="168"/>
        <v>-7.8499538902387922E-4</v>
      </c>
      <c r="Z644" s="29">
        <v>4886.7704529417397</v>
      </c>
      <c r="AA644" s="6">
        <f t="shared" si="170"/>
        <v>-6.8976878225524008E-4</v>
      </c>
      <c r="AB644">
        <f t="shared" si="160"/>
        <v>2018</v>
      </c>
      <c r="AC644">
        <f t="shared" si="161"/>
        <v>12</v>
      </c>
      <c r="AD644" s="23">
        <f t="shared" si="162"/>
        <v>4</v>
      </c>
      <c r="AE644">
        <f>IF(ISBLANK(Basket_Sheet!$I$1),0,IF(Basket_Sheet!$I$1=0,1,IF(Calculation_Sheet!AB644=Basket_Sheet!$I$1,1,0)))</f>
        <v>1</v>
      </c>
      <c r="AF644">
        <f>IF(ISBLANK(Basket_Sheet!$I$2),0,IF(Basket_Sheet!$I$2=0,1,IF(Calculation_Sheet!AC644=Basket_Sheet!$I$2,1,0)))</f>
        <v>0</v>
      </c>
      <c r="AG644">
        <f>IF(ISBLANK(Basket_Sheet!$I$3),0,IF(Basket_Sheet!$I$3=0,1,IF(Calculation_Sheet!AD644=Basket_Sheet!$I$3,1,0)))</f>
        <v>0</v>
      </c>
      <c r="AH644">
        <f t="shared" si="163"/>
        <v>1</v>
      </c>
    </row>
    <row r="645" spans="1:34" x14ac:dyDescent="0.35">
      <c r="A645" s="19">
        <v>43466</v>
      </c>
      <c r="B645" s="7">
        <v>1.1356527412757766</v>
      </c>
      <c r="C645">
        <v>0.351552533</v>
      </c>
      <c r="D645">
        <v>0.34282808083993499</v>
      </c>
      <c r="E645">
        <v>4.4976082871776297</v>
      </c>
      <c r="F645">
        <v>1</v>
      </c>
      <c r="G645">
        <f t="shared" si="154"/>
        <v>99999</v>
      </c>
      <c r="H645">
        <f t="shared" si="155"/>
        <v>99999</v>
      </c>
      <c r="I645">
        <f t="shared" si="156"/>
        <v>1</v>
      </c>
      <c r="J645">
        <f>IF(Basket_Sheet!$I$6=0,IF(C645&lt;Basket_Sheet!$I$7,-10,10),IF(Basket_Sheet!$I$6=1,IF(D645&lt;Basket_Sheet!$I$7,-10,10),IF(Basket_Sheet!$I$6=2,IF(E645&gt;Basket_Sheet!$I$7,-10,10),"")))</f>
        <v>10</v>
      </c>
      <c r="K645">
        <f t="shared" si="157"/>
        <v>1</v>
      </c>
      <c r="L645">
        <f t="shared" si="158"/>
        <v>5</v>
      </c>
      <c r="M645">
        <f t="shared" si="159"/>
        <v>5</v>
      </c>
      <c r="N645">
        <v>27411.150399999999</v>
      </c>
      <c r="O645" s="6">
        <f t="shared" si="164"/>
        <v>9.2563591343808316E-3</v>
      </c>
      <c r="P645">
        <v>21670474</v>
      </c>
      <c r="Q645" s="6">
        <f t="shared" si="165"/>
        <v>3.9646237846480137E-3</v>
      </c>
      <c r="R645">
        <v>3292.3019647800952</v>
      </c>
      <c r="S645" s="6">
        <f t="shared" si="166"/>
        <v>2.839732242834847E-3</v>
      </c>
      <c r="T645" s="29">
        <v>678.62977999999976</v>
      </c>
      <c r="U645" s="6">
        <f t="shared" si="167"/>
        <v>1.2010492114753468E-3</v>
      </c>
      <c r="V645">
        <v>924.86068000000023</v>
      </c>
      <c r="W645" s="6">
        <f t="shared" si="169"/>
        <v>-1.2040274323430467E-3</v>
      </c>
      <c r="X645">
        <v>3970.931744780095</v>
      </c>
      <c r="Y645" s="6">
        <f t="shared" si="168"/>
        <v>2.5593024035670542E-3</v>
      </c>
      <c r="Z645" s="29">
        <v>4895.7924247800947</v>
      </c>
      <c r="AA645" s="6">
        <f t="shared" si="170"/>
        <v>1.8462033208299644E-3</v>
      </c>
      <c r="AB645">
        <f t="shared" si="160"/>
        <v>2019</v>
      </c>
      <c r="AC645">
        <f t="shared" si="161"/>
        <v>1</v>
      </c>
      <c r="AD645" s="23">
        <f t="shared" si="162"/>
        <v>1</v>
      </c>
      <c r="AE645">
        <f>IF(ISBLANK(Basket_Sheet!$I$1),0,IF(Basket_Sheet!$I$1=0,1,IF(Calculation_Sheet!AB645=Basket_Sheet!$I$1,1,0)))</f>
        <v>1</v>
      </c>
      <c r="AF645">
        <f>IF(ISBLANK(Basket_Sheet!$I$2),0,IF(Basket_Sheet!$I$2=0,1,IF(Calculation_Sheet!AC645=Basket_Sheet!$I$2,1,0)))</f>
        <v>0</v>
      </c>
      <c r="AG645">
        <f>IF(ISBLANK(Basket_Sheet!$I$3),0,IF(Basket_Sheet!$I$3=0,1,IF(Calculation_Sheet!AD645=Basket_Sheet!$I$3,1,0)))</f>
        <v>0</v>
      </c>
      <c r="AH645">
        <f t="shared" si="163"/>
        <v>1</v>
      </c>
    </row>
    <row r="646" spans="1:34" x14ac:dyDescent="0.35">
      <c r="A646" s="19">
        <v>43467</v>
      </c>
      <c r="B646" s="7">
        <v>-0.60224301210661502</v>
      </c>
      <c r="C646">
        <v>0.64411718100000004</v>
      </c>
      <c r="D646">
        <v>0.104659804080641</v>
      </c>
      <c r="E646">
        <v>8.4111276969721107</v>
      </c>
      <c r="F646">
        <v>11</v>
      </c>
      <c r="G646">
        <f t="shared" si="154"/>
        <v>-1</v>
      </c>
      <c r="H646">
        <f t="shared" si="155"/>
        <v>99999</v>
      </c>
      <c r="I646">
        <f t="shared" si="156"/>
        <v>99999</v>
      </c>
      <c r="J646">
        <f>IF(Basket_Sheet!$I$6=0,IF(C646&lt;Basket_Sheet!$I$7,-10,10),IF(Basket_Sheet!$I$6=1,IF(D646&lt;Basket_Sheet!$I$7,-10,10),IF(Basket_Sheet!$I$6=2,IF(E646&gt;Basket_Sheet!$I$7,-10,10),"")))</f>
        <v>10</v>
      </c>
      <c r="K646">
        <f t="shared" si="157"/>
        <v>-1</v>
      </c>
      <c r="L646">
        <f t="shared" si="158"/>
        <v>1</v>
      </c>
      <c r="M646">
        <f t="shared" si="159"/>
        <v>1</v>
      </c>
      <c r="N646">
        <v>27155.849600000001</v>
      </c>
      <c r="O646" s="6">
        <f t="shared" si="164"/>
        <v>-9.3137572219514908E-3</v>
      </c>
      <c r="P646">
        <v>21513126</v>
      </c>
      <c r="Q646" s="6">
        <f t="shared" si="165"/>
        <v>-7.2609394699904017E-3</v>
      </c>
      <c r="R646">
        <v>3288.9527399437593</v>
      </c>
      <c r="S646" s="6">
        <f t="shared" si="166"/>
        <v>-1.0172896873266168E-3</v>
      </c>
      <c r="T646" s="29">
        <v>678.12473999999986</v>
      </c>
      <c r="U646" s="6">
        <f t="shared" si="167"/>
        <v>-7.4420547827991346E-4</v>
      </c>
      <c r="V646">
        <v>926.52528000000007</v>
      </c>
      <c r="W646" s="6">
        <f t="shared" si="169"/>
        <v>1.7998386524549215E-3</v>
      </c>
      <c r="X646">
        <v>3967.077479943759</v>
      </c>
      <c r="Y646" s="6">
        <f t="shared" si="168"/>
        <v>-9.7061976484547063E-4</v>
      </c>
      <c r="Z646" s="29">
        <v>4893.6027599437593</v>
      </c>
      <c r="AA646" s="6">
        <f t="shared" si="170"/>
        <v>-4.4725442713877683E-4</v>
      </c>
      <c r="AB646">
        <f t="shared" si="160"/>
        <v>2019</v>
      </c>
      <c r="AC646">
        <f t="shared" si="161"/>
        <v>1</v>
      </c>
      <c r="AD646" s="23">
        <f t="shared" si="162"/>
        <v>1</v>
      </c>
      <c r="AE646">
        <f>IF(ISBLANK(Basket_Sheet!$I$1),0,IF(Basket_Sheet!$I$1=0,1,IF(Calculation_Sheet!AB646=Basket_Sheet!$I$1,1,0)))</f>
        <v>1</v>
      </c>
      <c r="AF646">
        <f>IF(ISBLANK(Basket_Sheet!$I$2),0,IF(Basket_Sheet!$I$2=0,1,IF(Calculation_Sheet!AC646=Basket_Sheet!$I$2,1,0)))</f>
        <v>0</v>
      </c>
      <c r="AG646">
        <f>IF(ISBLANK(Basket_Sheet!$I$3),0,IF(Basket_Sheet!$I$3=0,1,IF(Calculation_Sheet!AD646=Basket_Sheet!$I$3,1,0)))</f>
        <v>0</v>
      </c>
      <c r="AH646">
        <f t="shared" si="163"/>
        <v>1</v>
      </c>
    </row>
    <row r="647" spans="1:34" x14ac:dyDescent="0.35">
      <c r="A647" s="19">
        <v>43468</v>
      </c>
      <c r="B647" s="7">
        <v>-0.70545900869077904</v>
      </c>
      <c r="C647">
        <v>0.75159846699999999</v>
      </c>
      <c r="D647">
        <v>0.15074335256105101</v>
      </c>
      <c r="E647">
        <v>9.7023935066951204</v>
      </c>
      <c r="F647">
        <v>9</v>
      </c>
      <c r="G647">
        <f t="shared" si="154"/>
        <v>-1</v>
      </c>
      <c r="H647">
        <f t="shared" si="155"/>
        <v>99999</v>
      </c>
      <c r="I647">
        <f t="shared" si="156"/>
        <v>99999</v>
      </c>
      <c r="J647">
        <f>IF(Basket_Sheet!$I$6=0,IF(C647&lt;Basket_Sheet!$I$7,-10,10),IF(Basket_Sheet!$I$6=1,IF(D647&lt;Basket_Sheet!$I$7,-10,10),IF(Basket_Sheet!$I$6=2,IF(E647&gt;Basket_Sheet!$I$7,-10,10),"")))</f>
        <v>10</v>
      </c>
      <c r="K647">
        <f t="shared" si="157"/>
        <v>-1</v>
      </c>
      <c r="L647">
        <f t="shared" si="158"/>
        <v>1</v>
      </c>
      <c r="M647">
        <f t="shared" si="159"/>
        <v>1</v>
      </c>
      <c r="N647">
        <v>26930.550800000001</v>
      </c>
      <c r="O647" s="6">
        <f t="shared" si="164"/>
        <v>-8.2965108187961212E-3</v>
      </c>
      <c r="P647">
        <v>21539920</v>
      </c>
      <c r="Q647" s="6">
        <f t="shared" si="165"/>
        <v>1.2454721828896176E-3</v>
      </c>
      <c r="R647">
        <v>3304.6516340639128</v>
      </c>
      <c r="S647" s="6">
        <f t="shared" si="166"/>
        <v>4.7732197332885917E-3</v>
      </c>
      <c r="T647" s="29">
        <v>680.13511999999992</v>
      </c>
      <c r="U647" s="6">
        <f t="shared" si="167"/>
        <v>2.9646168048669264E-3</v>
      </c>
      <c r="V647">
        <v>919.01540000000011</v>
      </c>
      <c r="W647" s="6">
        <f t="shared" si="169"/>
        <v>-8.105423739760198E-3</v>
      </c>
      <c r="X647">
        <v>3984.7867540639127</v>
      </c>
      <c r="Y647" s="6">
        <f t="shared" si="168"/>
        <v>4.4640605608752271E-3</v>
      </c>
      <c r="Z647" s="29">
        <v>4903.8021540639129</v>
      </c>
      <c r="AA647" s="6">
        <f t="shared" si="170"/>
        <v>2.0842300898715749E-3</v>
      </c>
      <c r="AB647">
        <f t="shared" si="160"/>
        <v>2019</v>
      </c>
      <c r="AC647">
        <f t="shared" si="161"/>
        <v>1</v>
      </c>
      <c r="AD647" s="23">
        <f t="shared" si="162"/>
        <v>1</v>
      </c>
      <c r="AE647">
        <f>IF(ISBLANK(Basket_Sheet!$I$1),0,IF(Basket_Sheet!$I$1=0,1,IF(Calculation_Sheet!AB647=Basket_Sheet!$I$1,1,0)))</f>
        <v>1</v>
      </c>
      <c r="AF647">
        <f>IF(ISBLANK(Basket_Sheet!$I$2),0,IF(Basket_Sheet!$I$2=0,1,IF(Calculation_Sheet!AC647=Basket_Sheet!$I$2,1,0)))</f>
        <v>0</v>
      </c>
      <c r="AG647">
        <f>IF(ISBLANK(Basket_Sheet!$I$3),0,IF(Basket_Sheet!$I$3=0,1,IF(Calculation_Sheet!AD647=Basket_Sheet!$I$3,1,0)))</f>
        <v>0</v>
      </c>
      <c r="AH647">
        <f t="shared" si="163"/>
        <v>1</v>
      </c>
    </row>
    <row r="648" spans="1:34" x14ac:dyDescent="0.35">
      <c r="A648" s="19">
        <v>43469</v>
      </c>
      <c r="B648" s="7">
        <v>0.60792659313535058</v>
      </c>
      <c r="C648">
        <v>0.60120369299999998</v>
      </c>
      <c r="D648">
        <v>0.110320485061062</v>
      </c>
      <c r="E648">
        <v>7.6264458938627699</v>
      </c>
      <c r="F648">
        <v>10</v>
      </c>
      <c r="G648">
        <f t="shared" si="154"/>
        <v>99999</v>
      </c>
      <c r="H648">
        <f t="shared" si="155"/>
        <v>99999</v>
      </c>
      <c r="I648">
        <f t="shared" si="156"/>
        <v>1</v>
      </c>
      <c r="J648">
        <f>IF(Basket_Sheet!$I$6=0,IF(C648&lt;Basket_Sheet!$I$7,-10,10),IF(Basket_Sheet!$I$6=1,IF(D648&lt;Basket_Sheet!$I$7,-10,10),IF(Basket_Sheet!$I$6=2,IF(E648&gt;Basket_Sheet!$I$7,-10,10),"")))</f>
        <v>10</v>
      </c>
      <c r="K648">
        <f t="shared" si="157"/>
        <v>1</v>
      </c>
      <c r="L648">
        <f t="shared" si="158"/>
        <v>5</v>
      </c>
      <c r="M648">
        <f t="shared" si="159"/>
        <v>5</v>
      </c>
      <c r="N648">
        <v>27202.550800000001</v>
      </c>
      <c r="O648" s="6">
        <f t="shared" si="164"/>
        <v>1.0100053356502547E-2</v>
      </c>
      <c r="P648">
        <v>21400772</v>
      </c>
      <c r="Q648" s="6">
        <f t="shared" si="165"/>
        <v>-6.4600054224899228E-3</v>
      </c>
      <c r="R648">
        <v>3305.5991642654226</v>
      </c>
      <c r="S648" s="6">
        <f t="shared" si="166"/>
        <v>2.8672619883529649E-4</v>
      </c>
      <c r="T648" s="29">
        <v>678.4784199999998</v>
      </c>
      <c r="U648" s="6">
        <f t="shared" si="167"/>
        <v>-2.4358395137721311E-3</v>
      </c>
      <c r="V648">
        <v>915.56464000000005</v>
      </c>
      <c r="W648" s="6">
        <f t="shared" si="169"/>
        <v>-3.7548445869352021E-3</v>
      </c>
      <c r="X648">
        <v>3984.0775842654225</v>
      </c>
      <c r="Y648" s="6">
        <f t="shared" si="168"/>
        <v>-1.7796932239022567E-4</v>
      </c>
      <c r="Z648" s="29">
        <v>4899.6422242654226</v>
      </c>
      <c r="AA648" s="6">
        <f t="shared" si="170"/>
        <v>-8.483070213268773E-4</v>
      </c>
      <c r="AB648">
        <f t="shared" si="160"/>
        <v>2019</v>
      </c>
      <c r="AC648">
        <f t="shared" si="161"/>
        <v>1</v>
      </c>
      <c r="AD648" s="23">
        <f t="shared" si="162"/>
        <v>1</v>
      </c>
      <c r="AE648">
        <f>IF(ISBLANK(Basket_Sheet!$I$1),0,IF(Basket_Sheet!$I$1=0,1,IF(Calculation_Sheet!AB648=Basket_Sheet!$I$1,1,0)))</f>
        <v>1</v>
      </c>
      <c r="AF648">
        <f>IF(ISBLANK(Basket_Sheet!$I$2),0,IF(Basket_Sheet!$I$2=0,1,IF(Calculation_Sheet!AC648=Basket_Sheet!$I$2,1,0)))</f>
        <v>0</v>
      </c>
      <c r="AG648">
        <f>IF(ISBLANK(Basket_Sheet!$I$3),0,IF(Basket_Sheet!$I$3=0,1,IF(Calculation_Sheet!AD648=Basket_Sheet!$I$3,1,0)))</f>
        <v>0</v>
      </c>
      <c r="AH648">
        <f t="shared" si="163"/>
        <v>1</v>
      </c>
    </row>
    <row r="649" spans="1:34" x14ac:dyDescent="0.35">
      <c r="A649" s="19">
        <v>43472</v>
      </c>
      <c r="B649" s="7">
        <v>-0.33876703067552932</v>
      </c>
      <c r="C649">
        <v>0.32959759500000002</v>
      </c>
      <c r="D649">
        <v>7.7881454587799298E-2</v>
      </c>
      <c r="E649">
        <v>9.9790210790747107</v>
      </c>
      <c r="F649">
        <v>5</v>
      </c>
      <c r="G649">
        <f t="shared" ref="G649:G712" si="171">IF(B649&gt;=MIN($B$9:$B$1732),IF(B649&lt;-0.25,-1,99999),99999)</f>
        <v>-1</v>
      </c>
      <c r="H649">
        <f t="shared" ref="H649:H712" si="172">IF(B649&gt;-0.25,IF(B649&lt;0.25,0,99999),99999)</f>
        <v>99999</v>
      </c>
      <c r="I649">
        <f t="shared" ref="I649:I712" si="173">IF(B649&gt;0.25,1,99999)</f>
        <v>99999</v>
      </c>
      <c r="J649">
        <f>IF(Basket_Sheet!$I$6=0,IF(C649&lt;Basket_Sheet!$I$7,-10,10),IF(Basket_Sheet!$I$6=1,IF(D649&lt;Basket_Sheet!$I$7,-10,10),IF(Basket_Sheet!$I$6=2,IF(E649&gt;Basket_Sheet!$I$7,-10,10),"")))</f>
        <v>-10</v>
      </c>
      <c r="K649">
        <f t="shared" ref="K649:K712" si="174">MIN(G649:I649)</f>
        <v>-1</v>
      </c>
      <c r="L649">
        <f t="shared" ref="L649:L712" si="175">IF(AND(K649=-1,J649=10),1,IF(AND(K649=-1,J649=-10),2,IF(AND(K649=0,J649=10),3,IF(AND(K649=0,J649=-10),4,IF(AND(K649=1,J649=10),5,IF(AND(K649=1,J649=-10),6,""))))))</f>
        <v>2</v>
      </c>
      <c r="M649">
        <f t="shared" ref="M649:M712" si="176">L649</f>
        <v>2</v>
      </c>
      <c r="N649">
        <v>27296.849600000001</v>
      </c>
      <c r="O649" s="6">
        <f t="shared" si="164"/>
        <v>3.4665425567370622E-3</v>
      </c>
      <c r="P649">
        <v>21418750</v>
      </c>
      <c r="Q649" s="6">
        <f t="shared" si="165"/>
        <v>8.4006315286200284E-4</v>
      </c>
      <c r="R649">
        <v>3310.057380593988</v>
      </c>
      <c r="S649" s="6">
        <f t="shared" si="166"/>
        <v>1.3486863067853072E-3</v>
      </c>
      <c r="T649" s="29">
        <v>679.12924999999984</v>
      </c>
      <c r="U649" s="6">
        <f t="shared" si="167"/>
        <v>9.5924937450475589E-4</v>
      </c>
      <c r="V649">
        <v>913.69664000000012</v>
      </c>
      <c r="W649" s="6">
        <f t="shared" si="169"/>
        <v>-2.0402710178932804E-3</v>
      </c>
      <c r="X649">
        <v>3989.186630593988</v>
      </c>
      <c r="Y649" s="6">
        <f t="shared" si="168"/>
        <v>1.2823661739778114E-3</v>
      </c>
      <c r="Z649" s="29">
        <v>4902.8832705939876</v>
      </c>
      <c r="AA649" s="6">
        <f t="shared" si="170"/>
        <v>6.6148632496343396E-4</v>
      </c>
      <c r="AB649">
        <f t="shared" ref="AB649:AB712" si="177">YEAR(A649)</f>
        <v>2019</v>
      </c>
      <c r="AC649">
        <f t="shared" ref="AC649:AC712" si="178">MONTH(A649)</f>
        <v>1</v>
      </c>
      <c r="AD649" s="23">
        <f t="shared" si="162"/>
        <v>1</v>
      </c>
      <c r="AE649">
        <f>IF(ISBLANK(Basket_Sheet!$I$1),0,IF(Basket_Sheet!$I$1=0,1,IF(Calculation_Sheet!AB649=Basket_Sheet!$I$1,1,0)))</f>
        <v>1</v>
      </c>
      <c r="AF649">
        <f>IF(ISBLANK(Basket_Sheet!$I$2),0,IF(Basket_Sheet!$I$2=0,1,IF(Calculation_Sheet!AC649=Basket_Sheet!$I$2,1,0)))</f>
        <v>0</v>
      </c>
      <c r="AG649">
        <f>IF(ISBLANK(Basket_Sheet!$I$3),0,IF(Basket_Sheet!$I$3=0,1,IF(Calculation_Sheet!AD649=Basket_Sheet!$I$3,1,0)))</f>
        <v>0</v>
      </c>
      <c r="AH649">
        <f t="shared" si="163"/>
        <v>1</v>
      </c>
    </row>
    <row r="650" spans="1:34" x14ac:dyDescent="0.35">
      <c r="A650" s="19">
        <v>43473</v>
      </c>
      <c r="B650" s="7">
        <v>1.2067559197951978</v>
      </c>
      <c r="C650">
        <v>0.70431442499999997</v>
      </c>
      <c r="D650">
        <v>0.26318192894153403</v>
      </c>
      <c r="E650">
        <v>5.7171409325402198</v>
      </c>
      <c r="F650">
        <v>4</v>
      </c>
      <c r="G650">
        <f t="shared" si="171"/>
        <v>99999</v>
      </c>
      <c r="H650">
        <f t="shared" si="172"/>
        <v>99999</v>
      </c>
      <c r="I650">
        <f t="shared" si="173"/>
        <v>1</v>
      </c>
      <c r="J650">
        <f>IF(Basket_Sheet!$I$6=0,IF(C650&lt;Basket_Sheet!$I$7,-10,10),IF(Basket_Sheet!$I$6=1,IF(D650&lt;Basket_Sheet!$I$7,-10,10),IF(Basket_Sheet!$I$6=2,IF(E650&gt;Basket_Sheet!$I$7,-10,10),"")))</f>
        <v>10</v>
      </c>
      <c r="K650">
        <f t="shared" si="174"/>
        <v>1</v>
      </c>
      <c r="L650">
        <f t="shared" si="175"/>
        <v>5</v>
      </c>
      <c r="M650">
        <f t="shared" si="176"/>
        <v>5</v>
      </c>
      <c r="N650">
        <v>27499.050800000001</v>
      </c>
      <c r="O650" s="6">
        <f t="shared" si="164"/>
        <v>7.4074921818083617E-3</v>
      </c>
      <c r="P650">
        <v>21496522</v>
      </c>
      <c r="Q650" s="6">
        <f t="shared" si="165"/>
        <v>3.6310242194339537E-3</v>
      </c>
      <c r="R650">
        <v>3315.719859654791</v>
      </c>
      <c r="S650" s="6">
        <f t="shared" si="166"/>
        <v>1.7106890937905739E-3</v>
      </c>
      <c r="T650" s="29">
        <v>680.54050999999993</v>
      </c>
      <c r="U650" s="6">
        <f t="shared" si="167"/>
        <v>2.078043317969458E-3</v>
      </c>
      <c r="V650">
        <v>917.57068000000004</v>
      </c>
      <c r="W650" s="6">
        <f t="shared" si="169"/>
        <v>4.2399630581984038E-3</v>
      </c>
      <c r="X650">
        <v>3996.2603696547908</v>
      </c>
      <c r="Y650" s="6">
        <f t="shared" si="168"/>
        <v>1.7732284086566796E-3</v>
      </c>
      <c r="Z650" s="29">
        <v>4913.8310496547911</v>
      </c>
      <c r="AA650" s="6">
        <f t="shared" si="170"/>
        <v>2.2329267201739444E-3</v>
      </c>
      <c r="AB650">
        <f t="shared" si="177"/>
        <v>2019</v>
      </c>
      <c r="AC650">
        <f t="shared" si="178"/>
        <v>1</v>
      </c>
      <c r="AD650" s="23">
        <f t="shared" ref="AD650:AD713" si="179">ROUNDUP(AC650/3,0)</f>
        <v>1</v>
      </c>
      <c r="AE650">
        <f>IF(ISBLANK(Basket_Sheet!$I$1),0,IF(Basket_Sheet!$I$1=0,1,IF(Calculation_Sheet!AB650=Basket_Sheet!$I$1,1,0)))</f>
        <v>1</v>
      </c>
      <c r="AF650">
        <f>IF(ISBLANK(Basket_Sheet!$I$2),0,IF(Basket_Sheet!$I$2=0,1,IF(Calculation_Sheet!AC650=Basket_Sheet!$I$2,1,0)))</f>
        <v>0</v>
      </c>
      <c r="AG650">
        <f>IF(ISBLANK(Basket_Sheet!$I$3),0,IF(Basket_Sheet!$I$3=0,1,IF(Calculation_Sheet!AD650=Basket_Sheet!$I$3,1,0)))</f>
        <v>0</v>
      </c>
      <c r="AH650">
        <f t="shared" ref="AH650:AH713" si="180">IF(SUM(AE650:AG650)&gt;=$T$1,1,0)</f>
        <v>1</v>
      </c>
    </row>
    <row r="651" spans="1:34" x14ac:dyDescent="0.35">
      <c r="A651" s="19">
        <v>43474</v>
      </c>
      <c r="B651" s="7">
        <v>0.35245911507738009</v>
      </c>
      <c r="C651">
        <v>7.0449599999999999E-4</v>
      </c>
      <c r="D651">
        <v>0.10924641207348</v>
      </c>
      <c r="E651">
        <v>6.6686561383530796</v>
      </c>
      <c r="F651">
        <v>4</v>
      </c>
      <c r="G651">
        <f t="shared" si="171"/>
        <v>99999</v>
      </c>
      <c r="H651">
        <f t="shared" si="172"/>
        <v>99999</v>
      </c>
      <c r="I651">
        <f t="shared" si="173"/>
        <v>1</v>
      </c>
      <c r="J651">
        <f>IF(Basket_Sheet!$I$6=0,IF(C651&lt;Basket_Sheet!$I$7,-10,10),IF(Basket_Sheet!$I$6=1,IF(D651&lt;Basket_Sheet!$I$7,-10,10),IF(Basket_Sheet!$I$6=2,IF(E651&gt;Basket_Sheet!$I$7,-10,10),"")))</f>
        <v>10</v>
      </c>
      <c r="K651">
        <f t="shared" si="174"/>
        <v>1</v>
      </c>
      <c r="L651">
        <f t="shared" si="175"/>
        <v>5</v>
      </c>
      <c r="M651">
        <f t="shared" si="176"/>
        <v>5</v>
      </c>
      <c r="N651">
        <v>27711.199199999999</v>
      </c>
      <c r="O651" s="6">
        <f t="shared" ref="O651:O714" si="181">N651/N650-1</f>
        <v>7.7147535579664694E-3</v>
      </c>
      <c r="P651">
        <v>21386380</v>
      </c>
      <c r="Q651" s="6">
        <f t="shared" ref="Q651:Q714" si="182">P651/P650-1</f>
        <v>-5.123712570805683E-3</v>
      </c>
      <c r="R651">
        <v>3294.4477667614215</v>
      </c>
      <c r="S651" s="6">
        <f t="shared" ref="S651:S714" si="183">R651/R650-1</f>
        <v>-6.4155277869536453E-3</v>
      </c>
      <c r="T651" s="29">
        <v>679.95381999999984</v>
      </c>
      <c r="U651" s="6">
        <f t="shared" ref="U651:U714" si="184">T651/T650-1</f>
        <v>-8.6209416100757608E-4</v>
      </c>
      <c r="V651">
        <v>923.12500000000011</v>
      </c>
      <c r="W651" s="6">
        <f t="shared" si="169"/>
        <v>6.0532884507600304E-3</v>
      </c>
      <c r="X651">
        <v>3974.4015867614212</v>
      </c>
      <c r="Y651" s="6">
        <f t="shared" ref="Y651:Y714" si="185">X651/X650-1</f>
        <v>-5.4698094897299709E-3</v>
      </c>
      <c r="Z651" s="29">
        <v>4897.5265867614216</v>
      </c>
      <c r="AA651" s="6">
        <f t="shared" si="170"/>
        <v>-3.3180755969448583E-3</v>
      </c>
      <c r="AB651">
        <f t="shared" si="177"/>
        <v>2019</v>
      </c>
      <c r="AC651">
        <f t="shared" si="178"/>
        <v>1</v>
      </c>
      <c r="AD651" s="23">
        <f t="shared" si="179"/>
        <v>1</v>
      </c>
      <c r="AE651">
        <f>IF(ISBLANK(Basket_Sheet!$I$1),0,IF(Basket_Sheet!$I$1=0,1,IF(Calculation_Sheet!AB651=Basket_Sheet!$I$1,1,0)))</f>
        <v>1</v>
      </c>
      <c r="AF651">
        <f>IF(ISBLANK(Basket_Sheet!$I$2),0,IF(Basket_Sheet!$I$2=0,1,IF(Calculation_Sheet!AC651=Basket_Sheet!$I$2,1,0)))</f>
        <v>0</v>
      </c>
      <c r="AG651">
        <f>IF(ISBLANK(Basket_Sheet!$I$3),0,IF(Basket_Sheet!$I$3=0,1,IF(Calculation_Sheet!AD651=Basket_Sheet!$I$3,1,0)))</f>
        <v>0</v>
      </c>
      <c r="AH651">
        <f t="shared" si="180"/>
        <v>1</v>
      </c>
    </row>
    <row r="652" spans="1:34" x14ac:dyDescent="0.35">
      <c r="A652" s="19">
        <v>43475</v>
      </c>
      <c r="B652" s="7">
        <v>-0.43750428268059399</v>
      </c>
      <c r="C652">
        <v>0.59367448199999995</v>
      </c>
      <c r="D652">
        <v>7.9306411503686003E-2</v>
      </c>
      <c r="E652">
        <v>10.2419659003106</v>
      </c>
      <c r="F652">
        <v>7</v>
      </c>
      <c r="G652">
        <f t="shared" si="171"/>
        <v>-1</v>
      </c>
      <c r="H652">
        <f t="shared" si="172"/>
        <v>99999</v>
      </c>
      <c r="I652">
        <f t="shared" si="173"/>
        <v>99999</v>
      </c>
      <c r="J652">
        <f>IF(Basket_Sheet!$I$6=0,IF(C652&lt;Basket_Sheet!$I$7,-10,10),IF(Basket_Sheet!$I$6=1,IF(D652&lt;Basket_Sheet!$I$7,-10,10),IF(Basket_Sheet!$I$6=2,IF(E652&gt;Basket_Sheet!$I$7,-10,10),"")))</f>
        <v>-10</v>
      </c>
      <c r="K652">
        <f t="shared" si="174"/>
        <v>-1</v>
      </c>
      <c r="L652">
        <f t="shared" si="175"/>
        <v>2</v>
      </c>
      <c r="M652">
        <f t="shared" si="176"/>
        <v>2</v>
      </c>
      <c r="N652">
        <v>27526.25</v>
      </c>
      <c r="O652" s="6">
        <f t="shared" si="181"/>
        <v>-6.674168038169892E-3</v>
      </c>
      <c r="P652">
        <v>21680136</v>
      </c>
      <c r="Q652" s="6">
        <f t="shared" si="182"/>
        <v>1.3735657928083178E-2</v>
      </c>
      <c r="R652">
        <v>3320.6412068632276</v>
      </c>
      <c r="S652" s="6">
        <f t="shared" si="183"/>
        <v>7.9507832438805437E-3</v>
      </c>
      <c r="T652" s="29">
        <v>680.32197999999983</v>
      </c>
      <c r="U652" s="6">
        <f t="shared" si="184"/>
        <v>5.4144853543136584E-4</v>
      </c>
      <c r="V652">
        <v>919.21425999999997</v>
      </c>
      <c r="W652" s="6">
        <f t="shared" ref="W652:W715" si="186">V652/V651-1</f>
        <v>-4.23641435341926E-3</v>
      </c>
      <c r="X652">
        <v>4000.9631868632273</v>
      </c>
      <c r="Y652" s="6">
        <f t="shared" si="185"/>
        <v>6.683169660127497E-3</v>
      </c>
      <c r="Z652" s="29">
        <v>4920.1774468632275</v>
      </c>
      <c r="AA652" s="6">
        <f t="shared" ref="AA652:AA715" si="187">Z652/Z651-1</f>
        <v>4.6249590891520587E-3</v>
      </c>
      <c r="AB652">
        <f t="shared" si="177"/>
        <v>2019</v>
      </c>
      <c r="AC652">
        <f t="shared" si="178"/>
        <v>1</v>
      </c>
      <c r="AD652" s="23">
        <f t="shared" si="179"/>
        <v>1</v>
      </c>
      <c r="AE652">
        <f>IF(ISBLANK(Basket_Sheet!$I$1),0,IF(Basket_Sheet!$I$1=0,1,IF(Calculation_Sheet!AB652=Basket_Sheet!$I$1,1,0)))</f>
        <v>1</v>
      </c>
      <c r="AF652">
        <f>IF(ISBLANK(Basket_Sheet!$I$2),0,IF(Basket_Sheet!$I$2=0,1,IF(Calculation_Sheet!AC652=Basket_Sheet!$I$2,1,0)))</f>
        <v>0</v>
      </c>
      <c r="AG652">
        <f>IF(ISBLANK(Basket_Sheet!$I$3),0,IF(Basket_Sheet!$I$3=0,1,IF(Calculation_Sheet!AD652=Basket_Sheet!$I$3,1,0)))</f>
        <v>0</v>
      </c>
      <c r="AH652">
        <f t="shared" si="180"/>
        <v>1</v>
      </c>
    </row>
    <row r="653" spans="1:34" x14ac:dyDescent="0.35">
      <c r="A653" s="19">
        <v>43476</v>
      </c>
      <c r="B653" s="7">
        <v>-0.68689240483737901</v>
      </c>
      <c r="C653">
        <v>0.38877050800000001</v>
      </c>
      <c r="D653">
        <v>0.163506308162438</v>
      </c>
      <c r="E653">
        <v>8.8101005903197702</v>
      </c>
      <c r="F653">
        <v>4</v>
      </c>
      <c r="G653">
        <f t="shared" si="171"/>
        <v>-1</v>
      </c>
      <c r="H653">
        <f t="shared" si="172"/>
        <v>99999</v>
      </c>
      <c r="I653">
        <f t="shared" si="173"/>
        <v>99999</v>
      </c>
      <c r="J653">
        <f>IF(Basket_Sheet!$I$6=0,IF(C653&lt;Basket_Sheet!$I$7,-10,10),IF(Basket_Sheet!$I$6=1,IF(D653&lt;Basket_Sheet!$I$7,-10,10),IF(Basket_Sheet!$I$6=2,IF(E653&gt;Basket_Sheet!$I$7,-10,10),"")))</f>
        <v>10</v>
      </c>
      <c r="K653">
        <f t="shared" si="174"/>
        <v>-1</v>
      </c>
      <c r="L653">
        <f t="shared" si="175"/>
        <v>1</v>
      </c>
      <c r="M653">
        <f t="shared" si="176"/>
        <v>1</v>
      </c>
      <c r="N653">
        <v>27420.400399999999</v>
      </c>
      <c r="O653" s="6">
        <f t="shared" si="181"/>
        <v>-3.8454057490577842E-3</v>
      </c>
      <c r="P653">
        <v>21678366</v>
      </c>
      <c r="Q653" s="6">
        <f t="shared" si="182"/>
        <v>-8.1641554278033546E-5</v>
      </c>
      <c r="R653">
        <v>3324.2876329479518</v>
      </c>
      <c r="S653" s="6">
        <f t="shared" si="183"/>
        <v>1.0981090270119065E-3</v>
      </c>
      <c r="T653" s="29">
        <v>680.83668999999986</v>
      </c>
      <c r="U653" s="6">
        <f t="shared" si="184"/>
        <v>7.5656823552883168E-4</v>
      </c>
      <c r="V653">
        <v>918.81860000000006</v>
      </c>
      <c r="W653" s="6">
        <f t="shared" si="186"/>
        <v>-4.304328351041331E-4</v>
      </c>
      <c r="X653">
        <v>4005.1243229479514</v>
      </c>
      <c r="Y653" s="6">
        <f t="shared" si="185"/>
        <v>1.0400335845095476E-3</v>
      </c>
      <c r="Z653" s="29">
        <v>4923.942922947952</v>
      </c>
      <c r="AA653" s="6">
        <f t="shared" si="187"/>
        <v>7.6531306551252953E-4</v>
      </c>
      <c r="AB653">
        <f t="shared" si="177"/>
        <v>2019</v>
      </c>
      <c r="AC653">
        <f t="shared" si="178"/>
        <v>1</v>
      </c>
      <c r="AD653" s="23">
        <f t="shared" si="179"/>
        <v>1</v>
      </c>
      <c r="AE653">
        <f>IF(ISBLANK(Basket_Sheet!$I$1),0,IF(Basket_Sheet!$I$1=0,1,IF(Calculation_Sheet!AB653=Basket_Sheet!$I$1,1,0)))</f>
        <v>1</v>
      </c>
      <c r="AF653">
        <f>IF(ISBLANK(Basket_Sheet!$I$2),0,IF(Basket_Sheet!$I$2=0,1,IF(Calculation_Sheet!AC653=Basket_Sheet!$I$2,1,0)))</f>
        <v>0</v>
      </c>
      <c r="AG653">
        <f>IF(ISBLANK(Basket_Sheet!$I$3),0,IF(Basket_Sheet!$I$3=0,1,IF(Calculation_Sheet!AD653=Basket_Sheet!$I$3,1,0)))</f>
        <v>0</v>
      </c>
      <c r="AH653">
        <f t="shared" si="180"/>
        <v>1</v>
      </c>
    </row>
    <row r="654" spans="1:34" x14ac:dyDescent="0.35">
      <c r="A654" s="19">
        <v>43479</v>
      </c>
      <c r="B654" s="7">
        <v>-5.4493265984466466E-2</v>
      </c>
      <c r="C654">
        <v>0.20133384300000001</v>
      </c>
      <c r="D654">
        <v>1.37846109081795E-2</v>
      </c>
      <c r="E654">
        <v>11.0532849107244</v>
      </c>
      <c r="F654">
        <v>4</v>
      </c>
      <c r="G654">
        <f t="shared" si="171"/>
        <v>99999</v>
      </c>
      <c r="H654">
        <f t="shared" si="172"/>
        <v>0</v>
      </c>
      <c r="I654">
        <f t="shared" si="173"/>
        <v>99999</v>
      </c>
      <c r="J654">
        <f>IF(Basket_Sheet!$I$6=0,IF(C654&lt;Basket_Sheet!$I$7,-10,10),IF(Basket_Sheet!$I$6=1,IF(D654&lt;Basket_Sheet!$I$7,-10,10),IF(Basket_Sheet!$I$6=2,IF(E654&gt;Basket_Sheet!$I$7,-10,10),"")))</f>
        <v>-10</v>
      </c>
      <c r="K654">
        <f t="shared" si="174"/>
        <v>0</v>
      </c>
      <c r="L654">
        <f t="shared" si="175"/>
        <v>4</v>
      </c>
      <c r="M654">
        <f t="shared" si="176"/>
        <v>4</v>
      </c>
      <c r="N654">
        <v>27252.199199999999</v>
      </c>
      <c r="O654" s="6">
        <f t="shared" si="181"/>
        <v>-6.1341627965432188E-3</v>
      </c>
      <c r="P654">
        <v>21751976</v>
      </c>
      <c r="Q654" s="6">
        <f t="shared" si="182"/>
        <v>3.395551122257201E-3</v>
      </c>
      <c r="R654">
        <v>3330.1390761274565</v>
      </c>
      <c r="S654" s="6">
        <f t="shared" si="183"/>
        <v>1.7602096525912714E-3</v>
      </c>
      <c r="T654" s="29">
        <v>681.41094999999984</v>
      </c>
      <c r="U654" s="6">
        <f t="shared" si="184"/>
        <v>8.4346218180453292E-4</v>
      </c>
      <c r="V654">
        <v>918.69056000000012</v>
      </c>
      <c r="W654" s="6">
        <f t="shared" si="186"/>
        <v>-1.393528602925409E-4</v>
      </c>
      <c r="X654">
        <v>4011.5500261274565</v>
      </c>
      <c r="Y654" s="6">
        <f t="shared" si="185"/>
        <v>1.6043704667763059E-3</v>
      </c>
      <c r="Z654" s="29">
        <v>4930.2405861274565</v>
      </c>
      <c r="AA654" s="6">
        <f t="shared" si="187"/>
        <v>1.278987851413671E-3</v>
      </c>
      <c r="AB654">
        <f t="shared" si="177"/>
        <v>2019</v>
      </c>
      <c r="AC654">
        <f t="shared" si="178"/>
        <v>1</v>
      </c>
      <c r="AD654" s="23">
        <f t="shared" si="179"/>
        <v>1</v>
      </c>
      <c r="AE654">
        <f>IF(ISBLANK(Basket_Sheet!$I$1),0,IF(Basket_Sheet!$I$1=0,1,IF(Calculation_Sheet!AB654=Basket_Sheet!$I$1,1,0)))</f>
        <v>1</v>
      </c>
      <c r="AF654">
        <f>IF(ISBLANK(Basket_Sheet!$I$2),0,IF(Basket_Sheet!$I$2=0,1,IF(Calculation_Sheet!AC654=Basket_Sheet!$I$2,1,0)))</f>
        <v>0</v>
      </c>
      <c r="AG654">
        <f>IF(ISBLANK(Basket_Sheet!$I$3),0,IF(Basket_Sheet!$I$3=0,1,IF(Calculation_Sheet!AD654=Basket_Sheet!$I$3,1,0)))</f>
        <v>0</v>
      </c>
      <c r="AH654">
        <f t="shared" si="180"/>
        <v>1</v>
      </c>
    </row>
    <row r="655" spans="1:34" x14ac:dyDescent="0.35">
      <c r="A655" s="19">
        <v>43480</v>
      </c>
      <c r="B655" s="7">
        <v>0.17530940709837209</v>
      </c>
      <c r="C655">
        <v>3.9114086999999999E-2</v>
      </c>
      <c r="D655">
        <v>4.9730205732415496E-3</v>
      </c>
      <c r="E655">
        <v>13.627058160169801</v>
      </c>
      <c r="F655">
        <v>1</v>
      </c>
      <c r="G655">
        <f t="shared" si="171"/>
        <v>99999</v>
      </c>
      <c r="H655">
        <f t="shared" si="172"/>
        <v>0</v>
      </c>
      <c r="I655">
        <f t="shared" si="173"/>
        <v>99999</v>
      </c>
      <c r="J655">
        <f>IF(Basket_Sheet!$I$6=0,IF(C655&lt;Basket_Sheet!$I$7,-10,10),IF(Basket_Sheet!$I$6=1,IF(D655&lt;Basket_Sheet!$I$7,-10,10),IF(Basket_Sheet!$I$6=2,IF(E655&gt;Basket_Sheet!$I$7,-10,10),"")))</f>
        <v>-10</v>
      </c>
      <c r="K655">
        <f t="shared" si="174"/>
        <v>0</v>
      </c>
      <c r="L655">
        <f t="shared" si="175"/>
        <v>4</v>
      </c>
      <c r="M655">
        <f t="shared" si="176"/>
        <v>4</v>
      </c>
      <c r="N655">
        <v>27388.900399999999</v>
      </c>
      <c r="O655" s="6">
        <f t="shared" si="181"/>
        <v>5.0161529716103992E-3</v>
      </c>
      <c r="P655">
        <v>21811118</v>
      </c>
      <c r="Q655" s="6">
        <f t="shared" si="182"/>
        <v>2.7189253978581185E-3</v>
      </c>
      <c r="R655">
        <v>3333.4670425259601</v>
      </c>
      <c r="S655" s="6">
        <f t="shared" si="183"/>
        <v>9.9934757150554887E-4</v>
      </c>
      <c r="T655" s="29">
        <v>681.74223999999992</v>
      </c>
      <c r="U655" s="6">
        <f t="shared" si="184"/>
        <v>4.8618238377318157E-4</v>
      </c>
      <c r="V655">
        <v>919.19914000000006</v>
      </c>
      <c r="W655" s="6">
        <f t="shared" si="186"/>
        <v>5.5359227812235012E-4</v>
      </c>
      <c r="X655">
        <v>4015.2092825259601</v>
      </c>
      <c r="Y655" s="6">
        <f t="shared" si="185"/>
        <v>9.1218017341687663E-4</v>
      </c>
      <c r="Z655" s="29">
        <v>4934.4084225259603</v>
      </c>
      <c r="AA655" s="6">
        <f t="shared" si="187"/>
        <v>8.4536166657489531E-4</v>
      </c>
      <c r="AB655">
        <f t="shared" si="177"/>
        <v>2019</v>
      </c>
      <c r="AC655">
        <f t="shared" si="178"/>
        <v>1</v>
      </c>
      <c r="AD655" s="23">
        <f t="shared" si="179"/>
        <v>1</v>
      </c>
      <c r="AE655">
        <f>IF(ISBLANK(Basket_Sheet!$I$1),0,IF(Basket_Sheet!$I$1=0,1,IF(Calculation_Sheet!AB655=Basket_Sheet!$I$1,1,0)))</f>
        <v>1</v>
      </c>
      <c r="AF655">
        <f>IF(ISBLANK(Basket_Sheet!$I$2),0,IF(Basket_Sheet!$I$2=0,1,IF(Calculation_Sheet!AC655=Basket_Sheet!$I$2,1,0)))</f>
        <v>0</v>
      </c>
      <c r="AG655">
        <f>IF(ISBLANK(Basket_Sheet!$I$3),0,IF(Basket_Sheet!$I$3=0,1,IF(Calculation_Sheet!AD655=Basket_Sheet!$I$3,1,0)))</f>
        <v>0</v>
      </c>
      <c r="AH655">
        <f t="shared" si="180"/>
        <v>1</v>
      </c>
    </row>
    <row r="656" spans="1:34" x14ac:dyDescent="0.35">
      <c r="A656" s="19">
        <v>43481</v>
      </c>
      <c r="B656" s="7">
        <v>7.7882429682642973E-2</v>
      </c>
      <c r="C656">
        <v>0.16539299700000001</v>
      </c>
      <c r="D656">
        <v>9.5583461010920204E-2</v>
      </c>
      <c r="E656">
        <v>16.119241192409401</v>
      </c>
      <c r="F656">
        <v>4</v>
      </c>
      <c r="G656">
        <f t="shared" si="171"/>
        <v>99999</v>
      </c>
      <c r="H656">
        <f t="shared" si="172"/>
        <v>0</v>
      </c>
      <c r="I656">
        <f t="shared" si="173"/>
        <v>99999</v>
      </c>
      <c r="J656">
        <f>IF(Basket_Sheet!$I$6=0,IF(C656&lt;Basket_Sheet!$I$7,-10,10),IF(Basket_Sheet!$I$6=1,IF(D656&lt;Basket_Sheet!$I$7,-10,10),IF(Basket_Sheet!$I$6=2,IF(E656&gt;Basket_Sheet!$I$7,-10,10),"")))</f>
        <v>10</v>
      </c>
      <c r="K656">
        <f t="shared" si="174"/>
        <v>0</v>
      </c>
      <c r="L656">
        <f t="shared" si="175"/>
        <v>3</v>
      </c>
      <c r="M656">
        <f t="shared" si="176"/>
        <v>3</v>
      </c>
      <c r="N656">
        <v>27451.849600000001</v>
      </c>
      <c r="O656" s="6">
        <f t="shared" si="181"/>
        <v>2.2983471070638917E-3</v>
      </c>
      <c r="P656">
        <v>21966200</v>
      </c>
      <c r="Q656" s="6">
        <f t="shared" si="182"/>
        <v>7.1102269952416641E-3</v>
      </c>
      <c r="R656">
        <v>3350.7057153147484</v>
      </c>
      <c r="S656" s="6">
        <f t="shared" si="183"/>
        <v>5.17139439774561E-3</v>
      </c>
      <c r="T656" s="29">
        <v>683.3203299999999</v>
      </c>
      <c r="U656" s="6">
        <f t="shared" si="184"/>
        <v>2.3147898243769394E-3</v>
      </c>
      <c r="V656">
        <v>919.19914000000006</v>
      </c>
      <c r="W656" s="6">
        <f t="shared" si="186"/>
        <v>0</v>
      </c>
      <c r="X656">
        <v>4034.0260453147484</v>
      </c>
      <c r="Y656" s="6">
        <f t="shared" si="185"/>
        <v>4.6863716097385044E-3</v>
      </c>
      <c r="Z656" s="29">
        <v>4953.2251853147482</v>
      </c>
      <c r="AA656" s="6">
        <f t="shared" si="187"/>
        <v>3.8133776488560311E-3</v>
      </c>
      <c r="AB656">
        <f t="shared" si="177"/>
        <v>2019</v>
      </c>
      <c r="AC656">
        <f t="shared" si="178"/>
        <v>1</v>
      </c>
      <c r="AD656" s="23">
        <f t="shared" si="179"/>
        <v>1</v>
      </c>
      <c r="AE656">
        <f>IF(ISBLANK(Basket_Sheet!$I$1),0,IF(Basket_Sheet!$I$1=0,1,IF(Calculation_Sheet!AB656=Basket_Sheet!$I$1,1,0)))</f>
        <v>1</v>
      </c>
      <c r="AF656">
        <f>IF(ISBLANK(Basket_Sheet!$I$2),0,IF(Basket_Sheet!$I$2=0,1,IF(Calculation_Sheet!AC656=Basket_Sheet!$I$2,1,0)))</f>
        <v>0</v>
      </c>
      <c r="AG656">
        <f>IF(ISBLANK(Basket_Sheet!$I$3),0,IF(Basket_Sheet!$I$3=0,1,IF(Calculation_Sheet!AD656=Basket_Sheet!$I$3,1,0)))</f>
        <v>0</v>
      </c>
      <c r="AH656">
        <f t="shared" si="180"/>
        <v>1</v>
      </c>
    </row>
    <row r="657" spans="1:34" x14ac:dyDescent="0.35">
      <c r="A657" s="19">
        <v>43482</v>
      </c>
      <c r="B657" s="7">
        <v>-0.133157724602188</v>
      </c>
      <c r="C657">
        <v>3.8477926000000003E-2</v>
      </c>
      <c r="D657">
        <v>3.1606918020372597E-2</v>
      </c>
      <c r="E657">
        <v>6.6434636129318303</v>
      </c>
      <c r="F657">
        <v>2</v>
      </c>
      <c r="G657">
        <f t="shared" si="171"/>
        <v>99999</v>
      </c>
      <c r="H657">
        <f t="shared" si="172"/>
        <v>0</v>
      </c>
      <c r="I657">
        <f t="shared" si="173"/>
        <v>99999</v>
      </c>
      <c r="J657">
        <f>IF(Basket_Sheet!$I$6=0,IF(C657&lt;Basket_Sheet!$I$7,-10,10),IF(Basket_Sheet!$I$6=1,IF(D657&lt;Basket_Sheet!$I$7,-10,10),IF(Basket_Sheet!$I$6=2,IF(E657&gt;Basket_Sheet!$I$7,-10,10),"")))</f>
        <v>-10</v>
      </c>
      <c r="K657">
        <f t="shared" si="174"/>
        <v>0</v>
      </c>
      <c r="L657">
        <f t="shared" si="175"/>
        <v>4</v>
      </c>
      <c r="M657">
        <f t="shared" si="176"/>
        <v>4</v>
      </c>
      <c r="N657">
        <v>27495.349600000001</v>
      </c>
      <c r="O657" s="6">
        <f t="shared" si="181"/>
        <v>1.5845926826001389E-3</v>
      </c>
      <c r="P657">
        <v>21735556</v>
      </c>
      <c r="Q657" s="6">
        <f t="shared" si="182"/>
        <v>-1.0499949923063578E-2</v>
      </c>
      <c r="R657">
        <v>3319.4761856308232</v>
      </c>
      <c r="S657" s="6">
        <f t="shared" si="183"/>
        <v>-9.3202842437601907E-3</v>
      </c>
      <c r="T657" s="29">
        <v>683.71239999999989</v>
      </c>
      <c r="U657" s="6">
        <f t="shared" si="184"/>
        <v>5.7377189406904172E-4</v>
      </c>
      <c r="V657">
        <v>917.46478000000013</v>
      </c>
      <c r="W657" s="6">
        <f t="shared" si="186"/>
        <v>-1.8868163867080678E-3</v>
      </c>
      <c r="X657">
        <v>4003.1885856308231</v>
      </c>
      <c r="Y657" s="6">
        <f t="shared" si="185"/>
        <v>-7.6443382708797358E-3</v>
      </c>
      <c r="Z657" s="29">
        <v>4920.6533656308229</v>
      </c>
      <c r="AA657" s="6">
        <f t="shared" si="187"/>
        <v>-6.5758810603834261E-3</v>
      </c>
      <c r="AB657">
        <f t="shared" si="177"/>
        <v>2019</v>
      </c>
      <c r="AC657">
        <f t="shared" si="178"/>
        <v>1</v>
      </c>
      <c r="AD657" s="23">
        <f t="shared" si="179"/>
        <v>1</v>
      </c>
      <c r="AE657">
        <f>IF(ISBLANK(Basket_Sheet!$I$1),0,IF(Basket_Sheet!$I$1=0,1,IF(Calculation_Sheet!AB657=Basket_Sheet!$I$1,1,0)))</f>
        <v>1</v>
      </c>
      <c r="AF657">
        <f>IF(ISBLANK(Basket_Sheet!$I$2),0,IF(Basket_Sheet!$I$2=0,1,IF(Calculation_Sheet!AC657=Basket_Sheet!$I$2,1,0)))</f>
        <v>0</v>
      </c>
      <c r="AG657">
        <f>IF(ISBLANK(Basket_Sheet!$I$3),0,IF(Basket_Sheet!$I$3=0,1,IF(Calculation_Sheet!AD657=Basket_Sheet!$I$3,1,0)))</f>
        <v>0</v>
      </c>
      <c r="AH657">
        <f t="shared" si="180"/>
        <v>1</v>
      </c>
    </row>
    <row r="658" spans="1:34" x14ac:dyDescent="0.35">
      <c r="A658" s="19">
        <v>43483</v>
      </c>
      <c r="B658" s="7">
        <v>-0.28058232875791966</v>
      </c>
      <c r="C658">
        <v>1.4104059999999999E-3</v>
      </c>
      <c r="D658">
        <v>1.6558369881128101E-2</v>
      </c>
      <c r="E658">
        <v>12.2371915171293</v>
      </c>
      <c r="F658">
        <v>5</v>
      </c>
      <c r="G658">
        <f t="shared" si="171"/>
        <v>-1</v>
      </c>
      <c r="H658">
        <f t="shared" si="172"/>
        <v>99999</v>
      </c>
      <c r="I658">
        <f t="shared" si="173"/>
        <v>99999</v>
      </c>
      <c r="J658">
        <f>IF(Basket_Sheet!$I$6=0,IF(C658&lt;Basket_Sheet!$I$7,-10,10),IF(Basket_Sheet!$I$6=1,IF(D658&lt;Basket_Sheet!$I$7,-10,10),IF(Basket_Sheet!$I$6=2,IF(E658&gt;Basket_Sheet!$I$7,-10,10),"")))</f>
        <v>-10</v>
      </c>
      <c r="K658">
        <f t="shared" si="174"/>
        <v>-1</v>
      </c>
      <c r="L658">
        <f t="shared" si="175"/>
        <v>2</v>
      </c>
      <c r="M658">
        <f t="shared" si="176"/>
        <v>2</v>
      </c>
      <c r="N658">
        <v>27465.099600000001</v>
      </c>
      <c r="O658" s="6">
        <f t="shared" si="181"/>
        <v>-1.1001860474616487E-3</v>
      </c>
      <c r="P658">
        <v>21672900</v>
      </c>
      <c r="Q658" s="6">
        <f t="shared" si="182"/>
        <v>-2.8826499768398461E-3</v>
      </c>
      <c r="R658">
        <v>3317.8510233142065</v>
      </c>
      <c r="S658" s="6">
        <f t="shared" si="183"/>
        <v>-4.8958396618470346E-4</v>
      </c>
      <c r="T658" s="29">
        <v>681.91939999999988</v>
      </c>
      <c r="U658" s="6">
        <f t="shared" si="184"/>
        <v>-2.6224476841432143E-3</v>
      </c>
      <c r="V658">
        <v>903.66980000000001</v>
      </c>
      <c r="W658" s="6">
        <f t="shared" si="186"/>
        <v>-1.5035977729848216E-2</v>
      </c>
      <c r="X658">
        <v>3999.7704233142063</v>
      </c>
      <c r="Y658" s="6">
        <f t="shared" si="185"/>
        <v>-8.5385992778008735E-4</v>
      </c>
      <c r="Z658" s="29">
        <v>4903.4402233142064</v>
      </c>
      <c r="AA658" s="6">
        <f t="shared" si="187"/>
        <v>-3.498141616079864E-3</v>
      </c>
      <c r="AB658">
        <f t="shared" si="177"/>
        <v>2019</v>
      </c>
      <c r="AC658">
        <f t="shared" si="178"/>
        <v>1</v>
      </c>
      <c r="AD658" s="23">
        <f t="shared" si="179"/>
        <v>1</v>
      </c>
      <c r="AE658">
        <f>IF(ISBLANK(Basket_Sheet!$I$1),0,IF(Basket_Sheet!$I$1=0,1,IF(Calculation_Sheet!AB658=Basket_Sheet!$I$1,1,0)))</f>
        <v>1</v>
      </c>
      <c r="AF658">
        <f>IF(ISBLANK(Basket_Sheet!$I$2),0,IF(Basket_Sheet!$I$2=0,1,IF(Calculation_Sheet!AC658=Basket_Sheet!$I$2,1,0)))</f>
        <v>0</v>
      </c>
      <c r="AG658">
        <f>IF(ISBLANK(Basket_Sheet!$I$3),0,IF(Basket_Sheet!$I$3=0,1,IF(Calculation_Sheet!AD658=Basket_Sheet!$I$3,1,0)))</f>
        <v>0</v>
      </c>
      <c r="AH658">
        <f t="shared" si="180"/>
        <v>1</v>
      </c>
    </row>
    <row r="659" spans="1:34" x14ac:dyDescent="0.35">
      <c r="A659" s="19">
        <v>43486</v>
      </c>
      <c r="B659" s="7">
        <v>0.43551002147065532</v>
      </c>
      <c r="C659">
        <v>0.107444131</v>
      </c>
      <c r="D659">
        <v>0.11774697782011601</v>
      </c>
      <c r="E659">
        <v>8.9492179803957601</v>
      </c>
      <c r="F659">
        <v>5</v>
      </c>
      <c r="G659">
        <f t="shared" si="171"/>
        <v>99999</v>
      </c>
      <c r="H659">
        <f t="shared" si="172"/>
        <v>99999</v>
      </c>
      <c r="I659">
        <f t="shared" si="173"/>
        <v>1</v>
      </c>
      <c r="J659">
        <f>IF(Basket_Sheet!$I$6=0,IF(C659&lt;Basket_Sheet!$I$7,-10,10),IF(Basket_Sheet!$I$6=1,IF(D659&lt;Basket_Sheet!$I$7,-10,10),IF(Basket_Sheet!$I$6=2,IF(E659&gt;Basket_Sheet!$I$7,-10,10),"")))</f>
        <v>10</v>
      </c>
      <c r="K659">
        <f t="shared" si="174"/>
        <v>1</v>
      </c>
      <c r="L659">
        <f t="shared" si="175"/>
        <v>5</v>
      </c>
      <c r="M659">
        <f t="shared" si="176"/>
        <v>5</v>
      </c>
      <c r="N659">
        <v>27523.699199999999</v>
      </c>
      <c r="O659" s="6">
        <f t="shared" si="181"/>
        <v>2.1336023117861647E-3</v>
      </c>
      <c r="P659">
        <v>21648354</v>
      </c>
      <c r="Q659" s="6">
        <f t="shared" si="182"/>
        <v>-1.1325664770288624E-3</v>
      </c>
      <c r="R659">
        <v>3319.4617111454063</v>
      </c>
      <c r="S659" s="6">
        <f t="shared" si="183"/>
        <v>4.8546116744896395E-4</v>
      </c>
      <c r="T659" s="29">
        <v>681.26980000000003</v>
      </c>
      <c r="U659" s="6">
        <f t="shared" si="184"/>
        <v>-9.5260524924190015E-4</v>
      </c>
      <c r="V659">
        <v>903.14094000000011</v>
      </c>
      <c r="W659" s="6">
        <f t="shared" si="186"/>
        <v>-5.8523589036607593E-4</v>
      </c>
      <c r="X659">
        <v>4000.7315111454063</v>
      </c>
      <c r="Y659" s="6">
        <f t="shared" si="185"/>
        <v>2.4028574880152753E-4</v>
      </c>
      <c r="Z659" s="29">
        <v>4903.8724511454066</v>
      </c>
      <c r="AA659" s="6">
        <f t="shared" si="187"/>
        <v>8.8147874046651253E-5</v>
      </c>
      <c r="AB659">
        <f t="shared" si="177"/>
        <v>2019</v>
      </c>
      <c r="AC659">
        <f t="shared" si="178"/>
        <v>1</v>
      </c>
      <c r="AD659" s="23">
        <f t="shared" si="179"/>
        <v>1</v>
      </c>
      <c r="AE659">
        <f>IF(ISBLANK(Basket_Sheet!$I$1),0,IF(Basket_Sheet!$I$1=0,1,IF(Calculation_Sheet!AB659=Basket_Sheet!$I$1,1,0)))</f>
        <v>1</v>
      </c>
      <c r="AF659">
        <f>IF(ISBLANK(Basket_Sheet!$I$2),0,IF(Basket_Sheet!$I$2=0,1,IF(Calculation_Sheet!AC659=Basket_Sheet!$I$2,1,0)))</f>
        <v>0</v>
      </c>
      <c r="AG659">
        <f>IF(ISBLANK(Basket_Sheet!$I$3),0,IF(Basket_Sheet!$I$3=0,1,IF(Calculation_Sheet!AD659=Basket_Sheet!$I$3,1,0)))</f>
        <v>0</v>
      </c>
      <c r="AH659">
        <f t="shared" si="180"/>
        <v>1</v>
      </c>
    </row>
    <row r="660" spans="1:34" x14ac:dyDescent="0.35">
      <c r="A660" s="19">
        <v>43487</v>
      </c>
      <c r="B660" s="7">
        <v>1.2310472509672777E-2</v>
      </c>
      <c r="C660">
        <v>0.13917567</v>
      </c>
      <c r="D660">
        <v>3.6566830028900703E-2</v>
      </c>
      <c r="E660">
        <v>13.3508214096457</v>
      </c>
      <c r="F660">
        <v>0</v>
      </c>
      <c r="G660">
        <f t="shared" si="171"/>
        <v>99999</v>
      </c>
      <c r="H660">
        <f t="shared" si="172"/>
        <v>0</v>
      </c>
      <c r="I660">
        <f t="shared" si="173"/>
        <v>99999</v>
      </c>
      <c r="J660">
        <f>IF(Basket_Sheet!$I$6=0,IF(C660&lt;Basket_Sheet!$I$7,-10,10),IF(Basket_Sheet!$I$6=1,IF(D660&lt;Basket_Sheet!$I$7,-10,10),IF(Basket_Sheet!$I$6=2,IF(E660&gt;Basket_Sheet!$I$7,-10,10),"")))</f>
        <v>-10</v>
      </c>
      <c r="K660">
        <f t="shared" si="174"/>
        <v>0</v>
      </c>
      <c r="L660">
        <f t="shared" si="175"/>
        <v>4</v>
      </c>
      <c r="M660">
        <f t="shared" si="176"/>
        <v>4</v>
      </c>
      <c r="N660">
        <v>27470.550800000001</v>
      </c>
      <c r="O660" s="6">
        <f t="shared" si="181"/>
        <v>-1.9310049718898048E-3</v>
      </c>
      <c r="P660">
        <v>21720168</v>
      </c>
      <c r="Q660" s="6">
        <f t="shared" si="182"/>
        <v>3.3172960863445677E-3</v>
      </c>
      <c r="R660">
        <v>3323.1825448134964</v>
      </c>
      <c r="S660" s="6">
        <f t="shared" si="183"/>
        <v>1.1209147722948121E-3</v>
      </c>
      <c r="T660" s="29">
        <v>681.68424999999991</v>
      </c>
      <c r="U660" s="6">
        <f t="shared" si="184"/>
        <v>6.0834929127917547E-4</v>
      </c>
      <c r="V660">
        <v>902.7467200000001</v>
      </c>
      <c r="W660" s="6">
        <f t="shared" si="186"/>
        <v>-4.3649887026497858E-4</v>
      </c>
      <c r="X660">
        <v>4004.8667948134962</v>
      </c>
      <c r="Y660" s="6">
        <f t="shared" si="185"/>
        <v>1.033631888710751E-3</v>
      </c>
      <c r="Z660" s="29">
        <v>4907.6135148134963</v>
      </c>
      <c r="AA660" s="6">
        <f t="shared" si="187"/>
        <v>7.6287948052478072E-4</v>
      </c>
      <c r="AB660">
        <f t="shared" si="177"/>
        <v>2019</v>
      </c>
      <c r="AC660">
        <f t="shared" si="178"/>
        <v>1</v>
      </c>
      <c r="AD660" s="23">
        <f t="shared" si="179"/>
        <v>1</v>
      </c>
      <c r="AE660">
        <f>IF(ISBLANK(Basket_Sheet!$I$1),0,IF(Basket_Sheet!$I$1=0,1,IF(Calculation_Sheet!AB660=Basket_Sheet!$I$1,1,0)))</f>
        <v>1</v>
      </c>
      <c r="AF660">
        <f>IF(ISBLANK(Basket_Sheet!$I$2),0,IF(Basket_Sheet!$I$2=0,1,IF(Calculation_Sheet!AC660=Basket_Sheet!$I$2,1,0)))</f>
        <v>0</v>
      </c>
      <c r="AG660">
        <f>IF(ISBLANK(Basket_Sheet!$I$3),0,IF(Basket_Sheet!$I$3=0,1,IF(Calculation_Sheet!AD660=Basket_Sheet!$I$3,1,0)))</f>
        <v>0</v>
      </c>
      <c r="AH660">
        <f t="shared" si="180"/>
        <v>1</v>
      </c>
    </row>
    <row r="661" spans="1:34" x14ac:dyDescent="0.35">
      <c r="A661" s="19">
        <v>43488</v>
      </c>
      <c r="B661" s="7">
        <v>-1.0166850979681432</v>
      </c>
      <c r="C661">
        <v>0.16534863599999999</v>
      </c>
      <c r="D661">
        <v>0.298117166108891</v>
      </c>
      <c r="E661">
        <v>4.8424589095812403</v>
      </c>
      <c r="F661">
        <v>1</v>
      </c>
      <c r="G661">
        <f t="shared" si="171"/>
        <v>-1</v>
      </c>
      <c r="H661">
        <f t="shared" si="172"/>
        <v>99999</v>
      </c>
      <c r="I661">
        <f t="shared" si="173"/>
        <v>99999</v>
      </c>
      <c r="J661">
        <f>IF(Basket_Sheet!$I$6=0,IF(C661&lt;Basket_Sheet!$I$7,-10,10),IF(Basket_Sheet!$I$6=1,IF(D661&lt;Basket_Sheet!$I$7,-10,10),IF(Basket_Sheet!$I$6=2,IF(E661&gt;Basket_Sheet!$I$7,-10,10),"")))</f>
        <v>10</v>
      </c>
      <c r="K661">
        <f t="shared" si="174"/>
        <v>-1</v>
      </c>
      <c r="L661">
        <f t="shared" si="175"/>
        <v>1</v>
      </c>
      <c r="M661">
        <f t="shared" si="176"/>
        <v>1</v>
      </c>
      <c r="N661">
        <v>27224.300800000001</v>
      </c>
      <c r="O661" s="6">
        <f t="shared" si="181"/>
        <v>-8.9641449781195925E-3</v>
      </c>
      <c r="P661">
        <v>21821724</v>
      </c>
      <c r="Q661" s="6">
        <f t="shared" si="182"/>
        <v>4.675654442451771E-3</v>
      </c>
      <c r="R661">
        <v>3328.9202365609863</v>
      </c>
      <c r="S661" s="6">
        <f t="shared" si="183"/>
        <v>1.7265653240881029E-3</v>
      </c>
      <c r="T661" s="29">
        <v>683.2984899999999</v>
      </c>
      <c r="U661" s="6">
        <f t="shared" si="184"/>
        <v>2.3680171575035658E-3</v>
      </c>
      <c r="V661">
        <v>901.2481200000002</v>
      </c>
      <c r="W661" s="6">
        <f t="shared" si="186"/>
        <v>-1.6600448019350456E-3</v>
      </c>
      <c r="X661">
        <v>4012.2187265609864</v>
      </c>
      <c r="Y661" s="6">
        <f t="shared" si="185"/>
        <v>1.8357493829785909E-3</v>
      </c>
      <c r="Z661" s="29">
        <v>4913.4668465609866</v>
      </c>
      <c r="AA661" s="6">
        <f t="shared" si="187"/>
        <v>1.1927043011479288E-3</v>
      </c>
      <c r="AB661">
        <f t="shared" si="177"/>
        <v>2019</v>
      </c>
      <c r="AC661">
        <f t="shared" si="178"/>
        <v>1</v>
      </c>
      <c r="AD661" s="23">
        <f t="shared" si="179"/>
        <v>1</v>
      </c>
      <c r="AE661">
        <f>IF(ISBLANK(Basket_Sheet!$I$1),0,IF(Basket_Sheet!$I$1=0,1,IF(Calculation_Sheet!AB661=Basket_Sheet!$I$1,1,0)))</f>
        <v>1</v>
      </c>
      <c r="AF661">
        <f>IF(ISBLANK(Basket_Sheet!$I$2),0,IF(Basket_Sheet!$I$2=0,1,IF(Calculation_Sheet!AC661=Basket_Sheet!$I$2,1,0)))</f>
        <v>0</v>
      </c>
      <c r="AG661">
        <f>IF(ISBLANK(Basket_Sheet!$I$3),0,IF(Basket_Sheet!$I$3=0,1,IF(Calculation_Sheet!AD661=Basket_Sheet!$I$3,1,0)))</f>
        <v>0</v>
      </c>
      <c r="AH661">
        <f t="shared" si="180"/>
        <v>1</v>
      </c>
    </row>
    <row r="662" spans="1:34" x14ac:dyDescent="0.35">
      <c r="A662" s="19">
        <v>43489</v>
      </c>
      <c r="B662" s="7">
        <v>0.27265290744354526</v>
      </c>
      <c r="C662">
        <v>8.0578568000000003E-2</v>
      </c>
      <c r="D662">
        <v>0.10233103413540399</v>
      </c>
      <c r="E662">
        <v>11.672833928868499</v>
      </c>
      <c r="F662">
        <v>6</v>
      </c>
      <c r="G662">
        <f t="shared" si="171"/>
        <v>99999</v>
      </c>
      <c r="H662">
        <f t="shared" si="172"/>
        <v>99999</v>
      </c>
      <c r="I662">
        <f t="shared" si="173"/>
        <v>1</v>
      </c>
      <c r="J662">
        <f>IF(Basket_Sheet!$I$6=0,IF(C662&lt;Basket_Sheet!$I$7,-10,10),IF(Basket_Sheet!$I$6=1,IF(D662&lt;Basket_Sheet!$I$7,-10,10),IF(Basket_Sheet!$I$6=2,IF(E662&gt;Basket_Sheet!$I$7,-10,10),"")))</f>
        <v>10</v>
      </c>
      <c r="K662">
        <f t="shared" si="174"/>
        <v>1</v>
      </c>
      <c r="L662">
        <f t="shared" si="175"/>
        <v>5</v>
      </c>
      <c r="M662">
        <f t="shared" si="176"/>
        <v>5</v>
      </c>
      <c r="N662">
        <v>27297.949199999999</v>
      </c>
      <c r="O662" s="6">
        <f t="shared" si="181"/>
        <v>2.7052448671152085E-3</v>
      </c>
      <c r="P662">
        <v>21962032</v>
      </c>
      <c r="Q662" s="6">
        <f t="shared" si="182"/>
        <v>6.4297394651311457E-3</v>
      </c>
      <c r="R662">
        <v>3329.4640667700137</v>
      </c>
      <c r="S662" s="6">
        <f t="shared" si="183"/>
        <v>1.6336534683358828E-4</v>
      </c>
      <c r="T662" s="29">
        <v>684.2486899999999</v>
      </c>
      <c r="U662" s="6">
        <f t="shared" si="184"/>
        <v>1.3906074927809708E-3</v>
      </c>
      <c r="V662">
        <v>905.00370000000021</v>
      </c>
      <c r="W662" s="6">
        <f t="shared" si="186"/>
        <v>4.1670877493757974E-3</v>
      </c>
      <c r="X662">
        <v>4013.7127567700136</v>
      </c>
      <c r="Y662" s="6">
        <f t="shared" si="185"/>
        <v>3.7237008020940543E-4</v>
      </c>
      <c r="Z662" s="29">
        <v>4918.7164567700138</v>
      </c>
      <c r="AA662" s="6">
        <f t="shared" si="187"/>
        <v>1.0684126652247272E-3</v>
      </c>
      <c r="AB662">
        <f t="shared" si="177"/>
        <v>2019</v>
      </c>
      <c r="AC662">
        <f t="shared" si="178"/>
        <v>1</v>
      </c>
      <c r="AD662" s="23">
        <f t="shared" si="179"/>
        <v>1</v>
      </c>
      <c r="AE662">
        <f>IF(ISBLANK(Basket_Sheet!$I$1),0,IF(Basket_Sheet!$I$1=0,1,IF(Calculation_Sheet!AB662=Basket_Sheet!$I$1,1,0)))</f>
        <v>1</v>
      </c>
      <c r="AF662">
        <f>IF(ISBLANK(Basket_Sheet!$I$2),0,IF(Basket_Sheet!$I$2=0,1,IF(Calculation_Sheet!AC662=Basket_Sheet!$I$2,1,0)))</f>
        <v>0</v>
      </c>
      <c r="AG662">
        <f>IF(ISBLANK(Basket_Sheet!$I$3),0,IF(Basket_Sheet!$I$3=0,1,IF(Calculation_Sheet!AD662=Basket_Sheet!$I$3,1,0)))</f>
        <v>0</v>
      </c>
      <c r="AH662">
        <f t="shared" si="180"/>
        <v>1</v>
      </c>
    </row>
    <row r="663" spans="1:34" x14ac:dyDescent="0.35">
      <c r="A663" s="19">
        <v>43490</v>
      </c>
      <c r="B663" s="7">
        <v>-1.1919359060583812</v>
      </c>
      <c r="C663">
        <v>0.63965787799999996</v>
      </c>
      <c r="D663">
        <v>0.25403732480985403</v>
      </c>
      <c r="E663">
        <v>5.7481915958435597</v>
      </c>
      <c r="F663">
        <v>9</v>
      </c>
      <c r="G663">
        <f t="shared" si="171"/>
        <v>-1</v>
      </c>
      <c r="H663">
        <f t="shared" si="172"/>
        <v>99999</v>
      </c>
      <c r="I663">
        <f t="shared" si="173"/>
        <v>99999</v>
      </c>
      <c r="J663">
        <f>IF(Basket_Sheet!$I$6=0,IF(C663&lt;Basket_Sheet!$I$7,-10,10),IF(Basket_Sheet!$I$6=1,IF(D663&lt;Basket_Sheet!$I$7,-10,10),IF(Basket_Sheet!$I$6=2,IF(E663&gt;Basket_Sheet!$I$7,-10,10),"")))</f>
        <v>10</v>
      </c>
      <c r="K663">
        <f t="shared" si="174"/>
        <v>-1</v>
      </c>
      <c r="L663">
        <f t="shared" si="175"/>
        <v>1</v>
      </c>
      <c r="M663">
        <f t="shared" si="176"/>
        <v>1</v>
      </c>
      <c r="N663">
        <v>27119.199199999999</v>
      </c>
      <c r="O663" s="6">
        <f t="shared" si="181"/>
        <v>-6.5481109474699872E-3</v>
      </c>
      <c r="P663">
        <v>22025882</v>
      </c>
      <c r="Q663" s="6">
        <f t="shared" si="182"/>
        <v>2.9072901815279106E-3</v>
      </c>
      <c r="R663">
        <v>3338.0176273840029</v>
      </c>
      <c r="S663" s="6">
        <f t="shared" si="183"/>
        <v>2.5690502863084941E-3</v>
      </c>
      <c r="T663" s="29">
        <v>684.90478999999982</v>
      </c>
      <c r="U663" s="6">
        <f t="shared" si="184"/>
        <v>9.5886190151106554E-4</v>
      </c>
      <c r="V663">
        <v>895.88334000000009</v>
      </c>
      <c r="W663" s="6">
        <f t="shared" si="186"/>
        <v>-1.0077704654688269E-2</v>
      </c>
      <c r="X663">
        <v>4022.922417384003</v>
      </c>
      <c r="Y663" s="6">
        <f t="shared" si="185"/>
        <v>2.2945490053953854E-3</v>
      </c>
      <c r="Z663" s="29">
        <v>4918.8057573840033</v>
      </c>
      <c r="AA663" s="6">
        <f t="shared" si="187"/>
        <v>1.8155267695219024E-5</v>
      </c>
      <c r="AB663">
        <f t="shared" si="177"/>
        <v>2019</v>
      </c>
      <c r="AC663">
        <f t="shared" si="178"/>
        <v>1</v>
      </c>
      <c r="AD663" s="23">
        <f t="shared" si="179"/>
        <v>1</v>
      </c>
      <c r="AE663">
        <f>IF(ISBLANK(Basket_Sheet!$I$1),0,IF(Basket_Sheet!$I$1=0,1,IF(Calculation_Sheet!AB663=Basket_Sheet!$I$1,1,0)))</f>
        <v>1</v>
      </c>
      <c r="AF663">
        <f>IF(ISBLANK(Basket_Sheet!$I$2),0,IF(Basket_Sheet!$I$2=0,1,IF(Calculation_Sheet!AC663=Basket_Sheet!$I$2,1,0)))</f>
        <v>0</v>
      </c>
      <c r="AG663">
        <f>IF(ISBLANK(Basket_Sheet!$I$3),0,IF(Basket_Sheet!$I$3=0,1,IF(Calculation_Sheet!AD663=Basket_Sheet!$I$3,1,0)))</f>
        <v>0</v>
      </c>
      <c r="AH663">
        <f t="shared" si="180"/>
        <v>1</v>
      </c>
    </row>
    <row r="664" spans="1:34" x14ac:dyDescent="0.35">
      <c r="A664" s="19">
        <v>43493</v>
      </c>
      <c r="B664" s="7">
        <v>-1.0050923390788564</v>
      </c>
      <c r="C664">
        <v>0.80238740799999997</v>
      </c>
      <c r="D664">
        <v>0.26144275033986197</v>
      </c>
      <c r="E664">
        <v>6.2257850592272002</v>
      </c>
      <c r="F664">
        <v>4</v>
      </c>
      <c r="G664">
        <f t="shared" si="171"/>
        <v>-1</v>
      </c>
      <c r="H664">
        <f t="shared" si="172"/>
        <v>99999</v>
      </c>
      <c r="I664">
        <f t="shared" si="173"/>
        <v>99999</v>
      </c>
      <c r="J664">
        <f>IF(Basket_Sheet!$I$6=0,IF(C664&lt;Basket_Sheet!$I$7,-10,10),IF(Basket_Sheet!$I$6=1,IF(D664&lt;Basket_Sheet!$I$7,-10,10),IF(Basket_Sheet!$I$6=2,IF(E664&gt;Basket_Sheet!$I$7,-10,10),"")))</f>
        <v>10</v>
      </c>
      <c r="K664">
        <f t="shared" si="174"/>
        <v>-1</v>
      </c>
      <c r="L664">
        <f t="shared" si="175"/>
        <v>1</v>
      </c>
      <c r="M664">
        <f t="shared" si="176"/>
        <v>1</v>
      </c>
      <c r="N664">
        <v>26710.25</v>
      </c>
      <c r="O664" s="6">
        <f t="shared" si="181"/>
        <v>-1.5079693061143207E-2</v>
      </c>
      <c r="P664">
        <v>22108252</v>
      </c>
      <c r="Q664" s="6">
        <f t="shared" si="182"/>
        <v>3.7396913322245151E-3</v>
      </c>
      <c r="R664">
        <v>3343.7177197607912</v>
      </c>
      <c r="S664" s="6">
        <f t="shared" si="183"/>
        <v>1.7076280035270841E-3</v>
      </c>
      <c r="T664" s="29">
        <v>687.33735000000001</v>
      </c>
      <c r="U664" s="6">
        <f t="shared" si="184"/>
        <v>3.5516761388107998E-3</v>
      </c>
      <c r="V664">
        <v>897.58720000000017</v>
      </c>
      <c r="W664" s="6">
        <f t="shared" si="186"/>
        <v>1.9018770903811433E-3</v>
      </c>
      <c r="X664">
        <v>4031.0550697607914</v>
      </c>
      <c r="Y664" s="6">
        <f t="shared" si="185"/>
        <v>2.0215782292110074E-3</v>
      </c>
      <c r="Z664" s="29">
        <v>4928.6422697607914</v>
      </c>
      <c r="AA664" s="6">
        <f t="shared" si="187"/>
        <v>1.9997765437316239E-3</v>
      </c>
      <c r="AB664">
        <f t="shared" si="177"/>
        <v>2019</v>
      </c>
      <c r="AC664">
        <f t="shared" si="178"/>
        <v>1</v>
      </c>
      <c r="AD664" s="23">
        <f t="shared" si="179"/>
        <v>1</v>
      </c>
      <c r="AE664">
        <f>IF(ISBLANK(Basket_Sheet!$I$1),0,IF(Basket_Sheet!$I$1=0,1,IF(Calculation_Sheet!AB664=Basket_Sheet!$I$1,1,0)))</f>
        <v>1</v>
      </c>
      <c r="AF664">
        <f>IF(ISBLANK(Basket_Sheet!$I$2),0,IF(Basket_Sheet!$I$2=0,1,IF(Calculation_Sheet!AC664=Basket_Sheet!$I$2,1,0)))</f>
        <v>0</v>
      </c>
      <c r="AG664">
        <f>IF(ISBLANK(Basket_Sheet!$I$3),0,IF(Basket_Sheet!$I$3=0,1,IF(Calculation_Sheet!AD664=Basket_Sheet!$I$3,1,0)))</f>
        <v>0</v>
      </c>
      <c r="AH664">
        <f t="shared" si="180"/>
        <v>1</v>
      </c>
    </row>
    <row r="665" spans="1:34" x14ac:dyDescent="0.35">
      <c r="A665" s="19">
        <v>43494</v>
      </c>
      <c r="B665" s="7">
        <v>0.1877286057709277</v>
      </c>
      <c r="C665">
        <v>0.66366402300000005</v>
      </c>
      <c r="D665">
        <v>6.6556863946013706E-2</v>
      </c>
      <c r="E665">
        <v>8.6596731445840796</v>
      </c>
      <c r="F665">
        <v>2</v>
      </c>
      <c r="G665">
        <f t="shared" si="171"/>
        <v>99999</v>
      </c>
      <c r="H665">
        <f t="shared" si="172"/>
        <v>0</v>
      </c>
      <c r="I665">
        <f t="shared" si="173"/>
        <v>99999</v>
      </c>
      <c r="J665">
        <f>IF(Basket_Sheet!$I$6=0,IF(C665&lt;Basket_Sheet!$I$7,-10,10),IF(Basket_Sheet!$I$6=1,IF(D665&lt;Basket_Sheet!$I$7,-10,10),IF(Basket_Sheet!$I$6=2,IF(E665&gt;Basket_Sheet!$I$7,-10,10),"")))</f>
        <v>-10</v>
      </c>
      <c r="K665">
        <f t="shared" si="174"/>
        <v>0</v>
      </c>
      <c r="L665">
        <f t="shared" si="175"/>
        <v>4</v>
      </c>
      <c r="M665">
        <f t="shared" si="176"/>
        <v>4</v>
      </c>
      <c r="N665">
        <v>26680.5</v>
      </c>
      <c r="O665" s="6">
        <f t="shared" si="181"/>
        <v>-1.1138046255650957E-3</v>
      </c>
      <c r="P665">
        <v>22122014</v>
      </c>
      <c r="Q665" s="6">
        <f t="shared" si="182"/>
        <v>6.2248250110408243E-4</v>
      </c>
      <c r="R665">
        <v>3340.992333791391</v>
      </c>
      <c r="S665" s="6">
        <f t="shared" si="183"/>
        <v>-8.1507656979940002E-4</v>
      </c>
      <c r="T665" s="29">
        <v>687.2638199999999</v>
      </c>
      <c r="U665" s="6">
        <f t="shared" si="184"/>
        <v>-1.0697803633119563E-4</v>
      </c>
      <c r="V665">
        <v>901.84202000000005</v>
      </c>
      <c r="W665" s="6">
        <f t="shared" si="186"/>
        <v>4.7402859577319045E-3</v>
      </c>
      <c r="X665">
        <v>4028.2561537913907</v>
      </c>
      <c r="Y665" s="6">
        <f t="shared" si="185"/>
        <v>-6.9433831117737821E-4</v>
      </c>
      <c r="Z665" s="29">
        <v>4930.0981737913908</v>
      </c>
      <c r="AA665" s="6">
        <f t="shared" si="187"/>
        <v>2.9539657189814328E-4</v>
      </c>
      <c r="AB665">
        <f t="shared" si="177"/>
        <v>2019</v>
      </c>
      <c r="AC665">
        <f t="shared" si="178"/>
        <v>1</v>
      </c>
      <c r="AD665" s="23">
        <f t="shared" si="179"/>
        <v>1</v>
      </c>
      <c r="AE665">
        <f>IF(ISBLANK(Basket_Sheet!$I$1),0,IF(Basket_Sheet!$I$1=0,1,IF(Calculation_Sheet!AB665=Basket_Sheet!$I$1,1,0)))</f>
        <v>1</v>
      </c>
      <c r="AF665">
        <f>IF(ISBLANK(Basket_Sheet!$I$2),0,IF(Basket_Sheet!$I$2=0,1,IF(Calculation_Sheet!AC665=Basket_Sheet!$I$2,1,0)))</f>
        <v>0</v>
      </c>
      <c r="AG665">
        <f>IF(ISBLANK(Basket_Sheet!$I$3),0,IF(Basket_Sheet!$I$3=0,1,IF(Calculation_Sheet!AD665=Basket_Sheet!$I$3,1,0)))</f>
        <v>0</v>
      </c>
      <c r="AH665">
        <f t="shared" si="180"/>
        <v>1</v>
      </c>
    </row>
    <row r="666" spans="1:34" x14ac:dyDescent="0.35">
      <c r="A666" s="19">
        <v>43495</v>
      </c>
      <c r="B666" s="7">
        <v>0.2171099241256452</v>
      </c>
      <c r="C666">
        <v>0.32885914199999999</v>
      </c>
      <c r="D666">
        <v>3.6511710692326498E-2</v>
      </c>
      <c r="E666">
        <v>11.027582017228401</v>
      </c>
      <c r="F666">
        <v>5</v>
      </c>
      <c r="G666">
        <f t="shared" si="171"/>
        <v>99999</v>
      </c>
      <c r="H666">
        <f t="shared" si="172"/>
        <v>0</v>
      </c>
      <c r="I666">
        <f t="shared" si="173"/>
        <v>99999</v>
      </c>
      <c r="J666">
        <f>IF(Basket_Sheet!$I$6=0,IF(C666&lt;Basket_Sheet!$I$7,-10,10),IF(Basket_Sheet!$I$6=1,IF(D666&lt;Basket_Sheet!$I$7,-10,10),IF(Basket_Sheet!$I$6=2,IF(E666&gt;Basket_Sheet!$I$7,-10,10),"")))</f>
        <v>-10</v>
      </c>
      <c r="K666">
        <f t="shared" si="174"/>
        <v>0</v>
      </c>
      <c r="L666">
        <f t="shared" si="175"/>
        <v>4</v>
      </c>
      <c r="M666">
        <f t="shared" si="176"/>
        <v>4</v>
      </c>
      <c r="N666">
        <v>26831.449199999999</v>
      </c>
      <c r="O666" s="6">
        <f t="shared" si="181"/>
        <v>5.657660088828953E-3</v>
      </c>
      <c r="P666">
        <v>22299548</v>
      </c>
      <c r="Q666" s="6">
        <f t="shared" si="182"/>
        <v>8.0252186803606573E-3</v>
      </c>
      <c r="R666">
        <v>3335.8819591464039</v>
      </c>
      <c r="S666" s="6">
        <f t="shared" si="183"/>
        <v>-1.5295978363374374E-3</v>
      </c>
      <c r="T666" s="29">
        <v>688.05576999999994</v>
      </c>
      <c r="U666" s="6">
        <f t="shared" si="184"/>
        <v>1.1523231355319297E-3</v>
      </c>
      <c r="V666">
        <v>902.74066000000005</v>
      </c>
      <c r="W666" s="6">
        <f t="shared" si="186"/>
        <v>9.9644946683685731E-4</v>
      </c>
      <c r="X666">
        <v>4023.9377291464039</v>
      </c>
      <c r="Y666" s="6">
        <f t="shared" si="185"/>
        <v>-1.0720332769609264E-3</v>
      </c>
      <c r="Z666" s="29">
        <v>4926.6783891464038</v>
      </c>
      <c r="AA666" s="6">
        <f t="shared" si="187"/>
        <v>-6.9365447186564566E-4</v>
      </c>
      <c r="AB666">
        <f t="shared" si="177"/>
        <v>2019</v>
      </c>
      <c r="AC666">
        <f t="shared" si="178"/>
        <v>1</v>
      </c>
      <c r="AD666" s="23">
        <f t="shared" si="179"/>
        <v>1</v>
      </c>
      <c r="AE666">
        <f>IF(ISBLANK(Basket_Sheet!$I$1),0,IF(Basket_Sheet!$I$1=0,1,IF(Calculation_Sheet!AB666=Basket_Sheet!$I$1,1,0)))</f>
        <v>1</v>
      </c>
      <c r="AF666">
        <f>IF(ISBLANK(Basket_Sheet!$I$2),0,IF(Basket_Sheet!$I$2=0,1,IF(Calculation_Sheet!AC666=Basket_Sheet!$I$2,1,0)))</f>
        <v>0</v>
      </c>
      <c r="AG666">
        <f>IF(ISBLANK(Basket_Sheet!$I$3),0,IF(Basket_Sheet!$I$3=0,1,IF(Calculation_Sheet!AD666=Basket_Sheet!$I$3,1,0)))</f>
        <v>0</v>
      </c>
      <c r="AH666">
        <f t="shared" si="180"/>
        <v>1</v>
      </c>
    </row>
    <row r="667" spans="1:34" x14ac:dyDescent="0.35">
      <c r="A667" s="19">
        <v>43496</v>
      </c>
      <c r="B667" s="7">
        <v>1.0633757006977784</v>
      </c>
      <c r="C667">
        <v>0.89488895199999996</v>
      </c>
      <c r="D667">
        <v>0.30003631734278002</v>
      </c>
      <c r="E667">
        <v>5.83560460829497</v>
      </c>
      <c r="F667">
        <v>6</v>
      </c>
      <c r="G667">
        <f t="shared" si="171"/>
        <v>99999</v>
      </c>
      <c r="H667">
        <f t="shared" si="172"/>
        <v>99999</v>
      </c>
      <c r="I667">
        <f t="shared" si="173"/>
        <v>1</v>
      </c>
      <c r="J667">
        <f>IF(Basket_Sheet!$I$6=0,IF(C667&lt;Basket_Sheet!$I$7,-10,10),IF(Basket_Sheet!$I$6=1,IF(D667&lt;Basket_Sheet!$I$7,-10,10),IF(Basket_Sheet!$I$6=2,IF(E667&gt;Basket_Sheet!$I$7,-10,10),"")))</f>
        <v>10</v>
      </c>
      <c r="K667">
        <f t="shared" si="174"/>
        <v>1</v>
      </c>
      <c r="L667">
        <f t="shared" si="175"/>
        <v>5</v>
      </c>
      <c r="M667">
        <f t="shared" si="176"/>
        <v>5</v>
      </c>
      <c r="N667">
        <v>27250.25</v>
      </c>
      <c r="O667" s="6">
        <f t="shared" si="181"/>
        <v>1.5608579204137829E-2</v>
      </c>
      <c r="P667">
        <v>22420550</v>
      </c>
      <c r="Q667" s="6">
        <f t="shared" si="182"/>
        <v>5.4262086388476849E-3</v>
      </c>
      <c r="R667">
        <v>3347.6303853087425</v>
      </c>
      <c r="S667" s="6">
        <f t="shared" si="183"/>
        <v>3.5218350967505252E-3</v>
      </c>
      <c r="T667" s="29">
        <v>689.20978999999988</v>
      </c>
      <c r="U667" s="6">
        <f t="shared" si="184"/>
        <v>1.677218694060123E-3</v>
      </c>
      <c r="V667">
        <v>902.38622000000009</v>
      </c>
      <c r="W667" s="6">
        <f t="shared" si="186"/>
        <v>-3.9262660441141684E-4</v>
      </c>
      <c r="X667">
        <v>4036.8401753087423</v>
      </c>
      <c r="Y667" s="6">
        <f t="shared" si="185"/>
        <v>3.2064229197392713E-3</v>
      </c>
      <c r="Z667" s="29">
        <v>4939.2263953087422</v>
      </c>
      <c r="AA667" s="6">
        <f t="shared" si="187"/>
        <v>2.5469505356756628E-3</v>
      </c>
      <c r="AB667">
        <f t="shared" si="177"/>
        <v>2019</v>
      </c>
      <c r="AC667">
        <f t="shared" si="178"/>
        <v>1</v>
      </c>
      <c r="AD667" s="23">
        <f t="shared" si="179"/>
        <v>1</v>
      </c>
      <c r="AE667">
        <f>IF(ISBLANK(Basket_Sheet!$I$1),0,IF(Basket_Sheet!$I$1=0,1,IF(Calculation_Sheet!AB667=Basket_Sheet!$I$1,1,0)))</f>
        <v>1</v>
      </c>
      <c r="AF667">
        <f>IF(ISBLANK(Basket_Sheet!$I$2),0,IF(Basket_Sheet!$I$2=0,1,IF(Calculation_Sheet!AC667=Basket_Sheet!$I$2,1,0)))</f>
        <v>0</v>
      </c>
      <c r="AG667">
        <f>IF(ISBLANK(Basket_Sheet!$I$3),0,IF(Basket_Sheet!$I$3=0,1,IF(Calculation_Sheet!AD667=Basket_Sheet!$I$3,1,0)))</f>
        <v>0</v>
      </c>
      <c r="AH667">
        <f t="shared" si="180"/>
        <v>1</v>
      </c>
    </row>
    <row r="668" spans="1:34" x14ac:dyDescent="0.35">
      <c r="A668" s="19">
        <v>43497</v>
      </c>
      <c r="B668" s="7">
        <v>-0.85631055797112698</v>
      </c>
      <c r="C668">
        <v>0.13862457</v>
      </c>
      <c r="D668">
        <v>7.9000300572696802E-2</v>
      </c>
      <c r="E668">
        <v>6.7893215019675299</v>
      </c>
      <c r="F668">
        <v>19</v>
      </c>
      <c r="G668">
        <f t="shared" si="171"/>
        <v>-1</v>
      </c>
      <c r="H668">
        <f t="shared" si="172"/>
        <v>99999</v>
      </c>
      <c r="I668">
        <f t="shared" si="173"/>
        <v>99999</v>
      </c>
      <c r="J668">
        <f>IF(Basket_Sheet!$I$6=0,IF(C668&lt;Basket_Sheet!$I$7,-10,10),IF(Basket_Sheet!$I$6=1,IF(D668&lt;Basket_Sheet!$I$7,-10,10),IF(Basket_Sheet!$I$6=2,IF(E668&gt;Basket_Sheet!$I$7,-10,10),"")))</f>
        <v>-10</v>
      </c>
      <c r="K668">
        <f t="shared" si="174"/>
        <v>-1</v>
      </c>
      <c r="L668">
        <f t="shared" si="175"/>
        <v>2</v>
      </c>
      <c r="M668">
        <f t="shared" si="176"/>
        <v>2</v>
      </c>
      <c r="N668">
        <v>27060.199199999999</v>
      </c>
      <c r="O668" s="6">
        <f t="shared" si="181"/>
        <v>-6.9742773002082759E-3</v>
      </c>
      <c r="P668">
        <v>22279752</v>
      </c>
      <c r="Q668" s="6">
        <f t="shared" si="182"/>
        <v>-6.2798637856787964E-3</v>
      </c>
      <c r="R668">
        <v>3328.9395491164455</v>
      </c>
      <c r="S668" s="6">
        <f t="shared" si="183"/>
        <v>-5.5833034239152202E-3</v>
      </c>
      <c r="T668" s="29">
        <v>690.16950999999995</v>
      </c>
      <c r="U668" s="6">
        <f t="shared" si="184"/>
        <v>1.3924932784254995E-3</v>
      </c>
      <c r="V668">
        <v>956.15472000000011</v>
      </c>
      <c r="W668" s="6">
        <f t="shared" si="186"/>
        <v>5.9584797294444547E-2</v>
      </c>
      <c r="X668">
        <v>4019.1090591164457</v>
      </c>
      <c r="Y668" s="6">
        <f t="shared" si="185"/>
        <v>-4.3923255373716774E-3</v>
      </c>
      <c r="Z668" s="29">
        <v>4975.2637791164461</v>
      </c>
      <c r="AA668" s="6">
        <f t="shared" si="187"/>
        <v>7.2961595447278427E-3</v>
      </c>
      <c r="AB668">
        <f t="shared" si="177"/>
        <v>2019</v>
      </c>
      <c r="AC668">
        <f t="shared" si="178"/>
        <v>2</v>
      </c>
      <c r="AD668" s="23">
        <f t="shared" si="179"/>
        <v>1</v>
      </c>
      <c r="AE668">
        <f>IF(ISBLANK(Basket_Sheet!$I$1),0,IF(Basket_Sheet!$I$1=0,1,IF(Calculation_Sheet!AB668=Basket_Sheet!$I$1,1,0)))</f>
        <v>1</v>
      </c>
      <c r="AF668">
        <f>IF(ISBLANK(Basket_Sheet!$I$2),0,IF(Basket_Sheet!$I$2=0,1,IF(Calculation_Sheet!AC668=Basket_Sheet!$I$2,1,0)))</f>
        <v>0</v>
      </c>
      <c r="AG668">
        <f>IF(ISBLANK(Basket_Sheet!$I$3),0,IF(Basket_Sheet!$I$3=0,1,IF(Calculation_Sheet!AD668=Basket_Sheet!$I$3,1,0)))</f>
        <v>0</v>
      </c>
      <c r="AH668">
        <f t="shared" si="180"/>
        <v>1</v>
      </c>
    </row>
    <row r="669" spans="1:34" x14ac:dyDescent="0.35">
      <c r="A669" s="19">
        <v>43500</v>
      </c>
      <c r="B669" s="7">
        <v>0.98774082871509594</v>
      </c>
      <c r="C669">
        <v>0.69181721600000001</v>
      </c>
      <c r="D669">
        <v>0.21848698943772599</v>
      </c>
      <c r="E669">
        <v>5.9985950986247296</v>
      </c>
      <c r="F669">
        <v>10</v>
      </c>
      <c r="G669">
        <f t="shared" si="171"/>
        <v>99999</v>
      </c>
      <c r="H669">
        <f t="shared" si="172"/>
        <v>99999</v>
      </c>
      <c r="I669">
        <f t="shared" si="173"/>
        <v>1</v>
      </c>
      <c r="J669">
        <f>IF(Basket_Sheet!$I$6=0,IF(C669&lt;Basket_Sheet!$I$7,-10,10),IF(Basket_Sheet!$I$6=1,IF(D669&lt;Basket_Sheet!$I$7,-10,10),IF(Basket_Sheet!$I$6=2,IF(E669&gt;Basket_Sheet!$I$7,-10,10),"")))</f>
        <v>10</v>
      </c>
      <c r="K669">
        <f t="shared" si="174"/>
        <v>1</v>
      </c>
      <c r="L669">
        <f t="shared" si="175"/>
        <v>5</v>
      </c>
      <c r="M669">
        <f t="shared" si="176"/>
        <v>5</v>
      </c>
      <c r="N669">
        <v>27180.199199999999</v>
      </c>
      <c r="O669" s="6">
        <f t="shared" si="181"/>
        <v>4.4345571558097596E-3</v>
      </c>
      <c r="P669">
        <v>22144006</v>
      </c>
      <c r="Q669" s="6">
        <f t="shared" si="182"/>
        <v>-6.0927967241286574E-3</v>
      </c>
      <c r="R669">
        <v>3334.1754171245029</v>
      </c>
      <c r="S669" s="6">
        <f t="shared" si="183"/>
        <v>1.5728336098643769E-3</v>
      </c>
      <c r="T669" s="29">
        <v>690.33201999999983</v>
      </c>
      <c r="U669" s="6">
        <f t="shared" si="184"/>
        <v>2.3546389350048713E-4</v>
      </c>
      <c r="V669">
        <v>950.6156400000001</v>
      </c>
      <c r="W669" s="6">
        <f t="shared" si="186"/>
        <v>-5.793079178650129E-3</v>
      </c>
      <c r="X669">
        <v>4024.5074371245028</v>
      </c>
      <c r="Y669" s="6">
        <f t="shared" si="185"/>
        <v>1.343177786084615E-3</v>
      </c>
      <c r="Z669" s="29">
        <v>4975.1230771245027</v>
      </c>
      <c r="AA669" s="6">
        <f t="shared" si="187"/>
        <v>-2.8280307977635033E-5</v>
      </c>
      <c r="AB669">
        <f t="shared" si="177"/>
        <v>2019</v>
      </c>
      <c r="AC669">
        <f t="shared" si="178"/>
        <v>2</v>
      </c>
      <c r="AD669" s="23">
        <f t="shared" si="179"/>
        <v>1</v>
      </c>
      <c r="AE669">
        <f>IF(ISBLANK(Basket_Sheet!$I$1),0,IF(Basket_Sheet!$I$1=0,1,IF(Calculation_Sheet!AB669=Basket_Sheet!$I$1,1,0)))</f>
        <v>1</v>
      </c>
      <c r="AF669">
        <f>IF(ISBLANK(Basket_Sheet!$I$2),0,IF(Basket_Sheet!$I$2=0,1,IF(Calculation_Sheet!AC669=Basket_Sheet!$I$2,1,0)))</f>
        <v>0</v>
      </c>
      <c r="AG669">
        <f>IF(ISBLANK(Basket_Sheet!$I$3),0,IF(Basket_Sheet!$I$3=0,1,IF(Calculation_Sheet!AD669=Basket_Sheet!$I$3,1,0)))</f>
        <v>0</v>
      </c>
      <c r="AH669">
        <f t="shared" si="180"/>
        <v>1</v>
      </c>
    </row>
    <row r="670" spans="1:34" x14ac:dyDescent="0.35">
      <c r="A670" s="19">
        <v>43501</v>
      </c>
      <c r="B670" s="7">
        <v>0.15470100407947973</v>
      </c>
      <c r="C670">
        <v>0.32423674899999999</v>
      </c>
      <c r="D670">
        <v>9.4989325750218401E-2</v>
      </c>
      <c r="E670">
        <v>11.3311527048321</v>
      </c>
      <c r="F670">
        <v>7</v>
      </c>
      <c r="G670">
        <f t="shared" si="171"/>
        <v>99999</v>
      </c>
      <c r="H670">
        <f t="shared" si="172"/>
        <v>0</v>
      </c>
      <c r="I670">
        <f t="shared" si="173"/>
        <v>99999</v>
      </c>
      <c r="J670">
        <f>IF(Basket_Sheet!$I$6=0,IF(C670&lt;Basket_Sheet!$I$7,-10,10),IF(Basket_Sheet!$I$6=1,IF(D670&lt;Basket_Sheet!$I$7,-10,10),IF(Basket_Sheet!$I$6=2,IF(E670&gt;Basket_Sheet!$I$7,-10,10),"")))</f>
        <v>10</v>
      </c>
      <c r="K670">
        <f t="shared" si="174"/>
        <v>0</v>
      </c>
      <c r="L670">
        <f t="shared" si="175"/>
        <v>3</v>
      </c>
      <c r="M670">
        <f t="shared" si="176"/>
        <v>3</v>
      </c>
      <c r="N670">
        <v>27275.150399999999</v>
      </c>
      <c r="O670" s="6">
        <f t="shared" si="181"/>
        <v>3.4933960307399481E-3</v>
      </c>
      <c r="P670">
        <v>22134058</v>
      </c>
      <c r="Q670" s="6">
        <f t="shared" si="182"/>
        <v>-4.4924120775613474E-4</v>
      </c>
      <c r="R670">
        <v>3337.7835282037186</v>
      </c>
      <c r="S670" s="6">
        <f t="shared" si="183"/>
        <v>1.0821599429604589E-3</v>
      </c>
      <c r="T670" s="29">
        <v>690.94766999999979</v>
      </c>
      <c r="U670" s="6">
        <f t="shared" si="184"/>
        <v>8.918172446932271E-4</v>
      </c>
      <c r="V670">
        <v>954.88426000000004</v>
      </c>
      <c r="W670" s="6">
        <f t="shared" si="186"/>
        <v>4.4903742589381679E-3</v>
      </c>
      <c r="X670">
        <v>4028.7311982037181</v>
      </c>
      <c r="Y670" s="6">
        <f t="shared" si="185"/>
        <v>1.0495100692951009E-3</v>
      </c>
      <c r="Z670" s="29">
        <v>4983.6154582037179</v>
      </c>
      <c r="AA670" s="6">
        <f t="shared" si="187"/>
        <v>1.7069690432911511E-3</v>
      </c>
      <c r="AB670">
        <f t="shared" si="177"/>
        <v>2019</v>
      </c>
      <c r="AC670">
        <f t="shared" si="178"/>
        <v>2</v>
      </c>
      <c r="AD670" s="23">
        <f t="shared" si="179"/>
        <v>1</v>
      </c>
      <c r="AE670">
        <f>IF(ISBLANK(Basket_Sheet!$I$1),0,IF(Basket_Sheet!$I$1=0,1,IF(Calculation_Sheet!AB670=Basket_Sheet!$I$1,1,0)))</f>
        <v>1</v>
      </c>
      <c r="AF670">
        <f>IF(ISBLANK(Basket_Sheet!$I$2),0,IF(Basket_Sheet!$I$2=0,1,IF(Calculation_Sheet!AC670=Basket_Sheet!$I$2,1,0)))</f>
        <v>0</v>
      </c>
      <c r="AG670">
        <f>IF(ISBLANK(Basket_Sheet!$I$3),0,IF(Basket_Sheet!$I$3=0,1,IF(Calculation_Sheet!AD670=Basket_Sheet!$I$3,1,0)))</f>
        <v>0</v>
      </c>
      <c r="AH670">
        <f t="shared" si="180"/>
        <v>1</v>
      </c>
    </row>
    <row r="671" spans="1:34" x14ac:dyDescent="0.35">
      <c r="A671" s="19">
        <v>43502</v>
      </c>
      <c r="B671" s="7">
        <v>0.35912636520454644</v>
      </c>
      <c r="C671">
        <v>0.37563029199999998</v>
      </c>
      <c r="D671">
        <v>5.2070041192017302E-2</v>
      </c>
      <c r="E671">
        <v>13.7725438681678</v>
      </c>
      <c r="F671">
        <v>4</v>
      </c>
      <c r="G671">
        <f t="shared" si="171"/>
        <v>99999</v>
      </c>
      <c r="H671">
        <f t="shared" si="172"/>
        <v>99999</v>
      </c>
      <c r="I671">
        <f t="shared" si="173"/>
        <v>1</v>
      </c>
      <c r="J671">
        <f>IF(Basket_Sheet!$I$6=0,IF(C671&lt;Basket_Sheet!$I$7,-10,10),IF(Basket_Sheet!$I$6=1,IF(D671&lt;Basket_Sheet!$I$7,-10,10),IF(Basket_Sheet!$I$6=2,IF(E671&gt;Basket_Sheet!$I$7,-10,10),"")))</f>
        <v>-10</v>
      </c>
      <c r="K671">
        <f t="shared" si="174"/>
        <v>1</v>
      </c>
      <c r="L671">
        <f t="shared" si="175"/>
        <v>6</v>
      </c>
      <c r="M671">
        <f t="shared" si="176"/>
        <v>6</v>
      </c>
      <c r="N671">
        <v>27405.699199999999</v>
      </c>
      <c r="O671" s="6">
        <f t="shared" si="181"/>
        <v>4.7863640744580938E-3</v>
      </c>
      <c r="P671">
        <v>22268112</v>
      </c>
      <c r="Q671" s="6">
        <f t="shared" si="182"/>
        <v>6.0564583322226806E-3</v>
      </c>
      <c r="R671">
        <v>3354.3990004364568</v>
      </c>
      <c r="S671" s="6">
        <f t="shared" si="183"/>
        <v>4.9779957544699993E-3</v>
      </c>
      <c r="T671" s="29">
        <v>692.12169999999992</v>
      </c>
      <c r="U671" s="6">
        <f t="shared" si="184"/>
        <v>1.6991590694561687E-3</v>
      </c>
      <c r="V671">
        <v>955.39816000000019</v>
      </c>
      <c r="W671" s="6">
        <f t="shared" si="186"/>
        <v>5.3818040733033534E-4</v>
      </c>
      <c r="X671">
        <v>4046.5207004364565</v>
      </c>
      <c r="Y671" s="6">
        <f t="shared" si="185"/>
        <v>4.4156587663803926E-3</v>
      </c>
      <c r="Z671" s="29">
        <v>5001.9188604364572</v>
      </c>
      <c r="AA671" s="6">
        <f t="shared" si="187"/>
        <v>3.6727155989952909E-3</v>
      </c>
      <c r="AB671">
        <f t="shared" si="177"/>
        <v>2019</v>
      </c>
      <c r="AC671">
        <f t="shared" si="178"/>
        <v>2</v>
      </c>
      <c r="AD671" s="23">
        <f t="shared" si="179"/>
        <v>1</v>
      </c>
      <c r="AE671">
        <f>IF(ISBLANK(Basket_Sheet!$I$1),0,IF(Basket_Sheet!$I$1=0,1,IF(Calculation_Sheet!AB671=Basket_Sheet!$I$1,1,0)))</f>
        <v>1</v>
      </c>
      <c r="AF671">
        <f>IF(ISBLANK(Basket_Sheet!$I$2),0,IF(Basket_Sheet!$I$2=0,1,IF(Calculation_Sheet!AC671=Basket_Sheet!$I$2,1,0)))</f>
        <v>0</v>
      </c>
      <c r="AG671">
        <f>IF(ISBLANK(Basket_Sheet!$I$3),0,IF(Basket_Sheet!$I$3=0,1,IF(Calculation_Sheet!AD671=Basket_Sheet!$I$3,1,0)))</f>
        <v>0</v>
      </c>
      <c r="AH671">
        <f t="shared" si="180"/>
        <v>1</v>
      </c>
    </row>
    <row r="672" spans="1:34" x14ac:dyDescent="0.35">
      <c r="A672" s="19">
        <v>43503</v>
      </c>
      <c r="B672" s="7">
        <v>-0.45443110458610297</v>
      </c>
      <c r="C672">
        <v>7.5591025000000006E-2</v>
      </c>
      <c r="D672">
        <v>8.3554329913748296E-2</v>
      </c>
      <c r="E672">
        <v>9.7838809673343992</v>
      </c>
      <c r="F672">
        <v>8</v>
      </c>
      <c r="G672">
        <f t="shared" si="171"/>
        <v>-1</v>
      </c>
      <c r="H672">
        <f t="shared" si="172"/>
        <v>99999</v>
      </c>
      <c r="I672">
        <f t="shared" si="173"/>
        <v>99999</v>
      </c>
      <c r="J672">
        <f>IF(Basket_Sheet!$I$6=0,IF(C672&lt;Basket_Sheet!$I$7,-10,10),IF(Basket_Sheet!$I$6=1,IF(D672&lt;Basket_Sheet!$I$7,-10,10),IF(Basket_Sheet!$I$6=2,IF(E672&gt;Basket_Sheet!$I$7,-10,10),"")))</f>
        <v>-10</v>
      </c>
      <c r="K672">
        <f t="shared" si="174"/>
        <v>-1</v>
      </c>
      <c r="L672">
        <f t="shared" si="175"/>
        <v>2</v>
      </c>
      <c r="M672">
        <f t="shared" si="176"/>
        <v>2</v>
      </c>
      <c r="N672">
        <v>27344.699199999999</v>
      </c>
      <c r="O672" s="6">
        <f t="shared" si="181"/>
        <v>-2.2258144028669546E-3</v>
      </c>
      <c r="P672">
        <v>22377576</v>
      </c>
      <c r="Q672" s="6">
        <f t="shared" si="182"/>
        <v>4.9157288233505625E-3</v>
      </c>
      <c r="R672">
        <v>3367.843121038044</v>
      </c>
      <c r="S672" s="6">
        <f t="shared" si="183"/>
        <v>4.0079074075081156E-3</v>
      </c>
      <c r="T672" s="29">
        <v>691.23597999999981</v>
      </c>
      <c r="U672" s="6">
        <f t="shared" si="184"/>
        <v>-1.2797171364516968E-3</v>
      </c>
      <c r="V672">
        <v>956.32686000000012</v>
      </c>
      <c r="W672" s="6">
        <f t="shared" si="186"/>
        <v>9.7205546219591987E-4</v>
      </c>
      <c r="X672">
        <v>4059.079101038044</v>
      </c>
      <c r="Y672" s="6">
        <f t="shared" si="185"/>
        <v>3.1035058340942445E-3</v>
      </c>
      <c r="Z672" s="29">
        <v>5015.4059610380446</v>
      </c>
      <c r="AA672" s="6">
        <f t="shared" si="187"/>
        <v>2.6963853228940682E-3</v>
      </c>
      <c r="AB672">
        <f t="shared" si="177"/>
        <v>2019</v>
      </c>
      <c r="AC672">
        <f t="shared" si="178"/>
        <v>2</v>
      </c>
      <c r="AD672" s="23">
        <f t="shared" si="179"/>
        <v>1</v>
      </c>
      <c r="AE672">
        <f>IF(ISBLANK(Basket_Sheet!$I$1),0,IF(Basket_Sheet!$I$1=0,1,IF(Calculation_Sheet!AB672=Basket_Sheet!$I$1,1,0)))</f>
        <v>1</v>
      </c>
      <c r="AF672">
        <f>IF(ISBLANK(Basket_Sheet!$I$2),0,IF(Basket_Sheet!$I$2=0,1,IF(Calculation_Sheet!AC672=Basket_Sheet!$I$2,1,0)))</f>
        <v>0</v>
      </c>
      <c r="AG672">
        <f>IF(ISBLANK(Basket_Sheet!$I$3),0,IF(Basket_Sheet!$I$3=0,1,IF(Calculation_Sheet!AD672=Basket_Sheet!$I$3,1,0)))</f>
        <v>0</v>
      </c>
      <c r="AH672">
        <f t="shared" si="180"/>
        <v>1</v>
      </c>
    </row>
    <row r="673" spans="1:34" x14ac:dyDescent="0.35">
      <c r="A673" s="19">
        <v>43504</v>
      </c>
      <c r="B673" s="7">
        <v>-7.6299975932644981E-2</v>
      </c>
      <c r="C673">
        <v>0.44005504200000001</v>
      </c>
      <c r="D673">
        <v>3.38929433254739E-2</v>
      </c>
      <c r="E673">
        <v>8.8810011592873703</v>
      </c>
      <c r="F673">
        <v>8</v>
      </c>
      <c r="G673">
        <f t="shared" si="171"/>
        <v>99999</v>
      </c>
      <c r="H673">
        <f t="shared" si="172"/>
        <v>0</v>
      </c>
      <c r="I673">
        <f t="shared" si="173"/>
        <v>99999</v>
      </c>
      <c r="J673">
        <f>IF(Basket_Sheet!$I$6=0,IF(C673&lt;Basket_Sheet!$I$7,-10,10),IF(Basket_Sheet!$I$6=1,IF(D673&lt;Basket_Sheet!$I$7,-10,10),IF(Basket_Sheet!$I$6=2,IF(E673&gt;Basket_Sheet!$I$7,-10,10),"")))</f>
        <v>-10</v>
      </c>
      <c r="K673">
        <f t="shared" si="174"/>
        <v>0</v>
      </c>
      <c r="L673">
        <f t="shared" si="175"/>
        <v>4</v>
      </c>
      <c r="M673">
        <f t="shared" si="176"/>
        <v>4</v>
      </c>
      <c r="N673">
        <v>27261.5</v>
      </c>
      <c r="O673" s="6">
        <f t="shared" si="181"/>
        <v>-3.0426079801235684E-3</v>
      </c>
      <c r="P673">
        <v>22338762</v>
      </c>
      <c r="Q673" s="6">
        <f t="shared" si="182"/>
        <v>-1.7345042197599581E-3</v>
      </c>
      <c r="R673">
        <v>3361.238924186971</v>
      </c>
      <c r="S673" s="6">
        <f t="shared" si="183"/>
        <v>-1.9609573883707654E-3</v>
      </c>
      <c r="T673" s="29">
        <v>691.04239999999993</v>
      </c>
      <c r="U673" s="6">
        <f t="shared" si="184"/>
        <v>-2.8004907962098091E-4</v>
      </c>
      <c r="V673">
        <v>951.36360000000013</v>
      </c>
      <c r="W673" s="6">
        <f t="shared" si="186"/>
        <v>-5.1899201074411261E-3</v>
      </c>
      <c r="X673">
        <v>4052.2813241869708</v>
      </c>
      <c r="Y673" s="6">
        <f t="shared" si="185"/>
        <v>-1.674709135216057E-3</v>
      </c>
      <c r="Z673" s="29">
        <v>5003.6449241869705</v>
      </c>
      <c r="AA673" s="6">
        <f t="shared" si="187"/>
        <v>-2.3449820298574453E-3</v>
      </c>
      <c r="AB673">
        <f t="shared" si="177"/>
        <v>2019</v>
      </c>
      <c r="AC673">
        <f t="shared" si="178"/>
        <v>2</v>
      </c>
      <c r="AD673" s="23">
        <f t="shared" si="179"/>
        <v>1</v>
      </c>
      <c r="AE673">
        <f>IF(ISBLANK(Basket_Sheet!$I$1),0,IF(Basket_Sheet!$I$1=0,1,IF(Calculation_Sheet!AB673=Basket_Sheet!$I$1,1,0)))</f>
        <v>1</v>
      </c>
      <c r="AF673">
        <f>IF(ISBLANK(Basket_Sheet!$I$2),0,IF(Basket_Sheet!$I$2=0,1,IF(Calculation_Sheet!AC673=Basket_Sheet!$I$2,1,0)))</f>
        <v>0</v>
      </c>
      <c r="AG673">
        <f>IF(ISBLANK(Basket_Sheet!$I$3),0,IF(Basket_Sheet!$I$3=0,1,IF(Calculation_Sheet!AD673=Basket_Sheet!$I$3,1,0)))</f>
        <v>0</v>
      </c>
      <c r="AH673">
        <f t="shared" si="180"/>
        <v>1</v>
      </c>
    </row>
    <row r="674" spans="1:34" x14ac:dyDescent="0.35">
      <c r="A674" s="19">
        <v>43507</v>
      </c>
      <c r="B674" s="7">
        <v>0.1358818367249833</v>
      </c>
      <c r="C674">
        <v>0.160837489</v>
      </c>
      <c r="D674">
        <v>3.5212105835963202E-2</v>
      </c>
      <c r="E674">
        <v>12.333077636741001</v>
      </c>
      <c r="F674">
        <v>3</v>
      </c>
      <c r="G674">
        <f t="shared" si="171"/>
        <v>99999</v>
      </c>
      <c r="H674">
        <f t="shared" si="172"/>
        <v>0</v>
      </c>
      <c r="I674">
        <f t="shared" si="173"/>
        <v>99999</v>
      </c>
      <c r="J674">
        <f>IF(Basket_Sheet!$I$6=0,IF(C674&lt;Basket_Sheet!$I$7,-10,10),IF(Basket_Sheet!$I$6=1,IF(D674&lt;Basket_Sheet!$I$7,-10,10),IF(Basket_Sheet!$I$6=2,IF(E674&gt;Basket_Sheet!$I$7,-10,10),"")))</f>
        <v>-10</v>
      </c>
      <c r="K674">
        <f t="shared" si="174"/>
        <v>0</v>
      </c>
      <c r="L674">
        <f t="shared" si="175"/>
        <v>4</v>
      </c>
      <c r="M674">
        <f t="shared" si="176"/>
        <v>4</v>
      </c>
      <c r="N674">
        <v>27259.949199999999</v>
      </c>
      <c r="O674" s="6">
        <f t="shared" si="181"/>
        <v>-5.6886084771612389E-5</v>
      </c>
      <c r="P674">
        <v>22420286</v>
      </c>
      <c r="Q674" s="6">
        <f t="shared" si="182"/>
        <v>3.649441271633691E-3</v>
      </c>
      <c r="R674">
        <v>3368.6700139896939</v>
      </c>
      <c r="S674" s="6">
        <f t="shared" si="183"/>
        <v>2.2108186803531105E-3</v>
      </c>
      <c r="T674" s="29">
        <v>690.76828999999987</v>
      </c>
      <c r="U674" s="6">
        <f t="shared" si="184"/>
        <v>-3.9666162307849806E-4</v>
      </c>
      <c r="V674">
        <v>946.85205999999994</v>
      </c>
      <c r="W674" s="6">
        <f t="shared" si="186"/>
        <v>-4.7421826943979672E-3</v>
      </c>
      <c r="X674">
        <v>4059.4383039896938</v>
      </c>
      <c r="Y674" s="6">
        <f t="shared" si="185"/>
        <v>1.7661606463512669E-3</v>
      </c>
      <c r="Z674" s="29">
        <v>5006.290363989694</v>
      </c>
      <c r="AA674" s="6">
        <f t="shared" si="187"/>
        <v>5.2870254440628983E-4</v>
      </c>
      <c r="AB674">
        <f t="shared" si="177"/>
        <v>2019</v>
      </c>
      <c r="AC674">
        <f t="shared" si="178"/>
        <v>2</v>
      </c>
      <c r="AD674" s="23">
        <f t="shared" si="179"/>
        <v>1</v>
      </c>
      <c r="AE674">
        <f>IF(ISBLANK(Basket_Sheet!$I$1),0,IF(Basket_Sheet!$I$1=0,1,IF(Calculation_Sheet!AB674=Basket_Sheet!$I$1,1,0)))</f>
        <v>1</v>
      </c>
      <c r="AF674">
        <f>IF(ISBLANK(Basket_Sheet!$I$2),0,IF(Basket_Sheet!$I$2=0,1,IF(Calculation_Sheet!AC674=Basket_Sheet!$I$2,1,0)))</f>
        <v>0</v>
      </c>
      <c r="AG674">
        <f>IF(ISBLANK(Basket_Sheet!$I$3),0,IF(Basket_Sheet!$I$3=0,1,IF(Calculation_Sheet!AD674=Basket_Sheet!$I$3,1,0)))</f>
        <v>0</v>
      </c>
      <c r="AH674">
        <f t="shared" si="180"/>
        <v>1</v>
      </c>
    </row>
    <row r="675" spans="1:34" x14ac:dyDescent="0.35">
      <c r="A675" s="19">
        <v>43508</v>
      </c>
      <c r="B675" s="7">
        <v>-1.1311910465528654</v>
      </c>
      <c r="C675">
        <v>0.49796207100000001</v>
      </c>
      <c r="D675">
        <v>0.24861314490078101</v>
      </c>
      <c r="E675">
        <v>5.9717951238573201</v>
      </c>
      <c r="F675">
        <v>2</v>
      </c>
      <c r="G675">
        <f t="shared" si="171"/>
        <v>-1</v>
      </c>
      <c r="H675">
        <f t="shared" si="172"/>
        <v>99999</v>
      </c>
      <c r="I675">
        <f t="shared" si="173"/>
        <v>99999</v>
      </c>
      <c r="J675">
        <f>IF(Basket_Sheet!$I$6=0,IF(C675&lt;Basket_Sheet!$I$7,-10,10),IF(Basket_Sheet!$I$6=1,IF(D675&lt;Basket_Sheet!$I$7,-10,10),IF(Basket_Sheet!$I$6=2,IF(E675&gt;Basket_Sheet!$I$7,-10,10),"")))</f>
        <v>10</v>
      </c>
      <c r="K675">
        <f t="shared" si="174"/>
        <v>-1</v>
      </c>
      <c r="L675">
        <f t="shared" si="175"/>
        <v>1</v>
      </c>
      <c r="M675">
        <f t="shared" si="176"/>
        <v>1</v>
      </c>
      <c r="N675">
        <v>26996.150399999999</v>
      </c>
      <c r="O675" s="6">
        <f t="shared" si="181"/>
        <v>-9.6771566984431567E-3</v>
      </c>
      <c r="P675">
        <v>22487606</v>
      </c>
      <c r="Q675" s="6">
        <f t="shared" si="182"/>
        <v>3.0026378789280717E-3</v>
      </c>
      <c r="R675">
        <v>3378.1354744138548</v>
      </c>
      <c r="S675" s="6">
        <f t="shared" si="183"/>
        <v>2.8098508862108851E-3</v>
      </c>
      <c r="T675" s="29">
        <v>691.60556999999994</v>
      </c>
      <c r="U675" s="6">
        <f t="shared" si="184"/>
        <v>1.2120996463229616E-3</v>
      </c>
      <c r="V675">
        <v>946.51731999999993</v>
      </c>
      <c r="W675" s="6">
        <f t="shared" si="186"/>
        <v>-3.5352935705712518E-4</v>
      </c>
      <c r="X675">
        <v>4069.741044413855</v>
      </c>
      <c r="Y675" s="6">
        <f t="shared" si="185"/>
        <v>2.5379719194242867E-3</v>
      </c>
      <c r="Z675" s="29">
        <v>5016.2583644138549</v>
      </c>
      <c r="AA675" s="6">
        <f t="shared" si="187"/>
        <v>1.9910951421957535E-3</v>
      </c>
      <c r="AB675">
        <f t="shared" si="177"/>
        <v>2019</v>
      </c>
      <c r="AC675">
        <f t="shared" si="178"/>
        <v>2</v>
      </c>
      <c r="AD675" s="23">
        <f t="shared" si="179"/>
        <v>1</v>
      </c>
      <c r="AE675">
        <f>IF(ISBLANK(Basket_Sheet!$I$1),0,IF(Basket_Sheet!$I$1=0,1,IF(Calculation_Sheet!AB675=Basket_Sheet!$I$1,1,0)))</f>
        <v>1</v>
      </c>
      <c r="AF675">
        <f>IF(ISBLANK(Basket_Sheet!$I$2),0,IF(Basket_Sheet!$I$2=0,1,IF(Calculation_Sheet!AC675=Basket_Sheet!$I$2,1,0)))</f>
        <v>0</v>
      </c>
      <c r="AG675">
        <f>IF(ISBLANK(Basket_Sheet!$I$3),0,IF(Basket_Sheet!$I$3=0,1,IF(Calculation_Sheet!AD675=Basket_Sheet!$I$3,1,0)))</f>
        <v>0</v>
      </c>
      <c r="AH675">
        <f t="shared" si="180"/>
        <v>1</v>
      </c>
    </row>
    <row r="676" spans="1:34" x14ac:dyDescent="0.35">
      <c r="A676" s="19">
        <v>43509</v>
      </c>
      <c r="B676" s="7">
        <v>-0.99078674538620704</v>
      </c>
      <c r="C676">
        <v>0.29704076000000001</v>
      </c>
      <c r="D676">
        <v>0.20552389547913699</v>
      </c>
      <c r="E676">
        <v>7.6551535374857602</v>
      </c>
      <c r="F676">
        <v>2</v>
      </c>
      <c r="G676">
        <f t="shared" si="171"/>
        <v>-1</v>
      </c>
      <c r="H676">
        <f t="shared" si="172"/>
        <v>99999</v>
      </c>
      <c r="I676">
        <f t="shared" si="173"/>
        <v>99999</v>
      </c>
      <c r="J676">
        <f>IF(Basket_Sheet!$I$6=0,IF(C676&lt;Basket_Sheet!$I$7,-10,10),IF(Basket_Sheet!$I$6=1,IF(D676&lt;Basket_Sheet!$I$7,-10,10),IF(Basket_Sheet!$I$6=2,IF(E676&gt;Basket_Sheet!$I$7,-10,10),"")))</f>
        <v>10</v>
      </c>
      <c r="K676">
        <f t="shared" si="174"/>
        <v>-1</v>
      </c>
      <c r="L676">
        <f t="shared" si="175"/>
        <v>1</v>
      </c>
      <c r="M676">
        <f t="shared" si="176"/>
        <v>1</v>
      </c>
      <c r="N676">
        <v>26842.900399999999</v>
      </c>
      <c r="O676" s="6">
        <f t="shared" si="181"/>
        <v>-5.6767353022303402E-3</v>
      </c>
      <c r="P676">
        <v>22558856</v>
      </c>
      <c r="Q676" s="6">
        <f t="shared" si="182"/>
        <v>3.1684119687973578E-3</v>
      </c>
      <c r="R676">
        <v>3385.6795294688663</v>
      </c>
      <c r="S676" s="6">
        <f t="shared" si="183"/>
        <v>2.2332008624730282E-3</v>
      </c>
      <c r="T676" s="29">
        <v>692.82226999999989</v>
      </c>
      <c r="U676" s="6">
        <f t="shared" si="184"/>
        <v>1.7592397354462275E-3</v>
      </c>
      <c r="V676">
        <v>947.66134000000011</v>
      </c>
      <c r="W676" s="6">
        <f t="shared" si="186"/>
        <v>1.2086625102647464E-3</v>
      </c>
      <c r="X676">
        <v>4078.501799468866</v>
      </c>
      <c r="Y676" s="6">
        <f t="shared" si="185"/>
        <v>2.1526566332852326E-3</v>
      </c>
      <c r="Z676" s="29">
        <v>5026.1631394688666</v>
      </c>
      <c r="AA676" s="6">
        <f t="shared" si="187"/>
        <v>1.9745344708075319E-3</v>
      </c>
      <c r="AB676">
        <f t="shared" si="177"/>
        <v>2019</v>
      </c>
      <c r="AC676">
        <f t="shared" si="178"/>
        <v>2</v>
      </c>
      <c r="AD676" s="23">
        <f t="shared" si="179"/>
        <v>1</v>
      </c>
      <c r="AE676">
        <f>IF(ISBLANK(Basket_Sheet!$I$1),0,IF(Basket_Sheet!$I$1=0,1,IF(Calculation_Sheet!AB676=Basket_Sheet!$I$1,1,0)))</f>
        <v>1</v>
      </c>
      <c r="AF676">
        <f>IF(ISBLANK(Basket_Sheet!$I$2),0,IF(Basket_Sheet!$I$2=0,1,IF(Calculation_Sheet!AC676=Basket_Sheet!$I$2,1,0)))</f>
        <v>0</v>
      </c>
      <c r="AG676">
        <f>IF(ISBLANK(Basket_Sheet!$I$3),0,IF(Basket_Sheet!$I$3=0,1,IF(Calculation_Sheet!AD676=Basket_Sheet!$I$3,1,0)))</f>
        <v>0</v>
      </c>
      <c r="AH676">
        <f t="shared" si="180"/>
        <v>1</v>
      </c>
    </row>
    <row r="677" spans="1:34" x14ac:dyDescent="0.35">
      <c r="A677" s="19">
        <v>43510</v>
      </c>
      <c r="B677" s="7">
        <v>0.5646268568450693</v>
      </c>
      <c r="C677">
        <v>0.46351491299999997</v>
      </c>
      <c r="D677">
        <v>9.0770747934362905E-2</v>
      </c>
      <c r="E677">
        <v>10.3546810075919</v>
      </c>
      <c r="F677">
        <v>7</v>
      </c>
      <c r="G677">
        <f t="shared" si="171"/>
        <v>99999</v>
      </c>
      <c r="H677">
        <f t="shared" si="172"/>
        <v>99999</v>
      </c>
      <c r="I677">
        <f t="shared" si="173"/>
        <v>1</v>
      </c>
      <c r="J677">
        <f>IF(Basket_Sheet!$I$6=0,IF(C677&lt;Basket_Sheet!$I$7,-10,10),IF(Basket_Sheet!$I$6=1,IF(D677&lt;Basket_Sheet!$I$7,-10,10),IF(Basket_Sheet!$I$6=2,IF(E677&gt;Basket_Sheet!$I$7,-10,10),"")))</f>
        <v>10</v>
      </c>
      <c r="K677">
        <f t="shared" si="174"/>
        <v>1</v>
      </c>
      <c r="L677">
        <f t="shared" si="175"/>
        <v>5</v>
      </c>
      <c r="M677">
        <f t="shared" si="176"/>
        <v>5</v>
      </c>
      <c r="N677">
        <v>26992.800800000001</v>
      </c>
      <c r="O677" s="6">
        <f t="shared" si="181"/>
        <v>5.5843592818309862E-3</v>
      </c>
      <c r="P677">
        <v>22616398</v>
      </c>
      <c r="Q677" s="6">
        <f t="shared" si="182"/>
        <v>2.5507499139141299E-3</v>
      </c>
      <c r="R677">
        <v>3390.2730216406435</v>
      </c>
      <c r="S677" s="6">
        <f t="shared" si="183"/>
        <v>1.3567415733815036E-3</v>
      </c>
      <c r="T677" s="29">
        <v>691.97035999999991</v>
      </c>
      <c r="U677" s="6">
        <f t="shared" si="184"/>
        <v>-1.2296227140620175E-3</v>
      </c>
      <c r="V677">
        <v>948.80187999999998</v>
      </c>
      <c r="W677" s="6">
        <f t="shared" si="186"/>
        <v>1.2035312108436003E-3</v>
      </c>
      <c r="X677">
        <v>4082.2433816406433</v>
      </c>
      <c r="Y677" s="6">
        <f t="shared" si="185"/>
        <v>9.1739132547763447E-4</v>
      </c>
      <c r="Z677" s="29">
        <v>5031.0452616406437</v>
      </c>
      <c r="AA677" s="6">
        <f t="shared" si="187"/>
        <v>9.7134176434487962E-4</v>
      </c>
      <c r="AB677">
        <f t="shared" si="177"/>
        <v>2019</v>
      </c>
      <c r="AC677">
        <f t="shared" si="178"/>
        <v>2</v>
      </c>
      <c r="AD677" s="23">
        <f t="shared" si="179"/>
        <v>1</v>
      </c>
      <c r="AE677">
        <f>IF(ISBLANK(Basket_Sheet!$I$1),0,IF(Basket_Sheet!$I$1=0,1,IF(Calculation_Sheet!AB677=Basket_Sheet!$I$1,1,0)))</f>
        <v>1</v>
      </c>
      <c r="AF677">
        <f>IF(ISBLANK(Basket_Sheet!$I$2),0,IF(Basket_Sheet!$I$2=0,1,IF(Calculation_Sheet!AC677=Basket_Sheet!$I$2,1,0)))</f>
        <v>0</v>
      </c>
      <c r="AG677">
        <f>IF(ISBLANK(Basket_Sheet!$I$3),0,IF(Basket_Sheet!$I$3=0,1,IF(Calculation_Sheet!AD677=Basket_Sheet!$I$3,1,0)))</f>
        <v>0</v>
      </c>
      <c r="AH677">
        <f t="shared" si="180"/>
        <v>1</v>
      </c>
    </row>
    <row r="678" spans="1:34" x14ac:dyDescent="0.35">
      <c r="A678" s="19">
        <v>43511</v>
      </c>
      <c r="B678" s="7">
        <v>-0.256956707261837</v>
      </c>
      <c r="C678">
        <v>0.12995880700000001</v>
      </c>
      <c r="D678">
        <v>3.6359819284710299E-2</v>
      </c>
      <c r="E678">
        <v>10.198369637509799</v>
      </c>
      <c r="F678">
        <v>7</v>
      </c>
      <c r="G678">
        <f t="shared" si="171"/>
        <v>-1</v>
      </c>
      <c r="H678">
        <f t="shared" si="172"/>
        <v>99999</v>
      </c>
      <c r="I678">
        <f t="shared" si="173"/>
        <v>99999</v>
      </c>
      <c r="J678">
        <f>IF(Basket_Sheet!$I$6=0,IF(C678&lt;Basket_Sheet!$I$7,-10,10),IF(Basket_Sheet!$I$6=1,IF(D678&lt;Basket_Sheet!$I$7,-10,10),IF(Basket_Sheet!$I$6=2,IF(E678&gt;Basket_Sheet!$I$7,-10,10),"")))</f>
        <v>-10</v>
      </c>
      <c r="K678">
        <f t="shared" si="174"/>
        <v>-1</v>
      </c>
      <c r="L678">
        <f t="shared" si="175"/>
        <v>2</v>
      </c>
      <c r="M678">
        <f t="shared" si="176"/>
        <v>2</v>
      </c>
      <c r="N678">
        <v>26792.900399999999</v>
      </c>
      <c r="O678" s="6">
        <f t="shared" si="181"/>
        <v>-7.4056931505974699E-3</v>
      </c>
      <c r="P678">
        <v>22611530</v>
      </c>
      <c r="Q678" s="6">
        <f t="shared" si="182"/>
        <v>-2.1524205578626887E-4</v>
      </c>
      <c r="R678">
        <v>3395.2308907597899</v>
      </c>
      <c r="S678" s="6">
        <f t="shared" si="183"/>
        <v>1.46238048897529E-3</v>
      </c>
      <c r="T678" s="29">
        <v>691.77807999999982</v>
      </c>
      <c r="U678" s="6">
        <f t="shared" si="184"/>
        <v>-2.7787317364302844E-4</v>
      </c>
      <c r="V678">
        <v>943.52269999999999</v>
      </c>
      <c r="W678" s="6">
        <f t="shared" si="186"/>
        <v>-5.5640488402067811E-3</v>
      </c>
      <c r="X678">
        <v>4087.0089707597899</v>
      </c>
      <c r="Y678" s="6">
        <f t="shared" si="185"/>
        <v>1.1673946586769901E-3</v>
      </c>
      <c r="Z678" s="29">
        <v>5030.5316707597904</v>
      </c>
      <c r="AA678" s="6">
        <f t="shared" si="187"/>
        <v>-1.0208432922864663E-4</v>
      </c>
      <c r="AB678">
        <f t="shared" si="177"/>
        <v>2019</v>
      </c>
      <c r="AC678">
        <f t="shared" si="178"/>
        <v>2</v>
      </c>
      <c r="AD678" s="23">
        <f t="shared" si="179"/>
        <v>1</v>
      </c>
      <c r="AE678">
        <f>IF(ISBLANK(Basket_Sheet!$I$1),0,IF(Basket_Sheet!$I$1=0,1,IF(Calculation_Sheet!AB678=Basket_Sheet!$I$1,1,0)))</f>
        <v>1</v>
      </c>
      <c r="AF678">
        <f>IF(ISBLANK(Basket_Sheet!$I$2),0,IF(Basket_Sheet!$I$2=0,1,IF(Calculation_Sheet!AC678=Basket_Sheet!$I$2,1,0)))</f>
        <v>0</v>
      </c>
      <c r="AG678">
        <f>IF(ISBLANK(Basket_Sheet!$I$3),0,IF(Basket_Sheet!$I$3=0,1,IF(Calculation_Sheet!AD678=Basket_Sheet!$I$3,1,0)))</f>
        <v>0</v>
      </c>
      <c r="AH678">
        <f t="shared" si="180"/>
        <v>1</v>
      </c>
    </row>
    <row r="679" spans="1:34" x14ac:dyDescent="0.35">
      <c r="A679" s="19">
        <v>43514</v>
      </c>
      <c r="B679" s="7">
        <v>-0.6283865705507411</v>
      </c>
      <c r="C679">
        <v>0.23237538499999999</v>
      </c>
      <c r="D679">
        <v>0.13099660487335801</v>
      </c>
      <c r="E679">
        <v>11.5783013763439</v>
      </c>
      <c r="F679">
        <v>2</v>
      </c>
      <c r="G679">
        <f t="shared" si="171"/>
        <v>-1</v>
      </c>
      <c r="H679">
        <f t="shared" si="172"/>
        <v>99999</v>
      </c>
      <c r="I679">
        <f t="shared" si="173"/>
        <v>99999</v>
      </c>
      <c r="J679">
        <f>IF(Basket_Sheet!$I$6=0,IF(C679&lt;Basket_Sheet!$I$7,-10,10),IF(Basket_Sheet!$I$6=1,IF(D679&lt;Basket_Sheet!$I$7,-10,10),IF(Basket_Sheet!$I$6=2,IF(E679&gt;Basket_Sheet!$I$7,-10,10),"")))</f>
        <v>10</v>
      </c>
      <c r="K679">
        <f t="shared" si="174"/>
        <v>-1</v>
      </c>
      <c r="L679">
        <f t="shared" si="175"/>
        <v>1</v>
      </c>
      <c r="M679">
        <f t="shared" si="176"/>
        <v>1</v>
      </c>
      <c r="N679">
        <v>26633.699199999999</v>
      </c>
      <c r="O679" s="6">
        <f t="shared" si="181"/>
        <v>-5.9419173595703922E-3</v>
      </c>
      <c r="P679">
        <v>22700456</v>
      </c>
      <c r="Q679" s="6">
        <f t="shared" si="182"/>
        <v>3.9327723510969026E-3</v>
      </c>
      <c r="R679">
        <v>3404.7435874789121</v>
      </c>
      <c r="S679" s="6">
        <f t="shared" si="183"/>
        <v>2.801781977482376E-3</v>
      </c>
      <c r="T679" s="29">
        <v>691.75028999999984</v>
      </c>
      <c r="U679" s="6">
        <f t="shared" si="184"/>
        <v>-4.0171842392022761E-5</v>
      </c>
      <c r="V679">
        <v>941.11523999999997</v>
      </c>
      <c r="W679" s="6">
        <f t="shared" si="186"/>
        <v>-2.5515655320216268E-3</v>
      </c>
      <c r="X679">
        <v>4096.4938774789116</v>
      </c>
      <c r="Y679" s="6">
        <f t="shared" si="185"/>
        <v>2.3207452655427119E-3</v>
      </c>
      <c r="Z679" s="29">
        <v>5037.6091174789117</v>
      </c>
      <c r="AA679" s="6">
        <f t="shared" si="187"/>
        <v>1.4068983523669587E-3</v>
      </c>
      <c r="AB679">
        <f t="shared" si="177"/>
        <v>2019</v>
      </c>
      <c r="AC679">
        <f t="shared" si="178"/>
        <v>2</v>
      </c>
      <c r="AD679" s="23">
        <f t="shared" si="179"/>
        <v>1</v>
      </c>
      <c r="AE679">
        <f>IF(ISBLANK(Basket_Sheet!$I$1),0,IF(Basket_Sheet!$I$1=0,1,IF(Calculation_Sheet!AB679=Basket_Sheet!$I$1,1,0)))</f>
        <v>1</v>
      </c>
      <c r="AF679">
        <f>IF(ISBLANK(Basket_Sheet!$I$2),0,IF(Basket_Sheet!$I$2=0,1,IF(Calculation_Sheet!AC679=Basket_Sheet!$I$2,1,0)))</f>
        <v>0</v>
      </c>
      <c r="AG679">
        <f>IF(ISBLANK(Basket_Sheet!$I$3),0,IF(Basket_Sheet!$I$3=0,1,IF(Calculation_Sheet!AD679=Basket_Sheet!$I$3,1,0)))</f>
        <v>0</v>
      </c>
      <c r="AH679">
        <f t="shared" si="180"/>
        <v>1</v>
      </c>
    </row>
    <row r="680" spans="1:34" x14ac:dyDescent="0.35">
      <c r="A680" s="19">
        <v>43515</v>
      </c>
      <c r="B680" s="7">
        <v>-0.32772731371069302</v>
      </c>
      <c r="C680">
        <v>7.1558799999999997E-4</v>
      </c>
      <c r="D680">
        <v>0.122669602726259</v>
      </c>
      <c r="E680">
        <v>5.8952362359316401</v>
      </c>
      <c r="F680">
        <v>5</v>
      </c>
      <c r="G680">
        <f t="shared" si="171"/>
        <v>-1</v>
      </c>
      <c r="H680">
        <f t="shared" si="172"/>
        <v>99999</v>
      </c>
      <c r="I680">
        <f t="shared" si="173"/>
        <v>99999</v>
      </c>
      <c r="J680">
        <f>IF(Basket_Sheet!$I$6=0,IF(C680&lt;Basket_Sheet!$I$7,-10,10),IF(Basket_Sheet!$I$6=1,IF(D680&lt;Basket_Sheet!$I$7,-10,10),IF(Basket_Sheet!$I$6=2,IF(E680&gt;Basket_Sheet!$I$7,-10,10),"")))</f>
        <v>10</v>
      </c>
      <c r="K680">
        <f t="shared" si="174"/>
        <v>-1</v>
      </c>
      <c r="L680">
        <f t="shared" si="175"/>
        <v>1</v>
      </c>
      <c r="M680">
        <f t="shared" si="176"/>
        <v>1</v>
      </c>
      <c r="N680">
        <v>26656.5</v>
      </c>
      <c r="O680" s="6">
        <f t="shared" si="181"/>
        <v>8.5608836492379048E-4</v>
      </c>
      <c r="P680">
        <v>22594526</v>
      </c>
      <c r="Q680" s="6">
        <f t="shared" si="182"/>
        <v>-4.6664260841280392E-3</v>
      </c>
      <c r="R680">
        <v>3383.4069154808485</v>
      </c>
      <c r="S680" s="6">
        <f t="shared" si="183"/>
        <v>-6.2667485670668821E-3</v>
      </c>
      <c r="T680" s="29">
        <v>693.21290999999974</v>
      </c>
      <c r="U680" s="6">
        <f t="shared" si="184"/>
        <v>2.1143756947321624E-3</v>
      </c>
      <c r="V680">
        <v>939.9541999999999</v>
      </c>
      <c r="W680" s="6">
        <f t="shared" si="186"/>
        <v>-1.2336852604789561E-3</v>
      </c>
      <c r="X680">
        <v>4076.6198254808482</v>
      </c>
      <c r="Y680" s="6">
        <f t="shared" si="185"/>
        <v>-4.8514785063695776E-3</v>
      </c>
      <c r="Z680" s="29">
        <v>5016.5740254808479</v>
      </c>
      <c r="AA680" s="6">
        <f t="shared" si="187"/>
        <v>-4.1756101967257431E-3</v>
      </c>
      <c r="AB680">
        <f t="shared" si="177"/>
        <v>2019</v>
      </c>
      <c r="AC680">
        <f t="shared" si="178"/>
        <v>2</v>
      </c>
      <c r="AD680" s="23">
        <f t="shared" si="179"/>
        <v>1</v>
      </c>
      <c r="AE680">
        <f>IF(ISBLANK(Basket_Sheet!$I$1),0,IF(Basket_Sheet!$I$1=0,1,IF(Calculation_Sheet!AB680=Basket_Sheet!$I$1,1,0)))</f>
        <v>1</v>
      </c>
      <c r="AF680">
        <f>IF(ISBLANK(Basket_Sheet!$I$2),0,IF(Basket_Sheet!$I$2=0,1,IF(Calculation_Sheet!AC680=Basket_Sheet!$I$2,1,0)))</f>
        <v>0</v>
      </c>
      <c r="AG680">
        <f>IF(ISBLANK(Basket_Sheet!$I$3),0,IF(Basket_Sheet!$I$3=0,1,IF(Calculation_Sheet!AD680=Basket_Sheet!$I$3,1,0)))</f>
        <v>0</v>
      </c>
      <c r="AH680">
        <f t="shared" si="180"/>
        <v>1</v>
      </c>
    </row>
    <row r="681" spans="1:34" x14ac:dyDescent="0.35">
      <c r="A681" s="19">
        <v>43516</v>
      </c>
      <c r="B681" s="7">
        <v>0.54958146390287155</v>
      </c>
      <c r="C681">
        <v>6.31417E-3</v>
      </c>
      <c r="D681">
        <v>4.9558892466279002E-2</v>
      </c>
      <c r="E681">
        <v>8.88468800000018</v>
      </c>
      <c r="F681">
        <v>3</v>
      </c>
      <c r="G681">
        <f t="shared" si="171"/>
        <v>99999</v>
      </c>
      <c r="H681">
        <f t="shared" si="172"/>
        <v>99999</v>
      </c>
      <c r="I681">
        <f t="shared" si="173"/>
        <v>1</v>
      </c>
      <c r="J681">
        <f>IF(Basket_Sheet!$I$6=0,IF(C681&lt;Basket_Sheet!$I$7,-10,10),IF(Basket_Sheet!$I$6=1,IF(D681&lt;Basket_Sheet!$I$7,-10,10),IF(Basket_Sheet!$I$6=2,IF(E681&gt;Basket_Sheet!$I$7,-10,10),"")))</f>
        <v>-10</v>
      </c>
      <c r="K681">
        <f t="shared" si="174"/>
        <v>1</v>
      </c>
      <c r="L681">
        <f t="shared" si="175"/>
        <v>6</v>
      </c>
      <c r="M681">
        <f t="shared" si="176"/>
        <v>6</v>
      </c>
      <c r="N681">
        <v>26966.75</v>
      </c>
      <c r="O681" s="6">
        <f t="shared" si="181"/>
        <v>1.1638812297188217E-2</v>
      </c>
      <c r="P681">
        <v>22484948</v>
      </c>
      <c r="Q681" s="6">
        <f t="shared" si="182"/>
        <v>-4.8497587424494171E-3</v>
      </c>
      <c r="R681">
        <v>3370.7878575725358</v>
      </c>
      <c r="S681" s="6">
        <f t="shared" si="183"/>
        <v>-3.7296896954882586E-3</v>
      </c>
      <c r="T681" s="29">
        <v>691.42903999999976</v>
      </c>
      <c r="U681" s="6">
        <f t="shared" si="184"/>
        <v>-2.5733363794393505E-3</v>
      </c>
      <c r="V681">
        <v>928.31989999999996</v>
      </c>
      <c r="W681" s="6">
        <f t="shared" si="186"/>
        <v>-1.2377517968428564E-2</v>
      </c>
      <c r="X681">
        <v>4062.2168975725353</v>
      </c>
      <c r="Y681" s="6">
        <f t="shared" si="185"/>
        <v>-3.5330564352082927E-3</v>
      </c>
      <c r="Z681" s="29">
        <v>4990.5367975725349</v>
      </c>
      <c r="AA681" s="6">
        <f t="shared" si="187"/>
        <v>-5.1902409445293562E-3</v>
      </c>
      <c r="AB681">
        <f t="shared" si="177"/>
        <v>2019</v>
      </c>
      <c r="AC681">
        <f t="shared" si="178"/>
        <v>2</v>
      </c>
      <c r="AD681" s="23">
        <f t="shared" si="179"/>
        <v>1</v>
      </c>
      <c r="AE681">
        <f>IF(ISBLANK(Basket_Sheet!$I$1),0,IF(Basket_Sheet!$I$1=0,1,IF(Calculation_Sheet!AB681=Basket_Sheet!$I$1,1,0)))</f>
        <v>1</v>
      </c>
      <c r="AF681">
        <f>IF(ISBLANK(Basket_Sheet!$I$2),0,IF(Basket_Sheet!$I$2=0,1,IF(Calculation_Sheet!AC681=Basket_Sheet!$I$2,1,0)))</f>
        <v>0</v>
      </c>
      <c r="AG681">
        <f>IF(ISBLANK(Basket_Sheet!$I$3),0,IF(Basket_Sheet!$I$3=0,1,IF(Calculation_Sheet!AD681=Basket_Sheet!$I$3,1,0)))</f>
        <v>0</v>
      </c>
      <c r="AH681">
        <f t="shared" si="180"/>
        <v>1</v>
      </c>
    </row>
    <row r="682" spans="1:34" x14ac:dyDescent="0.35">
      <c r="A682" s="19">
        <v>43517</v>
      </c>
      <c r="B682" s="7">
        <v>0.18930229081422947</v>
      </c>
      <c r="C682">
        <v>0.430862258</v>
      </c>
      <c r="D682">
        <v>4.6930768410055397E-2</v>
      </c>
      <c r="E682">
        <v>14.434935487826699</v>
      </c>
      <c r="F682">
        <v>5</v>
      </c>
      <c r="G682">
        <f t="shared" si="171"/>
        <v>99999</v>
      </c>
      <c r="H682">
        <f t="shared" si="172"/>
        <v>0</v>
      </c>
      <c r="I682">
        <f t="shared" si="173"/>
        <v>99999</v>
      </c>
      <c r="J682">
        <f>IF(Basket_Sheet!$I$6=0,IF(C682&lt;Basket_Sheet!$I$7,-10,10),IF(Basket_Sheet!$I$6=1,IF(D682&lt;Basket_Sheet!$I$7,-10,10),IF(Basket_Sheet!$I$6=2,IF(E682&gt;Basket_Sheet!$I$7,-10,10),"")))</f>
        <v>-10</v>
      </c>
      <c r="K682">
        <f t="shared" si="174"/>
        <v>0</v>
      </c>
      <c r="L682">
        <f t="shared" si="175"/>
        <v>4</v>
      </c>
      <c r="M682">
        <f t="shared" si="176"/>
        <v>4</v>
      </c>
      <c r="N682">
        <v>27060.75</v>
      </c>
      <c r="O682" s="6">
        <f t="shared" si="181"/>
        <v>3.4857741477931636E-3</v>
      </c>
      <c r="P682">
        <v>22908202</v>
      </c>
      <c r="Q682" s="6">
        <f t="shared" si="182"/>
        <v>1.8823881647402452E-2</v>
      </c>
      <c r="R682">
        <v>3426.9664181016556</v>
      </c>
      <c r="S682" s="6">
        <f t="shared" si="183"/>
        <v>1.666629966134292E-2</v>
      </c>
      <c r="T682" s="29">
        <v>692.81876999999986</v>
      </c>
      <c r="U682" s="6">
        <f t="shared" si="184"/>
        <v>2.0099387205374519E-3</v>
      </c>
      <c r="V682">
        <v>931.12303999999995</v>
      </c>
      <c r="W682" s="6">
        <f t="shared" si="186"/>
        <v>3.0195840894933212E-3</v>
      </c>
      <c r="X682">
        <v>4119.7851881016559</v>
      </c>
      <c r="Y682" s="6">
        <f t="shared" si="185"/>
        <v>1.4171643706056614E-2</v>
      </c>
      <c r="Z682" s="29">
        <v>5050.9082281016563</v>
      </c>
      <c r="AA682" s="6">
        <f t="shared" si="187"/>
        <v>1.2097181721711259E-2</v>
      </c>
      <c r="AB682">
        <f t="shared" si="177"/>
        <v>2019</v>
      </c>
      <c r="AC682">
        <f t="shared" si="178"/>
        <v>2</v>
      </c>
      <c r="AD682" s="23">
        <f t="shared" si="179"/>
        <v>1</v>
      </c>
      <c r="AE682">
        <f>IF(ISBLANK(Basket_Sheet!$I$1),0,IF(Basket_Sheet!$I$1=0,1,IF(Calculation_Sheet!AB682=Basket_Sheet!$I$1,1,0)))</f>
        <v>1</v>
      </c>
      <c r="AF682">
        <f>IF(ISBLANK(Basket_Sheet!$I$2),0,IF(Basket_Sheet!$I$2=0,1,IF(Calculation_Sheet!AC682=Basket_Sheet!$I$2,1,0)))</f>
        <v>0</v>
      </c>
      <c r="AG682">
        <f>IF(ISBLANK(Basket_Sheet!$I$3),0,IF(Basket_Sheet!$I$3=0,1,IF(Calculation_Sheet!AD682=Basket_Sheet!$I$3,1,0)))</f>
        <v>0</v>
      </c>
      <c r="AH682">
        <f t="shared" si="180"/>
        <v>1</v>
      </c>
    </row>
    <row r="683" spans="1:34" x14ac:dyDescent="0.35">
      <c r="A683" s="19">
        <v>43518</v>
      </c>
      <c r="B683" s="7">
        <v>-0.41633217028612357</v>
      </c>
      <c r="C683">
        <v>0.51460621600000001</v>
      </c>
      <c r="D683">
        <v>9.7331997762087397E-2</v>
      </c>
      <c r="E683">
        <v>12.3245200710811</v>
      </c>
      <c r="F683">
        <v>2</v>
      </c>
      <c r="G683">
        <f t="shared" si="171"/>
        <v>-1</v>
      </c>
      <c r="H683">
        <f t="shared" si="172"/>
        <v>99999</v>
      </c>
      <c r="I683">
        <f t="shared" si="173"/>
        <v>99999</v>
      </c>
      <c r="J683">
        <f>IF(Basket_Sheet!$I$6=0,IF(C683&lt;Basket_Sheet!$I$7,-10,10),IF(Basket_Sheet!$I$6=1,IF(D683&lt;Basket_Sheet!$I$7,-10,10),IF(Basket_Sheet!$I$6=2,IF(E683&gt;Basket_Sheet!$I$7,-10,10),"")))</f>
        <v>10</v>
      </c>
      <c r="K683">
        <f t="shared" si="174"/>
        <v>-1</v>
      </c>
      <c r="L683">
        <f t="shared" si="175"/>
        <v>1</v>
      </c>
      <c r="M683">
        <f t="shared" si="176"/>
        <v>1</v>
      </c>
      <c r="N683">
        <v>26859.900399999999</v>
      </c>
      <c r="O683" s="6">
        <f t="shared" si="181"/>
        <v>-7.4221741821642873E-3</v>
      </c>
      <c r="P683">
        <v>22994904</v>
      </c>
      <c r="Q683" s="6">
        <f t="shared" si="182"/>
        <v>3.7847579657277475E-3</v>
      </c>
      <c r="R683">
        <v>3434.7910752731505</v>
      </c>
      <c r="S683" s="6">
        <f t="shared" si="183"/>
        <v>2.2832605333289457E-3</v>
      </c>
      <c r="T683" s="29">
        <v>693.45758999999975</v>
      </c>
      <c r="U683" s="6">
        <f t="shared" si="184"/>
        <v>9.2205931429933941E-4</v>
      </c>
      <c r="V683">
        <v>928.69137999999998</v>
      </c>
      <c r="W683" s="6">
        <f t="shared" si="186"/>
        <v>-2.6115345615332908E-3</v>
      </c>
      <c r="X683">
        <v>4128.2486652731504</v>
      </c>
      <c r="Y683" s="6">
        <f t="shared" si="185"/>
        <v>2.0543491432363226E-3</v>
      </c>
      <c r="Z683" s="29">
        <v>5056.9400452731506</v>
      </c>
      <c r="AA683" s="6">
        <f t="shared" si="187"/>
        <v>1.1942044676114261E-3</v>
      </c>
      <c r="AB683">
        <f t="shared" si="177"/>
        <v>2019</v>
      </c>
      <c r="AC683">
        <f t="shared" si="178"/>
        <v>2</v>
      </c>
      <c r="AD683" s="23">
        <f t="shared" si="179"/>
        <v>1</v>
      </c>
      <c r="AE683">
        <f>IF(ISBLANK(Basket_Sheet!$I$1),0,IF(Basket_Sheet!$I$1=0,1,IF(Calculation_Sheet!AB683=Basket_Sheet!$I$1,1,0)))</f>
        <v>1</v>
      </c>
      <c r="AF683">
        <f>IF(ISBLANK(Basket_Sheet!$I$2),0,IF(Basket_Sheet!$I$2=0,1,IF(Calculation_Sheet!AC683=Basket_Sheet!$I$2,1,0)))</f>
        <v>0</v>
      </c>
      <c r="AG683">
        <f>IF(ISBLANK(Basket_Sheet!$I$3),0,IF(Basket_Sheet!$I$3=0,1,IF(Calculation_Sheet!AD683=Basket_Sheet!$I$3,1,0)))</f>
        <v>0</v>
      </c>
      <c r="AH683">
        <f t="shared" si="180"/>
        <v>1</v>
      </c>
    </row>
    <row r="684" spans="1:34" x14ac:dyDescent="0.35">
      <c r="A684" s="19">
        <v>43521</v>
      </c>
      <c r="B684" s="7">
        <v>0.54632451744182442</v>
      </c>
      <c r="C684">
        <v>0.89994600499999999</v>
      </c>
      <c r="D684">
        <v>0.28901559763162898</v>
      </c>
      <c r="E684">
        <v>5.3135687194524204</v>
      </c>
      <c r="F684">
        <v>0</v>
      </c>
      <c r="G684">
        <f t="shared" si="171"/>
        <v>99999</v>
      </c>
      <c r="H684">
        <f t="shared" si="172"/>
        <v>99999</v>
      </c>
      <c r="I684">
        <f t="shared" si="173"/>
        <v>1</v>
      </c>
      <c r="J684">
        <f>IF(Basket_Sheet!$I$6=0,IF(C684&lt;Basket_Sheet!$I$7,-10,10),IF(Basket_Sheet!$I$6=1,IF(D684&lt;Basket_Sheet!$I$7,-10,10),IF(Basket_Sheet!$I$6=2,IF(E684&gt;Basket_Sheet!$I$7,-10,10),"")))</f>
        <v>10</v>
      </c>
      <c r="K684">
        <f t="shared" si="174"/>
        <v>1</v>
      </c>
      <c r="L684">
        <f t="shared" si="175"/>
        <v>5</v>
      </c>
      <c r="M684">
        <f t="shared" si="176"/>
        <v>5</v>
      </c>
      <c r="N684">
        <v>27138.650399999999</v>
      </c>
      <c r="O684" s="6">
        <f t="shared" si="181"/>
        <v>1.0377923813894796E-2</v>
      </c>
      <c r="P684">
        <v>23029838</v>
      </c>
      <c r="Q684" s="6">
        <f t="shared" si="182"/>
        <v>1.5192061684623503E-3</v>
      </c>
      <c r="R684">
        <v>3439.0838706910749</v>
      </c>
      <c r="S684" s="6">
        <f t="shared" si="183"/>
        <v>1.2497981169299344E-3</v>
      </c>
      <c r="T684" s="29">
        <v>693.79173999999989</v>
      </c>
      <c r="U684" s="6">
        <f t="shared" si="184"/>
        <v>4.8186075806033735E-4</v>
      </c>
      <c r="V684">
        <v>928.69137999999998</v>
      </c>
      <c r="W684" s="6">
        <f t="shared" si="186"/>
        <v>0</v>
      </c>
      <c r="X684">
        <v>4132.8756106910751</v>
      </c>
      <c r="Y684" s="6">
        <f t="shared" si="185"/>
        <v>1.1208010449677008E-3</v>
      </c>
      <c r="Z684" s="29">
        <v>5061.5669906910753</v>
      </c>
      <c r="AA684" s="6">
        <f t="shared" si="187"/>
        <v>9.1496940373048119E-4</v>
      </c>
      <c r="AB684">
        <f t="shared" si="177"/>
        <v>2019</v>
      </c>
      <c r="AC684">
        <f t="shared" si="178"/>
        <v>2</v>
      </c>
      <c r="AD684" s="23">
        <f t="shared" si="179"/>
        <v>1</v>
      </c>
      <c r="AE684">
        <f>IF(ISBLANK(Basket_Sheet!$I$1),0,IF(Basket_Sheet!$I$1=0,1,IF(Calculation_Sheet!AB684=Basket_Sheet!$I$1,1,0)))</f>
        <v>1</v>
      </c>
      <c r="AF684">
        <f>IF(ISBLANK(Basket_Sheet!$I$2),0,IF(Basket_Sheet!$I$2=0,1,IF(Calculation_Sheet!AC684=Basket_Sheet!$I$2,1,0)))</f>
        <v>0</v>
      </c>
      <c r="AG684">
        <f>IF(ISBLANK(Basket_Sheet!$I$3),0,IF(Basket_Sheet!$I$3=0,1,IF(Calculation_Sheet!AD684=Basket_Sheet!$I$3,1,0)))</f>
        <v>0</v>
      </c>
      <c r="AH684">
        <f t="shared" si="180"/>
        <v>1</v>
      </c>
    </row>
    <row r="685" spans="1:34" x14ac:dyDescent="0.35">
      <c r="A685" s="19">
        <v>43522</v>
      </c>
      <c r="B685" s="7">
        <v>0.20803075351896605</v>
      </c>
      <c r="C685">
        <v>0.75194375099999999</v>
      </c>
      <c r="D685">
        <v>5.6790260686142902E-2</v>
      </c>
      <c r="E685">
        <v>6.1498803021847097</v>
      </c>
      <c r="F685">
        <v>7</v>
      </c>
      <c r="G685">
        <f t="shared" si="171"/>
        <v>99999</v>
      </c>
      <c r="H685">
        <f t="shared" si="172"/>
        <v>0</v>
      </c>
      <c r="I685">
        <f t="shared" si="173"/>
        <v>99999</v>
      </c>
      <c r="J685">
        <f>IF(Basket_Sheet!$I$6=0,IF(C685&lt;Basket_Sheet!$I$7,-10,10),IF(Basket_Sheet!$I$6=1,IF(D685&lt;Basket_Sheet!$I$7,-10,10),IF(Basket_Sheet!$I$6=2,IF(E685&gt;Basket_Sheet!$I$7,-10,10),"")))</f>
        <v>-10</v>
      </c>
      <c r="K685">
        <f t="shared" si="174"/>
        <v>0</v>
      </c>
      <c r="L685">
        <f t="shared" si="175"/>
        <v>4</v>
      </c>
      <c r="M685">
        <f t="shared" si="176"/>
        <v>4</v>
      </c>
      <c r="N685">
        <v>26947.599600000001</v>
      </c>
      <c r="O685" s="6">
        <f t="shared" si="181"/>
        <v>-7.039804750202161E-3</v>
      </c>
      <c r="P685">
        <v>22842818</v>
      </c>
      <c r="Q685" s="6">
        <f t="shared" si="182"/>
        <v>-8.1207692385851793E-3</v>
      </c>
      <c r="R685">
        <v>3428.9408675417753</v>
      </c>
      <c r="S685" s="6">
        <f t="shared" si="183"/>
        <v>-2.9493328836035504E-3</v>
      </c>
      <c r="T685" s="29">
        <v>688.44089999999994</v>
      </c>
      <c r="U685" s="6">
        <f t="shared" si="184"/>
        <v>-7.7124584965511112E-3</v>
      </c>
      <c r="V685">
        <v>927.20231999999999</v>
      </c>
      <c r="W685" s="6">
        <f t="shared" si="186"/>
        <v>-1.6033959527006481E-3</v>
      </c>
      <c r="X685">
        <v>4117.3817675417749</v>
      </c>
      <c r="Y685" s="6">
        <f t="shared" si="185"/>
        <v>-3.7489255929261667E-3</v>
      </c>
      <c r="Z685" s="29">
        <v>5044.5840875417753</v>
      </c>
      <c r="AA685" s="6">
        <f t="shared" si="187"/>
        <v>-3.3552659049131961E-3</v>
      </c>
      <c r="AB685">
        <f t="shared" si="177"/>
        <v>2019</v>
      </c>
      <c r="AC685">
        <f t="shared" si="178"/>
        <v>2</v>
      </c>
      <c r="AD685" s="23">
        <f t="shared" si="179"/>
        <v>1</v>
      </c>
      <c r="AE685">
        <f>IF(ISBLANK(Basket_Sheet!$I$1),0,IF(Basket_Sheet!$I$1=0,1,IF(Calculation_Sheet!AB685=Basket_Sheet!$I$1,1,0)))</f>
        <v>1</v>
      </c>
      <c r="AF685">
        <f>IF(ISBLANK(Basket_Sheet!$I$2),0,IF(Basket_Sheet!$I$2=0,1,IF(Calculation_Sheet!AC685=Basket_Sheet!$I$2,1,0)))</f>
        <v>0</v>
      </c>
      <c r="AG685">
        <f>IF(ISBLANK(Basket_Sheet!$I$3),0,IF(Basket_Sheet!$I$3=0,1,IF(Calculation_Sheet!AD685=Basket_Sheet!$I$3,1,0)))</f>
        <v>0</v>
      </c>
      <c r="AH685">
        <f t="shared" si="180"/>
        <v>1</v>
      </c>
    </row>
    <row r="686" spans="1:34" x14ac:dyDescent="0.35">
      <c r="A686" s="19">
        <v>43523</v>
      </c>
      <c r="B686" s="7">
        <v>-1.2376182703983241</v>
      </c>
      <c r="C686">
        <v>0.76907431599999998</v>
      </c>
      <c r="D686">
        <v>0.246020901565253</v>
      </c>
      <c r="E686">
        <v>6.1910542054356403</v>
      </c>
      <c r="F686">
        <v>4</v>
      </c>
      <c r="G686">
        <f t="shared" si="171"/>
        <v>-1</v>
      </c>
      <c r="H686">
        <f t="shared" si="172"/>
        <v>99999</v>
      </c>
      <c r="I686">
        <f t="shared" si="173"/>
        <v>99999</v>
      </c>
      <c r="J686">
        <f>IF(Basket_Sheet!$I$6=0,IF(C686&lt;Basket_Sheet!$I$7,-10,10),IF(Basket_Sheet!$I$6=1,IF(D686&lt;Basket_Sheet!$I$7,-10,10),IF(Basket_Sheet!$I$6=2,IF(E686&gt;Basket_Sheet!$I$7,-10,10),"")))</f>
        <v>10</v>
      </c>
      <c r="K686">
        <f t="shared" si="174"/>
        <v>-1</v>
      </c>
      <c r="L686">
        <f t="shared" si="175"/>
        <v>1</v>
      </c>
      <c r="M686">
        <f t="shared" si="176"/>
        <v>1</v>
      </c>
      <c r="N686">
        <v>26778.300800000001</v>
      </c>
      <c r="O686" s="6">
        <f t="shared" si="181"/>
        <v>-6.2825187591105669E-3</v>
      </c>
      <c r="P686">
        <v>22954228</v>
      </c>
      <c r="Q686" s="6">
        <f t="shared" si="182"/>
        <v>4.8772441298616798E-3</v>
      </c>
      <c r="R686">
        <v>3444.9666488190915</v>
      </c>
      <c r="S686" s="6">
        <f t="shared" si="183"/>
        <v>4.6736826024080802E-3</v>
      </c>
      <c r="T686" s="29">
        <v>689.69889999999987</v>
      </c>
      <c r="U686" s="6">
        <f t="shared" si="184"/>
        <v>1.8273173485188199E-3</v>
      </c>
      <c r="V686">
        <v>916.10067999999978</v>
      </c>
      <c r="W686" s="6">
        <f t="shared" si="186"/>
        <v>-1.1973265985788517E-2</v>
      </c>
      <c r="X686">
        <v>4134.6655488190918</v>
      </c>
      <c r="Y686" s="6">
        <f t="shared" si="185"/>
        <v>4.1977601915781371E-3</v>
      </c>
      <c r="Z686" s="29">
        <v>5050.7662288190913</v>
      </c>
      <c r="AA686" s="6">
        <f t="shared" si="187"/>
        <v>1.2255006894590359E-3</v>
      </c>
      <c r="AB686">
        <f t="shared" si="177"/>
        <v>2019</v>
      </c>
      <c r="AC686">
        <f t="shared" si="178"/>
        <v>2</v>
      </c>
      <c r="AD686" s="23">
        <f t="shared" si="179"/>
        <v>1</v>
      </c>
      <c r="AE686">
        <f>IF(ISBLANK(Basket_Sheet!$I$1),0,IF(Basket_Sheet!$I$1=0,1,IF(Calculation_Sheet!AB686=Basket_Sheet!$I$1,1,0)))</f>
        <v>1</v>
      </c>
      <c r="AF686">
        <f>IF(ISBLANK(Basket_Sheet!$I$2),0,IF(Basket_Sheet!$I$2=0,1,IF(Calculation_Sheet!AC686=Basket_Sheet!$I$2,1,0)))</f>
        <v>0</v>
      </c>
      <c r="AG686">
        <f>IF(ISBLANK(Basket_Sheet!$I$3),0,IF(Basket_Sheet!$I$3=0,1,IF(Calculation_Sheet!AD686=Basket_Sheet!$I$3,1,0)))</f>
        <v>0</v>
      </c>
      <c r="AH686">
        <f t="shared" si="180"/>
        <v>1</v>
      </c>
    </row>
    <row r="687" spans="1:34" x14ac:dyDescent="0.35">
      <c r="A687" s="19">
        <v>43524</v>
      </c>
      <c r="B687" s="7">
        <v>-0.34711874148088373</v>
      </c>
      <c r="C687">
        <v>0.29751538100000002</v>
      </c>
      <c r="D687">
        <v>8.9961697305697405E-2</v>
      </c>
      <c r="E687">
        <v>11.371349775751399</v>
      </c>
      <c r="F687">
        <v>0</v>
      </c>
      <c r="G687">
        <f t="shared" si="171"/>
        <v>-1</v>
      </c>
      <c r="H687">
        <f t="shared" si="172"/>
        <v>99999</v>
      </c>
      <c r="I687">
        <f t="shared" si="173"/>
        <v>99999</v>
      </c>
      <c r="J687">
        <f>IF(Basket_Sheet!$I$6=0,IF(C687&lt;Basket_Sheet!$I$7,-10,10),IF(Basket_Sheet!$I$6=1,IF(D687&lt;Basket_Sheet!$I$7,-10,10),IF(Basket_Sheet!$I$6=2,IF(E687&gt;Basket_Sheet!$I$7,-10,10),"")))</f>
        <v>-10</v>
      </c>
      <c r="K687">
        <f t="shared" si="174"/>
        <v>-1</v>
      </c>
      <c r="L687">
        <f t="shared" si="175"/>
        <v>2</v>
      </c>
      <c r="M687">
        <f t="shared" si="176"/>
        <v>2</v>
      </c>
      <c r="N687">
        <v>26811.949199999999</v>
      </c>
      <c r="O687" s="6">
        <f t="shared" si="181"/>
        <v>1.2565547101479613E-3</v>
      </c>
      <c r="P687">
        <v>23280324</v>
      </c>
      <c r="Q687" s="6">
        <f t="shared" si="182"/>
        <v>1.4206358845960665E-2</v>
      </c>
      <c r="R687">
        <v>3490.2454081253559</v>
      </c>
      <c r="S687" s="6">
        <f t="shared" si="183"/>
        <v>1.3143453601150323E-2</v>
      </c>
      <c r="T687" s="29">
        <v>688.7560299999999</v>
      </c>
      <c r="U687" s="6">
        <f t="shared" si="184"/>
        <v>-1.3670748206209282E-3</v>
      </c>
      <c r="V687">
        <v>920.42743999999971</v>
      </c>
      <c r="W687" s="6">
        <f t="shared" si="186"/>
        <v>4.7230179984145693E-3</v>
      </c>
      <c r="X687">
        <v>4179.0014381253559</v>
      </c>
      <c r="Y687" s="6">
        <f t="shared" si="185"/>
        <v>1.0722968709990788E-2</v>
      </c>
      <c r="Z687" s="29">
        <v>5099.4288781253554</v>
      </c>
      <c r="AA687" s="6">
        <f t="shared" si="187"/>
        <v>9.6347063201223104E-3</v>
      </c>
      <c r="AB687">
        <f t="shared" si="177"/>
        <v>2019</v>
      </c>
      <c r="AC687">
        <f t="shared" si="178"/>
        <v>2</v>
      </c>
      <c r="AD687" s="23">
        <f t="shared" si="179"/>
        <v>1</v>
      </c>
      <c r="AE687">
        <f>IF(ISBLANK(Basket_Sheet!$I$1),0,IF(Basket_Sheet!$I$1=0,1,IF(Calculation_Sheet!AB687=Basket_Sheet!$I$1,1,0)))</f>
        <v>1</v>
      </c>
      <c r="AF687">
        <f>IF(ISBLANK(Basket_Sheet!$I$2),0,IF(Basket_Sheet!$I$2=0,1,IF(Calculation_Sheet!AC687=Basket_Sheet!$I$2,1,0)))</f>
        <v>0</v>
      </c>
      <c r="AG687">
        <f>IF(ISBLANK(Basket_Sheet!$I$3),0,IF(Basket_Sheet!$I$3=0,1,IF(Calculation_Sheet!AD687=Basket_Sheet!$I$3,1,0)))</f>
        <v>0</v>
      </c>
      <c r="AH687">
        <f t="shared" si="180"/>
        <v>1</v>
      </c>
    </row>
    <row r="688" spans="1:34" x14ac:dyDescent="0.35">
      <c r="A688" s="19">
        <v>43525</v>
      </c>
      <c r="B688" s="7">
        <v>0.12384436725093709</v>
      </c>
      <c r="C688">
        <v>6.7019030000000004E-3</v>
      </c>
      <c r="D688">
        <v>7.0389938504521202E-2</v>
      </c>
      <c r="E688">
        <v>11.896648426366101</v>
      </c>
      <c r="F688">
        <v>0</v>
      </c>
      <c r="G688">
        <f t="shared" si="171"/>
        <v>99999</v>
      </c>
      <c r="H688">
        <f t="shared" si="172"/>
        <v>0</v>
      </c>
      <c r="I688">
        <f t="shared" si="173"/>
        <v>99999</v>
      </c>
      <c r="J688">
        <f>IF(Basket_Sheet!$I$6=0,IF(C688&lt;Basket_Sheet!$I$7,-10,10),IF(Basket_Sheet!$I$6=1,IF(D688&lt;Basket_Sheet!$I$7,-10,10),IF(Basket_Sheet!$I$6=2,IF(E688&gt;Basket_Sheet!$I$7,-10,10),"")))</f>
        <v>-10</v>
      </c>
      <c r="K688">
        <f t="shared" si="174"/>
        <v>0</v>
      </c>
      <c r="L688">
        <f t="shared" si="175"/>
        <v>4</v>
      </c>
      <c r="M688">
        <f t="shared" si="176"/>
        <v>4</v>
      </c>
      <c r="N688">
        <v>27022.949199999999</v>
      </c>
      <c r="O688" s="6">
        <f t="shared" si="181"/>
        <v>7.8696255324846032E-3</v>
      </c>
      <c r="P688">
        <v>23338288</v>
      </c>
      <c r="Q688" s="6">
        <f t="shared" si="182"/>
        <v>2.4898278907115046E-3</v>
      </c>
      <c r="R688">
        <v>3492.963738781029</v>
      </c>
      <c r="S688" s="6">
        <f t="shared" si="183"/>
        <v>7.7883653950094889E-4</v>
      </c>
      <c r="T688" s="29">
        <v>689.52018999999984</v>
      </c>
      <c r="U688" s="6">
        <f t="shared" si="184"/>
        <v>1.1094784897927035E-3</v>
      </c>
      <c r="V688">
        <v>908.62337999999977</v>
      </c>
      <c r="W688" s="6">
        <f t="shared" si="186"/>
        <v>-1.2824541606451856E-2</v>
      </c>
      <c r="X688">
        <v>4182.4839287810291</v>
      </c>
      <c r="Y688" s="6">
        <f t="shared" si="185"/>
        <v>8.3333081053815761E-4</v>
      </c>
      <c r="Z688" s="29">
        <v>5091.1073087810291</v>
      </c>
      <c r="AA688" s="6">
        <f t="shared" si="187"/>
        <v>-1.6318630072521545E-3</v>
      </c>
      <c r="AB688">
        <f t="shared" si="177"/>
        <v>2019</v>
      </c>
      <c r="AC688">
        <f t="shared" si="178"/>
        <v>3</v>
      </c>
      <c r="AD688" s="23">
        <f t="shared" si="179"/>
        <v>1</v>
      </c>
      <c r="AE688">
        <f>IF(ISBLANK(Basket_Sheet!$I$1),0,IF(Basket_Sheet!$I$1=0,1,IF(Calculation_Sheet!AB688=Basket_Sheet!$I$1,1,0)))</f>
        <v>1</v>
      </c>
      <c r="AF688">
        <f>IF(ISBLANK(Basket_Sheet!$I$2),0,IF(Basket_Sheet!$I$2=0,1,IF(Calculation_Sheet!AC688=Basket_Sheet!$I$2,1,0)))</f>
        <v>0</v>
      </c>
      <c r="AG688">
        <f>IF(ISBLANK(Basket_Sheet!$I$3),0,IF(Basket_Sheet!$I$3=0,1,IF(Calculation_Sheet!AD688=Basket_Sheet!$I$3,1,0)))</f>
        <v>0</v>
      </c>
      <c r="AH688">
        <f t="shared" si="180"/>
        <v>1</v>
      </c>
    </row>
    <row r="689" spans="1:34" x14ac:dyDescent="0.35">
      <c r="A689" s="19">
        <v>43529</v>
      </c>
      <c r="B689" s="7">
        <v>1.7719416201705147</v>
      </c>
      <c r="C689">
        <v>0.94545692299999995</v>
      </c>
      <c r="D689">
        <v>0.54200558501597396</v>
      </c>
      <c r="E689">
        <v>3.4259842217116399</v>
      </c>
      <c r="F689">
        <v>0</v>
      </c>
      <c r="G689">
        <f t="shared" si="171"/>
        <v>99999</v>
      </c>
      <c r="H689">
        <f t="shared" si="172"/>
        <v>99999</v>
      </c>
      <c r="I689">
        <f t="shared" si="173"/>
        <v>1</v>
      </c>
      <c r="J689">
        <f>IF(Basket_Sheet!$I$6=0,IF(C689&lt;Basket_Sheet!$I$7,-10,10),IF(Basket_Sheet!$I$6=1,IF(D689&lt;Basket_Sheet!$I$7,-10,10),IF(Basket_Sheet!$I$6=2,IF(E689&gt;Basket_Sheet!$I$7,-10,10),"")))</f>
        <v>10</v>
      </c>
      <c r="K689">
        <f t="shared" si="174"/>
        <v>1</v>
      </c>
      <c r="L689">
        <f t="shared" si="175"/>
        <v>5</v>
      </c>
      <c r="M689">
        <f t="shared" si="176"/>
        <v>5</v>
      </c>
      <c r="N689">
        <v>27527.300800000001</v>
      </c>
      <c r="O689" s="6">
        <f t="shared" si="181"/>
        <v>1.8663825190479377E-2</v>
      </c>
      <c r="P689">
        <v>23374050</v>
      </c>
      <c r="Q689" s="6">
        <f t="shared" si="182"/>
        <v>1.5323317631523725E-3</v>
      </c>
      <c r="R689">
        <v>3498.7220377180888</v>
      </c>
      <c r="S689" s="6">
        <f t="shared" si="183"/>
        <v>1.6485424320693554E-3</v>
      </c>
      <c r="T689" s="29">
        <v>692.34785999999997</v>
      </c>
      <c r="U689" s="6">
        <f t="shared" si="184"/>
        <v>4.1009241513292327E-3</v>
      </c>
      <c r="V689">
        <v>908.62337999999977</v>
      </c>
      <c r="W689" s="6">
        <f t="shared" si="186"/>
        <v>0</v>
      </c>
      <c r="X689">
        <v>4191.0698977180891</v>
      </c>
      <c r="Y689" s="6">
        <f t="shared" si="185"/>
        <v>2.0528396721328779E-3</v>
      </c>
      <c r="Z689" s="29">
        <v>5099.6932777180891</v>
      </c>
      <c r="AA689" s="6">
        <f t="shared" si="187"/>
        <v>1.6864639490610234E-3</v>
      </c>
      <c r="AB689">
        <f t="shared" si="177"/>
        <v>2019</v>
      </c>
      <c r="AC689">
        <f t="shared" si="178"/>
        <v>3</v>
      </c>
      <c r="AD689" s="23">
        <f t="shared" si="179"/>
        <v>1</v>
      </c>
      <c r="AE689">
        <f>IF(ISBLANK(Basket_Sheet!$I$1),0,IF(Basket_Sheet!$I$1=0,1,IF(Calculation_Sheet!AB689=Basket_Sheet!$I$1,1,0)))</f>
        <v>1</v>
      </c>
      <c r="AF689">
        <f>IF(ISBLANK(Basket_Sheet!$I$2),0,IF(Basket_Sheet!$I$2=0,1,IF(Calculation_Sheet!AC689=Basket_Sheet!$I$2,1,0)))</f>
        <v>0</v>
      </c>
      <c r="AG689">
        <f>IF(ISBLANK(Basket_Sheet!$I$3),0,IF(Basket_Sheet!$I$3=0,1,IF(Calculation_Sheet!AD689=Basket_Sheet!$I$3,1,0)))</f>
        <v>0</v>
      </c>
      <c r="AH689">
        <f t="shared" si="180"/>
        <v>1</v>
      </c>
    </row>
    <row r="690" spans="1:34" x14ac:dyDescent="0.35">
      <c r="A690" s="19">
        <v>43530</v>
      </c>
      <c r="B690" s="7">
        <v>5.2880538290795899E-2</v>
      </c>
      <c r="C690">
        <v>0.153092167</v>
      </c>
      <c r="D690">
        <v>1.5435389107636701E-2</v>
      </c>
      <c r="E690">
        <v>10.5213913953353</v>
      </c>
      <c r="F690">
        <v>7</v>
      </c>
      <c r="G690">
        <f t="shared" si="171"/>
        <v>99999</v>
      </c>
      <c r="H690">
        <f t="shared" si="172"/>
        <v>0</v>
      </c>
      <c r="I690">
        <f t="shared" si="173"/>
        <v>99999</v>
      </c>
      <c r="J690">
        <f>IF(Basket_Sheet!$I$6=0,IF(C690&lt;Basket_Sheet!$I$7,-10,10),IF(Basket_Sheet!$I$6=1,IF(D690&lt;Basket_Sheet!$I$7,-10,10),IF(Basket_Sheet!$I$6=2,IF(E690&gt;Basket_Sheet!$I$7,-10,10),"")))</f>
        <v>-10</v>
      </c>
      <c r="K690">
        <f t="shared" si="174"/>
        <v>0</v>
      </c>
      <c r="L690">
        <f t="shared" si="175"/>
        <v>4</v>
      </c>
      <c r="M690">
        <f t="shared" si="176"/>
        <v>4</v>
      </c>
      <c r="N690">
        <v>27610.699199999999</v>
      </c>
      <c r="O690" s="6">
        <f t="shared" si="181"/>
        <v>3.0296613752991419E-3</v>
      </c>
      <c r="P690">
        <v>23451074</v>
      </c>
      <c r="Q690" s="6">
        <f t="shared" si="182"/>
        <v>3.2952783107762507E-3</v>
      </c>
      <c r="R690">
        <v>3506.782604494445</v>
      </c>
      <c r="S690" s="6">
        <f t="shared" si="183"/>
        <v>2.3038602922607065E-3</v>
      </c>
      <c r="T690" s="29">
        <v>692.93479000000002</v>
      </c>
      <c r="U690" s="6">
        <f t="shared" si="184"/>
        <v>8.4773859198472579E-4</v>
      </c>
      <c r="V690">
        <v>932.2574599999997</v>
      </c>
      <c r="W690" s="6">
        <f t="shared" si="186"/>
        <v>2.6010864919632448E-2</v>
      </c>
      <c r="X690">
        <v>4199.7173944944452</v>
      </c>
      <c r="Y690" s="6">
        <f t="shared" si="185"/>
        <v>2.0633148545350366E-3</v>
      </c>
      <c r="Z690" s="29">
        <v>5131.974854494445</v>
      </c>
      <c r="AA690" s="6">
        <f t="shared" si="187"/>
        <v>6.3301016391323905E-3</v>
      </c>
      <c r="AB690">
        <f t="shared" si="177"/>
        <v>2019</v>
      </c>
      <c r="AC690">
        <f t="shared" si="178"/>
        <v>3</v>
      </c>
      <c r="AD690" s="23">
        <f t="shared" si="179"/>
        <v>1</v>
      </c>
      <c r="AE690">
        <f>IF(ISBLANK(Basket_Sheet!$I$1),0,IF(Basket_Sheet!$I$1=0,1,IF(Calculation_Sheet!AB690=Basket_Sheet!$I$1,1,0)))</f>
        <v>1</v>
      </c>
      <c r="AF690">
        <f>IF(ISBLANK(Basket_Sheet!$I$2),0,IF(Basket_Sheet!$I$2=0,1,IF(Calculation_Sheet!AC690=Basket_Sheet!$I$2,1,0)))</f>
        <v>0</v>
      </c>
      <c r="AG690">
        <f>IF(ISBLANK(Basket_Sheet!$I$3),0,IF(Basket_Sheet!$I$3=0,1,IF(Calculation_Sheet!AD690=Basket_Sheet!$I$3,1,0)))</f>
        <v>0</v>
      </c>
      <c r="AH690">
        <f t="shared" si="180"/>
        <v>1</v>
      </c>
    </row>
    <row r="691" spans="1:34" x14ac:dyDescent="0.35">
      <c r="A691" s="19">
        <v>43531</v>
      </c>
      <c r="B691" s="7">
        <v>0.66988121359191266</v>
      </c>
      <c r="C691">
        <v>0.560784422</v>
      </c>
      <c r="D691">
        <v>0.17295515731205299</v>
      </c>
      <c r="E691">
        <v>6.98922012901195</v>
      </c>
      <c r="F691">
        <v>1</v>
      </c>
      <c r="G691">
        <f t="shared" si="171"/>
        <v>99999</v>
      </c>
      <c r="H691">
        <f t="shared" si="172"/>
        <v>99999</v>
      </c>
      <c r="I691">
        <f t="shared" si="173"/>
        <v>1</v>
      </c>
      <c r="J691">
        <f>IF(Basket_Sheet!$I$6=0,IF(C691&lt;Basket_Sheet!$I$7,-10,10),IF(Basket_Sheet!$I$6=1,IF(D691&lt;Basket_Sheet!$I$7,-10,10),IF(Basket_Sheet!$I$6=2,IF(E691&gt;Basket_Sheet!$I$7,-10,10),"")))</f>
        <v>10</v>
      </c>
      <c r="K691">
        <f t="shared" si="174"/>
        <v>1</v>
      </c>
      <c r="L691">
        <f t="shared" si="175"/>
        <v>5</v>
      </c>
      <c r="M691">
        <f t="shared" si="176"/>
        <v>5</v>
      </c>
      <c r="N691">
        <v>27754.699199999999</v>
      </c>
      <c r="O691" s="6">
        <f t="shared" si="181"/>
        <v>5.2153695550021251E-3</v>
      </c>
      <c r="P691">
        <v>23480200</v>
      </c>
      <c r="Q691" s="6">
        <f t="shared" si="182"/>
        <v>1.2419900257019112E-3</v>
      </c>
      <c r="R691">
        <v>3518.9468389996337</v>
      </c>
      <c r="S691" s="6">
        <f t="shared" si="183"/>
        <v>3.4687734818801275E-3</v>
      </c>
      <c r="T691" s="29">
        <v>693.90913999999998</v>
      </c>
      <c r="U691" s="6">
        <f t="shared" si="184"/>
        <v>1.4061207693150113E-3</v>
      </c>
      <c r="V691">
        <v>929.96029999999973</v>
      </c>
      <c r="W691" s="6">
        <f t="shared" si="186"/>
        <v>-2.4640832587169426E-3</v>
      </c>
      <c r="X691">
        <v>4212.8559789996334</v>
      </c>
      <c r="Y691" s="6">
        <f t="shared" si="185"/>
        <v>3.1284449097483957E-3</v>
      </c>
      <c r="Z691" s="29">
        <v>5142.8162789996331</v>
      </c>
      <c r="AA691" s="6">
        <f t="shared" si="187"/>
        <v>2.1125248686075793E-3</v>
      </c>
      <c r="AB691">
        <f t="shared" si="177"/>
        <v>2019</v>
      </c>
      <c r="AC691">
        <f t="shared" si="178"/>
        <v>3</v>
      </c>
      <c r="AD691" s="23">
        <f t="shared" si="179"/>
        <v>1</v>
      </c>
      <c r="AE691">
        <f>IF(ISBLANK(Basket_Sheet!$I$1),0,IF(Basket_Sheet!$I$1=0,1,IF(Calculation_Sheet!AB691=Basket_Sheet!$I$1,1,0)))</f>
        <v>1</v>
      </c>
      <c r="AF691">
        <f>IF(ISBLANK(Basket_Sheet!$I$2),0,IF(Basket_Sheet!$I$2=0,1,IF(Calculation_Sheet!AC691=Basket_Sheet!$I$2,1,0)))</f>
        <v>0</v>
      </c>
      <c r="AG691">
        <f>IF(ISBLANK(Basket_Sheet!$I$3),0,IF(Basket_Sheet!$I$3=0,1,IF(Calculation_Sheet!AD691=Basket_Sheet!$I$3,1,0)))</f>
        <v>0</v>
      </c>
      <c r="AH691">
        <f t="shared" si="180"/>
        <v>1</v>
      </c>
    </row>
    <row r="692" spans="1:34" x14ac:dyDescent="0.35">
      <c r="A692" s="19">
        <v>43532</v>
      </c>
      <c r="B692" s="7">
        <v>0.20660049347075127</v>
      </c>
      <c r="C692">
        <v>3.0328417999999999E-2</v>
      </c>
      <c r="D692">
        <v>3.6690999527069099E-2</v>
      </c>
      <c r="E692">
        <v>12.5608578535977</v>
      </c>
      <c r="F692">
        <v>6</v>
      </c>
      <c r="G692">
        <f t="shared" si="171"/>
        <v>99999</v>
      </c>
      <c r="H692">
        <f t="shared" si="172"/>
        <v>0</v>
      </c>
      <c r="I692">
        <f t="shared" si="173"/>
        <v>99999</v>
      </c>
      <c r="J692">
        <f>IF(Basket_Sheet!$I$6=0,IF(C692&lt;Basket_Sheet!$I$7,-10,10),IF(Basket_Sheet!$I$6=1,IF(D692&lt;Basket_Sheet!$I$7,-10,10),IF(Basket_Sheet!$I$6=2,IF(E692&gt;Basket_Sheet!$I$7,-10,10),"")))</f>
        <v>-10</v>
      </c>
      <c r="K692">
        <f t="shared" si="174"/>
        <v>0</v>
      </c>
      <c r="L692">
        <f t="shared" si="175"/>
        <v>4</v>
      </c>
      <c r="M692">
        <f t="shared" si="176"/>
        <v>4</v>
      </c>
      <c r="N692">
        <v>27759.349600000001</v>
      </c>
      <c r="O692" s="6">
        <f t="shared" si="181"/>
        <v>1.6755360836340216E-4</v>
      </c>
      <c r="P692">
        <v>23487984</v>
      </c>
      <c r="Q692" s="6">
        <f t="shared" si="182"/>
        <v>3.3151336019288102E-4</v>
      </c>
      <c r="R692">
        <v>3517.1998374120826</v>
      </c>
      <c r="S692" s="6">
        <f t="shared" si="183"/>
        <v>-4.9645580552382107E-4</v>
      </c>
      <c r="T692" s="29">
        <v>691.73713999999995</v>
      </c>
      <c r="U692" s="6">
        <f t="shared" si="184"/>
        <v>-3.1300927957225166E-3</v>
      </c>
      <c r="V692">
        <v>926.21321999999975</v>
      </c>
      <c r="W692" s="6">
        <f t="shared" si="186"/>
        <v>-4.029290282606679E-3</v>
      </c>
      <c r="X692">
        <v>4208.9369774120823</v>
      </c>
      <c r="Y692" s="6">
        <f t="shared" si="185"/>
        <v>-9.3024817536768722E-4</v>
      </c>
      <c r="Z692" s="29">
        <v>5135.150197412082</v>
      </c>
      <c r="AA692" s="6">
        <f t="shared" si="187"/>
        <v>-1.4906388196006537E-3</v>
      </c>
      <c r="AB692">
        <f t="shared" si="177"/>
        <v>2019</v>
      </c>
      <c r="AC692">
        <f t="shared" si="178"/>
        <v>3</v>
      </c>
      <c r="AD692" s="23">
        <f t="shared" si="179"/>
        <v>1</v>
      </c>
      <c r="AE692">
        <f>IF(ISBLANK(Basket_Sheet!$I$1),0,IF(Basket_Sheet!$I$1=0,1,IF(Calculation_Sheet!AB692=Basket_Sheet!$I$1,1,0)))</f>
        <v>1</v>
      </c>
      <c r="AF692">
        <f>IF(ISBLANK(Basket_Sheet!$I$2),0,IF(Basket_Sheet!$I$2=0,1,IF(Calculation_Sheet!AC692=Basket_Sheet!$I$2,1,0)))</f>
        <v>0</v>
      </c>
      <c r="AG692">
        <f>IF(ISBLANK(Basket_Sheet!$I$3),0,IF(Basket_Sheet!$I$3=0,1,IF(Calculation_Sheet!AD692=Basket_Sheet!$I$3,1,0)))</f>
        <v>0</v>
      </c>
      <c r="AH692">
        <f t="shared" si="180"/>
        <v>1</v>
      </c>
    </row>
    <row r="693" spans="1:34" x14ac:dyDescent="0.35">
      <c r="A693" s="19">
        <v>43535</v>
      </c>
      <c r="B693" s="7">
        <v>0.33053470579894179</v>
      </c>
      <c r="C693">
        <v>0.123276041</v>
      </c>
      <c r="D693">
        <v>3.6695388502364298E-2</v>
      </c>
      <c r="E693">
        <v>15.0815726522705</v>
      </c>
      <c r="F693">
        <v>5</v>
      </c>
      <c r="G693">
        <f t="shared" si="171"/>
        <v>99999</v>
      </c>
      <c r="H693">
        <f t="shared" si="172"/>
        <v>99999</v>
      </c>
      <c r="I693">
        <f t="shared" si="173"/>
        <v>1</v>
      </c>
      <c r="J693">
        <f>IF(Basket_Sheet!$I$6=0,IF(C693&lt;Basket_Sheet!$I$7,-10,10),IF(Basket_Sheet!$I$6=1,IF(D693&lt;Basket_Sheet!$I$7,-10,10),IF(Basket_Sheet!$I$6=2,IF(E693&gt;Basket_Sheet!$I$7,-10,10),"")))</f>
        <v>-10</v>
      </c>
      <c r="K693">
        <f t="shared" si="174"/>
        <v>1</v>
      </c>
      <c r="L693">
        <f t="shared" si="175"/>
        <v>6</v>
      </c>
      <c r="M693">
        <f t="shared" si="176"/>
        <v>6</v>
      </c>
      <c r="N693">
        <v>27973.050800000001</v>
      </c>
      <c r="O693" s="6">
        <f t="shared" si="181"/>
        <v>7.6983503965093458E-3</v>
      </c>
      <c r="P693">
        <v>23482870</v>
      </c>
      <c r="Q693" s="6">
        <f t="shared" si="182"/>
        <v>-2.1772834995115176E-4</v>
      </c>
      <c r="R693">
        <v>3523.0132412913968</v>
      </c>
      <c r="S693" s="6">
        <f t="shared" si="183"/>
        <v>1.6528500364061394E-3</v>
      </c>
      <c r="T693" s="29">
        <v>693.47586000000001</v>
      </c>
      <c r="U693" s="6">
        <f t="shared" si="184"/>
        <v>2.5135559440976341E-3</v>
      </c>
      <c r="V693">
        <v>926.00675999999976</v>
      </c>
      <c r="W693" s="6">
        <f t="shared" si="186"/>
        <v>-2.2290763675347769E-4</v>
      </c>
      <c r="X693">
        <v>4216.4891012913968</v>
      </c>
      <c r="Y693" s="6">
        <f t="shared" si="185"/>
        <v>1.7943067144612357E-3</v>
      </c>
      <c r="Z693" s="29">
        <v>5142.4958612913961</v>
      </c>
      <c r="AA693" s="6">
        <f t="shared" si="187"/>
        <v>1.4304671912062084E-3</v>
      </c>
      <c r="AB693">
        <f t="shared" si="177"/>
        <v>2019</v>
      </c>
      <c r="AC693">
        <f t="shared" si="178"/>
        <v>3</v>
      </c>
      <c r="AD693" s="23">
        <f t="shared" si="179"/>
        <v>1</v>
      </c>
      <c r="AE693">
        <f>IF(ISBLANK(Basket_Sheet!$I$1),0,IF(Basket_Sheet!$I$1=0,1,IF(Calculation_Sheet!AB693=Basket_Sheet!$I$1,1,0)))</f>
        <v>1</v>
      </c>
      <c r="AF693">
        <f>IF(ISBLANK(Basket_Sheet!$I$2),0,IF(Basket_Sheet!$I$2=0,1,IF(Calculation_Sheet!AC693=Basket_Sheet!$I$2,1,0)))</f>
        <v>0</v>
      </c>
      <c r="AG693">
        <f>IF(ISBLANK(Basket_Sheet!$I$3),0,IF(Basket_Sheet!$I$3=0,1,IF(Calculation_Sheet!AD693=Basket_Sheet!$I$3,1,0)))</f>
        <v>0</v>
      </c>
      <c r="AH693">
        <f t="shared" si="180"/>
        <v>1</v>
      </c>
    </row>
    <row r="694" spans="1:34" x14ac:dyDescent="0.35">
      <c r="A694" s="19">
        <v>43536</v>
      </c>
      <c r="B694" s="7">
        <v>1.0721974010336617</v>
      </c>
      <c r="C694">
        <v>0.63620732999999996</v>
      </c>
      <c r="D694">
        <v>0.27661809412504201</v>
      </c>
      <c r="E694">
        <v>5.4997597631997701</v>
      </c>
      <c r="F694">
        <v>2</v>
      </c>
      <c r="G694">
        <f t="shared" si="171"/>
        <v>99999</v>
      </c>
      <c r="H694">
        <f t="shared" si="172"/>
        <v>99999</v>
      </c>
      <c r="I694">
        <f t="shared" si="173"/>
        <v>1</v>
      </c>
      <c r="J694">
        <f>IF(Basket_Sheet!$I$6=0,IF(C694&lt;Basket_Sheet!$I$7,-10,10),IF(Basket_Sheet!$I$6=1,IF(D694&lt;Basket_Sheet!$I$7,-10,10),IF(Basket_Sheet!$I$6=2,IF(E694&gt;Basket_Sheet!$I$7,-10,10),"")))</f>
        <v>10</v>
      </c>
      <c r="K694">
        <f t="shared" si="174"/>
        <v>1</v>
      </c>
      <c r="L694">
        <f t="shared" si="175"/>
        <v>5</v>
      </c>
      <c r="M694">
        <f t="shared" si="176"/>
        <v>5</v>
      </c>
      <c r="N694">
        <v>28422.650399999999</v>
      </c>
      <c r="O694" s="6">
        <f t="shared" si="181"/>
        <v>1.6072597987774717E-2</v>
      </c>
      <c r="P694">
        <v>23501256</v>
      </c>
      <c r="Q694" s="6">
        <f t="shared" si="182"/>
        <v>7.8295370199632508E-4</v>
      </c>
      <c r="R694">
        <v>3523.2747299357356</v>
      </c>
      <c r="S694" s="6">
        <f t="shared" si="183"/>
        <v>7.4223009233653769E-5</v>
      </c>
      <c r="T694" s="29">
        <v>694.80995000000007</v>
      </c>
      <c r="U694" s="6">
        <f t="shared" si="184"/>
        <v>1.9237728044347868E-3</v>
      </c>
      <c r="V694">
        <v>926.16497999999956</v>
      </c>
      <c r="W694" s="6">
        <f t="shared" si="186"/>
        <v>1.708626835508209E-4</v>
      </c>
      <c r="X694">
        <v>4218.0846799357359</v>
      </c>
      <c r="Y694" s="6">
        <f t="shared" si="185"/>
        <v>3.784140326250629E-4</v>
      </c>
      <c r="Z694" s="29">
        <v>5144.2496599357355</v>
      </c>
      <c r="AA694" s="6">
        <f t="shared" si="187"/>
        <v>3.4104036087634348E-4</v>
      </c>
      <c r="AB694">
        <f t="shared" si="177"/>
        <v>2019</v>
      </c>
      <c r="AC694">
        <f t="shared" si="178"/>
        <v>3</v>
      </c>
      <c r="AD694" s="23">
        <f t="shared" si="179"/>
        <v>1</v>
      </c>
      <c r="AE694">
        <f>IF(ISBLANK(Basket_Sheet!$I$1),0,IF(Basket_Sheet!$I$1=0,1,IF(Calculation_Sheet!AB694=Basket_Sheet!$I$1,1,0)))</f>
        <v>1</v>
      </c>
      <c r="AF694">
        <f>IF(ISBLANK(Basket_Sheet!$I$2),0,IF(Basket_Sheet!$I$2=0,1,IF(Calculation_Sheet!AC694=Basket_Sheet!$I$2,1,0)))</f>
        <v>0</v>
      </c>
      <c r="AG694">
        <f>IF(ISBLANK(Basket_Sheet!$I$3),0,IF(Basket_Sheet!$I$3=0,1,IF(Calculation_Sheet!AD694=Basket_Sheet!$I$3,1,0)))</f>
        <v>0</v>
      </c>
      <c r="AH694">
        <f t="shared" si="180"/>
        <v>1</v>
      </c>
    </row>
    <row r="695" spans="1:34" x14ac:dyDescent="0.35">
      <c r="A695" s="19">
        <v>43537</v>
      </c>
      <c r="B695" s="7">
        <v>1.9455744050756913</v>
      </c>
      <c r="C695">
        <v>0.81925778000000005</v>
      </c>
      <c r="D695">
        <v>0.27043795274211102</v>
      </c>
      <c r="E695">
        <v>5.1792751502143997</v>
      </c>
      <c r="F695">
        <v>5</v>
      </c>
      <c r="G695">
        <f t="shared" si="171"/>
        <v>99999</v>
      </c>
      <c r="H695">
        <f t="shared" si="172"/>
        <v>99999</v>
      </c>
      <c r="I695">
        <f t="shared" si="173"/>
        <v>1</v>
      </c>
      <c r="J695">
        <f>IF(Basket_Sheet!$I$6=0,IF(C695&lt;Basket_Sheet!$I$7,-10,10),IF(Basket_Sheet!$I$6=1,IF(D695&lt;Basket_Sheet!$I$7,-10,10),IF(Basket_Sheet!$I$6=2,IF(E695&gt;Basket_Sheet!$I$7,-10,10),"")))</f>
        <v>10</v>
      </c>
      <c r="K695">
        <f t="shared" si="174"/>
        <v>1</v>
      </c>
      <c r="L695">
        <f t="shared" si="175"/>
        <v>5</v>
      </c>
      <c r="M695">
        <f t="shared" si="176"/>
        <v>5</v>
      </c>
      <c r="N695">
        <v>28893.550800000001</v>
      </c>
      <c r="O695" s="6">
        <f t="shared" si="181"/>
        <v>1.656778637364531E-2</v>
      </c>
      <c r="P695">
        <v>23597314</v>
      </c>
      <c r="Q695" s="6">
        <f t="shared" si="182"/>
        <v>4.0873560119509822E-3</v>
      </c>
      <c r="R695">
        <v>3535.0750888636599</v>
      </c>
      <c r="S695" s="6">
        <f t="shared" si="183"/>
        <v>3.3492588096131204E-3</v>
      </c>
      <c r="T695" s="29">
        <v>695.33614999999998</v>
      </c>
      <c r="U695" s="6">
        <f t="shared" si="184"/>
        <v>7.5732939633343932E-4</v>
      </c>
      <c r="V695">
        <v>937.69077999999968</v>
      </c>
      <c r="W695" s="6">
        <f t="shared" si="186"/>
        <v>1.2444651059901002E-2</v>
      </c>
      <c r="X695">
        <v>4230.4112388636595</v>
      </c>
      <c r="Y695" s="6">
        <f t="shared" si="185"/>
        <v>2.9223118697823125E-3</v>
      </c>
      <c r="Z695" s="29">
        <v>5168.1020188636594</v>
      </c>
      <c r="AA695" s="6">
        <f t="shared" si="187"/>
        <v>4.6367032132381691E-3</v>
      </c>
      <c r="AB695">
        <f t="shared" si="177"/>
        <v>2019</v>
      </c>
      <c r="AC695">
        <f t="shared" si="178"/>
        <v>3</v>
      </c>
      <c r="AD695" s="23">
        <f t="shared" si="179"/>
        <v>1</v>
      </c>
      <c r="AE695">
        <f>IF(ISBLANK(Basket_Sheet!$I$1),0,IF(Basket_Sheet!$I$1=0,1,IF(Calculation_Sheet!AB695=Basket_Sheet!$I$1,1,0)))</f>
        <v>1</v>
      </c>
      <c r="AF695">
        <f>IF(ISBLANK(Basket_Sheet!$I$2),0,IF(Basket_Sheet!$I$2=0,1,IF(Calculation_Sheet!AC695=Basket_Sheet!$I$2,1,0)))</f>
        <v>0</v>
      </c>
      <c r="AG695">
        <f>IF(ISBLANK(Basket_Sheet!$I$3),0,IF(Basket_Sheet!$I$3=0,1,IF(Calculation_Sheet!AD695=Basket_Sheet!$I$3,1,0)))</f>
        <v>0</v>
      </c>
      <c r="AH695">
        <f t="shared" si="180"/>
        <v>1</v>
      </c>
    </row>
    <row r="696" spans="1:34" x14ac:dyDescent="0.35">
      <c r="A696" s="19">
        <v>43538</v>
      </c>
      <c r="B696" s="7">
        <v>-0.39647032155961509</v>
      </c>
      <c r="C696">
        <v>0.21487773099999999</v>
      </c>
      <c r="D696">
        <v>6.4470338989591106E-2</v>
      </c>
      <c r="E696">
        <v>10.713612794675999</v>
      </c>
      <c r="F696">
        <v>7</v>
      </c>
      <c r="G696">
        <f t="shared" si="171"/>
        <v>-1</v>
      </c>
      <c r="H696">
        <f t="shared" si="172"/>
        <v>99999</v>
      </c>
      <c r="I696">
        <f t="shared" si="173"/>
        <v>99999</v>
      </c>
      <c r="J696">
        <f>IF(Basket_Sheet!$I$6=0,IF(C696&lt;Basket_Sheet!$I$7,-10,10),IF(Basket_Sheet!$I$6=1,IF(D696&lt;Basket_Sheet!$I$7,-10,10),IF(Basket_Sheet!$I$6=2,IF(E696&gt;Basket_Sheet!$I$7,-10,10),"")))</f>
        <v>-10</v>
      </c>
      <c r="K696">
        <f t="shared" si="174"/>
        <v>-1</v>
      </c>
      <c r="L696">
        <f t="shared" si="175"/>
        <v>2</v>
      </c>
      <c r="M696">
        <f t="shared" si="176"/>
        <v>2</v>
      </c>
      <c r="N696">
        <v>28913.449199999999</v>
      </c>
      <c r="O696" s="6">
        <f t="shared" si="181"/>
        <v>6.8867963434926516E-4</v>
      </c>
      <c r="P696">
        <v>23663968</v>
      </c>
      <c r="Q696" s="6">
        <f t="shared" si="182"/>
        <v>2.8246435166308093E-3</v>
      </c>
      <c r="R696">
        <v>3537.4561430973095</v>
      </c>
      <c r="S696" s="6">
        <f t="shared" si="183"/>
        <v>6.735512468039051E-4</v>
      </c>
      <c r="T696" s="29">
        <v>694.12659999999994</v>
      </c>
      <c r="U696" s="6">
        <f t="shared" si="184"/>
        <v>-1.7395183610114939E-3</v>
      </c>
      <c r="V696">
        <v>956.80825999999956</v>
      </c>
      <c r="W696" s="6">
        <f t="shared" si="186"/>
        <v>2.0387829770492027E-2</v>
      </c>
      <c r="X696">
        <v>4231.5827430973095</v>
      </c>
      <c r="Y696" s="6">
        <f t="shared" si="185"/>
        <v>2.7692443299320857E-4</v>
      </c>
      <c r="Z696" s="29">
        <v>5188.3910030973093</v>
      </c>
      <c r="AA696" s="6">
        <f t="shared" si="187"/>
        <v>3.9258095447023411E-3</v>
      </c>
      <c r="AB696">
        <f t="shared" si="177"/>
        <v>2019</v>
      </c>
      <c r="AC696">
        <f t="shared" si="178"/>
        <v>3</v>
      </c>
      <c r="AD696" s="23">
        <f t="shared" si="179"/>
        <v>1</v>
      </c>
      <c r="AE696">
        <f>IF(ISBLANK(Basket_Sheet!$I$1),0,IF(Basket_Sheet!$I$1=0,1,IF(Calculation_Sheet!AB696=Basket_Sheet!$I$1,1,0)))</f>
        <v>1</v>
      </c>
      <c r="AF696">
        <f>IF(ISBLANK(Basket_Sheet!$I$2),0,IF(Basket_Sheet!$I$2=0,1,IF(Calculation_Sheet!AC696=Basket_Sheet!$I$2,1,0)))</f>
        <v>0</v>
      </c>
      <c r="AG696">
        <f>IF(ISBLANK(Basket_Sheet!$I$3),0,IF(Basket_Sheet!$I$3=0,1,IF(Calculation_Sheet!AD696=Basket_Sheet!$I$3,1,0)))</f>
        <v>0</v>
      </c>
      <c r="AH696">
        <f t="shared" si="180"/>
        <v>1</v>
      </c>
    </row>
    <row r="697" spans="1:34" x14ac:dyDescent="0.35">
      <c r="A697" s="19">
        <v>43539</v>
      </c>
      <c r="B697" s="7">
        <v>0.82903284623823248</v>
      </c>
      <c r="C697">
        <v>0.58257498299999999</v>
      </c>
      <c r="D697">
        <v>0.100668026196891</v>
      </c>
      <c r="E697">
        <v>7.9537086499770799</v>
      </c>
      <c r="F697">
        <v>4</v>
      </c>
      <c r="G697">
        <f t="shared" si="171"/>
        <v>99999</v>
      </c>
      <c r="H697">
        <f t="shared" si="172"/>
        <v>99999</v>
      </c>
      <c r="I697">
        <f t="shared" si="173"/>
        <v>1</v>
      </c>
      <c r="J697">
        <f>IF(Basket_Sheet!$I$6=0,IF(C697&lt;Basket_Sheet!$I$7,-10,10),IF(Basket_Sheet!$I$6=1,IF(D697&lt;Basket_Sheet!$I$7,-10,10),IF(Basket_Sheet!$I$6=2,IF(E697&gt;Basket_Sheet!$I$7,-10,10),"")))</f>
        <v>10</v>
      </c>
      <c r="K697">
        <f t="shared" si="174"/>
        <v>1</v>
      </c>
      <c r="L697">
        <f t="shared" si="175"/>
        <v>5</v>
      </c>
      <c r="M697">
        <f t="shared" si="176"/>
        <v>5</v>
      </c>
      <c r="N697">
        <v>29411.449199999999</v>
      </c>
      <c r="O697" s="6">
        <f t="shared" si="181"/>
        <v>1.7223818457467122E-2</v>
      </c>
      <c r="P697">
        <v>23653346</v>
      </c>
      <c r="Q697" s="6">
        <f t="shared" si="182"/>
        <v>-4.4886808501432007E-4</v>
      </c>
      <c r="R697">
        <v>3531.9052754583672</v>
      </c>
      <c r="S697" s="6">
        <f t="shared" si="183"/>
        <v>-1.5691693167062537E-3</v>
      </c>
      <c r="T697" s="29">
        <v>696.62193000000002</v>
      </c>
      <c r="U697" s="6">
        <f t="shared" si="184"/>
        <v>3.5949205807701556E-3</v>
      </c>
      <c r="V697">
        <v>956.92417999999952</v>
      </c>
      <c r="W697" s="6">
        <f t="shared" si="186"/>
        <v>1.2115280024849184E-4</v>
      </c>
      <c r="X697">
        <v>4228.5272054583675</v>
      </c>
      <c r="Y697" s="6">
        <f t="shared" si="185"/>
        <v>-7.2207914259181383E-4</v>
      </c>
      <c r="Z697" s="29">
        <v>5185.4513854583674</v>
      </c>
      <c r="AA697" s="6">
        <f t="shared" si="187"/>
        <v>-5.6657596491604956E-4</v>
      </c>
      <c r="AB697">
        <f t="shared" si="177"/>
        <v>2019</v>
      </c>
      <c r="AC697">
        <f t="shared" si="178"/>
        <v>3</v>
      </c>
      <c r="AD697" s="23">
        <f t="shared" si="179"/>
        <v>1</v>
      </c>
      <c r="AE697">
        <f>IF(ISBLANK(Basket_Sheet!$I$1),0,IF(Basket_Sheet!$I$1=0,1,IF(Calculation_Sheet!AB697=Basket_Sheet!$I$1,1,0)))</f>
        <v>1</v>
      </c>
      <c r="AF697">
        <f>IF(ISBLANK(Basket_Sheet!$I$2),0,IF(Basket_Sheet!$I$2=0,1,IF(Calculation_Sheet!AC697=Basket_Sheet!$I$2,1,0)))</f>
        <v>0</v>
      </c>
      <c r="AG697">
        <f>IF(ISBLANK(Basket_Sheet!$I$3),0,IF(Basket_Sheet!$I$3=0,1,IF(Calculation_Sheet!AD697=Basket_Sheet!$I$3,1,0)))</f>
        <v>0</v>
      </c>
      <c r="AH697">
        <f t="shared" si="180"/>
        <v>1</v>
      </c>
    </row>
    <row r="698" spans="1:34" x14ac:dyDescent="0.35">
      <c r="A698" s="19">
        <v>43542</v>
      </c>
      <c r="B698" s="7">
        <v>-9.9987141009809877E-2</v>
      </c>
      <c r="C698">
        <v>0.33461311199999999</v>
      </c>
      <c r="D698">
        <v>0.10084236311705901</v>
      </c>
      <c r="E698">
        <v>7.6899244498054502</v>
      </c>
      <c r="F698">
        <v>7</v>
      </c>
      <c r="G698">
        <f t="shared" si="171"/>
        <v>99999</v>
      </c>
      <c r="H698">
        <f t="shared" si="172"/>
        <v>0</v>
      </c>
      <c r="I698">
        <f t="shared" si="173"/>
        <v>99999</v>
      </c>
      <c r="J698">
        <f>IF(Basket_Sheet!$I$6=0,IF(C698&lt;Basket_Sheet!$I$7,-10,10),IF(Basket_Sheet!$I$6=1,IF(D698&lt;Basket_Sheet!$I$7,-10,10),IF(Basket_Sheet!$I$6=2,IF(E698&gt;Basket_Sheet!$I$7,-10,10),"")))</f>
        <v>10</v>
      </c>
      <c r="K698">
        <f t="shared" si="174"/>
        <v>0</v>
      </c>
      <c r="L698">
        <f t="shared" si="175"/>
        <v>3</v>
      </c>
      <c r="M698">
        <f t="shared" si="176"/>
        <v>3</v>
      </c>
      <c r="N698">
        <v>29688.300800000001</v>
      </c>
      <c r="O698" s="6">
        <f t="shared" si="181"/>
        <v>9.4130553757276747E-3</v>
      </c>
      <c r="P698">
        <v>23694858</v>
      </c>
      <c r="Q698" s="6">
        <f t="shared" si="182"/>
        <v>1.7550159711019475E-3</v>
      </c>
      <c r="R698">
        <v>3535.6971171339464</v>
      </c>
      <c r="S698" s="6">
        <f t="shared" si="183"/>
        <v>1.0735966510559969E-3</v>
      </c>
      <c r="T698" s="29">
        <v>692.84172999999998</v>
      </c>
      <c r="U698" s="6">
        <f t="shared" si="184"/>
        <v>-5.426472864556553E-3</v>
      </c>
      <c r="V698">
        <v>959.34233999999958</v>
      </c>
      <c r="W698" s="6">
        <f t="shared" si="186"/>
        <v>2.5270131641987881E-3</v>
      </c>
      <c r="X698">
        <v>4228.5388471339465</v>
      </c>
      <c r="Y698" s="6">
        <f t="shared" si="185"/>
        <v>2.7531277471126714E-6</v>
      </c>
      <c r="Z698" s="29">
        <v>5187.8811871339458</v>
      </c>
      <c r="AA698" s="6">
        <f t="shared" si="187"/>
        <v>4.6858055258058862E-4</v>
      </c>
      <c r="AB698">
        <f t="shared" si="177"/>
        <v>2019</v>
      </c>
      <c r="AC698">
        <f t="shared" si="178"/>
        <v>3</v>
      </c>
      <c r="AD698" s="23">
        <f t="shared" si="179"/>
        <v>1</v>
      </c>
      <c r="AE698">
        <f>IF(ISBLANK(Basket_Sheet!$I$1),0,IF(Basket_Sheet!$I$1=0,1,IF(Calculation_Sheet!AB698=Basket_Sheet!$I$1,1,0)))</f>
        <v>1</v>
      </c>
      <c r="AF698">
        <f>IF(ISBLANK(Basket_Sheet!$I$2),0,IF(Basket_Sheet!$I$2=0,1,IF(Calculation_Sheet!AC698=Basket_Sheet!$I$2,1,0)))</f>
        <v>0</v>
      </c>
      <c r="AG698">
        <f>IF(ISBLANK(Basket_Sheet!$I$3),0,IF(Basket_Sheet!$I$3=0,1,IF(Calculation_Sheet!AD698=Basket_Sheet!$I$3,1,0)))</f>
        <v>0</v>
      </c>
      <c r="AH698">
        <f t="shared" si="180"/>
        <v>1</v>
      </c>
    </row>
    <row r="699" spans="1:34" x14ac:dyDescent="0.35">
      <c r="A699" s="19">
        <v>43543</v>
      </c>
      <c r="B699" s="7">
        <v>0.39954374471797566</v>
      </c>
      <c r="C699">
        <v>0.73938158799999998</v>
      </c>
      <c r="D699">
        <v>0.14640200216973401</v>
      </c>
      <c r="E699">
        <v>8.6411390084839201</v>
      </c>
      <c r="F699">
        <v>3</v>
      </c>
      <c r="G699">
        <f t="shared" si="171"/>
        <v>99999</v>
      </c>
      <c r="H699">
        <f t="shared" si="172"/>
        <v>99999</v>
      </c>
      <c r="I699">
        <f t="shared" si="173"/>
        <v>1</v>
      </c>
      <c r="J699">
        <f>IF(Basket_Sheet!$I$6=0,IF(C699&lt;Basket_Sheet!$I$7,-10,10),IF(Basket_Sheet!$I$6=1,IF(D699&lt;Basket_Sheet!$I$7,-10,10),IF(Basket_Sheet!$I$6=2,IF(E699&gt;Basket_Sheet!$I$7,-10,10),"")))</f>
        <v>10</v>
      </c>
      <c r="K699">
        <f t="shared" si="174"/>
        <v>1</v>
      </c>
      <c r="L699">
        <f t="shared" si="175"/>
        <v>5</v>
      </c>
      <c r="M699">
        <f t="shared" si="176"/>
        <v>5</v>
      </c>
      <c r="N699">
        <v>29754.150399999999</v>
      </c>
      <c r="O699" s="6">
        <f t="shared" si="181"/>
        <v>2.2180319595790365E-3</v>
      </c>
      <c r="P699">
        <v>23990060</v>
      </c>
      <c r="Q699" s="6">
        <f t="shared" si="182"/>
        <v>1.2458483608553284E-2</v>
      </c>
      <c r="R699">
        <v>3554.7036813686218</v>
      </c>
      <c r="S699" s="6">
        <f t="shared" si="183"/>
        <v>5.3756200276799948E-3</v>
      </c>
      <c r="T699" s="29">
        <v>694.14152999999988</v>
      </c>
      <c r="U699" s="6">
        <f t="shared" si="184"/>
        <v>1.8760417332250867E-3</v>
      </c>
      <c r="V699">
        <v>964.42537999999956</v>
      </c>
      <c r="W699" s="6">
        <f t="shared" si="186"/>
        <v>5.2984631117187764E-3</v>
      </c>
      <c r="X699">
        <v>4248.8452113686217</v>
      </c>
      <c r="Y699" s="6">
        <f t="shared" si="185"/>
        <v>4.8022177325954818E-3</v>
      </c>
      <c r="Z699" s="29">
        <v>5213.2705913686214</v>
      </c>
      <c r="AA699" s="6">
        <f t="shared" si="187"/>
        <v>4.893983366011101E-3</v>
      </c>
      <c r="AB699">
        <f t="shared" si="177"/>
        <v>2019</v>
      </c>
      <c r="AC699">
        <f t="shared" si="178"/>
        <v>3</v>
      </c>
      <c r="AD699" s="23">
        <f t="shared" si="179"/>
        <v>1</v>
      </c>
      <c r="AE699">
        <f>IF(ISBLANK(Basket_Sheet!$I$1),0,IF(Basket_Sheet!$I$1=0,1,IF(Calculation_Sheet!AB699=Basket_Sheet!$I$1,1,0)))</f>
        <v>1</v>
      </c>
      <c r="AF699">
        <f>IF(ISBLANK(Basket_Sheet!$I$2),0,IF(Basket_Sheet!$I$2=0,1,IF(Calculation_Sheet!AC699=Basket_Sheet!$I$2,1,0)))</f>
        <v>0</v>
      </c>
      <c r="AG699">
        <f>IF(ISBLANK(Basket_Sheet!$I$3),0,IF(Basket_Sheet!$I$3=0,1,IF(Calculation_Sheet!AD699=Basket_Sheet!$I$3,1,0)))</f>
        <v>0</v>
      </c>
      <c r="AH699">
        <f t="shared" si="180"/>
        <v>1</v>
      </c>
    </row>
    <row r="700" spans="1:34" x14ac:dyDescent="0.35">
      <c r="A700" s="19">
        <v>43544</v>
      </c>
      <c r="B700" s="7">
        <v>0.51093919235669116</v>
      </c>
      <c r="C700">
        <v>0.49760794000000003</v>
      </c>
      <c r="D700">
        <v>0.17413473118165301</v>
      </c>
      <c r="E700">
        <v>8.1062299760999998</v>
      </c>
      <c r="F700">
        <v>7</v>
      </c>
      <c r="G700">
        <f t="shared" si="171"/>
        <v>99999</v>
      </c>
      <c r="H700">
        <f t="shared" si="172"/>
        <v>99999</v>
      </c>
      <c r="I700">
        <f t="shared" si="173"/>
        <v>1</v>
      </c>
      <c r="J700">
        <f>IF(Basket_Sheet!$I$6=0,IF(C700&lt;Basket_Sheet!$I$7,-10,10),IF(Basket_Sheet!$I$6=1,IF(D700&lt;Basket_Sheet!$I$7,-10,10),IF(Basket_Sheet!$I$6=2,IF(E700&gt;Basket_Sheet!$I$7,-10,10),"")))</f>
        <v>10</v>
      </c>
      <c r="K700">
        <f t="shared" si="174"/>
        <v>1</v>
      </c>
      <c r="L700">
        <f t="shared" si="175"/>
        <v>5</v>
      </c>
      <c r="M700">
        <f t="shared" si="176"/>
        <v>5</v>
      </c>
      <c r="N700">
        <v>29859.199199999999</v>
      </c>
      <c r="O700" s="6">
        <f t="shared" si="181"/>
        <v>3.5305595551469171E-3</v>
      </c>
      <c r="P700">
        <v>24095792</v>
      </c>
      <c r="Q700" s="6">
        <f t="shared" si="182"/>
        <v>4.4073253672562984E-3</v>
      </c>
      <c r="R700">
        <v>3560.6497589038613</v>
      </c>
      <c r="S700" s="6">
        <f t="shared" si="183"/>
        <v>1.6727350767393734E-3</v>
      </c>
      <c r="T700" s="29">
        <v>694.35077999999999</v>
      </c>
      <c r="U700" s="6">
        <f t="shared" si="184"/>
        <v>3.0145149217641887E-4</v>
      </c>
      <c r="V700">
        <v>965.49733999999967</v>
      </c>
      <c r="W700" s="6">
        <f t="shared" si="186"/>
        <v>1.1115012340303654E-3</v>
      </c>
      <c r="X700">
        <v>4255.0005389038615</v>
      </c>
      <c r="Y700" s="6">
        <f t="shared" si="185"/>
        <v>1.44870599634217E-3</v>
      </c>
      <c r="Z700" s="29">
        <v>5220.4978789038614</v>
      </c>
      <c r="AA700" s="6">
        <f t="shared" si="187"/>
        <v>1.386325035037661E-3</v>
      </c>
      <c r="AB700">
        <f t="shared" si="177"/>
        <v>2019</v>
      </c>
      <c r="AC700">
        <f t="shared" si="178"/>
        <v>3</v>
      </c>
      <c r="AD700" s="23">
        <f t="shared" si="179"/>
        <v>1</v>
      </c>
      <c r="AE700">
        <f>IF(ISBLANK(Basket_Sheet!$I$1),0,IF(Basket_Sheet!$I$1=0,1,IF(Calculation_Sheet!AB700=Basket_Sheet!$I$1,1,0)))</f>
        <v>1</v>
      </c>
      <c r="AF700">
        <f>IF(ISBLANK(Basket_Sheet!$I$2),0,IF(Basket_Sheet!$I$2=0,1,IF(Calculation_Sheet!AC700=Basket_Sheet!$I$2,1,0)))</f>
        <v>0</v>
      </c>
      <c r="AG700">
        <f>IF(ISBLANK(Basket_Sheet!$I$3),0,IF(Basket_Sheet!$I$3=0,1,IF(Calculation_Sheet!AD700=Basket_Sheet!$I$3,1,0)))</f>
        <v>0</v>
      </c>
      <c r="AH700">
        <f t="shared" si="180"/>
        <v>1</v>
      </c>
    </row>
    <row r="701" spans="1:34" x14ac:dyDescent="0.35">
      <c r="A701" s="19">
        <v>43546</v>
      </c>
      <c r="B701" s="7">
        <v>-1.2231371149132491</v>
      </c>
      <c r="C701">
        <v>0.58907213199999997</v>
      </c>
      <c r="D701">
        <v>0.25172774888420602</v>
      </c>
      <c r="E701">
        <v>5.5052034399658103</v>
      </c>
      <c r="F701">
        <v>7</v>
      </c>
      <c r="G701">
        <f t="shared" si="171"/>
        <v>-1</v>
      </c>
      <c r="H701">
        <f t="shared" si="172"/>
        <v>99999</v>
      </c>
      <c r="I701">
        <f t="shared" si="173"/>
        <v>99999</v>
      </c>
      <c r="J701">
        <f>IF(Basket_Sheet!$I$6=0,IF(C701&lt;Basket_Sheet!$I$7,-10,10),IF(Basket_Sheet!$I$6=1,IF(D701&lt;Basket_Sheet!$I$7,-10,10),IF(Basket_Sheet!$I$6=2,IF(E701&gt;Basket_Sheet!$I$7,-10,10),"")))</f>
        <v>10</v>
      </c>
      <c r="K701">
        <f t="shared" si="174"/>
        <v>-1</v>
      </c>
      <c r="L701">
        <f t="shared" si="175"/>
        <v>1</v>
      </c>
      <c r="M701">
        <f t="shared" si="176"/>
        <v>1</v>
      </c>
      <c r="N701">
        <v>29579</v>
      </c>
      <c r="O701" s="6">
        <f t="shared" si="181"/>
        <v>-9.3840158981892685E-3</v>
      </c>
      <c r="P701">
        <v>24175642</v>
      </c>
      <c r="Q701" s="6">
        <f t="shared" si="182"/>
        <v>3.3138566269164116E-3</v>
      </c>
      <c r="R701">
        <v>3560.1198142941425</v>
      </c>
      <c r="S701" s="6">
        <f t="shared" si="183"/>
        <v>-1.488336808173063E-4</v>
      </c>
      <c r="T701" s="29">
        <v>693.59856000000013</v>
      </c>
      <c r="U701" s="6">
        <f t="shared" si="184"/>
        <v>-1.083342917825858E-3</v>
      </c>
      <c r="V701">
        <v>962.96255999999948</v>
      </c>
      <c r="W701" s="6">
        <f t="shared" si="186"/>
        <v>-2.6253619714790011E-3</v>
      </c>
      <c r="X701">
        <v>4253.7183742941424</v>
      </c>
      <c r="Y701" s="6">
        <f t="shared" si="185"/>
        <v>-3.0133124496600772E-4</v>
      </c>
      <c r="Z701" s="29">
        <v>5216.6809342941415</v>
      </c>
      <c r="AA701" s="6">
        <f t="shared" si="187"/>
        <v>-7.3114570645538279E-4</v>
      </c>
      <c r="AB701">
        <f t="shared" si="177"/>
        <v>2019</v>
      </c>
      <c r="AC701">
        <f t="shared" si="178"/>
        <v>3</v>
      </c>
      <c r="AD701" s="23">
        <f t="shared" si="179"/>
        <v>1</v>
      </c>
      <c r="AE701">
        <f>IF(ISBLANK(Basket_Sheet!$I$1),0,IF(Basket_Sheet!$I$1=0,1,IF(Calculation_Sheet!AB701=Basket_Sheet!$I$1,1,0)))</f>
        <v>1</v>
      </c>
      <c r="AF701">
        <f>IF(ISBLANK(Basket_Sheet!$I$2),0,IF(Basket_Sheet!$I$2=0,1,IF(Calculation_Sheet!AC701=Basket_Sheet!$I$2,1,0)))</f>
        <v>0</v>
      </c>
      <c r="AG701">
        <f>IF(ISBLANK(Basket_Sheet!$I$3),0,IF(Basket_Sheet!$I$3=0,1,IF(Calculation_Sheet!AD701=Basket_Sheet!$I$3,1,0)))</f>
        <v>0</v>
      </c>
      <c r="AH701">
        <f t="shared" si="180"/>
        <v>1</v>
      </c>
    </row>
    <row r="702" spans="1:34" x14ac:dyDescent="0.35">
      <c r="A702" s="19">
        <v>43549</v>
      </c>
      <c r="B702" s="7">
        <v>4.6938277871015829E-2</v>
      </c>
      <c r="C702">
        <v>0.235283405</v>
      </c>
      <c r="D702">
        <v>3.5488073911225701E-2</v>
      </c>
      <c r="E702">
        <v>13.446536995153</v>
      </c>
      <c r="F702">
        <v>1</v>
      </c>
      <c r="G702">
        <f t="shared" si="171"/>
        <v>99999</v>
      </c>
      <c r="H702">
        <f t="shared" si="172"/>
        <v>0</v>
      </c>
      <c r="I702">
        <f t="shared" si="173"/>
        <v>99999</v>
      </c>
      <c r="J702">
        <f>IF(Basket_Sheet!$I$6=0,IF(C702&lt;Basket_Sheet!$I$7,-10,10),IF(Basket_Sheet!$I$6=1,IF(D702&lt;Basket_Sheet!$I$7,-10,10),IF(Basket_Sheet!$I$6=2,IF(E702&gt;Basket_Sheet!$I$7,-10,10),"")))</f>
        <v>-10</v>
      </c>
      <c r="K702">
        <f t="shared" si="174"/>
        <v>0</v>
      </c>
      <c r="L702">
        <f t="shared" si="175"/>
        <v>4</v>
      </c>
      <c r="M702">
        <f t="shared" si="176"/>
        <v>4</v>
      </c>
      <c r="N702">
        <v>29259.400399999999</v>
      </c>
      <c r="O702" s="6">
        <f t="shared" si="181"/>
        <v>-1.0804949457385304E-2</v>
      </c>
      <c r="P702">
        <v>24176956</v>
      </c>
      <c r="Q702" s="6">
        <f t="shared" si="182"/>
        <v>5.4352227750520399E-5</v>
      </c>
      <c r="R702">
        <v>3563.0947149496124</v>
      </c>
      <c r="S702" s="6">
        <f t="shared" si="183"/>
        <v>8.3561812822297021E-4</v>
      </c>
      <c r="T702" s="29">
        <v>696.52278000000013</v>
      </c>
      <c r="U702" s="6">
        <f t="shared" si="184"/>
        <v>4.2160122131740252E-3</v>
      </c>
      <c r="V702">
        <v>965.4377999999997</v>
      </c>
      <c r="W702" s="6">
        <f t="shared" si="186"/>
        <v>2.5704426140931158E-3</v>
      </c>
      <c r="X702">
        <v>4259.6174949496126</v>
      </c>
      <c r="Y702" s="6">
        <f t="shared" si="185"/>
        <v>1.3868150489508846E-3</v>
      </c>
      <c r="Z702" s="29">
        <v>5225.0552949496123</v>
      </c>
      <c r="AA702" s="6">
        <f t="shared" si="187"/>
        <v>1.6053043613264428E-3</v>
      </c>
      <c r="AB702">
        <f t="shared" si="177"/>
        <v>2019</v>
      </c>
      <c r="AC702">
        <f t="shared" si="178"/>
        <v>3</v>
      </c>
      <c r="AD702" s="23">
        <f t="shared" si="179"/>
        <v>1</v>
      </c>
      <c r="AE702">
        <f>IF(ISBLANK(Basket_Sheet!$I$1),0,IF(Basket_Sheet!$I$1=0,1,IF(Calculation_Sheet!AB702=Basket_Sheet!$I$1,1,0)))</f>
        <v>1</v>
      </c>
      <c r="AF702">
        <f>IF(ISBLANK(Basket_Sheet!$I$2),0,IF(Basket_Sheet!$I$2=0,1,IF(Calculation_Sheet!AC702=Basket_Sheet!$I$2,1,0)))</f>
        <v>0</v>
      </c>
      <c r="AG702">
        <f>IF(ISBLANK(Basket_Sheet!$I$3),0,IF(Basket_Sheet!$I$3=0,1,IF(Calculation_Sheet!AD702=Basket_Sheet!$I$3,1,0)))</f>
        <v>0</v>
      </c>
      <c r="AH702">
        <f t="shared" si="180"/>
        <v>1</v>
      </c>
    </row>
    <row r="703" spans="1:34" x14ac:dyDescent="0.35">
      <c r="A703" s="19">
        <v>43550</v>
      </c>
      <c r="B703" s="7">
        <v>1.8848624523773596</v>
      </c>
      <c r="C703">
        <v>0.40268452100000002</v>
      </c>
      <c r="D703">
        <v>0.41372632545511401</v>
      </c>
      <c r="E703">
        <v>4.0659505258961897</v>
      </c>
      <c r="F703">
        <v>2</v>
      </c>
      <c r="G703">
        <f t="shared" si="171"/>
        <v>99999</v>
      </c>
      <c r="H703">
        <f t="shared" si="172"/>
        <v>99999</v>
      </c>
      <c r="I703">
        <f t="shared" si="173"/>
        <v>1</v>
      </c>
      <c r="J703">
        <f>IF(Basket_Sheet!$I$6=0,IF(C703&lt;Basket_Sheet!$I$7,-10,10),IF(Basket_Sheet!$I$6=1,IF(D703&lt;Basket_Sheet!$I$7,-10,10),IF(Basket_Sheet!$I$6=2,IF(E703&gt;Basket_Sheet!$I$7,-10,10),"")))</f>
        <v>10</v>
      </c>
      <c r="K703">
        <f t="shared" si="174"/>
        <v>1</v>
      </c>
      <c r="L703">
        <f t="shared" si="175"/>
        <v>5</v>
      </c>
      <c r="M703">
        <f t="shared" si="176"/>
        <v>5</v>
      </c>
      <c r="N703">
        <v>29935.650399999999</v>
      </c>
      <c r="O703" s="6">
        <f t="shared" si="181"/>
        <v>2.3112230283433899E-2</v>
      </c>
      <c r="P703">
        <v>24255988</v>
      </c>
      <c r="Q703" s="6">
        <f t="shared" si="182"/>
        <v>3.2688978711794547E-3</v>
      </c>
      <c r="R703">
        <v>3572.1052242711257</v>
      </c>
      <c r="S703" s="6">
        <f t="shared" si="183"/>
        <v>2.5288436155537219E-3</v>
      </c>
      <c r="T703" s="29">
        <v>699.25971000000004</v>
      </c>
      <c r="U703" s="6">
        <f t="shared" si="184"/>
        <v>3.9294192215793E-3</v>
      </c>
      <c r="V703">
        <v>979.53343999999947</v>
      </c>
      <c r="W703" s="6">
        <f t="shared" si="186"/>
        <v>1.4600257002574057E-2</v>
      </c>
      <c r="X703">
        <v>4271.364934271126</v>
      </c>
      <c r="Y703" s="6">
        <f t="shared" si="185"/>
        <v>2.7578624924518014E-3</v>
      </c>
      <c r="Z703" s="29">
        <v>5250.8983742711252</v>
      </c>
      <c r="AA703" s="6">
        <f t="shared" si="187"/>
        <v>4.9459915470162485E-3</v>
      </c>
      <c r="AB703">
        <f t="shared" si="177"/>
        <v>2019</v>
      </c>
      <c r="AC703">
        <f t="shared" si="178"/>
        <v>3</v>
      </c>
      <c r="AD703" s="23">
        <f t="shared" si="179"/>
        <v>1</v>
      </c>
      <c r="AE703">
        <f>IF(ISBLANK(Basket_Sheet!$I$1),0,IF(Basket_Sheet!$I$1=0,1,IF(Calculation_Sheet!AB703=Basket_Sheet!$I$1,1,0)))</f>
        <v>1</v>
      </c>
      <c r="AF703">
        <f>IF(ISBLANK(Basket_Sheet!$I$2),0,IF(Basket_Sheet!$I$2=0,1,IF(Calculation_Sheet!AC703=Basket_Sheet!$I$2,1,0)))</f>
        <v>0</v>
      </c>
      <c r="AG703">
        <f>IF(ISBLANK(Basket_Sheet!$I$3),0,IF(Basket_Sheet!$I$3=0,1,IF(Calculation_Sheet!AD703=Basket_Sheet!$I$3,1,0)))</f>
        <v>0</v>
      </c>
      <c r="AH703">
        <f t="shared" si="180"/>
        <v>1</v>
      </c>
    </row>
    <row r="704" spans="1:34" x14ac:dyDescent="0.35">
      <c r="A704" s="19">
        <v>43551</v>
      </c>
      <c r="B704" s="7">
        <v>-0.20805808314321814</v>
      </c>
      <c r="C704">
        <v>2.3275603999999998E-2</v>
      </c>
      <c r="D704">
        <v>5.6112205625266302E-2</v>
      </c>
      <c r="E704">
        <v>8.1534742265940903</v>
      </c>
      <c r="F704">
        <v>8</v>
      </c>
      <c r="G704">
        <f t="shared" si="171"/>
        <v>99999</v>
      </c>
      <c r="H704">
        <f t="shared" si="172"/>
        <v>0</v>
      </c>
      <c r="I704">
        <f t="shared" si="173"/>
        <v>99999</v>
      </c>
      <c r="J704">
        <f>IF(Basket_Sheet!$I$6=0,IF(C704&lt;Basket_Sheet!$I$7,-10,10),IF(Basket_Sheet!$I$6=1,IF(D704&lt;Basket_Sheet!$I$7,-10,10),IF(Basket_Sheet!$I$6=2,IF(E704&gt;Basket_Sheet!$I$7,-10,10),"")))</f>
        <v>-10</v>
      </c>
      <c r="K704">
        <f t="shared" si="174"/>
        <v>0</v>
      </c>
      <c r="L704">
        <f t="shared" si="175"/>
        <v>4</v>
      </c>
      <c r="M704">
        <f t="shared" si="176"/>
        <v>4</v>
      </c>
      <c r="N704">
        <v>30014.150399999999</v>
      </c>
      <c r="O704" s="6">
        <f t="shared" si="181"/>
        <v>2.6222914468563285E-3</v>
      </c>
      <c r="P704">
        <v>24076498</v>
      </c>
      <c r="Q704" s="6">
        <f t="shared" si="182"/>
        <v>-7.399822262445066E-3</v>
      </c>
      <c r="R704">
        <v>3550.5500855635114</v>
      </c>
      <c r="S704" s="6">
        <f t="shared" si="183"/>
        <v>-6.0342955636231155E-3</v>
      </c>
      <c r="T704" s="29">
        <v>698.4393</v>
      </c>
      <c r="U704" s="6">
        <f t="shared" si="184"/>
        <v>-1.1732550699939948E-3</v>
      </c>
      <c r="V704">
        <v>1010.6543399999996</v>
      </c>
      <c r="W704" s="6">
        <f t="shared" si="186"/>
        <v>3.1771146067254286E-2</v>
      </c>
      <c r="X704">
        <v>4248.989385563511</v>
      </c>
      <c r="Y704" s="6">
        <f t="shared" si="185"/>
        <v>-5.2385008192781246E-3</v>
      </c>
      <c r="Z704" s="29">
        <v>5259.6437255635101</v>
      </c>
      <c r="AA704" s="6">
        <f t="shared" si="187"/>
        <v>1.6654962006570351E-3</v>
      </c>
      <c r="AB704">
        <f t="shared" si="177"/>
        <v>2019</v>
      </c>
      <c r="AC704">
        <f t="shared" si="178"/>
        <v>3</v>
      </c>
      <c r="AD704" s="23">
        <f t="shared" si="179"/>
        <v>1</v>
      </c>
      <c r="AE704">
        <f>IF(ISBLANK(Basket_Sheet!$I$1),0,IF(Basket_Sheet!$I$1=0,1,IF(Calculation_Sheet!AB704=Basket_Sheet!$I$1,1,0)))</f>
        <v>1</v>
      </c>
      <c r="AF704">
        <f>IF(ISBLANK(Basket_Sheet!$I$2),0,IF(Basket_Sheet!$I$2=0,1,IF(Calculation_Sheet!AC704=Basket_Sheet!$I$2,1,0)))</f>
        <v>0</v>
      </c>
      <c r="AG704">
        <f>IF(ISBLANK(Basket_Sheet!$I$3),0,IF(Basket_Sheet!$I$3=0,1,IF(Calculation_Sheet!AD704=Basket_Sheet!$I$3,1,0)))</f>
        <v>0</v>
      </c>
      <c r="AH704">
        <f t="shared" si="180"/>
        <v>1</v>
      </c>
    </row>
    <row r="705" spans="1:34" x14ac:dyDescent="0.35">
      <c r="A705" s="19">
        <v>43552</v>
      </c>
      <c r="B705" s="7">
        <v>1.0590605024048196</v>
      </c>
      <c r="C705">
        <v>0.84575656899999996</v>
      </c>
      <c r="D705">
        <v>0.24926823088214201</v>
      </c>
      <c r="E705">
        <v>6.1581564677062604</v>
      </c>
      <c r="F705">
        <v>7</v>
      </c>
      <c r="G705">
        <f t="shared" si="171"/>
        <v>99999</v>
      </c>
      <c r="H705">
        <f t="shared" si="172"/>
        <v>99999</v>
      </c>
      <c r="I705">
        <f t="shared" si="173"/>
        <v>1</v>
      </c>
      <c r="J705">
        <f>IF(Basket_Sheet!$I$6=0,IF(C705&lt;Basket_Sheet!$I$7,-10,10),IF(Basket_Sheet!$I$6=1,IF(D705&lt;Basket_Sheet!$I$7,-10,10),IF(Basket_Sheet!$I$6=2,IF(E705&gt;Basket_Sheet!$I$7,-10,10),"")))</f>
        <v>10</v>
      </c>
      <c r="K705">
        <f t="shared" si="174"/>
        <v>1</v>
      </c>
      <c r="L705">
        <f t="shared" si="175"/>
        <v>5</v>
      </c>
      <c r="M705">
        <f t="shared" si="176"/>
        <v>5</v>
      </c>
      <c r="N705">
        <v>30414.300800000001</v>
      </c>
      <c r="O705" s="6">
        <f t="shared" si="181"/>
        <v>1.3332058201454222E-2</v>
      </c>
      <c r="P705">
        <v>24124980</v>
      </c>
      <c r="Q705" s="6">
        <f t="shared" si="182"/>
        <v>2.0136649441293564E-3</v>
      </c>
      <c r="R705">
        <v>3565.5365434997907</v>
      </c>
      <c r="S705" s="6">
        <f t="shared" si="183"/>
        <v>4.2208834054233701E-3</v>
      </c>
      <c r="T705" s="29">
        <v>700.21675999999991</v>
      </c>
      <c r="U705" s="6">
        <f t="shared" si="184"/>
        <v>2.544902613584199E-3</v>
      </c>
      <c r="V705">
        <v>1015.8906399999996</v>
      </c>
      <c r="W705" s="6">
        <f t="shared" si="186"/>
        <v>5.1810988116867129E-3</v>
      </c>
      <c r="X705">
        <v>4265.7533034997905</v>
      </c>
      <c r="Y705" s="6">
        <f t="shared" si="185"/>
        <v>3.9453894597234473E-3</v>
      </c>
      <c r="Z705" s="29">
        <v>5281.6439434997901</v>
      </c>
      <c r="AA705" s="6">
        <f t="shared" si="187"/>
        <v>4.1828342534593332E-3</v>
      </c>
      <c r="AB705">
        <f t="shared" si="177"/>
        <v>2019</v>
      </c>
      <c r="AC705">
        <f t="shared" si="178"/>
        <v>3</v>
      </c>
      <c r="AD705" s="23">
        <f t="shared" si="179"/>
        <v>1</v>
      </c>
      <c r="AE705">
        <f>IF(ISBLANK(Basket_Sheet!$I$1),0,IF(Basket_Sheet!$I$1=0,1,IF(Calculation_Sheet!AB705=Basket_Sheet!$I$1,1,0)))</f>
        <v>1</v>
      </c>
      <c r="AF705">
        <f>IF(ISBLANK(Basket_Sheet!$I$2),0,IF(Basket_Sheet!$I$2=0,1,IF(Calculation_Sheet!AC705=Basket_Sheet!$I$2,1,0)))</f>
        <v>0</v>
      </c>
      <c r="AG705">
        <f>IF(ISBLANK(Basket_Sheet!$I$3),0,IF(Basket_Sheet!$I$3=0,1,IF(Calculation_Sheet!AD705=Basket_Sheet!$I$3,1,0)))</f>
        <v>0</v>
      </c>
      <c r="AH705">
        <f t="shared" si="180"/>
        <v>1</v>
      </c>
    </row>
    <row r="706" spans="1:34" x14ac:dyDescent="0.35">
      <c r="A706" s="19">
        <v>43553</v>
      </c>
      <c r="B706" s="7">
        <v>-0.10895207693728337</v>
      </c>
      <c r="C706">
        <v>0.34177607999999998</v>
      </c>
      <c r="D706">
        <v>1.24687320781407E-2</v>
      </c>
      <c r="E706">
        <v>11.675100393871499</v>
      </c>
      <c r="F706">
        <v>5</v>
      </c>
      <c r="G706">
        <f t="shared" si="171"/>
        <v>99999</v>
      </c>
      <c r="H706">
        <f t="shared" si="172"/>
        <v>0</v>
      </c>
      <c r="I706">
        <f t="shared" si="173"/>
        <v>99999</v>
      </c>
      <c r="J706">
        <f>IF(Basket_Sheet!$I$6=0,IF(C706&lt;Basket_Sheet!$I$7,-10,10),IF(Basket_Sheet!$I$6=1,IF(D706&lt;Basket_Sheet!$I$7,-10,10),IF(Basket_Sheet!$I$6=2,IF(E706&gt;Basket_Sheet!$I$7,-10,10),"")))</f>
        <v>-10</v>
      </c>
      <c r="K706">
        <f t="shared" si="174"/>
        <v>0</v>
      </c>
      <c r="L706">
        <f t="shared" si="175"/>
        <v>4</v>
      </c>
      <c r="M706">
        <f t="shared" si="176"/>
        <v>4</v>
      </c>
      <c r="N706">
        <v>30383.199199999999</v>
      </c>
      <c r="O706" s="6">
        <f t="shared" si="181"/>
        <v>-1.0225978957899562E-3</v>
      </c>
      <c r="P706">
        <v>24123148</v>
      </c>
      <c r="Q706" s="6">
        <f t="shared" si="182"/>
        <v>-7.5937886787835751E-5</v>
      </c>
      <c r="R706">
        <v>3566.5226728104981</v>
      </c>
      <c r="S706" s="6">
        <f t="shared" si="183"/>
        <v>2.7657248738766071E-4</v>
      </c>
      <c r="T706" s="29">
        <v>697.43426999999997</v>
      </c>
      <c r="U706" s="6">
        <f t="shared" si="184"/>
        <v>-3.9737552126001274E-3</v>
      </c>
      <c r="V706">
        <v>1042.8297999999998</v>
      </c>
      <c r="W706" s="6">
        <f t="shared" si="186"/>
        <v>2.651777557474122E-2</v>
      </c>
      <c r="X706">
        <v>4263.9569428104978</v>
      </c>
      <c r="Y706" s="6">
        <f t="shared" si="185"/>
        <v>-4.211121838243459E-4</v>
      </c>
      <c r="Z706" s="29">
        <v>5306.7867428104973</v>
      </c>
      <c r="AA706" s="6">
        <f t="shared" si="187"/>
        <v>4.7604116407071739E-3</v>
      </c>
      <c r="AB706">
        <f t="shared" si="177"/>
        <v>2019</v>
      </c>
      <c r="AC706">
        <f t="shared" si="178"/>
        <v>3</v>
      </c>
      <c r="AD706" s="23">
        <f t="shared" si="179"/>
        <v>1</v>
      </c>
      <c r="AE706">
        <f>IF(ISBLANK(Basket_Sheet!$I$1),0,IF(Basket_Sheet!$I$1=0,1,IF(Calculation_Sheet!AB706=Basket_Sheet!$I$1,1,0)))</f>
        <v>1</v>
      </c>
      <c r="AF706">
        <f>IF(ISBLANK(Basket_Sheet!$I$2),0,IF(Basket_Sheet!$I$2=0,1,IF(Calculation_Sheet!AC706=Basket_Sheet!$I$2,1,0)))</f>
        <v>0</v>
      </c>
      <c r="AG706">
        <f>IF(ISBLANK(Basket_Sheet!$I$3),0,IF(Basket_Sheet!$I$3=0,1,IF(Calculation_Sheet!AD706=Basket_Sheet!$I$3,1,0)))</f>
        <v>0</v>
      </c>
      <c r="AH706">
        <f t="shared" si="180"/>
        <v>1</v>
      </c>
    </row>
    <row r="707" spans="1:34" x14ac:dyDescent="0.35">
      <c r="A707" s="19">
        <v>43556</v>
      </c>
      <c r="B707" s="7">
        <v>-0.95933073329081209</v>
      </c>
      <c r="C707">
        <v>0.22259753500000001</v>
      </c>
      <c r="D707">
        <v>0.23722884052399101</v>
      </c>
      <c r="E707">
        <v>5.8597789412454198</v>
      </c>
      <c r="F707">
        <v>2</v>
      </c>
      <c r="G707">
        <f t="shared" si="171"/>
        <v>-1</v>
      </c>
      <c r="H707">
        <f t="shared" si="172"/>
        <v>99999</v>
      </c>
      <c r="I707">
        <f t="shared" si="173"/>
        <v>99999</v>
      </c>
      <c r="J707">
        <f>IF(Basket_Sheet!$I$6=0,IF(C707&lt;Basket_Sheet!$I$7,-10,10),IF(Basket_Sheet!$I$6=1,IF(D707&lt;Basket_Sheet!$I$7,-10,10),IF(Basket_Sheet!$I$6=2,IF(E707&gt;Basket_Sheet!$I$7,-10,10),"")))</f>
        <v>10</v>
      </c>
      <c r="K707">
        <f t="shared" si="174"/>
        <v>-1</v>
      </c>
      <c r="L707">
        <f t="shared" si="175"/>
        <v>1</v>
      </c>
      <c r="M707">
        <f t="shared" si="176"/>
        <v>1</v>
      </c>
      <c r="N707">
        <v>30250.849600000001</v>
      </c>
      <c r="O707" s="6">
        <f t="shared" si="181"/>
        <v>-4.3560126479372796E-3</v>
      </c>
      <c r="P707">
        <v>24182564</v>
      </c>
      <c r="Q707" s="6">
        <f t="shared" si="182"/>
        <v>2.4630284571482974E-3</v>
      </c>
      <c r="R707">
        <v>3571.025567295841</v>
      </c>
      <c r="S707" s="6">
        <f t="shared" si="183"/>
        <v>1.2625447525318467E-3</v>
      </c>
      <c r="T707" s="29">
        <v>698.89188999999988</v>
      </c>
      <c r="U707" s="6">
        <f t="shared" si="184"/>
        <v>2.0899747298048776E-3</v>
      </c>
      <c r="V707">
        <v>1042.7184999999997</v>
      </c>
      <c r="W707" s="6">
        <f t="shared" si="186"/>
        <v>-1.0672882573936615E-4</v>
      </c>
      <c r="X707">
        <v>4269.9174572958409</v>
      </c>
      <c r="Y707" s="6">
        <f t="shared" si="185"/>
        <v>1.3978833663865764E-3</v>
      </c>
      <c r="Z707" s="29">
        <v>5312.6359572958409</v>
      </c>
      <c r="AA707" s="6">
        <f t="shared" si="187"/>
        <v>1.1022139703027456E-3</v>
      </c>
      <c r="AB707">
        <f t="shared" si="177"/>
        <v>2019</v>
      </c>
      <c r="AC707">
        <f t="shared" si="178"/>
        <v>4</v>
      </c>
      <c r="AD707" s="23">
        <f t="shared" si="179"/>
        <v>2</v>
      </c>
      <c r="AE707">
        <f>IF(ISBLANK(Basket_Sheet!$I$1),0,IF(Basket_Sheet!$I$1=0,1,IF(Calculation_Sheet!AB707=Basket_Sheet!$I$1,1,0)))</f>
        <v>1</v>
      </c>
      <c r="AF707">
        <f>IF(ISBLANK(Basket_Sheet!$I$2),0,IF(Basket_Sheet!$I$2=0,1,IF(Calculation_Sheet!AC707=Basket_Sheet!$I$2,1,0)))</f>
        <v>0</v>
      </c>
      <c r="AG707">
        <f>IF(ISBLANK(Basket_Sheet!$I$3),0,IF(Basket_Sheet!$I$3=0,1,IF(Calculation_Sheet!AD707=Basket_Sheet!$I$3,1,0)))</f>
        <v>0</v>
      </c>
      <c r="AH707">
        <f t="shared" si="180"/>
        <v>1</v>
      </c>
    </row>
    <row r="708" spans="1:34" x14ac:dyDescent="0.35">
      <c r="A708" s="19">
        <v>43557</v>
      </c>
      <c r="B708" s="7">
        <v>0.49165232719946972</v>
      </c>
      <c r="C708">
        <v>9.1728745E-2</v>
      </c>
      <c r="D708">
        <v>5.0157821405952902E-2</v>
      </c>
      <c r="E708">
        <v>9.8915289048493396</v>
      </c>
      <c r="F708">
        <v>5</v>
      </c>
      <c r="G708">
        <f t="shared" si="171"/>
        <v>99999</v>
      </c>
      <c r="H708">
        <f t="shared" si="172"/>
        <v>99999</v>
      </c>
      <c r="I708">
        <f t="shared" si="173"/>
        <v>1</v>
      </c>
      <c r="J708">
        <f>IF(Basket_Sheet!$I$6=0,IF(C708&lt;Basket_Sheet!$I$7,-10,10),IF(Basket_Sheet!$I$6=1,IF(D708&lt;Basket_Sheet!$I$7,-10,10),IF(Basket_Sheet!$I$6=2,IF(E708&gt;Basket_Sheet!$I$7,-10,10),"")))</f>
        <v>-10</v>
      </c>
      <c r="K708">
        <f t="shared" si="174"/>
        <v>1</v>
      </c>
      <c r="L708">
        <f t="shared" si="175"/>
        <v>6</v>
      </c>
      <c r="M708">
        <f t="shared" si="176"/>
        <v>6</v>
      </c>
      <c r="N708">
        <v>30445.75</v>
      </c>
      <c r="O708" s="6">
        <f t="shared" si="181"/>
        <v>6.4428074773807964E-3</v>
      </c>
      <c r="P708">
        <v>24215648</v>
      </c>
      <c r="Q708" s="6">
        <f t="shared" si="182"/>
        <v>1.3680931434731924E-3</v>
      </c>
      <c r="R708">
        <v>3570.8810768732942</v>
      </c>
      <c r="S708" s="6">
        <f t="shared" si="183"/>
        <v>-4.0461884078912824E-5</v>
      </c>
      <c r="T708" s="29">
        <v>697.63305999999989</v>
      </c>
      <c r="U708" s="6">
        <f t="shared" si="184"/>
        <v>-1.8011798648858157E-3</v>
      </c>
      <c r="V708">
        <v>1042.4231999999997</v>
      </c>
      <c r="W708" s="6">
        <f t="shared" si="186"/>
        <v>-2.8320203391418719E-4</v>
      </c>
      <c r="X708">
        <v>4268.5141368732939</v>
      </c>
      <c r="Y708" s="6">
        <f t="shared" si="185"/>
        <v>-3.2865282211702596E-4</v>
      </c>
      <c r="Z708" s="29">
        <v>5310.937336873294</v>
      </c>
      <c r="AA708" s="6">
        <f t="shared" si="187"/>
        <v>-3.1973213225988673E-4</v>
      </c>
      <c r="AB708">
        <f t="shared" si="177"/>
        <v>2019</v>
      </c>
      <c r="AC708">
        <f t="shared" si="178"/>
        <v>4</v>
      </c>
      <c r="AD708" s="23">
        <f t="shared" si="179"/>
        <v>2</v>
      </c>
      <c r="AE708">
        <f>IF(ISBLANK(Basket_Sheet!$I$1),0,IF(Basket_Sheet!$I$1=0,1,IF(Calculation_Sheet!AB708=Basket_Sheet!$I$1,1,0)))</f>
        <v>1</v>
      </c>
      <c r="AF708">
        <f>IF(ISBLANK(Basket_Sheet!$I$2),0,IF(Basket_Sheet!$I$2=0,1,IF(Calculation_Sheet!AC708=Basket_Sheet!$I$2,1,0)))</f>
        <v>0</v>
      </c>
      <c r="AG708">
        <f>IF(ISBLANK(Basket_Sheet!$I$3),0,IF(Basket_Sheet!$I$3=0,1,IF(Calculation_Sheet!AD708=Basket_Sheet!$I$3,1,0)))</f>
        <v>0</v>
      </c>
      <c r="AH708">
        <f t="shared" si="180"/>
        <v>1</v>
      </c>
    </row>
    <row r="709" spans="1:34" x14ac:dyDescent="0.35">
      <c r="A709" s="19">
        <v>43558</v>
      </c>
      <c r="B709" s="7">
        <v>-1.4197600190412807</v>
      </c>
      <c r="C709">
        <v>0.56311781599999999</v>
      </c>
      <c r="D709">
        <v>0.33352062237589197</v>
      </c>
      <c r="E709">
        <v>5.1987323654141901</v>
      </c>
      <c r="F709">
        <v>2</v>
      </c>
      <c r="G709">
        <f t="shared" si="171"/>
        <v>-1</v>
      </c>
      <c r="H709">
        <f t="shared" si="172"/>
        <v>99999</v>
      </c>
      <c r="I709">
        <f t="shared" si="173"/>
        <v>99999</v>
      </c>
      <c r="J709">
        <f>IF(Basket_Sheet!$I$6=0,IF(C709&lt;Basket_Sheet!$I$7,-10,10),IF(Basket_Sheet!$I$6=1,IF(D709&lt;Basket_Sheet!$I$7,-10,10),IF(Basket_Sheet!$I$6=2,IF(E709&gt;Basket_Sheet!$I$7,-10,10),"")))</f>
        <v>10</v>
      </c>
      <c r="K709">
        <f t="shared" si="174"/>
        <v>-1</v>
      </c>
      <c r="L709">
        <f t="shared" si="175"/>
        <v>1</v>
      </c>
      <c r="M709">
        <f t="shared" si="176"/>
        <v>1</v>
      </c>
      <c r="N709">
        <v>30081</v>
      </c>
      <c r="O709" s="6">
        <f t="shared" si="181"/>
        <v>-1.1980325661217095E-2</v>
      </c>
      <c r="P709">
        <v>24283302</v>
      </c>
      <c r="Q709" s="6">
        <f t="shared" si="182"/>
        <v>2.7938133226912409E-3</v>
      </c>
      <c r="R709">
        <v>3584.4840125608539</v>
      </c>
      <c r="S709" s="6">
        <f t="shared" si="183"/>
        <v>3.8094059686442083E-3</v>
      </c>
      <c r="T709" s="29">
        <v>700.42828999999983</v>
      </c>
      <c r="U709" s="6">
        <f t="shared" si="184"/>
        <v>4.0067338551872389E-3</v>
      </c>
      <c r="V709">
        <v>1041.1436399999998</v>
      </c>
      <c r="W709" s="6">
        <f t="shared" si="186"/>
        <v>-1.2274861112070434E-3</v>
      </c>
      <c r="X709">
        <v>4284.9123025608533</v>
      </c>
      <c r="Y709" s="6">
        <f t="shared" si="185"/>
        <v>3.8416566425081289E-3</v>
      </c>
      <c r="Z709" s="29">
        <v>5326.0559425608535</v>
      </c>
      <c r="AA709" s="6">
        <f t="shared" si="187"/>
        <v>2.8466925381689379E-3</v>
      </c>
      <c r="AB709">
        <f t="shared" si="177"/>
        <v>2019</v>
      </c>
      <c r="AC709">
        <f t="shared" si="178"/>
        <v>4</v>
      </c>
      <c r="AD709" s="23">
        <f t="shared" si="179"/>
        <v>2</v>
      </c>
      <c r="AE709">
        <f>IF(ISBLANK(Basket_Sheet!$I$1),0,IF(Basket_Sheet!$I$1=0,1,IF(Calculation_Sheet!AB709=Basket_Sheet!$I$1,1,0)))</f>
        <v>1</v>
      </c>
      <c r="AF709">
        <f>IF(ISBLANK(Basket_Sheet!$I$2),0,IF(Basket_Sheet!$I$2=0,1,IF(Calculation_Sheet!AC709=Basket_Sheet!$I$2,1,0)))</f>
        <v>0</v>
      </c>
      <c r="AG709">
        <f>IF(ISBLANK(Basket_Sheet!$I$3),0,IF(Basket_Sheet!$I$3=0,1,IF(Calculation_Sheet!AD709=Basket_Sheet!$I$3,1,0)))</f>
        <v>0</v>
      </c>
      <c r="AH709">
        <f t="shared" si="180"/>
        <v>1</v>
      </c>
    </row>
    <row r="710" spans="1:34" x14ac:dyDescent="0.35">
      <c r="A710" s="19">
        <v>43559</v>
      </c>
      <c r="B710" s="7">
        <v>-0.48649040485863659</v>
      </c>
      <c r="C710">
        <v>0.26599579800000001</v>
      </c>
      <c r="D710">
        <v>0.15528189025109701</v>
      </c>
      <c r="E710">
        <v>7.7080212244732298</v>
      </c>
      <c r="F710">
        <v>9</v>
      </c>
      <c r="G710">
        <f t="shared" si="171"/>
        <v>-1</v>
      </c>
      <c r="H710">
        <f t="shared" si="172"/>
        <v>99999</v>
      </c>
      <c r="I710">
        <f t="shared" si="173"/>
        <v>99999</v>
      </c>
      <c r="J710">
        <f>IF(Basket_Sheet!$I$6=0,IF(C710&lt;Basket_Sheet!$I$7,-10,10),IF(Basket_Sheet!$I$6=1,IF(D710&lt;Basket_Sheet!$I$7,-10,10),IF(Basket_Sheet!$I$6=2,IF(E710&gt;Basket_Sheet!$I$7,-10,10),"")))</f>
        <v>10</v>
      </c>
      <c r="K710">
        <f t="shared" si="174"/>
        <v>-1</v>
      </c>
      <c r="L710">
        <f t="shared" si="175"/>
        <v>1</v>
      </c>
      <c r="M710">
        <f t="shared" si="176"/>
        <v>1</v>
      </c>
      <c r="N710">
        <v>29937.75</v>
      </c>
      <c r="O710" s="6">
        <f t="shared" si="181"/>
        <v>-4.7621422160167848E-3</v>
      </c>
      <c r="P710">
        <v>24395796</v>
      </c>
      <c r="Q710" s="6">
        <f t="shared" si="182"/>
        <v>4.6325660324118001E-3</v>
      </c>
      <c r="R710">
        <v>3587.389785616142</v>
      </c>
      <c r="S710" s="6">
        <f t="shared" si="183"/>
        <v>8.1065309403127728E-4</v>
      </c>
      <c r="T710" s="29">
        <v>700.64582999999982</v>
      </c>
      <c r="U710" s="6">
        <f t="shared" si="184"/>
        <v>3.105814015593733E-4</v>
      </c>
      <c r="V710">
        <v>1049.2873999999997</v>
      </c>
      <c r="W710" s="6">
        <f t="shared" si="186"/>
        <v>7.8219370383898479E-3</v>
      </c>
      <c r="X710">
        <v>4288.0356156161415</v>
      </c>
      <c r="Y710" s="6">
        <f t="shared" si="185"/>
        <v>7.2890944662318269E-4</v>
      </c>
      <c r="Z710" s="29">
        <v>5337.3230156161408</v>
      </c>
      <c r="AA710" s="6">
        <f t="shared" si="187"/>
        <v>2.1154627695987305E-3</v>
      </c>
      <c r="AB710">
        <f t="shared" si="177"/>
        <v>2019</v>
      </c>
      <c r="AC710">
        <f t="shared" si="178"/>
        <v>4</v>
      </c>
      <c r="AD710" s="23">
        <f t="shared" si="179"/>
        <v>2</v>
      </c>
      <c r="AE710">
        <f>IF(ISBLANK(Basket_Sheet!$I$1),0,IF(Basket_Sheet!$I$1=0,1,IF(Calculation_Sheet!AB710=Basket_Sheet!$I$1,1,0)))</f>
        <v>1</v>
      </c>
      <c r="AF710">
        <f>IF(ISBLANK(Basket_Sheet!$I$2),0,IF(Basket_Sheet!$I$2=0,1,IF(Calculation_Sheet!AC710=Basket_Sheet!$I$2,1,0)))</f>
        <v>0</v>
      </c>
      <c r="AG710">
        <f>IF(ISBLANK(Basket_Sheet!$I$3),0,IF(Basket_Sheet!$I$3=0,1,IF(Calculation_Sheet!AD710=Basket_Sheet!$I$3,1,0)))</f>
        <v>0</v>
      </c>
      <c r="AH710">
        <f t="shared" si="180"/>
        <v>1</v>
      </c>
    </row>
    <row r="711" spans="1:34" x14ac:dyDescent="0.35">
      <c r="A711" s="19">
        <v>43560</v>
      </c>
      <c r="B711" s="7">
        <v>0.21463275148463548</v>
      </c>
      <c r="C711">
        <v>0.12033031</v>
      </c>
      <c r="D711">
        <v>3.71974859164282E-2</v>
      </c>
      <c r="E711">
        <v>8.8378475379263204</v>
      </c>
      <c r="F711">
        <v>5</v>
      </c>
      <c r="G711">
        <f t="shared" si="171"/>
        <v>99999</v>
      </c>
      <c r="H711">
        <f t="shared" si="172"/>
        <v>0</v>
      </c>
      <c r="I711">
        <f t="shared" si="173"/>
        <v>99999</v>
      </c>
      <c r="J711">
        <f>IF(Basket_Sheet!$I$6=0,IF(C711&lt;Basket_Sheet!$I$7,-10,10),IF(Basket_Sheet!$I$6=1,IF(D711&lt;Basket_Sheet!$I$7,-10,10),IF(Basket_Sheet!$I$6=2,IF(E711&gt;Basket_Sheet!$I$7,-10,10),"")))</f>
        <v>-10</v>
      </c>
      <c r="K711">
        <f t="shared" si="174"/>
        <v>0</v>
      </c>
      <c r="L711">
        <f t="shared" si="175"/>
        <v>4</v>
      </c>
      <c r="M711">
        <f t="shared" si="176"/>
        <v>4</v>
      </c>
      <c r="N711">
        <v>30130.5</v>
      </c>
      <c r="O711" s="6">
        <f t="shared" si="181"/>
        <v>6.4383595961621243E-3</v>
      </c>
      <c r="P711">
        <v>24390720</v>
      </c>
      <c r="Q711" s="6">
        <f t="shared" si="182"/>
        <v>-2.0806863608791026E-4</v>
      </c>
      <c r="R711">
        <v>3588.942606149632</v>
      </c>
      <c r="S711" s="6">
        <f t="shared" si="183"/>
        <v>4.3285525863856478E-4</v>
      </c>
      <c r="T711" s="29">
        <v>700.6084199999998</v>
      </c>
      <c r="U711" s="6">
        <f t="shared" si="184"/>
        <v>-5.3393595448980591E-5</v>
      </c>
      <c r="V711">
        <v>1047.9215599999998</v>
      </c>
      <c r="W711" s="6">
        <f t="shared" si="186"/>
        <v>-1.3016834091402751E-3</v>
      </c>
      <c r="X711">
        <v>4289.551026149632</v>
      </c>
      <c r="Y711" s="6">
        <f t="shared" si="185"/>
        <v>3.534043719159996E-4</v>
      </c>
      <c r="Z711" s="29">
        <v>5337.4725861496318</v>
      </c>
      <c r="AA711" s="6">
        <f t="shared" si="187"/>
        <v>2.8023511609243101E-5</v>
      </c>
      <c r="AB711">
        <f t="shared" si="177"/>
        <v>2019</v>
      </c>
      <c r="AC711">
        <f t="shared" si="178"/>
        <v>4</v>
      </c>
      <c r="AD711" s="23">
        <f t="shared" si="179"/>
        <v>2</v>
      </c>
      <c r="AE711">
        <f>IF(ISBLANK(Basket_Sheet!$I$1),0,IF(Basket_Sheet!$I$1=0,1,IF(Calculation_Sheet!AB711=Basket_Sheet!$I$1,1,0)))</f>
        <v>1</v>
      </c>
      <c r="AF711">
        <f>IF(ISBLANK(Basket_Sheet!$I$2),0,IF(Basket_Sheet!$I$2=0,1,IF(Calculation_Sheet!AC711=Basket_Sheet!$I$2,1,0)))</f>
        <v>0</v>
      </c>
      <c r="AG711">
        <f>IF(ISBLANK(Basket_Sheet!$I$3),0,IF(Basket_Sheet!$I$3=0,1,IF(Calculation_Sheet!AD711=Basket_Sheet!$I$3,1,0)))</f>
        <v>0</v>
      </c>
      <c r="AH711">
        <f t="shared" si="180"/>
        <v>1</v>
      </c>
    </row>
    <row r="712" spans="1:34" x14ac:dyDescent="0.35">
      <c r="A712" s="19">
        <v>43563</v>
      </c>
      <c r="B712" s="7">
        <v>-0.85410045912547716</v>
      </c>
      <c r="C712">
        <v>0.79656484800000005</v>
      </c>
      <c r="D712">
        <v>0.21013145482440801</v>
      </c>
      <c r="E712">
        <v>5.6718158998103503</v>
      </c>
      <c r="F712">
        <v>3</v>
      </c>
      <c r="G712">
        <f t="shared" si="171"/>
        <v>-1</v>
      </c>
      <c r="H712">
        <f t="shared" si="172"/>
        <v>99999</v>
      </c>
      <c r="I712">
        <f t="shared" si="173"/>
        <v>99999</v>
      </c>
      <c r="J712">
        <f>IF(Basket_Sheet!$I$6=0,IF(C712&lt;Basket_Sheet!$I$7,-10,10),IF(Basket_Sheet!$I$6=1,IF(D712&lt;Basket_Sheet!$I$7,-10,10),IF(Basket_Sheet!$I$6=2,IF(E712&gt;Basket_Sheet!$I$7,-10,10),"")))</f>
        <v>10</v>
      </c>
      <c r="K712">
        <f t="shared" si="174"/>
        <v>-1</v>
      </c>
      <c r="L712">
        <f t="shared" si="175"/>
        <v>1</v>
      </c>
      <c r="M712">
        <f t="shared" si="176"/>
        <v>1</v>
      </c>
      <c r="N712">
        <v>29846.349600000001</v>
      </c>
      <c r="O712" s="6">
        <f t="shared" si="181"/>
        <v>-9.4306566436003214E-3</v>
      </c>
      <c r="P712">
        <v>24451484</v>
      </c>
      <c r="Q712" s="6">
        <f t="shared" si="182"/>
        <v>2.4912753703048018E-3</v>
      </c>
      <c r="R712">
        <v>3595.0507027465933</v>
      </c>
      <c r="S712" s="6">
        <f t="shared" si="183"/>
        <v>1.701920946435731E-3</v>
      </c>
      <c r="T712" s="29">
        <v>701.06640999999979</v>
      </c>
      <c r="U712" s="6">
        <f t="shared" si="184"/>
        <v>6.5370324838509575E-4</v>
      </c>
      <c r="V712">
        <v>1045.7126199999998</v>
      </c>
      <c r="W712" s="6">
        <f t="shared" si="186"/>
        <v>-2.1079249481230633E-3</v>
      </c>
      <c r="X712">
        <v>4296.1171127465932</v>
      </c>
      <c r="Y712" s="6">
        <f t="shared" si="185"/>
        <v>1.5307165148366053E-3</v>
      </c>
      <c r="Z712" s="29">
        <v>5341.8297327465934</v>
      </c>
      <c r="AA712" s="6">
        <f t="shared" si="187"/>
        <v>8.1633142402792735E-4</v>
      </c>
      <c r="AB712">
        <f t="shared" si="177"/>
        <v>2019</v>
      </c>
      <c r="AC712">
        <f t="shared" si="178"/>
        <v>4</v>
      </c>
      <c r="AD712" s="23">
        <f t="shared" si="179"/>
        <v>2</v>
      </c>
      <c r="AE712">
        <f>IF(ISBLANK(Basket_Sheet!$I$1),0,IF(Basket_Sheet!$I$1=0,1,IF(Calculation_Sheet!AB712=Basket_Sheet!$I$1,1,0)))</f>
        <v>1</v>
      </c>
      <c r="AF712">
        <f>IF(ISBLANK(Basket_Sheet!$I$2),0,IF(Basket_Sheet!$I$2=0,1,IF(Calculation_Sheet!AC712=Basket_Sheet!$I$2,1,0)))</f>
        <v>0</v>
      </c>
      <c r="AG712">
        <f>IF(ISBLANK(Basket_Sheet!$I$3),0,IF(Basket_Sheet!$I$3=0,1,IF(Calculation_Sheet!AD712=Basket_Sheet!$I$3,1,0)))</f>
        <v>0</v>
      </c>
      <c r="AH712">
        <f t="shared" si="180"/>
        <v>1</v>
      </c>
    </row>
    <row r="713" spans="1:34" x14ac:dyDescent="0.35">
      <c r="A713" s="19">
        <v>43564</v>
      </c>
      <c r="B713" s="7">
        <v>0.9995319802227981</v>
      </c>
      <c r="C713">
        <v>0.45895161800000001</v>
      </c>
      <c r="D713">
        <v>0.223539751090956</v>
      </c>
      <c r="E713">
        <v>6.4385750812563103</v>
      </c>
      <c r="F713">
        <v>10</v>
      </c>
      <c r="G713">
        <f t="shared" ref="G713:G776" si="188">IF(B713&gt;=MIN($B$9:$B$1732),IF(B713&lt;-0.25,-1,99999),99999)</f>
        <v>99999</v>
      </c>
      <c r="H713">
        <f t="shared" ref="H713:H776" si="189">IF(B713&gt;-0.25,IF(B713&lt;0.25,0,99999),99999)</f>
        <v>99999</v>
      </c>
      <c r="I713">
        <f t="shared" ref="I713:I776" si="190">IF(B713&gt;0.25,1,99999)</f>
        <v>1</v>
      </c>
      <c r="J713">
        <f>IF(Basket_Sheet!$I$6=0,IF(C713&lt;Basket_Sheet!$I$7,-10,10),IF(Basket_Sheet!$I$6=1,IF(D713&lt;Basket_Sheet!$I$7,-10,10),IF(Basket_Sheet!$I$6=2,IF(E713&gt;Basket_Sheet!$I$7,-10,10),"")))</f>
        <v>10</v>
      </c>
      <c r="K713">
        <f t="shared" ref="K713:K776" si="191">MIN(G713:I713)</f>
        <v>1</v>
      </c>
      <c r="L713">
        <f t="shared" ref="L713:L776" si="192">IF(AND(K713=-1,J713=10),1,IF(AND(K713=-1,J713=-10),2,IF(AND(K713=0,J713=10),3,IF(AND(K713=0,J713=-10),4,IF(AND(K713=1,J713=10),5,IF(AND(K713=1,J713=-10),6,""))))))</f>
        <v>5</v>
      </c>
      <c r="M713">
        <f t="shared" ref="M713:M776" si="193">L713</f>
        <v>5</v>
      </c>
      <c r="N713">
        <v>30143.5</v>
      </c>
      <c r="O713" s="6">
        <f t="shared" si="181"/>
        <v>9.9560048040179261E-3</v>
      </c>
      <c r="P713">
        <v>24524556</v>
      </c>
      <c r="Q713" s="6">
        <f t="shared" si="182"/>
        <v>2.9884484720845705E-3</v>
      </c>
      <c r="R713">
        <v>3596.8556684102737</v>
      </c>
      <c r="S713" s="6">
        <f t="shared" si="183"/>
        <v>5.0206959871279544E-4</v>
      </c>
      <c r="T713" s="29">
        <v>701.4377599999998</v>
      </c>
      <c r="U713" s="6">
        <f t="shared" si="184"/>
        <v>5.2969304291727859E-4</v>
      </c>
      <c r="V713">
        <v>1050.3129799999997</v>
      </c>
      <c r="W713" s="6">
        <f t="shared" si="186"/>
        <v>4.3992583736820468E-3</v>
      </c>
      <c r="X713">
        <v>4298.2934284102739</v>
      </c>
      <c r="Y713" s="6">
        <f t="shared" si="185"/>
        <v>5.0657735964021455E-4</v>
      </c>
      <c r="Z713" s="29">
        <v>5348.6064084102736</v>
      </c>
      <c r="AA713" s="6">
        <f t="shared" si="187"/>
        <v>1.2686057030493192E-3</v>
      </c>
      <c r="AB713">
        <f t="shared" ref="AB713:AB776" si="194">YEAR(A713)</f>
        <v>2019</v>
      </c>
      <c r="AC713">
        <f t="shared" ref="AC713:AC776" si="195">MONTH(A713)</f>
        <v>4</v>
      </c>
      <c r="AD713" s="23">
        <f t="shared" si="179"/>
        <v>2</v>
      </c>
      <c r="AE713">
        <f>IF(ISBLANK(Basket_Sheet!$I$1),0,IF(Basket_Sheet!$I$1=0,1,IF(Calculation_Sheet!AB713=Basket_Sheet!$I$1,1,0)))</f>
        <v>1</v>
      </c>
      <c r="AF713">
        <f>IF(ISBLANK(Basket_Sheet!$I$2),0,IF(Basket_Sheet!$I$2=0,1,IF(Calculation_Sheet!AC713=Basket_Sheet!$I$2,1,0)))</f>
        <v>0</v>
      </c>
      <c r="AG713">
        <f>IF(ISBLANK(Basket_Sheet!$I$3),0,IF(Basket_Sheet!$I$3=0,1,IF(Calculation_Sheet!AD713=Basket_Sheet!$I$3,1,0)))</f>
        <v>0</v>
      </c>
      <c r="AH713">
        <f t="shared" si="180"/>
        <v>1</v>
      </c>
    </row>
    <row r="714" spans="1:34" x14ac:dyDescent="0.35">
      <c r="A714" s="19">
        <v>43565</v>
      </c>
      <c r="B714" s="7">
        <v>-0.92239016104345972</v>
      </c>
      <c r="C714">
        <v>0.73858076100000003</v>
      </c>
      <c r="D714">
        <v>0.19762835983956201</v>
      </c>
      <c r="E714">
        <v>7.5419924756951602</v>
      </c>
      <c r="F714">
        <v>8</v>
      </c>
      <c r="G714">
        <f t="shared" si="188"/>
        <v>-1</v>
      </c>
      <c r="H714">
        <f t="shared" si="189"/>
        <v>99999</v>
      </c>
      <c r="I714">
        <f t="shared" si="190"/>
        <v>99999</v>
      </c>
      <c r="J714">
        <f>IF(Basket_Sheet!$I$6=0,IF(C714&lt;Basket_Sheet!$I$7,-10,10),IF(Basket_Sheet!$I$6=1,IF(D714&lt;Basket_Sheet!$I$7,-10,10),IF(Basket_Sheet!$I$6=2,IF(E714&gt;Basket_Sheet!$I$7,-10,10),"")))</f>
        <v>10</v>
      </c>
      <c r="K714">
        <f t="shared" si="191"/>
        <v>-1</v>
      </c>
      <c r="L714">
        <f t="shared" si="192"/>
        <v>1</v>
      </c>
      <c r="M714">
        <f t="shared" si="193"/>
        <v>1</v>
      </c>
      <c r="N714">
        <v>29788.849600000001</v>
      </c>
      <c r="O714" s="6">
        <f t="shared" si="181"/>
        <v>-1.176540215966948E-2</v>
      </c>
      <c r="P714">
        <v>24635826</v>
      </c>
      <c r="Q714" s="6">
        <f t="shared" si="182"/>
        <v>4.5370851973833837E-3</v>
      </c>
      <c r="R714">
        <v>3606.6405054003085</v>
      </c>
      <c r="S714" s="6">
        <f t="shared" si="183"/>
        <v>2.7203863296410002E-3</v>
      </c>
      <c r="T714" s="29">
        <v>700.55690999999979</v>
      </c>
      <c r="U714" s="6">
        <f t="shared" si="184"/>
        <v>-1.2557778469183267E-3</v>
      </c>
      <c r="V714">
        <v>1057.9672999999998</v>
      </c>
      <c r="W714" s="6">
        <f t="shared" si="186"/>
        <v>7.2876562946029289E-3</v>
      </c>
      <c r="X714">
        <v>4307.1974154003083</v>
      </c>
      <c r="Y714" s="6">
        <f t="shared" si="185"/>
        <v>2.0715167864486794E-3</v>
      </c>
      <c r="Z714" s="29">
        <v>5365.1647154003076</v>
      </c>
      <c r="AA714" s="6">
        <f t="shared" si="187"/>
        <v>3.0958170644221905E-3</v>
      </c>
      <c r="AB714">
        <f t="shared" si="194"/>
        <v>2019</v>
      </c>
      <c r="AC714">
        <f t="shared" si="195"/>
        <v>4</v>
      </c>
      <c r="AD714" s="23">
        <f t="shared" ref="AD714:AD777" si="196">ROUNDUP(AC714/3,0)</f>
        <v>2</v>
      </c>
      <c r="AE714">
        <f>IF(ISBLANK(Basket_Sheet!$I$1),0,IF(Basket_Sheet!$I$1=0,1,IF(Calculation_Sheet!AB714=Basket_Sheet!$I$1,1,0)))</f>
        <v>1</v>
      </c>
      <c r="AF714">
        <f>IF(ISBLANK(Basket_Sheet!$I$2),0,IF(Basket_Sheet!$I$2=0,1,IF(Calculation_Sheet!AC714=Basket_Sheet!$I$2,1,0)))</f>
        <v>0</v>
      </c>
      <c r="AG714">
        <f>IF(ISBLANK(Basket_Sheet!$I$3),0,IF(Basket_Sheet!$I$3=0,1,IF(Calculation_Sheet!AD714=Basket_Sheet!$I$3,1,0)))</f>
        <v>0</v>
      </c>
      <c r="AH714">
        <f t="shared" ref="AH714:AH777" si="197">IF(SUM(AE714:AG714)&gt;=$T$1,1,0)</f>
        <v>1</v>
      </c>
    </row>
    <row r="715" spans="1:34" x14ac:dyDescent="0.35">
      <c r="A715" s="19">
        <v>43566</v>
      </c>
      <c r="B715" s="7">
        <v>6.9670064819882013E-2</v>
      </c>
      <c r="C715">
        <v>1.6610082000000002E-2</v>
      </c>
      <c r="D715">
        <v>2.62722570107865E-2</v>
      </c>
      <c r="E715">
        <v>13.364515613457</v>
      </c>
      <c r="F715">
        <v>5</v>
      </c>
      <c r="G715">
        <f t="shared" si="188"/>
        <v>99999</v>
      </c>
      <c r="H715">
        <f t="shared" si="189"/>
        <v>0</v>
      </c>
      <c r="I715">
        <f t="shared" si="190"/>
        <v>99999</v>
      </c>
      <c r="J715">
        <f>IF(Basket_Sheet!$I$6=0,IF(C715&lt;Basket_Sheet!$I$7,-10,10),IF(Basket_Sheet!$I$6=1,IF(D715&lt;Basket_Sheet!$I$7,-10,10),IF(Basket_Sheet!$I$6=2,IF(E715&gt;Basket_Sheet!$I$7,-10,10),"")))</f>
        <v>-10</v>
      </c>
      <c r="K715">
        <f t="shared" si="191"/>
        <v>0</v>
      </c>
      <c r="L715">
        <f t="shared" si="192"/>
        <v>4</v>
      </c>
      <c r="M715">
        <f t="shared" si="193"/>
        <v>4</v>
      </c>
      <c r="N715">
        <v>29781.699199999999</v>
      </c>
      <c r="O715" s="6">
        <f t="shared" ref="O715:O778" si="198">N715/N714-1</f>
        <v>-2.4003612412082376E-4</v>
      </c>
      <c r="P715">
        <v>24733152</v>
      </c>
      <c r="Q715" s="6">
        <f t="shared" ref="Q715:Q778" si="199">P715/P714-1</f>
        <v>3.9505880582206832E-3</v>
      </c>
      <c r="R715">
        <v>3638.6486644859583</v>
      </c>
      <c r="S715" s="6">
        <f t="shared" ref="S715:S778" si="200">R715/R714-1</f>
        <v>8.8747850077441903E-3</v>
      </c>
      <c r="T715" s="29">
        <v>701.83603999999968</v>
      </c>
      <c r="U715" s="6">
        <f t="shared" ref="U715:U778" si="201">T715/T714-1</f>
        <v>1.8258759306220007E-3</v>
      </c>
      <c r="V715">
        <v>1052.5387399999995</v>
      </c>
      <c r="W715" s="6">
        <f t="shared" si="186"/>
        <v>-5.1311226726953318E-3</v>
      </c>
      <c r="X715">
        <v>4340.484704485958</v>
      </c>
      <c r="Y715" s="6">
        <f t="shared" ref="Y715:Y778" si="202">X715/X714-1</f>
        <v>7.7282942654617326E-3</v>
      </c>
      <c r="Z715" s="29">
        <v>5393.023444485958</v>
      </c>
      <c r="AA715" s="6">
        <f t="shared" si="187"/>
        <v>5.1925207451104516E-3</v>
      </c>
      <c r="AB715">
        <f t="shared" si="194"/>
        <v>2019</v>
      </c>
      <c r="AC715">
        <f t="shared" si="195"/>
        <v>4</v>
      </c>
      <c r="AD715" s="23">
        <f t="shared" si="196"/>
        <v>2</v>
      </c>
      <c r="AE715">
        <f>IF(ISBLANK(Basket_Sheet!$I$1),0,IF(Basket_Sheet!$I$1=0,1,IF(Calculation_Sheet!AB715=Basket_Sheet!$I$1,1,0)))</f>
        <v>1</v>
      </c>
      <c r="AF715">
        <f>IF(ISBLANK(Basket_Sheet!$I$2),0,IF(Basket_Sheet!$I$2=0,1,IF(Calculation_Sheet!AC715=Basket_Sheet!$I$2,1,0)))</f>
        <v>0</v>
      </c>
      <c r="AG715">
        <f>IF(ISBLANK(Basket_Sheet!$I$3),0,IF(Basket_Sheet!$I$3=0,1,IF(Calculation_Sheet!AD715=Basket_Sheet!$I$3,1,0)))</f>
        <v>0</v>
      </c>
      <c r="AH715">
        <f t="shared" si="197"/>
        <v>1</v>
      </c>
    </row>
    <row r="716" spans="1:34" x14ac:dyDescent="0.35">
      <c r="A716" s="19">
        <v>43567</v>
      </c>
      <c r="B716" s="7">
        <v>0.15917338350439619</v>
      </c>
      <c r="C716">
        <v>0.31901918099999999</v>
      </c>
      <c r="D716">
        <v>8.1976070439801305E-2</v>
      </c>
      <c r="E716">
        <v>7.3067278291620097</v>
      </c>
      <c r="F716">
        <v>2</v>
      </c>
      <c r="G716">
        <f t="shared" si="188"/>
        <v>99999</v>
      </c>
      <c r="H716">
        <f t="shared" si="189"/>
        <v>0</v>
      </c>
      <c r="I716">
        <f t="shared" si="190"/>
        <v>99999</v>
      </c>
      <c r="J716">
        <f>IF(Basket_Sheet!$I$6=0,IF(C716&lt;Basket_Sheet!$I$7,-10,10),IF(Basket_Sheet!$I$6=1,IF(D716&lt;Basket_Sheet!$I$7,-10,10),IF(Basket_Sheet!$I$6=2,IF(E716&gt;Basket_Sheet!$I$7,-10,10),"")))</f>
        <v>-10</v>
      </c>
      <c r="K716">
        <f t="shared" si="191"/>
        <v>0</v>
      </c>
      <c r="L716">
        <f t="shared" si="192"/>
        <v>4</v>
      </c>
      <c r="M716">
        <f t="shared" si="193"/>
        <v>4</v>
      </c>
      <c r="N716">
        <v>29868.650399999999</v>
      </c>
      <c r="O716" s="6">
        <f t="shared" si="198"/>
        <v>2.9196185018214305E-3</v>
      </c>
      <c r="P716">
        <v>24583848</v>
      </c>
      <c r="Q716" s="6">
        <f t="shared" si="199"/>
        <v>-6.0365941227386033E-3</v>
      </c>
      <c r="R716">
        <v>3636.0870293865851</v>
      </c>
      <c r="S716" s="6">
        <f t="shared" si="200"/>
        <v>-7.040072663171415E-4</v>
      </c>
      <c r="T716" s="29">
        <v>701.83497999999986</v>
      </c>
      <c r="U716" s="6">
        <f t="shared" si="201"/>
        <v>-1.5103242629876945E-6</v>
      </c>
      <c r="V716">
        <v>1050.4355199999995</v>
      </c>
      <c r="W716" s="6">
        <f t="shared" ref="W716:W779" si="203">V716/V715-1</f>
        <v>-1.9982352383532964E-3</v>
      </c>
      <c r="X716">
        <v>4337.9220093865852</v>
      </c>
      <c r="Y716" s="6">
        <f t="shared" si="202"/>
        <v>-5.9041680223503867E-4</v>
      </c>
      <c r="Z716" s="29">
        <v>5388.3575293865852</v>
      </c>
      <c r="AA716" s="6">
        <f t="shared" ref="AA716:AA779" si="204">Z716/Z715-1</f>
        <v>-8.6517612011183243E-4</v>
      </c>
      <c r="AB716">
        <f t="shared" si="194"/>
        <v>2019</v>
      </c>
      <c r="AC716">
        <f t="shared" si="195"/>
        <v>4</v>
      </c>
      <c r="AD716" s="23">
        <f t="shared" si="196"/>
        <v>2</v>
      </c>
      <c r="AE716">
        <f>IF(ISBLANK(Basket_Sheet!$I$1),0,IF(Basket_Sheet!$I$1=0,1,IF(Calculation_Sheet!AB716=Basket_Sheet!$I$1,1,0)))</f>
        <v>1</v>
      </c>
      <c r="AF716">
        <f>IF(ISBLANK(Basket_Sheet!$I$2),0,IF(Basket_Sheet!$I$2=0,1,IF(Calculation_Sheet!AC716=Basket_Sheet!$I$2,1,0)))</f>
        <v>0</v>
      </c>
      <c r="AG716">
        <f>IF(ISBLANK(Basket_Sheet!$I$3),0,IF(Basket_Sheet!$I$3=0,1,IF(Calculation_Sheet!AD716=Basket_Sheet!$I$3,1,0)))</f>
        <v>0</v>
      </c>
      <c r="AH716">
        <f t="shared" si="197"/>
        <v>1</v>
      </c>
    </row>
    <row r="717" spans="1:34" x14ac:dyDescent="0.35">
      <c r="A717" s="19">
        <v>43570</v>
      </c>
      <c r="B717" s="7">
        <v>0.3684151610034675</v>
      </c>
      <c r="C717">
        <v>0.110585268</v>
      </c>
      <c r="D717">
        <v>9.2142008824051394E-2</v>
      </c>
      <c r="E717">
        <v>12.343736307921199</v>
      </c>
      <c r="F717">
        <v>4</v>
      </c>
      <c r="G717">
        <f t="shared" si="188"/>
        <v>99999</v>
      </c>
      <c r="H717">
        <f t="shared" si="189"/>
        <v>99999</v>
      </c>
      <c r="I717">
        <f t="shared" si="190"/>
        <v>1</v>
      </c>
      <c r="J717">
        <f>IF(Basket_Sheet!$I$6=0,IF(C717&lt;Basket_Sheet!$I$7,-10,10),IF(Basket_Sheet!$I$6=1,IF(D717&lt;Basket_Sheet!$I$7,-10,10),IF(Basket_Sheet!$I$6=2,IF(E717&gt;Basket_Sheet!$I$7,-10,10),"")))</f>
        <v>10</v>
      </c>
      <c r="K717">
        <f t="shared" si="191"/>
        <v>1</v>
      </c>
      <c r="L717">
        <f t="shared" si="192"/>
        <v>5</v>
      </c>
      <c r="M717">
        <f t="shared" si="193"/>
        <v>5</v>
      </c>
      <c r="N717">
        <v>30088.849600000001</v>
      </c>
      <c r="O717" s="6">
        <f t="shared" si="198"/>
        <v>7.3722514091230096E-3</v>
      </c>
      <c r="P717">
        <v>24591220</v>
      </c>
      <c r="Q717" s="6">
        <f t="shared" si="199"/>
        <v>2.9987168810996501E-4</v>
      </c>
      <c r="R717">
        <v>3642.6865172532171</v>
      </c>
      <c r="S717" s="6">
        <f t="shared" si="200"/>
        <v>1.8149972245700141E-3</v>
      </c>
      <c r="T717" s="29">
        <v>703.50534999999979</v>
      </c>
      <c r="U717" s="6">
        <f t="shared" si="201"/>
        <v>2.3800039148802465E-3</v>
      </c>
      <c r="V717">
        <v>1050.4355199999995</v>
      </c>
      <c r="W717" s="6">
        <f t="shared" si="203"/>
        <v>0</v>
      </c>
      <c r="X717">
        <v>4346.1918672532165</v>
      </c>
      <c r="Y717" s="6">
        <f t="shared" si="202"/>
        <v>1.9064099927883493E-3</v>
      </c>
      <c r="Z717" s="29">
        <v>5396.6273872532165</v>
      </c>
      <c r="AA717" s="6">
        <f t="shared" si="204"/>
        <v>1.5347641320253569E-3</v>
      </c>
      <c r="AB717">
        <f t="shared" si="194"/>
        <v>2019</v>
      </c>
      <c r="AC717">
        <f t="shared" si="195"/>
        <v>4</v>
      </c>
      <c r="AD717" s="23">
        <f t="shared" si="196"/>
        <v>2</v>
      </c>
      <c r="AE717">
        <f>IF(ISBLANK(Basket_Sheet!$I$1),0,IF(Basket_Sheet!$I$1=0,1,IF(Calculation_Sheet!AB717=Basket_Sheet!$I$1,1,0)))</f>
        <v>1</v>
      </c>
      <c r="AF717">
        <f>IF(ISBLANK(Basket_Sheet!$I$2),0,IF(Basket_Sheet!$I$2=0,1,IF(Calculation_Sheet!AC717=Basket_Sheet!$I$2,1,0)))</f>
        <v>0</v>
      </c>
      <c r="AG717">
        <f>IF(ISBLANK(Basket_Sheet!$I$3),0,IF(Basket_Sheet!$I$3=0,1,IF(Calculation_Sheet!AD717=Basket_Sheet!$I$3,1,0)))</f>
        <v>0</v>
      </c>
      <c r="AH717">
        <f t="shared" si="197"/>
        <v>1</v>
      </c>
    </row>
    <row r="718" spans="1:34" x14ac:dyDescent="0.35">
      <c r="A718" s="19">
        <v>43571</v>
      </c>
      <c r="B718" s="7">
        <v>0.91366507230668192</v>
      </c>
      <c r="C718">
        <v>0.83841057500000005</v>
      </c>
      <c r="D718">
        <v>0.24854948545274799</v>
      </c>
      <c r="E718">
        <v>6.5859735121133296</v>
      </c>
      <c r="F718">
        <v>1</v>
      </c>
      <c r="G718">
        <f t="shared" si="188"/>
        <v>99999</v>
      </c>
      <c r="H718">
        <f t="shared" si="189"/>
        <v>99999</v>
      </c>
      <c r="I718">
        <f t="shared" si="190"/>
        <v>1</v>
      </c>
      <c r="J718">
        <f>IF(Basket_Sheet!$I$6=0,IF(C718&lt;Basket_Sheet!$I$7,-10,10),IF(Basket_Sheet!$I$6=1,IF(D718&lt;Basket_Sheet!$I$7,-10,10),IF(Basket_Sheet!$I$6=2,IF(E718&gt;Basket_Sheet!$I$7,-10,10),"")))</f>
        <v>10</v>
      </c>
      <c r="K718">
        <f t="shared" si="191"/>
        <v>1</v>
      </c>
      <c r="L718">
        <f t="shared" si="192"/>
        <v>5</v>
      </c>
      <c r="M718">
        <f t="shared" si="193"/>
        <v>5</v>
      </c>
      <c r="N718">
        <v>30564.099600000001</v>
      </c>
      <c r="O718" s="6">
        <f t="shared" si="198"/>
        <v>1.5794887684905001E-2</v>
      </c>
      <c r="P718">
        <v>24663650</v>
      </c>
      <c r="Q718" s="6">
        <f t="shared" si="199"/>
        <v>2.945360173265188E-3</v>
      </c>
      <c r="R718">
        <v>3649.5843986051918</v>
      </c>
      <c r="S718" s="6">
        <f t="shared" si="200"/>
        <v>1.8936247517604698E-3</v>
      </c>
      <c r="T718" s="29">
        <v>705.19606999999974</v>
      </c>
      <c r="U718" s="6">
        <f t="shared" si="201"/>
        <v>2.4032795201911483E-3</v>
      </c>
      <c r="V718">
        <v>1048.7691399999997</v>
      </c>
      <c r="W718" s="6">
        <f t="shared" si="203"/>
        <v>-1.5863705751304469E-3</v>
      </c>
      <c r="X718">
        <v>4354.7804686051913</v>
      </c>
      <c r="Y718" s="6">
        <f t="shared" si="202"/>
        <v>1.9761210766340298E-3</v>
      </c>
      <c r="Z718" s="29">
        <v>5403.5496086051908</v>
      </c>
      <c r="AA718" s="6">
        <f t="shared" si="204"/>
        <v>1.2826939596246589E-3</v>
      </c>
      <c r="AB718">
        <f t="shared" si="194"/>
        <v>2019</v>
      </c>
      <c r="AC718">
        <f t="shared" si="195"/>
        <v>4</v>
      </c>
      <c r="AD718" s="23">
        <f t="shared" si="196"/>
        <v>2</v>
      </c>
      <c r="AE718">
        <f>IF(ISBLANK(Basket_Sheet!$I$1),0,IF(Basket_Sheet!$I$1=0,1,IF(Calculation_Sheet!AB718=Basket_Sheet!$I$1,1,0)))</f>
        <v>1</v>
      </c>
      <c r="AF718">
        <f>IF(ISBLANK(Basket_Sheet!$I$2),0,IF(Basket_Sheet!$I$2=0,1,IF(Calculation_Sheet!AC718=Basket_Sheet!$I$2,1,0)))</f>
        <v>0</v>
      </c>
      <c r="AG718">
        <f>IF(ISBLANK(Basket_Sheet!$I$3),0,IF(Basket_Sheet!$I$3=0,1,IF(Calculation_Sheet!AD718=Basket_Sheet!$I$3,1,0)))</f>
        <v>0</v>
      </c>
      <c r="AH718">
        <f t="shared" si="197"/>
        <v>1</v>
      </c>
    </row>
    <row r="719" spans="1:34" x14ac:dyDescent="0.35">
      <c r="A719" s="19">
        <v>43573</v>
      </c>
      <c r="B719" s="7">
        <v>-1.4738106066230288</v>
      </c>
      <c r="C719">
        <v>0.13297672199999999</v>
      </c>
      <c r="D719">
        <v>0.29552789409729602</v>
      </c>
      <c r="E719">
        <v>5.5680517546228003</v>
      </c>
      <c r="F719">
        <v>10</v>
      </c>
      <c r="G719">
        <f t="shared" si="188"/>
        <v>-1</v>
      </c>
      <c r="H719">
        <f t="shared" si="189"/>
        <v>99999</v>
      </c>
      <c r="I719">
        <f t="shared" si="190"/>
        <v>99999</v>
      </c>
      <c r="J719">
        <f>IF(Basket_Sheet!$I$6=0,IF(C719&lt;Basket_Sheet!$I$7,-10,10),IF(Basket_Sheet!$I$6=1,IF(D719&lt;Basket_Sheet!$I$7,-10,10),IF(Basket_Sheet!$I$6=2,IF(E719&gt;Basket_Sheet!$I$7,-10,10),"")))</f>
        <v>10</v>
      </c>
      <c r="K719">
        <f t="shared" si="191"/>
        <v>-1</v>
      </c>
      <c r="L719">
        <f t="shared" si="192"/>
        <v>1</v>
      </c>
      <c r="M719">
        <f t="shared" si="193"/>
        <v>1</v>
      </c>
      <c r="N719">
        <v>30191.5</v>
      </c>
      <c r="O719" s="6">
        <f t="shared" si="198"/>
        <v>-1.2190759907090509E-2</v>
      </c>
      <c r="P719">
        <v>24722608</v>
      </c>
      <c r="Q719" s="6">
        <f t="shared" si="199"/>
        <v>2.3904815386206479E-3</v>
      </c>
      <c r="R719">
        <v>3654.7044182518321</v>
      </c>
      <c r="S719" s="6">
        <f t="shared" si="200"/>
        <v>1.40290484817851E-3</v>
      </c>
      <c r="T719" s="29">
        <v>707.10043999999971</v>
      </c>
      <c r="U719" s="6">
        <f t="shared" si="201"/>
        <v>2.7004830018408921E-3</v>
      </c>
      <c r="V719">
        <v>1057.1919799999996</v>
      </c>
      <c r="W719" s="6">
        <f t="shared" si="203"/>
        <v>8.0311668972257166E-3</v>
      </c>
      <c r="X719">
        <v>4361.8048582518313</v>
      </c>
      <c r="Y719" s="6">
        <f t="shared" si="202"/>
        <v>1.6130295653893345E-3</v>
      </c>
      <c r="Z719" s="29">
        <v>5418.9968382518309</v>
      </c>
      <c r="AA719" s="6">
        <f t="shared" si="204"/>
        <v>2.8587189469011509E-3</v>
      </c>
      <c r="AB719">
        <f t="shared" si="194"/>
        <v>2019</v>
      </c>
      <c r="AC719">
        <f t="shared" si="195"/>
        <v>4</v>
      </c>
      <c r="AD719" s="23">
        <f t="shared" si="196"/>
        <v>2</v>
      </c>
      <c r="AE719">
        <f>IF(ISBLANK(Basket_Sheet!$I$1),0,IF(Basket_Sheet!$I$1=0,1,IF(Calculation_Sheet!AB719=Basket_Sheet!$I$1,1,0)))</f>
        <v>1</v>
      </c>
      <c r="AF719">
        <f>IF(ISBLANK(Basket_Sheet!$I$2),0,IF(Basket_Sheet!$I$2=0,1,IF(Calculation_Sheet!AC719=Basket_Sheet!$I$2,1,0)))</f>
        <v>0</v>
      </c>
      <c r="AG719">
        <f>IF(ISBLANK(Basket_Sheet!$I$3),0,IF(Basket_Sheet!$I$3=0,1,IF(Calculation_Sheet!AD719=Basket_Sheet!$I$3,1,0)))</f>
        <v>0</v>
      </c>
      <c r="AH719">
        <f t="shared" si="197"/>
        <v>1</v>
      </c>
    </row>
    <row r="720" spans="1:34" x14ac:dyDescent="0.35">
      <c r="A720" s="19">
        <v>43577</v>
      </c>
      <c r="B720" s="7">
        <v>-0.98053644815788388</v>
      </c>
      <c r="C720">
        <v>0.77796338200000004</v>
      </c>
      <c r="D720">
        <v>0.23463997860932501</v>
      </c>
      <c r="E720">
        <v>7.2674256587330701</v>
      </c>
      <c r="F720">
        <v>4</v>
      </c>
      <c r="G720">
        <f t="shared" si="188"/>
        <v>-1</v>
      </c>
      <c r="H720">
        <f t="shared" si="189"/>
        <v>99999</v>
      </c>
      <c r="I720">
        <f t="shared" si="190"/>
        <v>99999</v>
      </c>
      <c r="J720">
        <f>IF(Basket_Sheet!$I$6=0,IF(C720&lt;Basket_Sheet!$I$7,-10,10),IF(Basket_Sheet!$I$6=1,IF(D720&lt;Basket_Sheet!$I$7,-10,10),IF(Basket_Sheet!$I$6=2,IF(E720&gt;Basket_Sheet!$I$7,-10,10),"")))</f>
        <v>10</v>
      </c>
      <c r="K720">
        <f t="shared" si="191"/>
        <v>-1</v>
      </c>
      <c r="L720">
        <f t="shared" si="192"/>
        <v>1</v>
      </c>
      <c r="M720">
        <f t="shared" si="193"/>
        <v>1</v>
      </c>
      <c r="N720">
        <v>29656.300800000001</v>
      </c>
      <c r="O720" s="6">
        <f t="shared" si="198"/>
        <v>-1.7726817150522489E-2</v>
      </c>
      <c r="P720">
        <v>24765258</v>
      </c>
      <c r="Q720" s="6">
        <f t="shared" si="199"/>
        <v>1.725141619363102E-3</v>
      </c>
      <c r="R720">
        <v>3657.2668389470282</v>
      </c>
      <c r="S720" s="6">
        <f t="shared" si="200"/>
        <v>7.011293943224306E-4</v>
      </c>
      <c r="T720" s="29">
        <v>710.17481999999973</v>
      </c>
      <c r="U720" s="6">
        <f t="shared" si="201"/>
        <v>4.3478688826725786E-3</v>
      </c>
      <c r="V720">
        <v>1071.1219399999995</v>
      </c>
      <c r="W720" s="6">
        <f t="shared" si="203"/>
        <v>1.3176376915004617E-2</v>
      </c>
      <c r="X720">
        <v>4367.4416589470275</v>
      </c>
      <c r="Y720" s="6">
        <f t="shared" si="202"/>
        <v>1.2923092339933717E-3</v>
      </c>
      <c r="Z720" s="29">
        <v>5438.5635989470265</v>
      </c>
      <c r="AA720" s="6">
        <f t="shared" si="204"/>
        <v>3.610771749685604E-3</v>
      </c>
      <c r="AB720">
        <f t="shared" si="194"/>
        <v>2019</v>
      </c>
      <c r="AC720">
        <f t="shared" si="195"/>
        <v>4</v>
      </c>
      <c r="AD720" s="23">
        <f t="shared" si="196"/>
        <v>2</v>
      </c>
      <c r="AE720">
        <f>IF(ISBLANK(Basket_Sheet!$I$1),0,IF(Basket_Sheet!$I$1=0,1,IF(Calculation_Sheet!AB720=Basket_Sheet!$I$1,1,0)))</f>
        <v>1</v>
      </c>
      <c r="AF720">
        <f>IF(ISBLANK(Basket_Sheet!$I$2),0,IF(Basket_Sheet!$I$2=0,1,IF(Calculation_Sheet!AC720=Basket_Sheet!$I$2,1,0)))</f>
        <v>0</v>
      </c>
      <c r="AG720">
        <f>IF(ISBLANK(Basket_Sheet!$I$3),0,IF(Basket_Sheet!$I$3=0,1,IF(Calculation_Sheet!AD720=Basket_Sheet!$I$3,1,0)))</f>
        <v>0</v>
      </c>
      <c r="AH720">
        <f t="shared" si="197"/>
        <v>1</v>
      </c>
    </row>
    <row r="721" spans="1:34" x14ac:dyDescent="0.35">
      <c r="A721" s="19">
        <v>43578</v>
      </c>
      <c r="B721" s="7">
        <v>-0.88455689285201644</v>
      </c>
      <c r="C721">
        <v>0.42999376900000003</v>
      </c>
      <c r="D721">
        <v>0.28369252475199203</v>
      </c>
      <c r="E721">
        <v>6.3390105027929096</v>
      </c>
      <c r="F721">
        <v>6</v>
      </c>
      <c r="G721">
        <f t="shared" si="188"/>
        <v>-1</v>
      </c>
      <c r="H721">
        <f t="shared" si="189"/>
        <v>99999</v>
      </c>
      <c r="I721">
        <f t="shared" si="190"/>
        <v>99999</v>
      </c>
      <c r="J721">
        <f>IF(Basket_Sheet!$I$6=0,IF(C721&lt;Basket_Sheet!$I$7,-10,10),IF(Basket_Sheet!$I$6=1,IF(D721&lt;Basket_Sheet!$I$7,-10,10),IF(Basket_Sheet!$I$6=2,IF(E721&gt;Basket_Sheet!$I$7,-10,10),"")))</f>
        <v>10</v>
      </c>
      <c r="K721">
        <f t="shared" si="191"/>
        <v>-1</v>
      </c>
      <c r="L721">
        <f t="shared" si="192"/>
        <v>1</v>
      </c>
      <c r="M721">
        <f t="shared" si="193"/>
        <v>1</v>
      </c>
      <c r="N721">
        <v>29500.400399999999</v>
      </c>
      <c r="O721" s="6">
        <f t="shared" si="198"/>
        <v>-5.2569064851136771E-3</v>
      </c>
      <c r="P721">
        <v>24805624</v>
      </c>
      <c r="Q721" s="6">
        <f t="shared" si="199"/>
        <v>1.629944658763538E-3</v>
      </c>
      <c r="R721">
        <v>3662.032504227453</v>
      </c>
      <c r="S721" s="6">
        <f t="shared" si="200"/>
        <v>1.3030674244696172E-3</v>
      </c>
      <c r="T721" s="29">
        <v>708.54124999999976</v>
      </c>
      <c r="U721" s="6">
        <f t="shared" si="201"/>
        <v>-2.3002364403739151E-3</v>
      </c>
      <c r="V721">
        <v>1074.9268999999995</v>
      </c>
      <c r="W721" s="6">
        <f t="shared" si="203"/>
        <v>3.5523126339844779E-3</v>
      </c>
      <c r="X721">
        <v>4370.5737542274528</v>
      </c>
      <c r="Y721" s="6">
        <f t="shared" si="202"/>
        <v>7.171464498005875E-4</v>
      </c>
      <c r="Z721" s="29">
        <v>5445.5006542274523</v>
      </c>
      <c r="AA721" s="6">
        <f t="shared" si="204"/>
        <v>1.2755307820191408E-3</v>
      </c>
      <c r="AB721">
        <f t="shared" si="194"/>
        <v>2019</v>
      </c>
      <c r="AC721">
        <f t="shared" si="195"/>
        <v>4</v>
      </c>
      <c r="AD721" s="23">
        <f t="shared" si="196"/>
        <v>2</v>
      </c>
      <c r="AE721">
        <f>IF(ISBLANK(Basket_Sheet!$I$1),0,IF(Basket_Sheet!$I$1=0,1,IF(Calculation_Sheet!AB721=Basket_Sheet!$I$1,1,0)))</f>
        <v>1</v>
      </c>
      <c r="AF721">
        <f>IF(ISBLANK(Basket_Sheet!$I$2),0,IF(Basket_Sheet!$I$2=0,1,IF(Calculation_Sheet!AC721=Basket_Sheet!$I$2,1,0)))</f>
        <v>0</v>
      </c>
      <c r="AG721">
        <f>IF(ISBLANK(Basket_Sheet!$I$3),0,IF(Basket_Sheet!$I$3=0,1,IF(Calculation_Sheet!AD721=Basket_Sheet!$I$3,1,0)))</f>
        <v>0</v>
      </c>
      <c r="AH721">
        <f t="shared" si="197"/>
        <v>1</v>
      </c>
    </row>
    <row r="722" spans="1:34" x14ac:dyDescent="0.35">
      <c r="A722" s="19">
        <v>43579</v>
      </c>
      <c r="B722" s="7">
        <v>0.72668769056164184</v>
      </c>
      <c r="C722">
        <v>0.399084416</v>
      </c>
      <c r="D722">
        <v>0.25398478104810102</v>
      </c>
      <c r="E722">
        <v>5.0918193209310196</v>
      </c>
      <c r="F722">
        <v>0</v>
      </c>
      <c r="G722">
        <f t="shared" si="188"/>
        <v>99999</v>
      </c>
      <c r="H722">
        <f t="shared" si="189"/>
        <v>99999</v>
      </c>
      <c r="I722">
        <f t="shared" si="190"/>
        <v>1</v>
      </c>
      <c r="J722">
        <f>IF(Basket_Sheet!$I$6=0,IF(C722&lt;Basket_Sheet!$I$7,-10,10),IF(Basket_Sheet!$I$6=1,IF(D722&lt;Basket_Sheet!$I$7,-10,10),IF(Basket_Sheet!$I$6=2,IF(E722&gt;Basket_Sheet!$I$7,-10,10),"")))</f>
        <v>10</v>
      </c>
      <c r="K722">
        <f t="shared" si="191"/>
        <v>1</v>
      </c>
      <c r="L722">
        <f t="shared" si="192"/>
        <v>5</v>
      </c>
      <c r="M722">
        <f t="shared" si="193"/>
        <v>5</v>
      </c>
      <c r="N722">
        <v>29854.699199999999</v>
      </c>
      <c r="O722" s="6">
        <f t="shared" si="198"/>
        <v>1.2009965803718492E-2</v>
      </c>
      <c r="P722">
        <v>24608522</v>
      </c>
      <c r="Q722" s="6">
        <f t="shared" si="199"/>
        <v>-7.9458593744708983E-3</v>
      </c>
      <c r="R722">
        <v>3634.8948216684398</v>
      </c>
      <c r="S722" s="6">
        <f t="shared" si="200"/>
        <v>-7.4105520712023365E-3</v>
      </c>
      <c r="T722" s="29">
        <v>708.43563999999981</v>
      </c>
      <c r="U722" s="6">
        <f t="shared" si="201"/>
        <v>-1.4905271923115748E-4</v>
      </c>
      <c r="V722">
        <v>1071.0754999999995</v>
      </c>
      <c r="W722" s="6">
        <f t="shared" si="203"/>
        <v>-3.5829413144280453E-3</v>
      </c>
      <c r="X722">
        <v>4343.33046166844</v>
      </c>
      <c r="Y722" s="6">
        <f t="shared" si="202"/>
        <v>-6.2333446570170814E-3</v>
      </c>
      <c r="Z722" s="29">
        <v>5414.405961668439</v>
      </c>
      <c r="AA722" s="6">
        <f t="shared" si="204"/>
        <v>-5.7101623034190307E-3</v>
      </c>
      <c r="AB722">
        <f t="shared" si="194"/>
        <v>2019</v>
      </c>
      <c r="AC722">
        <f t="shared" si="195"/>
        <v>4</v>
      </c>
      <c r="AD722" s="23">
        <f t="shared" si="196"/>
        <v>2</v>
      </c>
      <c r="AE722">
        <f>IF(ISBLANK(Basket_Sheet!$I$1),0,IF(Basket_Sheet!$I$1=0,1,IF(Calculation_Sheet!AB722=Basket_Sheet!$I$1,1,0)))</f>
        <v>1</v>
      </c>
      <c r="AF722">
        <f>IF(ISBLANK(Basket_Sheet!$I$2),0,IF(Basket_Sheet!$I$2=0,1,IF(Calculation_Sheet!AC722=Basket_Sheet!$I$2,1,0)))</f>
        <v>0</v>
      </c>
      <c r="AG722">
        <f>IF(ISBLANK(Basket_Sheet!$I$3),0,IF(Basket_Sheet!$I$3=0,1,IF(Calculation_Sheet!AD722=Basket_Sheet!$I$3,1,0)))</f>
        <v>0</v>
      </c>
      <c r="AH722">
        <f t="shared" si="197"/>
        <v>1</v>
      </c>
    </row>
    <row r="723" spans="1:34" x14ac:dyDescent="0.35">
      <c r="A723" s="19">
        <v>43580</v>
      </c>
      <c r="B723" s="7">
        <v>-0.69016287375773888</v>
      </c>
      <c r="C723">
        <v>0.489832463</v>
      </c>
      <c r="D723">
        <v>0.25762279016852002</v>
      </c>
      <c r="E723">
        <v>5.3669152542371901</v>
      </c>
      <c r="F723">
        <v>0</v>
      </c>
      <c r="G723">
        <f t="shared" si="188"/>
        <v>-1</v>
      </c>
      <c r="H723">
        <f t="shared" si="189"/>
        <v>99999</v>
      </c>
      <c r="I723">
        <f t="shared" si="190"/>
        <v>99999</v>
      </c>
      <c r="J723">
        <f>IF(Basket_Sheet!$I$6=0,IF(C723&lt;Basket_Sheet!$I$7,-10,10),IF(Basket_Sheet!$I$6=1,IF(D723&lt;Basket_Sheet!$I$7,-10,10),IF(Basket_Sheet!$I$6=2,IF(E723&gt;Basket_Sheet!$I$7,-10,10),"")))</f>
        <v>10</v>
      </c>
      <c r="K723">
        <f t="shared" si="191"/>
        <v>-1</v>
      </c>
      <c r="L723">
        <f t="shared" si="192"/>
        <v>1</v>
      </c>
      <c r="M723">
        <f t="shared" si="193"/>
        <v>1</v>
      </c>
      <c r="N723">
        <v>29567.75</v>
      </c>
      <c r="O723" s="6">
        <f t="shared" si="198"/>
        <v>-9.6115254110481496E-3</v>
      </c>
      <c r="P723">
        <v>24350132</v>
      </c>
      <c r="Q723" s="6">
        <f t="shared" si="199"/>
        <v>-1.050002109025483E-2</v>
      </c>
      <c r="R723">
        <v>3611.9036937115129</v>
      </c>
      <c r="S723" s="6">
        <f t="shared" si="200"/>
        <v>-6.3251150541885348E-3</v>
      </c>
      <c r="T723" s="29">
        <v>708.5029099999997</v>
      </c>
      <c r="U723" s="6">
        <f t="shared" si="201"/>
        <v>9.4955697033993758E-5</v>
      </c>
      <c r="V723">
        <v>1065.6200799999995</v>
      </c>
      <c r="W723" s="6">
        <f t="shared" si="203"/>
        <v>-5.0934037796588338E-3</v>
      </c>
      <c r="X723">
        <v>4320.4066037115126</v>
      </c>
      <c r="Y723" s="6">
        <f t="shared" si="202"/>
        <v>-5.277944692267611E-3</v>
      </c>
      <c r="Z723" s="29">
        <v>5386.0266837115123</v>
      </c>
      <c r="AA723" s="6">
        <f t="shared" si="204"/>
        <v>-5.2414388868953221E-3</v>
      </c>
      <c r="AB723">
        <f t="shared" si="194"/>
        <v>2019</v>
      </c>
      <c r="AC723">
        <f t="shared" si="195"/>
        <v>4</v>
      </c>
      <c r="AD723" s="23">
        <f t="shared" si="196"/>
        <v>2</v>
      </c>
      <c r="AE723">
        <f>IF(ISBLANK(Basket_Sheet!$I$1),0,IF(Basket_Sheet!$I$1=0,1,IF(Calculation_Sheet!AB723=Basket_Sheet!$I$1,1,0)))</f>
        <v>1</v>
      </c>
      <c r="AF723">
        <f>IF(ISBLANK(Basket_Sheet!$I$2),0,IF(Basket_Sheet!$I$2=0,1,IF(Calculation_Sheet!AC723=Basket_Sheet!$I$2,1,0)))</f>
        <v>0</v>
      </c>
      <c r="AG723">
        <f>IF(ISBLANK(Basket_Sheet!$I$3),0,IF(Basket_Sheet!$I$3=0,1,IF(Calculation_Sheet!AD723=Basket_Sheet!$I$3,1,0)))</f>
        <v>0</v>
      </c>
      <c r="AH723">
        <f t="shared" si="197"/>
        <v>1</v>
      </c>
    </row>
    <row r="724" spans="1:34" x14ac:dyDescent="0.35">
      <c r="A724" s="19">
        <v>43581</v>
      </c>
      <c r="B724" s="7">
        <v>0.56563209870020881</v>
      </c>
      <c r="C724">
        <v>0.69338236600000003</v>
      </c>
      <c r="D724">
        <v>0.30185448116589902</v>
      </c>
      <c r="E724">
        <v>5.1667881664692299</v>
      </c>
      <c r="F724">
        <v>0</v>
      </c>
      <c r="G724">
        <f t="shared" si="188"/>
        <v>99999</v>
      </c>
      <c r="H724">
        <f t="shared" si="189"/>
        <v>99999</v>
      </c>
      <c r="I724">
        <f t="shared" si="190"/>
        <v>1</v>
      </c>
      <c r="J724">
        <f>IF(Basket_Sheet!$I$6=0,IF(C724&lt;Basket_Sheet!$I$7,-10,10),IF(Basket_Sheet!$I$6=1,IF(D724&lt;Basket_Sheet!$I$7,-10,10),IF(Basket_Sheet!$I$6=2,IF(E724&gt;Basket_Sheet!$I$7,-10,10),"")))</f>
        <v>10</v>
      </c>
      <c r="K724">
        <f t="shared" si="191"/>
        <v>1</v>
      </c>
      <c r="L724">
        <f t="shared" si="192"/>
        <v>5</v>
      </c>
      <c r="M724">
        <f t="shared" si="193"/>
        <v>5</v>
      </c>
      <c r="N724">
        <v>29980.800800000001</v>
      </c>
      <c r="O724" s="6">
        <f t="shared" si="198"/>
        <v>1.3969639218405216E-2</v>
      </c>
      <c r="P724">
        <v>24441246</v>
      </c>
      <c r="Q724" s="6">
        <f t="shared" si="199"/>
        <v>3.7418277650405063E-3</v>
      </c>
      <c r="R724">
        <v>3625.0922880080593</v>
      </c>
      <c r="S724" s="6">
        <f t="shared" si="200"/>
        <v>3.6514246820888996E-3</v>
      </c>
      <c r="T724" s="29">
        <v>709.80517999999984</v>
      </c>
      <c r="U724" s="6">
        <f t="shared" si="201"/>
        <v>1.838058787930974E-3</v>
      </c>
      <c r="V724">
        <v>1077.3735999999994</v>
      </c>
      <c r="W724" s="6">
        <f t="shared" si="203"/>
        <v>1.102974711212279E-2</v>
      </c>
      <c r="X724">
        <v>4334.8974680080591</v>
      </c>
      <c r="Y724" s="6">
        <f t="shared" si="202"/>
        <v>3.354051047903317E-3</v>
      </c>
      <c r="Z724" s="29">
        <v>5412.2710680080581</v>
      </c>
      <c r="AA724" s="6">
        <f t="shared" si="204"/>
        <v>4.8726799620051331E-3</v>
      </c>
      <c r="AB724">
        <f t="shared" si="194"/>
        <v>2019</v>
      </c>
      <c r="AC724">
        <f t="shared" si="195"/>
        <v>4</v>
      </c>
      <c r="AD724" s="23">
        <f t="shared" si="196"/>
        <v>2</v>
      </c>
      <c r="AE724">
        <f>IF(ISBLANK(Basket_Sheet!$I$1),0,IF(Basket_Sheet!$I$1=0,1,IF(Calculation_Sheet!AB724=Basket_Sheet!$I$1,1,0)))</f>
        <v>1</v>
      </c>
      <c r="AF724">
        <f>IF(ISBLANK(Basket_Sheet!$I$2),0,IF(Basket_Sheet!$I$2=0,1,IF(Calculation_Sheet!AC724=Basket_Sheet!$I$2,1,0)))</f>
        <v>0</v>
      </c>
      <c r="AG724">
        <f>IF(ISBLANK(Basket_Sheet!$I$3),0,IF(Basket_Sheet!$I$3=0,1,IF(Calculation_Sheet!AD724=Basket_Sheet!$I$3,1,0)))</f>
        <v>0</v>
      </c>
      <c r="AH724">
        <f t="shared" si="197"/>
        <v>1</v>
      </c>
    </row>
    <row r="725" spans="1:34" x14ac:dyDescent="0.35">
      <c r="A725" s="19">
        <v>43585</v>
      </c>
      <c r="B725" s="7">
        <v>-0.11382636004570458</v>
      </c>
      <c r="C725">
        <v>0.20903503200000001</v>
      </c>
      <c r="D725">
        <v>2.8539875998387899E-2</v>
      </c>
      <c r="E725">
        <v>10.770481174862001</v>
      </c>
      <c r="F725">
        <v>5</v>
      </c>
      <c r="G725">
        <f t="shared" si="188"/>
        <v>99999</v>
      </c>
      <c r="H725">
        <f t="shared" si="189"/>
        <v>0</v>
      </c>
      <c r="I725">
        <f t="shared" si="190"/>
        <v>99999</v>
      </c>
      <c r="J725">
        <f>IF(Basket_Sheet!$I$6=0,IF(C725&lt;Basket_Sheet!$I$7,-10,10),IF(Basket_Sheet!$I$6=1,IF(D725&lt;Basket_Sheet!$I$7,-10,10),IF(Basket_Sheet!$I$6=2,IF(E725&gt;Basket_Sheet!$I$7,-10,10),"")))</f>
        <v>-10</v>
      </c>
      <c r="K725">
        <f t="shared" si="191"/>
        <v>0</v>
      </c>
      <c r="L725">
        <f t="shared" si="192"/>
        <v>4</v>
      </c>
      <c r="M725">
        <f t="shared" si="193"/>
        <v>4</v>
      </c>
      <c r="N725">
        <v>29729.449199999999</v>
      </c>
      <c r="O725" s="6">
        <f t="shared" si="198"/>
        <v>-8.3837520444084435E-3</v>
      </c>
      <c r="P725">
        <v>24487930</v>
      </c>
      <c r="Q725" s="6">
        <f t="shared" si="199"/>
        <v>1.9100499213502431E-3</v>
      </c>
      <c r="R725">
        <v>3642.6748845222401</v>
      </c>
      <c r="S725" s="6">
        <f t="shared" si="200"/>
        <v>4.8502479708847357E-3</v>
      </c>
      <c r="T725" s="29">
        <v>707.61606999999992</v>
      </c>
      <c r="U725" s="6">
        <f t="shared" si="201"/>
        <v>-3.0840997807312087E-3</v>
      </c>
      <c r="V725">
        <v>1078.3011999999994</v>
      </c>
      <c r="W725" s="6">
        <f t="shared" si="203"/>
        <v>8.6098267119227856E-4</v>
      </c>
      <c r="X725">
        <v>4350.2909545222401</v>
      </c>
      <c r="Y725" s="6">
        <f t="shared" si="202"/>
        <v>3.5510612714109158E-3</v>
      </c>
      <c r="Z725" s="29">
        <v>5428.5921545222391</v>
      </c>
      <c r="AA725" s="6">
        <f t="shared" si="204"/>
        <v>3.0155707851837743E-3</v>
      </c>
      <c r="AB725">
        <f t="shared" si="194"/>
        <v>2019</v>
      </c>
      <c r="AC725">
        <f t="shared" si="195"/>
        <v>4</v>
      </c>
      <c r="AD725" s="23">
        <f t="shared" si="196"/>
        <v>2</v>
      </c>
      <c r="AE725">
        <f>IF(ISBLANK(Basket_Sheet!$I$1),0,IF(Basket_Sheet!$I$1=0,1,IF(Calculation_Sheet!AB725=Basket_Sheet!$I$1,1,0)))</f>
        <v>1</v>
      </c>
      <c r="AF725">
        <f>IF(ISBLANK(Basket_Sheet!$I$2),0,IF(Basket_Sheet!$I$2=0,1,IF(Calculation_Sheet!AC725=Basket_Sheet!$I$2,1,0)))</f>
        <v>0</v>
      </c>
      <c r="AG725">
        <f>IF(ISBLANK(Basket_Sheet!$I$3),0,IF(Basket_Sheet!$I$3=0,1,IF(Calculation_Sheet!AD725=Basket_Sheet!$I$3,1,0)))</f>
        <v>0</v>
      </c>
      <c r="AH725">
        <f t="shared" si="197"/>
        <v>1</v>
      </c>
    </row>
    <row r="726" spans="1:34" x14ac:dyDescent="0.35">
      <c r="A726" s="19">
        <v>43587</v>
      </c>
      <c r="B726" s="7">
        <v>-4.4748005788997659E-2</v>
      </c>
      <c r="C726">
        <v>0.34057785699999998</v>
      </c>
      <c r="D726">
        <v>1.67900020372454E-2</v>
      </c>
      <c r="E726">
        <v>9.7339200880570207</v>
      </c>
      <c r="F726">
        <v>3</v>
      </c>
      <c r="G726">
        <f t="shared" si="188"/>
        <v>99999</v>
      </c>
      <c r="H726">
        <f t="shared" si="189"/>
        <v>0</v>
      </c>
      <c r="I726">
        <f t="shared" si="190"/>
        <v>99999</v>
      </c>
      <c r="J726">
        <f>IF(Basket_Sheet!$I$6=0,IF(C726&lt;Basket_Sheet!$I$7,-10,10),IF(Basket_Sheet!$I$6=1,IF(D726&lt;Basket_Sheet!$I$7,-10,10),IF(Basket_Sheet!$I$6=2,IF(E726&gt;Basket_Sheet!$I$7,-10,10),"")))</f>
        <v>-10</v>
      </c>
      <c r="K726">
        <f t="shared" si="191"/>
        <v>0</v>
      </c>
      <c r="L726">
        <f t="shared" si="192"/>
        <v>4</v>
      </c>
      <c r="M726">
        <f t="shared" si="193"/>
        <v>4</v>
      </c>
      <c r="N726">
        <v>29689.900399999999</v>
      </c>
      <c r="O726" s="6">
        <f t="shared" si="198"/>
        <v>-1.3302903708017899E-3</v>
      </c>
      <c r="P726">
        <v>24599324</v>
      </c>
      <c r="Q726" s="6">
        <f t="shared" si="199"/>
        <v>4.5489349242666677E-3</v>
      </c>
      <c r="R726">
        <v>3652.8043084461524</v>
      </c>
      <c r="S726" s="6">
        <f t="shared" si="200"/>
        <v>2.7807653016063139E-3</v>
      </c>
      <c r="T726" s="29">
        <v>709.02178999999978</v>
      </c>
      <c r="U726" s="6">
        <f t="shared" si="201"/>
        <v>1.986557484484397E-3</v>
      </c>
      <c r="V726">
        <v>1065.0225399999995</v>
      </c>
      <c r="W726" s="6">
        <f t="shared" si="203"/>
        <v>-1.2314425691077768E-2</v>
      </c>
      <c r="X726">
        <v>4361.8260984461522</v>
      </c>
      <c r="Y726" s="6">
        <f t="shared" si="202"/>
        <v>2.6515798700592619E-3</v>
      </c>
      <c r="Z726" s="29">
        <v>5426.8486384461521</v>
      </c>
      <c r="AA726" s="6">
        <f t="shared" si="204"/>
        <v>-3.2117278779808522E-4</v>
      </c>
      <c r="AB726">
        <f t="shared" si="194"/>
        <v>2019</v>
      </c>
      <c r="AC726">
        <f t="shared" si="195"/>
        <v>5</v>
      </c>
      <c r="AD726" s="23">
        <f t="shared" si="196"/>
        <v>2</v>
      </c>
      <c r="AE726">
        <f>IF(ISBLANK(Basket_Sheet!$I$1),0,IF(Basket_Sheet!$I$1=0,1,IF(Calculation_Sheet!AB726=Basket_Sheet!$I$1,1,0)))</f>
        <v>1</v>
      </c>
      <c r="AF726">
        <f>IF(ISBLANK(Basket_Sheet!$I$2),0,IF(Basket_Sheet!$I$2=0,1,IF(Calculation_Sheet!AC726=Basket_Sheet!$I$2,1,0)))</f>
        <v>0</v>
      </c>
      <c r="AG726">
        <f>IF(ISBLANK(Basket_Sheet!$I$3),0,IF(Basket_Sheet!$I$3=0,1,IF(Calculation_Sheet!AD726=Basket_Sheet!$I$3,1,0)))</f>
        <v>0</v>
      </c>
      <c r="AH726">
        <f t="shared" si="197"/>
        <v>1</v>
      </c>
    </row>
    <row r="727" spans="1:34" x14ac:dyDescent="0.35">
      <c r="A727" s="19">
        <v>43588</v>
      </c>
      <c r="B727" s="7">
        <v>0.10285556273644859</v>
      </c>
      <c r="C727">
        <v>0.49276678600000001</v>
      </c>
      <c r="D727">
        <v>4.63589809023498E-2</v>
      </c>
      <c r="E727">
        <v>7.8455245912631097</v>
      </c>
      <c r="F727">
        <v>1</v>
      </c>
      <c r="G727">
        <f t="shared" si="188"/>
        <v>99999</v>
      </c>
      <c r="H727">
        <f t="shared" si="189"/>
        <v>0</v>
      </c>
      <c r="I727">
        <f t="shared" si="190"/>
        <v>99999</v>
      </c>
      <c r="J727">
        <f>IF(Basket_Sheet!$I$6=0,IF(C727&lt;Basket_Sheet!$I$7,-10,10),IF(Basket_Sheet!$I$6=1,IF(D727&lt;Basket_Sheet!$I$7,-10,10),IF(Basket_Sheet!$I$6=2,IF(E727&gt;Basket_Sheet!$I$7,-10,10),"")))</f>
        <v>-10</v>
      </c>
      <c r="K727">
        <f t="shared" si="191"/>
        <v>0</v>
      </c>
      <c r="L727">
        <f t="shared" si="192"/>
        <v>4</v>
      </c>
      <c r="M727">
        <f t="shared" si="193"/>
        <v>4</v>
      </c>
      <c r="N727">
        <v>29924.650399999999</v>
      </c>
      <c r="O727" s="6">
        <f t="shared" si="198"/>
        <v>7.9067291178922527E-3</v>
      </c>
      <c r="P727">
        <v>24613326</v>
      </c>
      <c r="Q727" s="6">
        <f t="shared" si="199"/>
        <v>5.6920263337323362E-4</v>
      </c>
      <c r="R727">
        <v>3650.5599287381428</v>
      </c>
      <c r="S727" s="6">
        <f t="shared" si="200"/>
        <v>-6.1442648400844568E-4</v>
      </c>
      <c r="T727" s="29">
        <v>710.69845999999973</v>
      </c>
      <c r="U727" s="6">
        <f t="shared" si="201"/>
        <v>2.3647651223808186E-3</v>
      </c>
      <c r="V727">
        <v>1052.9405799999997</v>
      </c>
      <c r="W727" s="6">
        <f t="shared" si="203"/>
        <v>-1.1344323285401803E-2</v>
      </c>
      <c r="X727">
        <v>4361.2583887381425</v>
      </c>
      <c r="Y727" s="6">
        <f t="shared" si="202"/>
        <v>-1.3015413617978311E-4</v>
      </c>
      <c r="Z727" s="29">
        <v>5414.198968738142</v>
      </c>
      <c r="AA727" s="6">
        <f t="shared" si="204"/>
        <v>-2.3309420532561242E-3</v>
      </c>
      <c r="AB727">
        <f t="shared" si="194"/>
        <v>2019</v>
      </c>
      <c r="AC727">
        <f t="shared" si="195"/>
        <v>5</v>
      </c>
      <c r="AD727" s="23">
        <f t="shared" si="196"/>
        <v>2</v>
      </c>
      <c r="AE727">
        <f>IF(ISBLANK(Basket_Sheet!$I$1),0,IF(Basket_Sheet!$I$1=0,1,IF(Calculation_Sheet!AB727=Basket_Sheet!$I$1,1,0)))</f>
        <v>1</v>
      </c>
      <c r="AF727">
        <f>IF(ISBLANK(Basket_Sheet!$I$2),0,IF(Basket_Sheet!$I$2=0,1,IF(Calculation_Sheet!AC727=Basket_Sheet!$I$2,1,0)))</f>
        <v>0</v>
      </c>
      <c r="AG727">
        <f>IF(ISBLANK(Basket_Sheet!$I$3),0,IF(Basket_Sheet!$I$3=0,1,IF(Calculation_Sheet!AD727=Basket_Sheet!$I$3,1,0)))</f>
        <v>0</v>
      </c>
      <c r="AH727">
        <f t="shared" si="197"/>
        <v>1</v>
      </c>
    </row>
    <row r="728" spans="1:34" x14ac:dyDescent="0.35">
      <c r="A728" s="19">
        <v>43591</v>
      </c>
      <c r="B728" s="7">
        <v>1.9757513906399501E-3</v>
      </c>
      <c r="C728">
        <v>0.37952273600000003</v>
      </c>
      <c r="D728">
        <v>5.0097132279534898E-2</v>
      </c>
      <c r="E728">
        <v>10.474468089088701</v>
      </c>
      <c r="F728">
        <v>0</v>
      </c>
      <c r="G728">
        <f t="shared" si="188"/>
        <v>99999</v>
      </c>
      <c r="H728">
        <f t="shared" si="189"/>
        <v>0</v>
      </c>
      <c r="I728">
        <f t="shared" si="190"/>
        <v>99999</v>
      </c>
      <c r="J728">
        <f>IF(Basket_Sheet!$I$6=0,IF(C728&lt;Basket_Sheet!$I$7,-10,10),IF(Basket_Sheet!$I$6=1,IF(D728&lt;Basket_Sheet!$I$7,-10,10),IF(Basket_Sheet!$I$6=2,IF(E728&gt;Basket_Sheet!$I$7,-10,10),"")))</f>
        <v>-10</v>
      </c>
      <c r="K728">
        <f t="shared" si="191"/>
        <v>0</v>
      </c>
      <c r="L728">
        <f t="shared" si="192"/>
        <v>4</v>
      </c>
      <c r="M728">
        <f t="shared" si="193"/>
        <v>4</v>
      </c>
      <c r="N728">
        <v>29616.550800000001</v>
      </c>
      <c r="O728" s="6">
        <f t="shared" si="198"/>
        <v>-1.0295846263253194E-2</v>
      </c>
      <c r="P728">
        <v>24636350</v>
      </c>
      <c r="Q728" s="6">
        <f t="shared" si="199"/>
        <v>9.3542823103232031E-4</v>
      </c>
      <c r="R728">
        <v>3663.8021698916309</v>
      </c>
      <c r="S728" s="6">
        <f t="shared" si="200"/>
        <v>3.6274548047388055E-3</v>
      </c>
      <c r="T728" s="29">
        <v>708.93493999999976</v>
      </c>
      <c r="U728" s="6">
        <f t="shared" si="201"/>
        <v>-2.4813899273117279E-3</v>
      </c>
      <c r="V728">
        <v>1050.3335399999996</v>
      </c>
      <c r="W728" s="6">
        <f t="shared" si="203"/>
        <v>-2.4759611791199676E-3</v>
      </c>
      <c r="X728">
        <v>4372.737109891631</v>
      </c>
      <c r="Y728" s="6">
        <f t="shared" si="202"/>
        <v>2.6319745656733229E-3</v>
      </c>
      <c r="Z728" s="29">
        <v>5423.0706498916306</v>
      </c>
      <c r="AA728" s="6">
        <f t="shared" si="204"/>
        <v>1.6385953314079771E-3</v>
      </c>
      <c r="AB728">
        <f t="shared" si="194"/>
        <v>2019</v>
      </c>
      <c r="AC728">
        <f t="shared" si="195"/>
        <v>5</v>
      </c>
      <c r="AD728" s="23">
        <f t="shared" si="196"/>
        <v>2</v>
      </c>
      <c r="AE728">
        <f>IF(ISBLANK(Basket_Sheet!$I$1),0,IF(Basket_Sheet!$I$1=0,1,IF(Calculation_Sheet!AB728=Basket_Sheet!$I$1,1,0)))</f>
        <v>1</v>
      </c>
      <c r="AF728">
        <f>IF(ISBLANK(Basket_Sheet!$I$2),0,IF(Basket_Sheet!$I$2=0,1,IF(Calculation_Sheet!AC728=Basket_Sheet!$I$2,1,0)))</f>
        <v>0</v>
      </c>
      <c r="AG728">
        <f>IF(ISBLANK(Basket_Sheet!$I$3),0,IF(Basket_Sheet!$I$3=0,1,IF(Calculation_Sheet!AD728=Basket_Sheet!$I$3,1,0)))</f>
        <v>0</v>
      </c>
      <c r="AH728">
        <f t="shared" si="197"/>
        <v>1</v>
      </c>
    </row>
    <row r="729" spans="1:34" x14ac:dyDescent="0.35">
      <c r="A729" s="19">
        <v>43592</v>
      </c>
      <c r="B729" s="7">
        <v>-0.75933347884164659</v>
      </c>
      <c r="C729">
        <v>0.615272547</v>
      </c>
      <c r="D729">
        <v>0.43482787709265602</v>
      </c>
      <c r="E729">
        <v>4.3323979716759604</v>
      </c>
      <c r="F729">
        <v>0</v>
      </c>
      <c r="G729">
        <f t="shared" si="188"/>
        <v>-1</v>
      </c>
      <c r="H729">
        <f t="shared" si="189"/>
        <v>99999</v>
      </c>
      <c r="I729">
        <f t="shared" si="190"/>
        <v>99999</v>
      </c>
      <c r="J729">
        <f>IF(Basket_Sheet!$I$6=0,IF(C729&lt;Basket_Sheet!$I$7,-10,10),IF(Basket_Sheet!$I$6=1,IF(D729&lt;Basket_Sheet!$I$7,-10,10),IF(Basket_Sheet!$I$6=2,IF(E729&gt;Basket_Sheet!$I$7,-10,10),"")))</f>
        <v>10</v>
      </c>
      <c r="K729">
        <f t="shared" si="191"/>
        <v>-1</v>
      </c>
      <c r="L729">
        <f t="shared" si="192"/>
        <v>1</v>
      </c>
      <c r="M729">
        <f t="shared" si="193"/>
        <v>1</v>
      </c>
      <c r="N729">
        <v>29273.199199999999</v>
      </c>
      <c r="O729" s="6">
        <f t="shared" si="198"/>
        <v>-1.1593233875161535E-2</v>
      </c>
      <c r="P729">
        <v>24717680</v>
      </c>
      <c r="Q729" s="6">
        <f t="shared" si="199"/>
        <v>3.3012195394204191E-3</v>
      </c>
      <c r="R729">
        <v>3674.0076199976661</v>
      </c>
      <c r="S729" s="6">
        <f t="shared" si="200"/>
        <v>2.7854806653868636E-3</v>
      </c>
      <c r="T729" s="29">
        <v>711.91158999999971</v>
      </c>
      <c r="U729" s="6">
        <f t="shared" si="201"/>
        <v>4.1987632884901149E-3</v>
      </c>
      <c r="V729">
        <v>1043.7536399999997</v>
      </c>
      <c r="W729" s="6">
        <f t="shared" si="203"/>
        <v>-6.2645814395301258E-3</v>
      </c>
      <c r="X729">
        <v>4385.9192099976663</v>
      </c>
      <c r="Y729" s="6">
        <f t="shared" si="202"/>
        <v>3.0146107060073923E-3</v>
      </c>
      <c r="Z729" s="29">
        <v>5429.6728499976662</v>
      </c>
      <c r="AA729" s="6">
        <f t="shared" si="204"/>
        <v>1.2174283781767326E-3</v>
      </c>
      <c r="AB729">
        <f t="shared" si="194"/>
        <v>2019</v>
      </c>
      <c r="AC729">
        <f t="shared" si="195"/>
        <v>5</v>
      </c>
      <c r="AD729" s="23">
        <f t="shared" si="196"/>
        <v>2</v>
      </c>
      <c r="AE729">
        <f>IF(ISBLANK(Basket_Sheet!$I$1),0,IF(Basket_Sheet!$I$1=0,1,IF(Calculation_Sheet!AB729=Basket_Sheet!$I$1,1,0)))</f>
        <v>1</v>
      </c>
      <c r="AF729">
        <f>IF(ISBLANK(Basket_Sheet!$I$2),0,IF(Basket_Sheet!$I$2=0,1,IF(Calculation_Sheet!AC729=Basket_Sheet!$I$2,1,0)))</f>
        <v>0</v>
      </c>
      <c r="AG729">
        <f>IF(ISBLANK(Basket_Sheet!$I$3),0,IF(Basket_Sheet!$I$3=0,1,IF(Calculation_Sheet!AD729=Basket_Sheet!$I$3,1,0)))</f>
        <v>0</v>
      </c>
      <c r="AH729">
        <f t="shared" si="197"/>
        <v>1</v>
      </c>
    </row>
    <row r="730" spans="1:34" x14ac:dyDescent="0.35">
      <c r="A730" s="19">
        <v>43593</v>
      </c>
      <c r="B730" s="7">
        <v>-0.25905531275118804</v>
      </c>
      <c r="C730">
        <v>0.41344734700000002</v>
      </c>
      <c r="D730">
        <v>9.8879073400025594E-2</v>
      </c>
      <c r="E730">
        <v>9.7826840480283099</v>
      </c>
      <c r="F730">
        <v>0</v>
      </c>
      <c r="G730">
        <f t="shared" si="188"/>
        <v>-1</v>
      </c>
      <c r="H730">
        <f t="shared" si="189"/>
        <v>99999</v>
      </c>
      <c r="I730">
        <f t="shared" si="190"/>
        <v>99999</v>
      </c>
      <c r="J730">
        <f>IF(Basket_Sheet!$I$6=0,IF(C730&lt;Basket_Sheet!$I$7,-10,10),IF(Basket_Sheet!$I$6=1,IF(D730&lt;Basket_Sheet!$I$7,-10,10),IF(Basket_Sheet!$I$6=2,IF(E730&gt;Basket_Sheet!$I$7,-10,10),"")))</f>
        <v>10</v>
      </c>
      <c r="K730">
        <f t="shared" si="191"/>
        <v>-1</v>
      </c>
      <c r="L730">
        <f t="shared" si="192"/>
        <v>1</v>
      </c>
      <c r="M730">
        <f t="shared" si="193"/>
        <v>1</v>
      </c>
      <c r="N730">
        <v>29011.400399999999</v>
      </c>
      <c r="O730" s="6">
        <f t="shared" si="198"/>
        <v>-8.9432930856426784E-3</v>
      </c>
      <c r="P730">
        <v>24825750</v>
      </c>
      <c r="Q730" s="6">
        <f t="shared" si="199"/>
        <v>4.3721740875357629E-3</v>
      </c>
      <c r="R730">
        <v>3680.9215125464716</v>
      </c>
      <c r="S730" s="6">
        <f t="shared" si="200"/>
        <v>1.8818394690236495E-3</v>
      </c>
      <c r="T730" s="29">
        <v>713.20321999999965</v>
      </c>
      <c r="U730" s="6">
        <f t="shared" si="201"/>
        <v>1.8143123642642145E-3</v>
      </c>
      <c r="V730">
        <v>1057.8602599999997</v>
      </c>
      <c r="W730" s="6">
        <f t="shared" si="203"/>
        <v>1.3515277417379901E-2</v>
      </c>
      <c r="X730">
        <v>4394.124732546471</v>
      </c>
      <c r="Y730" s="6">
        <f t="shared" si="202"/>
        <v>1.8708786359082907E-3</v>
      </c>
      <c r="Z730" s="29">
        <v>5451.9849925464705</v>
      </c>
      <c r="AA730" s="6">
        <f t="shared" si="204"/>
        <v>4.1092977726666646E-3</v>
      </c>
      <c r="AB730">
        <f t="shared" si="194"/>
        <v>2019</v>
      </c>
      <c r="AC730">
        <f t="shared" si="195"/>
        <v>5</v>
      </c>
      <c r="AD730" s="23">
        <f t="shared" si="196"/>
        <v>2</v>
      </c>
      <c r="AE730">
        <f>IF(ISBLANK(Basket_Sheet!$I$1),0,IF(Basket_Sheet!$I$1=0,1,IF(Calculation_Sheet!AB730=Basket_Sheet!$I$1,1,0)))</f>
        <v>1</v>
      </c>
      <c r="AF730">
        <f>IF(ISBLANK(Basket_Sheet!$I$2),0,IF(Basket_Sheet!$I$2=0,1,IF(Calculation_Sheet!AC730=Basket_Sheet!$I$2,1,0)))</f>
        <v>0</v>
      </c>
      <c r="AG730">
        <f>IF(ISBLANK(Basket_Sheet!$I$3),0,IF(Basket_Sheet!$I$3=0,1,IF(Calculation_Sheet!AD730=Basket_Sheet!$I$3,1,0)))</f>
        <v>0</v>
      </c>
      <c r="AH730">
        <f t="shared" si="197"/>
        <v>1</v>
      </c>
    </row>
    <row r="731" spans="1:34" x14ac:dyDescent="0.35">
      <c r="A731" s="19">
        <v>43594</v>
      </c>
      <c r="B731" s="7">
        <v>-1.2897036213108781E-2</v>
      </c>
      <c r="C731">
        <v>0.108505667</v>
      </c>
      <c r="D731">
        <v>3.17472642392123E-2</v>
      </c>
      <c r="E731">
        <v>10.9583478062238</v>
      </c>
      <c r="F731">
        <v>3</v>
      </c>
      <c r="G731">
        <f t="shared" si="188"/>
        <v>99999</v>
      </c>
      <c r="H731">
        <f t="shared" si="189"/>
        <v>0</v>
      </c>
      <c r="I731">
        <f t="shared" si="190"/>
        <v>99999</v>
      </c>
      <c r="J731">
        <f>IF(Basket_Sheet!$I$6=0,IF(C731&lt;Basket_Sheet!$I$7,-10,10),IF(Basket_Sheet!$I$6=1,IF(D731&lt;Basket_Sheet!$I$7,-10,10),IF(Basket_Sheet!$I$6=2,IF(E731&gt;Basket_Sheet!$I$7,-10,10),"")))</f>
        <v>-10</v>
      </c>
      <c r="K731">
        <f t="shared" si="191"/>
        <v>0</v>
      </c>
      <c r="L731">
        <f t="shared" si="192"/>
        <v>4</v>
      </c>
      <c r="M731">
        <f t="shared" si="193"/>
        <v>4</v>
      </c>
      <c r="N731">
        <v>28871.300800000001</v>
      </c>
      <c r="O731" s="6">
        <f t="shared" si="198"/>
        <v>-4.8291222784266896E-3</v>
      </c>
      <c r="P731">
        <v>24969884</v>
      </c>
      <c r="Q731" s="6">
        <f t="shared" si="199"/>
        <v>5.8058266114819901E-3</v>
      </c>
      <c r="R731">
        <v>3694.6791897220874</v>
      </c>
      <c r="S731" s="6">
        <f t="shared" si="200"/>
        <v>3.7375633054719248E-3</v>
      </c>
      <c r="T731" s="29">
        <v>712.98735999999974</v>
      </c>
      <c r="U731" s="6">
        <f t="shared" si="201"/>
        <v>-3.0266268287448828E-4</v>
      </c>
      <c r="V731">
        <v>1062.9423799999997</v>
      </c>
      <c r="W731" s="6">
        <f t="shared" si="203"/>
        <v>4.8041505973577259E-3</v>
      </c>
      <c r="X731">
        <v>4407.6665497220874</v>
      </c>
      <c r="Y731" s="6">
        <f t="shared" si="202"/>
        <v>3.0818008135533592E-3</v>
      </c>
      <c r="Z731" s="29">
        <v>5470.6089297220869</v>
      </c>
      <c r="AA731" s="6">
        <f t="shared" si="204"/>
        <v>3.4159920104470665E-3</v>
      </c>
      <c r="AB731">
        <f t="shared" si="194"/>
        <v>2019</v>
      </c>
      <c r="AC731">
        <f t="shared" si="195"/>
        <v>5</v>
      </c>
      <c r="AD731" s="23">
        <f t="shared" si="196"/>
        <v>2</v>
      </c>
      <c r="AE731">
        <f>IF(ISBLANK(Basket_Sheet!$I$1),0,IF(Basket_Sheet!$I$1=0,1,IF(Calculation_Sheet!AB731=Basket_Sheet!$I$1,1,0)))</f>
        <v>1</v>
      </c>
      <c r="AF731">
        <f>IF(ISBLANK(Basket_Sheet!$I$2),0,IF(Basket_Sheet!$I$2=0,1,IF(Calculation_Sheet!AC731=Basket_Sheet!$I$2,1,0)))</f>
        <v>0</v>
      </c>
      <c r="AG731">
        <f>IF(ISBLANK(Basket_Sheet!$I$3),0,IF(Basket_Sheet!$I$3=0,1,IF(Calculation_Sheet!AD731=Basket_Sheet!$I$3,1,0)))</f>
        <v>0</v>
      </c>
      <c r="AH731">
        <f t="shared" si="197"/>
        <v>1</v>
      </c>
    </row>
    <row r="732" spans="1:34" x14ac:dyDescent="0.35">
      <c r="A732" s="19">
        <v>43595</v>
      </c>
      <c r="B732" s="7">
        <v>-0.11618140007286004</v>
      </c>
      <c r="C732">
        <v>0.41386278199999998</v>
      </c>
      <c r="D732">
        <v>3.0084805036088399E-2</v>
      </c>
      <c r="E732">
        <v>9.4343319570593298</v>
      </c>
      <c r="F732">
        <v>2</v>
      </c>
      <c r="G732">
        <f t="shared" si="188"/>
        <v>99999</v>
      </c>
      <c r="H732">
        <f t="shared" si="189"/>
        <v>0</v>
      </c>
      <c r="I732">
        <f t="shared" si="190"/>
        <v>99999</v>
      </c>
      <c r="J732">
        <f>IF(Basket_Sheet!$I$6=0,IF(C732&lt;Basket_Sheet!$I$7,-10,10),IF(Basket_Sheet!$I$6=1,IF(D732&lt;Basket_Sheet!$I$7,-10,10),IF(Basket_Sheet!$I$6=2,IF(E732&gt;Basket_Sheet!$I$7,-10,10),"")))</f>
        <v>-10</v>
      </c>
      <c r="K732">
        <f t="shared" si="191"/>
        <v>0</v>
      </c>
      <c r="L732">
        <f t="shared" si="192"/>
        <v>4</v>
      </c>
      <c r="M732">
        <f t="shared" si="193"/>
        <v>4</v>
      </c>
      <c r="N732">
        <v>28975.849600000001</v>
      </c>
      <c r="O732" s="6">
        <f t="shared" si="198"/>
        <v>3.6212015774501616E-3</v>
      </c>
      <c r="P732">
        <v>24808578</v>
      </c>
      <c r="Q732" s="6">
        <f t="shared" si="199"/>
        <v>-6.4600220009031206E-3</v>
      </c>
      <c r="R732">
        <v>3687.9924677755212</v>
      </c>
      <c r="S732" s="6">
        <f t="shared" si="200"/>
        <v>-1.8098247786079158E-3</v>
      </c>
      <c r="T732" s="29">
        <v>709.41777999999977</v>
      </c>
      <c r="U732" s="6">
        <f t="shared" si="201"/>
        <v>-5.0065123174132253E-3</v>
      </c>
      <c r="V732">
        <v>1060.9648599999996</v>
      </c>
      <c r="W732" s="6">
        <f t="shared" si="203"/>
        <v>-1.8604206937351542E-3</v>
      </c>
      <c r="X732">
        <v>4397.4102477755205</v>
      </c>
      <c r="Y732" s="6">
        <f t="shared" si="202"/>
        <v>-2.3269232894247427E-3</v>
      </c>
      <c r="Z732" s="29">
        <v>5458.3751077755205</v>
      </c>
      <c r="AA732" s="6">
        <f t="shared" si="204"/>
        <v>-2.2362815737201336E-3</v>
      </c>
      <c r="AB732">
        <f t="shared" si="194"/>
        <v>2019</v>
      </c>
      <c r="AC732">
        <f t="shared" si="195"/>
        <v>5</v>
      </c>
      <c r="AD732" s="23">
        <f t="shared" si="196"/>
        <v>2</v>
      </c>
      <c r="AE732">
        <f>IF(ISBLANK(Basket_Sheet!$I$1),0,IF(Basket_Sheet!$I$1=0,1,IF(Calculation_Sheet!AB732=Basket_Sheet!$I$1,1,0)))</f>
        <v>1</v>
      </c>
      <c r="AF732">
        <f>IF(ISBLANK(Basket_Sheet!$I$2),0,IF(Basket_Sheet!$I$2=0,1,IF(Calculation_Sheet!AC732=Basket_Sheet!$I$2,1,0)))</f>
        <v>0</v>
      </c>
      <c r="AG732">
        <f>IF(ISBLANK(Basket_Sheet!$I$3),0,IF(Basket_Sheet!$I$3=0,1,IF(Calculation_Sheet!AD732=Basket_Sheet!$I$3,1,0)))</f>
        <v>0</v>
      </c>
      <c r="AH732">
        <f t="shared" si="197"/>
        <v>1</v>
      </c>
    </row>
    <row r="733" spans="1:34" x14ac:dyDescent="0.35">
      <c r="A733" s="19">
        <v>43598</v>
      </c>
      <c r="B733" s="7">
        <v>-0.40610364222410256</v>
      </c>
      <c r="C733">
        <v>0.41490871200000001</v>
      </c>
      <c r="D733">
        <v>0.236936021071561</v>
      </c>
      <c r="E733">
        <v>6.3326411804351403</v>
      </c>
      <c r="F733">
        <v>0</v>
      </c>
      <c r="G733">
        <f t="shared" si="188"/>
        <v>-1</v>
      </c>
      <c r="H733">
        <f t="shared" si="189"/>
        <v>99999</v>
      </c>
      <c r="I733">
        <f t="shared" si="190"/>
        <v>99999</v>
      </c>
      <c r="J733">
        <f>IF(Basket_Sheet!$I$6=0,IF(C733&lt;Basket_Sheet!$I$7,-10,10),IF(Basket_Sheet!$I$6=1,IF(D733&lt;Basket_Sheet!$I$7,-10,10),IF(Basket_Sheet!$I$6=2,IF(E733&gt;Basket_Sheet!$I$7,-10,10),"")))</f>
        <v>10</v>
      </c>
      <c r="K733">
        <f t="shared" si="191"/>
        <v>-1</v>
      </c>
      <c r="L733">
        <f t="shared" si="192"/>
        <v>1</v>
      </c>
      <c r="M733">
        <f t="shared" si="193"/>
        <v>1</v>
      </c>
      <c r="N733">
        <v>28690.949199999999</v>
      </c>
      <c r="O733" s="6">
        <f t="shared" si="198"/>
        <v>-9.8323398255076855E-3</v>
      </c>
      <c r="P733">
        <v>24900328</v>
      </c>
      <c r="Q733" s="6">
        <f t="shared" si="199"/>
        <v>3.6983175738649621E-3</v>
      </c>
      <c r="R733">
        <v>3699.2219238624671</v>
      </c>
      <c r="S733" s="6">
        <f t="shared" si="200"/>
        <v>3.0448695828597661E-3</v>
      </c>
      <c r="T733" s="29">
        <v>712.47188999999958</v>
      </c>
      <c r="U733" s="6">
        <f t="shared" si="201"/>
        <v>4.305093678367955E-3</v>
      </c>
      <c r="V733">
        <v>1059.8864399999998</v>
      </c>
      <c r="W733" s="6">
        <f t="shared" si="203"/>
        <v>-1.0164521377266089E-3</v>
      </c>
      <c r="X733">
        <v>4411.6938138624664</v>
      </c>
      <c r="Y733" s="6">
        <f t="shared" si="202"/>
        <v>3.2481768318457505E-3</v>
      </c>
      <c r="Z733" s="29">
        <v>5471.5802538624666</v>
      </c>
      <c r="AA733" s="6">
        <f t="shared" si="204"/>
        <v>2.4192448899553742E-3</v>
      </c>
      <c r="AB733">
        <f t="shared" si="194"/>
        <v>2019</v>
      </c>
      <c r="AC733">
        <f t="shared" si="195"/>
        <v>5</v>
      </c>
      <c r="AD733" s="23">
        <f t="shared" si="196"/>
        <v>2</v>
      </c>
      <c r="AE733">
        <f>IF(ISBLANK(Basket_Sheet!$I$1),0,IF(Basket_Sheet!$I$1=0,1,IF(Calculation_Sheet!AB733=Basket_Sheet!$I$1,1,0)))</f>
        <v>1</v>
      </c>
      <c r="AF733">
        <f>IF(ISBLANK(Basket_Sheet!$I$2),0,IF(Basket_Sheet!$I$2=0,1,IF(Calculation_Sheet!AC733=Basket_Sheet!$I$2,1,0)))</f>
        <v>0</v>
      </c>
      <c r="AG733">
        <f>IF(ISBLANK(Basket_Sheet!$I$3),0,IF(Basket_Sheet!$I$3=0,1,IF(Calculation_Sheet!AD733=Basket_Sheet!$I$3,1,0)))</f>
        <v>0</v>
      </c>
      <c r="AH733">
        <f t="shared" si="197"/>
        <v>1</v>
      </c>
    </row>
    <row r="734" spans="1:34" x14ac:dyDescent="0.35">
      <c r="A734" s="19">
        <v>43599</v>
      </c>
      <c r="B734" s="7">
        <v>0.36158269457176639</v>
      </c>
      <c r="C734">
        <v>0.55904688499999999</v>
      </c>
      <c r="D734">
        <v>0.12803154509300901</v>
      </c>
      <c r="E734">
        <v>6.6176073713908696</v>
      </c>
      <c r="F734">
        <v>1</v>
      </c>
      <c r="G734">
        <f t="shared" si="188"/>
        <v>99999</v>
      </c>
      <c r="H734">
        <f t="shared" si="189"/>
        <v>99999</v>
      </c>
      <c r="I734">
        <f t="shared" si="190"/>
        <v>1</v>
      </c>
      <c r="J734">
        <f>IF(Basket_Sheet!$I$6=0,IF(C734&lt;Basket_Sheet!$I$7,-10,10),IF(Basket_Sheet!$I$6=1,IF(D734&lt;Basket_Sheet!$I$7,-10,10),IF(Basket_Sheet!$I$6=2,IF(E734&gt;Basket_Sheet!$I$7,-10,10),"")))</f>
        <v>10</v>
      </c>
      <c r="K734">
        <f t="shared" si="191"/>
        <v>1</v>
      </c>
      <c r="L734">
        <f t="shared" si="192"/>
        <v>5</v>
      </c>
      <c r="M734">
        <f t="shared" si="193"/>
        <v>5</v>
      </c>
      <c r="N734">
        <v>28878.599600000001</v>
      </c>
      <c r="O734" s="6">
        <f t="shared" si="198"/>
        <v>6.5404040379397621E-3</v>
      </c>
      <c r="P734">
        <v>24917282</v>
      </c>
      <c r="Q734" s="6">
        <f t="shared" si="199"/>
        <v>6.8087456518650669E-4</v>
      </c>
      <c r="R734">
        <v>3700.6813621993056</v>
      </c>
      <c r="S734" s="6">
        <f t="shared" si="200"/>
        <v>3.9452575889642461E-4</v>
      </c>
      <c r="T734" s="29">
        <v>710.95576999999957</v>
      </c>
      <c r="U734" s="6">
        <f t="shared" si="201"/>
        <v>-2.1279716733806353E-3</v>
      </c>
      <c r="V734">
        <v>1058.3950399999997</v>
      </c>
      <c r="W734" s="6">
        <f t="shared" si="203"/>
        <v>-1.4071318810344735E-3</v>
      </c>
      <c r="X734">
        <v>4411.6371321993047</v>
      </c>
      <c r="Y734" s="6">
        <f t="shared" si="202"/>
        <v>-1.2848050103486663E-5</v>
      </c>
      <c r="Z734" s="29">
        <v>5470.0321721993041</v>
      </c>
      <c r="AA734" s="6">
        <f t="shared" si="204"/>
        <v>-2.8293136376267292E-4</v>
      </c>
      <c r="AB734">
        <f t="shared" si="194"/>
        <v>2019</v>
      </c>
      <c r="AC734">
        <f t="shared" si="195"/>
        <v>5</v>
      </c>
      <c r="AD734" s="23">
        <f t="shared" si="196"/>
        <v>2</v>
      </c>
      <c r="AE734">
        <f>IF(ISBLANK(Basket_Sheet!$I$1),0,IF(Basket_Sheet!$I$1=0,1,IF(Calculation_Sheet!AB734=Basket_Sheet!$I$1,1,0)))</f>
        <v>1</v>
      </c>
      <c r="AF734">
        <f>IF(ISBLANK(Basket_Sheet!$I$2),0,IF(Basket_Sheet!$I$2=0,1,IF(Calculation_Sheet!AC734=Basket_Sheet!$I$2,1,0)))</f>
        <v>0</v>
      </c>
      <c r="AG734">
        <f>IF(ISBLANK(Basket_Sheet!$I$3),0,IF(Basket_Sheet!$I$3=0,1,IF(Calculation_Sheet!AD734=Basket_Sheet!$I$3,1,0)))</f>
        <v>0</v>
      </c>
      <c r="AH734">
        <f t="shared" si="197"/>
        <v>1</v>
      </c>
    </row>
    <row r="735" spans="1:34" x14ac:dyDescent="0.35">
      <c r="A735" s="19">
        <v>43600</v>
      </c>
      <c r="B735" s="7">
        <v>-0.50186382637540428</v>
      </c>
      <c r="C735">
        <v>0.52639179199999997</v>
      </c>
      <c r="D735">
        <v>0.215227828610114</v>
      </c>
      <c r="E735">
        <v>7.2678677532025304</v>
      </c>
      <c r="F735">
        <v>0</v>
      </c>
      <c r="G735">
        <f t="shared" si="188"/>
        <v>-1</v>
      </c>
      <c r="H735">
        <f t="shared" si="189"/>
        <v>99999</v>
      </c>
      <c r="I735">
        <f t="shared" si="190"/>
        <v>99999</v>
      </c>
      <c r="J735">
        <f>IF(Basket_Sheet!$I$6=0,IF(C735&lt;Basket_Sheet!$I$7,-10,10),IF(Basket_Sheet!$I$6=1,IF(D735&lt;Basket_Sheet!$I$7,-10,10),IF(Basket_Sheet!$I$6=2,IF(E735&gt;Basket_Sheet!$I$7,-10,10),"")))</f>
        <v>10</v>
      </c>
      <c r="K735">
        <f t="shared" si="191"/>
        <v>-1</v>
      </c>
      <c r="L735">
        <f t="shared" si="192"/>
        <v>1</v>
      </c>
      <c r="M735">
        <f t="shared" si="193"/>
        <v>1</v>
      </c>
      <c r="N735">
        <v>28566.849600000001</v>
      </c>
      <c r="O735" s="6">
        <f t="shared" si="198"/>
        <v>-1.0795191052131226E-2</v>
      </c>
      <c r="P735">
        <v>25016706</v>
      </c>
      <c r="Q735" s="6">
        <f t="shared" si="199"/>
        <v>3.9901623299041233E-3</v>
      </c>
      <c r="R735">
        <v>3713.5703460422747</v>
      </c>
      <c r="S735" s="6">
        <f t="shared" si="200"/>
        <v>3.4828677698717225E-3</v>
      </c>
      <c r="T735" s="29">
        <v>711.59976999999958</v>
      </c>
      <c r="U735" s="6">
        <f t="shared" si="201"/>
        <v>9.0582287559182184E-4</v>
      </c>
      <c r="V735">
        <v>1058.8427999999997</v>
      </c>
      <c r="W735" s="6">
        <f t="shared" si="203"/>
        <v>4.2305564848454935E-4</v>
      </c>
      <c r="X735">
        <v>4425.1701160422745</v>
      </c>
      <c r="Y735" s="6">
        <f t="shared" si="202"/>
        <v>3.067565041602327E-3</v>
      </c>
      <c r="Z735" s="29">
        <v>5484.0129160422739</v>
      </c>
      <c r="AA735" s="6">
        <f t="shared" si="204"/>
        <v>2.5558796370568349E-3</v>
      </c>
      <c r="AB735">
        <f t="shared" si="194"/>
        <v>2019</v>
      </c>
      <c r="AC735">
        <f t="shared" si="195"/>
        <v>5</v>
      </c>
      <c r="AD735" s="23">
        <f t="shared" si="196"/>
        <v>2</v>
      </c>
      <c r="AE735">
        <f>IF(ISBLANK(Basket_Sheet!$I$1),0,IF(Basket_Sheet!$I$1=0,1,IF(Calculation_Sheet!AB735=Basket_Sheet!$I$1,1,0)))</f>
        <v>1</v>
      </c>
      <c r="AF735">
        <f>IF(ISBLANK(Basket_Sheet!$I$2),0,IF(Basket_Sheet!$I$2=0,1,IF(Calculation_Sheet!AC735=Basket_Sheet!$I$2,1,0)))</f>
        <v>0</v>
      </c>
      <c r="AG735">
        <f>IF(ISBLANK(Basket_Sheet!$I$3),0,IF(Basket_Sheet!$I$3=0,1,IF(Calculation_Sheet!AD735=Basket_Sheet!$I$3,1,0)))</f>
        <v>0</v>
      </c>
      <c r="AH735">
        <f t="shared" si="197"/>
        <v>1</v>
      </c>
    </row>
    <row r="736" spans="1:34" x14ac:dyDescent="0.35">
      <c r="A736" s="19">
        <v>43601</v>
      </c>
      <c r="B736" s="7">
        <v>0.37332527648123526</v>
      </c>
      <c r="C736">
        <v>0.493451317</v>
      </c>
      <c r="D736">
        <v>0.227501259341155</v>
      </c>
      <c r="E736">
        <v>6.4399171480128601</v>
      </c>
      <c r="F736">
        <v>0</v>
      </c>
      <c r="G736">
        <f t="shared" si="188"/>
        <v>99999</v>
      </c>
      <c r="H736">
        <f t="shared" si="189"/>
        <v>99999</v>
      </c>
      <c r="I736">
        <f t="shared" si="190"/>
        <v>1</v>
      </c>
      <c r="J736">
        <f>IF(Basket_Sheet!$I$6=0,IF(C736&lt;Basket_Sheet!$I$7,-10,10),IF(Basket_Sheet!$I$6=1,IF(D736&lt;Basket_Sheet!$I$7,-10,10),IF(Basket_Sheet!$I$6=2,IF(E736&gt;Basket_Sheet!$I$7,-10,10),"")))</f>
        <v>10</v>
      </c>
      <c r="K736">
        <f t="shared" si="191"/>
        <v>1</v>
      </c>
      <c r="L736">
        <f t="shared" si="192"/>
        <v>5</v>
      </c>
      <c r="M736">
        <f t="shared" si="193"/>
        <v>5</v>
      </c>
      <c r="N736">
        <v>28890.75</v>
      </c>
      <c r="O736" s="6">
        <f t="shared" si="198"/>
        <v>1.1338331126299561E-2</v>
      </c>
      <c r="P736">
        <v>25132562</v>
      </c>
      <c r="Q736" s="6">
        <f t="shared" si="199"/>
        <v>4.6311452834757461E-3</v>
      </c>
      <c r="R736">
        <v>3729.1147279957318</v>
      </c>
      <c r="S736" s="6">
        <f t="shared" si="200"/>
        <v>4.1858320982186559E-3</v>
      </c>
      <c r="T736" s="29">
        <v>713.09123999999952</v>
      </c>
      <c r="U736" s="6">
        <f t="shared" si="201"/>
        <v>2.0959394070629855E-3</v>
      </c>
      <c r="V736">
        <v>1067.6931599999996</v>
      </c>
      <c r="W736" s="6">
        <f t="shared" si="203"/>
        <v>8.3585212082473159E-3</v>
      </c>
      <c r="X736">
        <v>4442.205967995731</v>
      </c>
      <c r="Y736" s="6">
        <f t="shared" si="202"/>
        <v>3.849762044559002E-3</v>
      </c>
      <c r="Z736" s="29">
        <v>5509.8991279957309</v>
      </c>
      <c r="AA736" s="6">
        <f t="shared" si="204"/>
        <v>4.7203047020061284E-3</v>
      </c>
      <c r="AB736">
        <f t="shared" si="194"/>
        <v>2019</v>
      </c>
      <c r="AC736">
        <f t="shared" si="195"/>
        <v>5</v>
      </c>
      <c r="AD736" s="23">
        <f t="shared" si="196"/>
        <v>2</v>
      </c>
      <c r="AE736">
        <f>IF(ISBLANK(Basket_Sheet!$I$1),0,IF(Basket_Sheet!$I$1=0,1,IF(Calculation_Sheet!AB736=Basket_Sheet!$I$1,1,0)))</f>
        <v>1</v>
      </c>
      <c r="AF736">
        <f>IF(ISBLANK(Basket_Sheet!$I$2),0,IF(Basket_Sheet!$I$2=0,1,IF(Calculation_Sheet!AC736=Basket_Sheet!$I$2,1,0)))</f>
        <v>0</v>
      </c>
      <c r="AG736">
        <f>IF(ISBLANK(Basket_Sheet!$I$3),0,IF(Basket_Sheet!$I$3=0,1,IF(Calculation_Sheet!AD736=Basket_Sheet!$I$3,1,0)))</f>
        <v>0</v>
      </c>
      <c r="AH736">
        <f t="shared" si="197"/>
        <v>1</v>
      </c>
    </row>
    <row r="737" spans="1:34" x14ac:dyDescent="0.35">
      <c r="A737" s="19">
        <v>43602</v>
      </c>
      <c r="B737" s="7">
        <v>0.81139603102583402</v>
      </c>
      <c r="C737">
        <v>0.89747936699999997</v>
      </c>
      <c r="D737">
        <v>0.31583154624281001</v>
      </c>
      <c r="E737">
        <v>5.7167766625594796</v>
      </c>
      <c r="F737">
        <v>0</v>
      </c>
      <c r="G737">
        <f t="shared" si="188"/>
        <v>99999</v>
      </c>
      <c r="H737">
        <f t="shared" si="189"/>
        <v>99999</v>
      </c>
      <c r="I737">
        <f t="shared" si="190"/>
        <v>1</v>
      </c>
      <c r="J737">
        <f>IF(Basket_Sheet!$I$6=0,IF(C737&lt;Basket_Sheet!$I$7,-10,10),IF(Basket_Sheet!$I$6=1,IF(D737&lt;Basket_Sheet!$I$7,-10,10),IF(Basket_Sheet!$I$6=2,IF(E737&gt;Basket_Sheet!$I$7,-10,10),"")))</f>
        <v>10</v>
      </c>
      <c r="K737">
        <f t="shared" si="191"/>
        <v>1</v>
      </c>
      <c r="L737">
        <f t="shared" si="192"/>
        <v>5</v>
      </c>
      <c r="M737">
        <f t="shared" si="193"/>
        <v>5</v>
      </c>
      <c r="N737">
        <v>29521.150399999999</v>
      </c>
      <c r="O737" s="6">
        <f t="shared" si="198"/>
        <v>2.1820146586710276E-2</v>
      </c>
      <c r="P737">
        <v>25051384</v>
      </c>
      <c r="Q737" s="6">
        <f t="shared" si="199"/>
        <v>-3.2299930265764498E-3</v>
      </c>
      <c r="R737">
        <v>3718.3747918702002</v>
      </c>
      <c r="S737" s="6">
        <f t="shared" si="200"/>
        <v>-2.8800229837133706E-3</v>
      </c>
      <c r="T737" s="29">
        <v>717.60176999999953</v>
      </c>
      <c r="U737" s="6">
        <f t="shared" si="201"/>
        <v>6.3253196042627469E-3</v>
      </c>
      <c r="V737">
        <v>1061.2404999999994</v>
      </c>
      <c r="W737" s="6">
        <f t="shared" si="203"/>
        <v>-6.0435528124954674E-3</v>
      </c>
      <c r="X737">
        <v>4435.9765618701995</v>
      </c>
      <c r="Y737" s="6">
        <f t="shared" si="202"/>
        <v>-1.4023226681545431E-3</v>
      </c>
      <c r="Z737" s="29">
        <v>5497.2170618701984</v>
      </c>
      <c r="AA737" s="6">
        <f t="shared" si="204"/>
        <v>-2.301687532008545E-3</v>
      </c>
      <c r="AB737">
        <f t="shared" si="194"/>
        <v>2019</v>
      </c>
      <c r="AC737">
        <f t="shared" si="195"/>
        <v>5</v>
      </c>
      <c r="AD737" s="23">
        <f t="shared" si="196"/>
        <v>2</v>
      </c>
      <c r="AE737">
        <f>IF(ISBLANK(Basket_Sheet!$I$1),0,IF(Basket_Sheet!$I$1=0,1,IF(Calculation_Sheet!AB737=Basket_Sheet!$I$1,1,0)))</f>
        <v>1</v>
      </c>
      <c r="AF737">
        <f>IF(ISBLANK(Basket_Sheet!$I$2),0,IF(Basket_Sheet!$I$2=0,1,IF(Calculation_Sheet!AC737=Basket_Sheet!$I$2,1,0)))</f>
        <v>0</v>
      </c>
      <c r="AG737">
        <f>IF(ISBLANK(Basket_Sheet!$I$3),0,IF(Basket_Sheet!$I$3=0,1,IF(Calculation_Sheet!AD737=Basket_Sheet!$I$3,1,0)))</f>
        <v>0</v>
      </c>
      <c r="AH737">
        <f t="shared" si="197"/>
        <v>1</v>
      </c>
    </row>
    <row r="738" spans="1:34" x14ac:dyDescent="0.35">
      <c r="A738" s="19">
        <v>43605</v>
      </c>
      <c r="B738" s="7">
        <v>0.80885119039840359</v>
      </c>
      <c r="C738">
        <v>0.90343882499999995</v>
      </c>
      <c r="D738">
        <v>0.34263915388566901</v>
      </c>
      <c r="E738">
        <v>4.6146511604541303</v>
      </c>
      <c r="F738">
        <v>0</v>
      </c>
      <c r="G738">
        <f t="shared" si="188"/>
        <v>99999</v>
      </c>
      <c r="H738">
        <f t="shared" si="189"/>
        <v>99999</v>
      </c>
      <c r="I738">
        <f t="shared" si="190"/>
        <v>1</v>
      </c>
      <c r="J738">
        <f>IF(Basket_Sheet!$I$6=0,IF(C738&lt;Basket_Sheet!$I$7,-10,10),IF(Basket_Sheet!$I$6=1,IF(D738&lt;Basket_Sheet!$I$7,-10,10),IF(Basket_Sheet!$I$6=2,IF(E738&gt;Basket_Sheet!$I$7,-10,10),"")))</f>
        <v>10</v>
      </c>
      <c r="K738">
        <f t="shared" si="191"/>
        <v>1</v>
      </c>
      <c r="L738">
        <f t="shared" si="192"/>
        <v>5</v>
      </c>
      <c r="M738">
        <f t="shared" si="193"/>
        <v>5</v>
      </c>
      <c r="N738">
        <v>30766.900399999999</v>
      </c>
      <c r="O738" s="6">
        <f t="shared" si="198"/>
        <v>4.2198558766192162E-2</v>
      </c>
      <c r="P738">
        <v>25143386</v>
      </c>
      <c r="Q738" s="6">
        <f t="shared" si="199"/>
        <v>3.6725316253984897E-3</v>
      </c>
      <c r="R738">
        <v>3727.3058204603281</v>
      </c>
      <c r="S738" s="6">
        <f t="shared" si="200"/>
        <v>2.4018634726263866E-3</v>
      </c>
      <c r="T738" s="29">
        <v>727.24148999999954</v>
      </c>
      <c r="U738" s="6">
        <f t="shared" si="201"/>
        <v>1.343324445813443E-2</v>
      </c>
      <c r="V738">
        <v>1062.9222799999995</v>
      </c>
      <c r="W738" s="6">
        <f t="shared" si="203"/>
        <v>1.5847303226743659E-3</v>
      </c>
      <c r="X738">
        <v>4454.5473104603279</v>
      </c>
      <c r="Y738" s="6">
        <f t="shared" si="202"/>
        <v>4.186394659916548E-3</v>
      </c>
      <c r="Z738" s="29">
        <v>5517.4695904603277</v>
      </c>
      <c r="AA738" s="6">
        <f t="shared" si="204"/>
        <v>3.6841420599169616E-3</v>
      </c>
      <c r="AB738">
        <f t="shared" si="194"/>
        <v>2019</v>
      </c>
      <c r="AC738">
        <f t="shared" si="195"/>
        <v>5</v>
      </c>
      <c r="AD738" s="23">
        <f t="shared" si="196"/>
        <v>2</v>
      </c>
      <c r="AE738">
        <f>IF(ISBLANK(Basket_Sheet!$I$1),0,IF(Basket_Sheet!$I$1=0,1,IF(Calculation_Sheet!AB738=Basket_Sheet!$I$1,1,0)))</f>
        <v>1</v>
      </c>
      <c r="AF738">
        <f>IF(ISBLANK(Basket_Sheet!$I$2),0,IF(Basket_Sheet!$I$2=0,1,IF(Calculation_Sheet!AC738=Basket_Sheet!$I$2,1,0)))</f>
        <v>0</v>
      </c>
      <c r="AG738">
        <f>IF(ISBLANK(Basket_Sheet!$I$3),0,IF(Basket_Sheet!$I$3=0,1,IF(Calculation_Sheet!AD738=Basket_Sheet!$I$3,1,0)))</f>
        <v>0</v>
      </c>
      <c r="AH738">
        <f t="shared" si="197"/>
        <v>1</v>
      </c>
    </row>
    <row r="739" spans="1:34" x14ac:dyDescent="0.35">
      <c r="A739" s="19">
        <v>43606</v>
      </c>
      <c r="B739" s="7">
        <v>-0.73878266861641184</v>
      </c>
      <c r="C739">
        <v>0.84254024400000005</v>
      </c>
      <c r="D739">
        <v>0.21048437093626801</v>
      </c>
      <c r="E739">
        <v>6.6720188235291804</v>
      </c>
      <c r="F739">
        <v>0</v>
      </c>
      <c r="G739">
        <f t="shared" si="188"/>
        <v>-1</v>
      </c>
      <c r="H739">
        <f t="shared" si="189"/>
        <v>99999</v>
      </c>
      <c r="I739">
        <f t="shared" si="190"/>
        <v>99999</v>
      </c>
      <c r="J739">
        <f>IF(Basket_Sheet!$I$6=0,IF(C739&lt;Basket_Sheet!$I$7,-10,10),IF(Basket_Sheet!$I$6=1,IF(D739&lt;Basket_Sheet!$I$7,-10,10),IF(Basket_Sheet!$I$6=2,IF(E739&gt;Basket_Sheet!$I$7,-10,10),"")))</f>
        <v>10</v>
      </c>
      <c r="K739">
        <f t="shared" si="191"/>
        <v>-1</v>
      </c>
      <c r="L739">
        <f t="shared" si="192"/>
        <v>1</v>
      </c>
      <c r="M739">
        <f t="shared" si="193"/>
        <v>1</v>
      </c>
      <c r="N739">
        <v>30330.099600000001</v>
      </c>
      <c r="O739" s="6">
        <f t="shared" si="198"/>
        <v>-1.4197101245856936E-2</v>
      </c>
      <c r="P739">
        <v>25038766</v>
      </c>
      <c r="Q739" s="6">
        <f t="shared" si="199"/>
        <v>-4.1609352057833116E-3</v>
      </c>
      <c r="R739">
        <v>3732.4331859564763</v>
      </c>
      <c r="S739" s="6">
        <f t="shared" si="200"/>
        <v>1.3756224316241461E-3</v>
      </c>
      <c r="T739" s="29">
        <v>727.70362999999952</v>
      </c>
      <c r="U739" s="6">
        <f t="shared" si="201"/>
        <v>6.3546979422191008E-4</v>
      </c>
      <c r="V739">
        <v>1070.8320599999995</v>
      </c>
      <c r="W739" s="6">
        <f t="shared" si="203"/>
        <v>7.4415412573720641E-3</v>
      </c>
      <c r="X739">
        <v>4460.1368159564754</v>
      </c>
      <c r="Y739" s="6">
        <f t="shared" si="202"/>
        <v>1.2547864253280583E-3</v>
      </c>
      <c r="Z739" s="29">
        <v>5530.9688759564751</v>
      </c>
      <c r="AA739" s="6">
        <f t="shared" si="204"/>
        <v>2.4466442949657718E-3</v>
      </c>
      <c r="AB739">
        <f t="shared" si="194"/>
        <v>2019</v>
      </c>
      <c r="AC739">
        <f t="shared" si="195"/>
        <v>5</v>
      </c>
      <c r="AD739" s="23">
        <f t="shared" si="196"/>
        <v>2</v>
      </c>
      <c r="AE739">
        <f>IF(ISBLANK(Basket_Sheet!$I$1),0,IF(Basket_Sheet!$I$1=0,1,IF(Calculation_Sheet!AB739=Basket_Sheet!$I$1,1,0)))</f>
        <v>1</v>
      </c>
      <c r="AF739">
        <f>IF(ISBLANK(Basket_Sheet!$I$2),0,IF(Basket_Sheet!$I$2=0,1,IF(Calculation_Sheet!AC739=Basket_Sheet!$I$2,1,0)))</f>
        <v>0</v>
      </c>
      <c r="AG739">
        <f>IF(ISBLANK(Basket_Sheet!$I$3),0,IF(Basket_Sheet!$I$3=0,1,IF(Calculation_Sheet!AD739=Basket_Sheet!$I$3,1,0)))</f>
        <v>0</v>
      </c>
      <c r="AH739">
        <f t="shared" si="197"/>
        <v>1</v>
      </c>
    </row>
    <row r="740" spans="1:34" x14ac:dyDescent="0.35">
      <c r="A740" s="19">
        <v>43607</v>
      </c>
      <c r="B740" s="7">
        <v>0.25330976106443703</v>
      </c>
      <c r="C740">
        <v>0.37138166700000003</v>
      </c>
      <c r="D740">
        <v>7.9432000373980002E-2</v>
      </c>
      <c r="E740">
        <v>9.4642042515479101</v>
      </c>
      <c r="F740">
        <v>0</v>
      </c>
      <c r="G740">
        <f t="shared" si="188"/>
        <v>99999</v>
      </c>
      <c r="H740">
        <f t="shared" si="189"/>
        <v>99999</v>
      </c>
      <c r="I740">
        <f t="shared" si="190"/>
        <v>1</v>
      </c>
      <c r="J740">
        <f>IF(Basket_Sheet!$I$6=0,IF(C740&lt;Basket_Sheet!$I$7,-10,10),IF(Basket_Sheet!$I$6=1,IF(D740&lt;Basket_Sheet!$I$7,-10,10),IF(Basket_Sheet!$I$6=2,IF(E740&gt;Basket_Sheet!$I$7,-10,10),"")))</f>
        <v>-10</v>
      </c>
      <c r="K740">
        <f t="shared" si="191"/>
        <v>1</v>
      </c>
      <c r="L740">
        <f t="shared" si="192"/>
        <v>6</v>
      </c>
      <c r="M740">
        <f t="shared" si="193"/>
        <v>6</v>
      </c>
      <c r="N740">
        <v>30583.75</v>
      </c>
      <c r="O740" s="6">
        <f t="shared" si="198"/>
        <v>8.3629926490580431E-3</v>
      </c>
      <c r="P740">
        <v>24948228</v>
      </c>
      <c r="Q740" s="6">
        <f t="shared" si="199"/>
        <v>-3.6159130206336876E-3</v>
      </c>
      <c r="R740">
        <v>3730.3806696684978</v>
      </c>
      <c r="S740" s="6">
        <f t="shared" si="200"/>
        <v>-5.4991373876467353E-4</v>
      </c>
      <c r="T740" s="29">
        <v>723.77235999999948</v>
      </c>
      <c r="U740" s="6">
        <f t="shared" si="201"/>
        <v>-5.4022954372235921E-3</v>
      </c>
      <c r="V740">
        <v>1074.0244599999996</v>
      </c>
      <c r="W740" s="6">
        <f t="shared" si="203"/>
        <v>2.9812331169838391E-3</v>
      </c>
      <c r="X740">
        <v>4454.1530296684978</v>
      </c>
      <c r="Y740" s="6">
        <f t="shared" si="202"/>
        <v>-1.3416149627002438E-3</v>
      </c>
      <c r="Z740" s="29">
        <v>5528.1774896684974</v>
      </c>
      <c r="AA740" s="6">
        <f t="shared" si="204"/>
        <v>-5.0468305835382754E-4</v>
      </c>
      <c r="AB740">
        <f t="shared" si="194"/>
        <v>2019</v>
      </c>
      <c r="AC740">
        <f t="shared" si="195"/>
        <v>5</v>
      </c>
      <c r="AD740" s="23">
        <f t="shared" si="196"/>
        <v>2</v>
      </c>
      <c r="AE740">
        <f>IF(ISBLANK(Basket_Sheet!$I$1),0,IF(Basket_Sheet!$I$1=0,1,IF(Calculation_Sheet!AB740=Basket_Sheet!$I$1,1,0)))</f>
        <v>1</v>
      </c>
      <c r="AF740">
        <f>IF(ISBLANK(Basket_Sheet!$I$2),0,IF(Basket_Sheet!$I$2=0,1,IF(Calculation_Sheet!AC740=Basket_Sheet!$I$2,1,0)))</f>
        <v>0</v>
      </c>
      <c r="AG740">
        <f>IF(ISBLANK(Basket_Sheet!$I$3),0,IF(Basket_Sheet!$I$3=0,1,IF(Calculation_Sheet!AD740=Basket_Sheet!$I$3,1,0)))</f>
        <v>0</v>
      </c>
      <c r="AH740">
        <f t="shared" si="197"/>
        <v>1</v>
      </c>
    </row>
    <row r="741" spans="1:34" x14ac:dyDescent="0.35">
      <c r="A741" s="19">
        <v>43608</v>
      </c>
      <c r="B741" s="7">
        <v>-0.80309864697678846</v>
      </c>
      <c r="C741">
        <v>0.79154391400000002</v>
      </c>
      <c r="D741">
        <v>0.20618607522979401</v>
      </c>
      <c r="E741">
        <v>4.8635543514516097</v>
      </c>
      <c r="F741">
        <v>15</v>
      </c>
      <c r="G741">
        <f t="shared" si="188"/>
        <v>-1</v>
      </c>
      <c r="H741">
        <f t="shared" si="189"/>
        <v>99999</v>
      </c>
      <c r="I741">
        <f t="shared" si="190"/>
        <v>99999</v>
      </c>
      <c r="J741">
        <f>IF(Basket_Sheet!$I$6=0,IF(C741&lt;Basket_Sheet!$I$7,-10,10),IF(Basket_Sheet!$I$6=1,IF(D741&lt;Basket_Sheet!$I$7,-10,10),IF(Basket_Sheet!$I$6=2,IF(E741&gt;Basket_Sheet!$I$7,-10,10),"")))</f>
        <v>10</v>
      </c>
      <c r="K741">
        <f t="shared" si="191"/>
        <v>-1</v>
      </c>
      <c r="L741">
        <f t="shared" si="192"/>
        <v>1</v>
      </c>
      <c r="M741">
        <f t="shared" si="193"/>
        <v>1</v>
      </c>
      <c r="N741">
        <v>30517.75</v>
      </c>
      <c r="O741" s="6">
        <f t="shared" si="198"/>
        <v>-2.158008746474871E-3</v>
      </c>
      <c r="P741">
        <v>25421086</v>
      </c>
      <c r="Q741" s="6">
        <f t="shared" si="199"/>
        <v>1.89535705702224E-2</v>
      </c>
      <c r="R741">
        <v>3738.7064352639927</v>
      </c>
      <c r="S741" s="6">
        <f t="shared" si="200"/>
        <v>2.2318809614234603E-3</v>
      </c>
      <c r="T741" s="29">
        <v>739.55668999999966</v>
      </c>
      <c r="U741" s="6">
        <f t="shared" si="201"/>
        <v>2.1808417773787614E-2</v>
      </c>
      <c r="V741">
        <v>1073.3714799999996</v>
      </c>
      <c r="W741" s="6">
        <f t="shared" si="203"/>
        <v>-6.0797498038367426E-4</v>
      </c>
      <c r="X741">
        <v>4478.2631252639922</v>
      </c>
      <c r="Y741" s="6">
        <f t="shared" si="202"/>
        <v>5.4129472954567159E-3</v>
      </c>
      <c r="Z741" s="29">
        <v>5551.6346052639919</v>
      </c>
      <c r="AA741" s="6">
        <f t="shared" si="204"/>
        <v>4.2431914748275457E-3</v>
      </c>
      <c r="AB741">
        <f t="shared" si="194"/>
        <v>2019</v>
      </c>
      <c r="AC741">
        <f t="shared" si="195"/>
        <v>5</v>
      </c>
      <c r="AD741" s="23">
        <f t="shared" si="196"/>
        <v>2</v>
      </c>
      <c r="AE741">
        <f>IF(ISBLANK(Basket_Sheet!$I$1),0,IF(Basket_Sheet!$I$1=0,1,IF(Calculation_Sheet!AB741=Basket_Sheet!$I$1,1,0)))</f>
        <v>1</v>
      </c>
      <c r="AF741">
        <f>IF(ISBLANK(Basket_Sheet!$I$2),0,IF(Basket_Sheet!$I$2=0,1,IF(Calculation_Sheet!AC741=Basket_Sheet!$I$2,1,0)))</f>
        <v>0</v>
      </c>
      <c r="AG741">
        <f>IF(ISBLANK(Basket_Sheet!$I$3),0,IF(Basket_Sheet!$I$3=0,1,IF(Calculation_Sheet!AD741=Basket_Sheet!$I$3,1,0)))</f>
        <v>0</v>
      </c>
      <c r="AH741">
        <f t="shared" si="197"/>
        <v>1</v>
      </c>
    </row>
    <row r="742" spans="1:34" x14ac:dyDescent="0.35">
      <c r="A742" s="19">
        <v>43609</v>
      </c>
      <c r="B742" s="7">
        <v>1.2701109516700642</v>
      </c>
      <c r="C742">
        <v>0.91097338999999999</v>
      </c>
      <c r="D742">
        <v>0.30853983353651498</v>
      </c>
      <c r="E742">
        <v>5.8308691983117704</v>
      </c>
      <c r="F742">
        <v>8</v>
      </c>
      <c r="G742">
        <f t="shared" si="188"/>
        <v>99999</v>
      </c>
      <c r="H742">
        <f t="shared" si="189"/>
        <v>99999</v>
      </c>
      <c r="I742">
        <f t="shared" si="190"/>
        <v>1</v>
      </c>
      <c r="J742">
        <f>IF(Basket_Sheet!$I$6=0,IF(C742&lt;Basket_Sheet!$I$7,-10,10),IF(Basket_Sheet!$I$6=1,IF(D742&lt;Basket_Sheet!$I$7,-10,10),IF(Basket_Sheet!$I$6=2,IF(E742&gt;Basket_Sheet!$I$7,-10,10),"")))</f>
        <v>10</v>
      </c>
      <c r="K742">
        <f t="shared" si="191"/>
        <v>1</v>
      </c>
      <c r="L742">
        <f t="shared" si="192"/>
        <v>5</v>
      </c>
      <c r="M742">
        <f t="shared" si="193"/>
        <v>5</v>
      </c>
      <c r="N742">
        <v>31216</v>
      </c>
      <c r="O742" s="6">
        <f t="shared" si="198"/>
        <v>2.2880127139123907E-2</v>
      </c>
      <c r="P742">
        <v>25256866</v>
      </c>
      <c r="Q742" s="6">
        <f t="shared" si="199"/>
        <v>-6.4599915204252012E-3</v>
      </c>
      <c r="R742">
        <v>3746.6240681357231</v>
      </c>
      <c r="S742" s="6">
        <f t="shared" si="200"/>
        <v>2.1177466080379848E-3</v>
      </c>
      <c r="T742" s="29">
        <v>740.27822999999955</v>
      </c>
      <c r="U742" s="6">
        <f t="shared" si="201"/>
        <v>9.7563852745330415E-4</v>
      </c>
      <c r="V742">
        <v>1074.5563799999995</v>
      </c>
      <c r="W742" s="6">
        <f t="shared" si="203"/>
        <v>1.1039048661884987E-3</v>
      </c>
      <c r="X742">
        <v>4486.902298135723</v>
      </c>
      <c r="Y742" s="6">
        <f t="shared" si="202"/>
        <v>1.9291347180994123E-3</v>
      </c>
      <c r="Z742" s="29">
        <v>5561.4586781357229</v>
      </c>
      <c r="AA742" s="6">
        <f t="shared" si="204"/>
        <v>1.7695820366880888E-3</v>
      </c>
      <c r="AB742">
        <f t="shared" si="194"/>
        <v>2019</v>
      </c>
      <c r="AC742">
        <f t="shared" si="195"/>
        <v>5</v>
      </c>
      <c r="AD742" s="23">
        <f t="shared" si="196"/>
        <v>2</v>
      </c>
      <c r="AE742">
        <f>IF(ISBLANK(Basket_Sheet!$I$1),0,IF(Basket_Sheet!$I$1=0,1,IF(Calculation_Sheet!AB742=Basket_Sheet!$I$1,1,0)))</f>
        <v>1</v>
      </c>
      <c r="AF742">
        <f>IF(ISBLANK(Basket_Sheet!$I$2),0,IF(Basket_Sheet!$I$2=0,1,IF(Calculation_Sheet!AC742=Basket_Sheet!$I$2,1,0)))</f>
        <v>0</v>
      </c>
      <c r="AG742">
        <f>IF(ISBLANK(Basket_Sheet!$I$3),0,IF(Basket_Sheet!$I$3=0,1,IF(Calculation_Sheet!AD742=Basket_Sheet!$I$3,1,0)))</f>
        <v>0</v>
      </c>
      <c r="AH742">
        <f t="shared" si="197"/>
        <v>1</v>
      </c>
    </row>
    <row r="743" spans="1:34" x14ac:dyDescent="0.35">
      <c r="A743" s="19">
        <v>43612</v>
      </c>
      <c r="B743" s="7">
        <v>0.81986845736410119</v>
      </c>
      <c r="C743">
        <v>0.835144632</v>
      </c>
      <c r="D743">
        <v>0.14591258794648501</v>
      </c>
      <c r="E743">
        <v>8.3875175266108197</v>
      </c>
      <c r="F743">
        <v>4</v>
      </c>
      <c r="G743">
        <f t="shared" si="188"/>
        <v>99999</v>
      </c>
      <c r="H743">
        <f t="shared" si="189"/>
        <v>99999</v>
      </c>
      <c r="I743">
        <f t="shared" si="190"/>
        <v>1</v>
      </c>
      <c r="J743">
        <f>IF(Basket_Sheet!$I$6=0,IF(C743&lt;Basket_Sheet!$I$7,-10,10),IF(Basket_Sheet!$I$6=1,IF(D743&lt;Basket_Sheet!$I$7,-10,10),IF(Basket_Sheet!$I$6=2,IF(E743&gt;Basket_Sheet!$I$7,-10,10),"")))</f>
        <v>10</v>
      </c>
      <c r="K743">
        <f t="shared" si="191"/>
        <v>1</v>
      </c>
      <c r="L743">
        <f t="shared" si="192"/>
        <v>5</v>
      </c>
      <c r="M743">
        <f t="shared" si="193"/>
        <v>5</v>
      </c>
      <c r="N743">
        <v>31617.949199999999</v>
      </c>
      <c r="O743" s="6">
        <f t="shared" si="198"/>
        <v>1.2876383905689348E-2</v>
      </c>
      <c r="P743">
        <v>25261916</v>
      </c>
      <c r="Q743" s="6">
        <f t="shared" si="199"/>
        <v>1.9994563062564197E-4</v>
      </c>
      <c r="R743">
        <v>3752.4290629535185</v>
      </c>
      <c r="S743" s="6">
        <f t="shared" si="200"/>
        <v>1.5493934572101686E-3</v>
      </c>
      <c r="T743" s="29">
        <v>742.78612999999973</v>
      </c>
      <c r="U743" s="6">
        <f t="shared" si="201"/>
        <v>3.3877802944444202E-3</v>
      </c>
      <c r="V743">
        <v>1076.6750399999996</v>
      </c>
      <c r="W743" s="6">
        <f t="shared" si="203"/>
        <v>1.9716601561661218E-3</v>
      </c>
      <c r="X743">
        <v>4495.2151929535185</v>
      </c>
      <c r="Y743" s="6">
        <f t="shared" si="202"/>
        <v>1.8527024359877853E-3</v>
      </c>
      <c r="Z743" s="29">
        <v>5571.8902329535176</v>
      </c>
      <c r="AA743" s="6">
        <f t="shared" si="204"/>
        <v>1.8756868335290111E-3</v>
      </c>
      <c r="AB743">
        <f t="shared" si="194"/>
        <v>2019</v>
      </c>
      <c r="AC743">
        <f t="shared" si="195"/>
        <v>5</v>
      </c>
      <c r="AD743" s="23">
        <f t="shared" si="196"/>
        <v>2</v>
      </c>
      <c r="AE743">
        <f>IF(ISBLANK(Basket_Sheet!$I$1),0,IF(Basket_Sheet!$I$1=0,1,IF(Calculation_Sheet!AB743=Basket_Sheet!$I$1,1,0)))</f>
        <v>1</v>
      </c>
      <c r="AF743">
        <f>IF(ISBLANK(Basket_Sheet!$I$2),0,IF(Basket_Sheet!$I$2=0,1,IF(Calculation_Sheet!AC743=Basket_Sheet!$I$2,1,0)))</f>
        <v>0</v>
      </c>
      <c r="AG743">
        <f>IF(ISBLANK(Basket_Sheet!$I$3),0,IF(Basket_Sheet!$I$3=0,1,IF(Calculation_Sheet!AD743=Basket_Sheet!$I$3,1,0)))</f>
        <v>0</v>
      </c>
      <c r="AH743">
        <f t="shared" si="197"/>
        <v>1</v>
      </c>
    </row>
    <row r="744" spans="1:34" x14ac:dyDescent="0.35">
      <c r="A744" s="19">
        <v>43613</v>
      </c>
      <c r="B744" s="7">
        <v>-2.3233462442033732E-2</v>
      </c>
      <c r="C744">
        <v>0.12258063600000001</v>
      </c>
      <c r="D744">
        <v>1.9234794576847299E-2</v>
      </c>
      <c r="E744">
        <v>10.118071437047</v>
      </c>
      <c r="F744">
        <v>7</v>
      </c>
      <c r="G744">
        <f t="shared" si="188"/>
        <v>99999</v>
      </c>
      <c r="H744">
        <f t="shared" si="189"/>
        <v>0</v>
      </c>
      <c r="I744">
        <f t="shared" si="190"/>
        <v>99999</v>
      </c>
      <c r="J744">
        <f>IF(Basket_Sheet!$I$6=0,IF(C744&lt;Basket_Sheet!$I$7,-10,10),IF(Basket_Sheet!$I$6=1,IF(D744&lt;Basket_Sheet!$I$7,-10,10),IF(Basket_Sheet!$I$6=2,IF(E744&gt;Basket_Sheet!$I$7,-10,10),"")))</f>
        <v>-10</v>
      </c>
      <c r="K744">
        <f t="shared" si="191"/>
        <v>0</v>
      </c>
      <c r="L744">
        <f t="shared" si="192"/>
        <v>4</v>
      </c>
      <c r="M744">
        <f t="shared" si="193"/>
        <v>4</v>
      </c>
      <c r="N744">
        <v>31660.699199999999</v>
      </c>
      <c r="O744" s="6">
        <f t="shared" si="198"/>
        <v>1.3520801026525309E-3</v>
      </c>
      <c r="P744">
        <v>25248648</v>
      </c>
      <c r="Q744" s="6">
        <f t="shared" si="199"/>
        <v>-5.2521748548284286E-4</v>
      </c>
      <c r="R744">
        <v>3768.6586219538453</v>
      </c>
      <c r="S744" s="6">
        <f t="shared" si="200"/>
        <v>4.3250808284573949E-3</v>
      </c>
      <c r="T744" s="29">
        <v>743.09172999999964</v>
      </c>
      <c r="U744" s="6">
        <f t="shared" si="201"/>
        <v>4.1142394514004366E-4</v>
      </c>
      <c r="V744">
        <v>1078.1310999999996</v>
      </c>
      <c r="W744" s="6">
        <f t="shared" si="203"/>
        <v>1.3523671914972279E-3</v>
      </c>
      <c r="X744">
        <v>4511.750351953845</v>
      </c>
      <c r="Y744" s="6">
        <f t="shared" si="202"/>
        <v>3.6783909758639766E-3</v>
      </c>
      <c r="Z744" s="29">
        <v>5589.8814519538446</v>
      </c>
      <c r="AA744" s="6">
        <f t="shared" si="204"/>
        <v>3.2289255976225562E-3</v>
      </c>
      <c r="AB744">
        <f t="shared" si="194"/>
        <v>2019</v>
      </c>
      <c r="AC744">
        <f t="shared" si="195"/>
        <v>5</v>
      </c>
      <c r="AD744" s="23">
        <f t="shared" si="196"/>
        <v>2</v>
      </c>
      <c r="AE744">
        <f>IF(ISBLANK(Basket_Sheet!$I$1),0,IF(Basket_Sheet!$I$1=0,1,IF(Calculation_Sheet!AB744=Basket_Sheet!$I$1,1,0)))</f>
        <v>1</v>
      </c>
      <c r="AF744">
        <f>IF(ISBLANK(Basket_Sheet!$I$2),0,IF(Basket_Sheet!$I$2=0,1,IF(Calculation_Sheet!AC744=Basket_Sheet!$I$2,1,0)))</f>
        <v>0</v>
      </c>
      <c r="AG744">
        <f>IF(ISBLANK(Basket_Sheet!$I$3),0,IF(Basket_Sheet!$I$3=0,1,IF(Calculation_Sheet!AD744=Basket_Sheet!$I$3,1,0)))</f>
        <v>0</v>
      </c>
      <c r="AH744">
        <f t="shared" si="197"/>
        <v>1</v>
      </c>
    </row>
    <row r="745" spans="1:34" x14ac:dyDescent="0.35">
      <c r="A745" s="19">
        <v>43614</v>
      </c>
      <c r="B745" s="7">
        <v>-0.46916785888590712</v>
      </c>
      <c r="C745">
        <v>0.458240541</v>
      </c>
      <c r="D745">
        <v>0.13375293142956499</v>
      </c>
      <c r="E745">
        <v>10.3871448888857</v>
      </c>
      <c r="F745">
        <v>0</v>
      </c>
      <c r="G745">
        <f t="shared" si="188"/>
        <v>-1</v>
      </c>
      <c r="H745">
        <f t="shared" si="189"/>
        <v>99999</v>
      </c>
      <c r="I745">
        <f t="shared" si="190"/>
        <v>99999</v>
      </c>
      <c r="J745">
        <f>IF(Basket_Sheet!$I$6=0,IF(C745&lt;Basket_Sheet!$I$7,-10,10),IF(Basket_Sheet!$I$6=1,IF(D745&lt;Basket_Sheet!$I$7,-10,10),IF(Basket_Sheet!$I$6=2,IF(E745&gt;Basket_Sheet!$I$7,-10,10),"")))</f>
        <v>10</v>
      </c>
      <c r="K745">
        <f t="shared" si="191"/>
        <v>-1</v>
      </c>
      <c r="L745">
        <f t="shared" si="192"/>
        <v>1</v>
      </c>
      <c r="M745">
        <f t="shared" si="193"/>
        <v>1</v>
      </c>
      <c r="N745">
        <v>31302.099600000001</v>
      </c>
      <c r="O745" s="6">
        <f t="shared" si="198"/>
        <v>-1.13263323003302E-2</v>
      </c>
      <c r="P745">
        <v>25330736</v>
      </c>
      <c r="Q745" s="6">
        <f t="shared" si="199"/>
        <v>3.2511839841879997E-3</v>
      </c>
      <c r="R745">
        <v>3780.5251362497647</v>
      </c>
      <c r="S745" s="6">
        <f t="shared" si="200"/>
        <v>3.1487368547504779E-3</v>
      </c>
      <c r="T745" s="29">
        <v>742.21456999999975</v>
      </c>
      <c r="U745" s="6">
        <f t="shared" si="201"/>
        <v>-1.1804195425507702E-3</v>
      </c>
      <c r="V745">
        <v>1069.6841599999996</v>
      </c>
      <c r="W745" s="6">
        <f t="shared" si="203"/>
        <v>-7.8347985694875444E-3</v>
      </c>
      <c r="X745">
        <v>4522.7397062497648</v>
      </c>
      <c r="Y745" s="6">
        <f t="shared" si="202"/>
        <v>2.4357186099981387E-3</v>
      </c>
      <c r="Z745" s="29">
        <v>5592.4238662497646</v>
      </c>
      <c r="AA745" s="6">
        <f t="shared" si="204"/>
        <v>4.5482436752419808E-4</v>
      </c>
      <c r="AB745">
        <f t="shared" si="194"/>
        <v>2019</v>
      </c>
      <c r="AC745">
        <f t="shared" si="195"/>
        <v>5</v>
      </c>
      <c r="AD745" s="23">
        <f t="shared" si="196"/>
        <v>2</v>
      </c>
      <c r="AE745">
        <f>IF(ISBLANK(Basket_Sheet!$I$1),0,IF(Basket_Sheet!$I$1=0,1,IF(Calculation_Sheet!AB745=Basket_Sheet!$I$1,1,0)))</f>
        <v>1</v>
      </c>
      <c r="AF745">
        <f>IF(ISBLANK(Basket_Sheet!$I$2),0,IF(Basket_Sheet!$I$2=0,1,IF(Calculation_Sheet!AC745=Basket_Sheet!$I$2,1,0)))</f>
        <v>0</v>
      </c>
      <c r="AG745">
        <f>IF(ISBLANK(Basket_Sheet!$I$3),0,IF(Basket_Sheet!$I$3=0,1,IF(Calculation_Sheet!AD745=Basket_Sheet!$I$3,1,0)))</f>
        <v>0</v>
      </c>
      <c r="AH745">
        <f t="shared" si="197"/>
        <v>1</v>
      </c>
    </row>
    <row r="746" spans="1:34" x14ac:dyDescent="0.35">
      <c r="A746" s="19">
        <v>43615</v>
      </c>
      <c r="B746" s="7">
        <v>0.75338370378842756</v>
      </c>
      <c r="C746">
        <v>0.60333874399999998</v>
      </c>
      <c r="D746">
        <v>0.184021429391864</v>
      </c>
      <c r="E746">
        <v>7.4254036947981197</v>
      </c>
      <c r="F746">
        <v>6</v>
      </c>
      <c r="G746">
        <f t="shared" si="188"/>
        <v>99999</v>
      </c>
      <c r="H746">
        <f t="shared" si="189"/>
        <v>99999</v>
      </c>
      <c r="I746">
        <f t="shared" si="190"/>
        <v>1</v>
      </c>
      <c r="J746">
        <f>IF(Basket_Sheet!$I$6=0,IF(C746&lt;Basket_Sheet!$I$7,-10,10),IF(Basket_Sheet!$I$6=1,IF(D746&lt;Basket_Sheet!$I$7,-10,10),IF(Basket_Sheet!$I$6=2,IF(E746&gt;Basket_Sheet!$I$7,-10,10),"")))</f>
        <v>10</v>
      </c>
      <c r="K746">
        <f t="shared" si="191"/>
        <v>1</v>
      </c>
      <c r="L746">
        <f t="shared" si="192"/>
        <v>5</v>
      </c>
      <c r="M746">
        <f t="shared" si="193"/>
        <v>5</v>
      </c>
      <c r="N746">
        <v>31563</v>
      </c>
      <c r="O746" s="6">
        <f t="shared" si="198"/>
        <v>8.3349169331758954E-3</v>
      </c>
      <c r="P746">
        <v>25447340</v>
      </c>
      <c r="Q746" s="6">
        <f t="shared" si="199"/>
        <v>4.6032614291191543E-3</v>
      </c>
      <c r="R746">
        <v>3785.7044652907052</v>
      </c>
      <c r="S746" s="6">
        <f t="shared" si="200"/>
        <v>1.3700025404614902E-3</v>
      </c>
      <c r="T746" s="29">
        <v>742.35474999999974</v>
      </c>
      <c r="U746" s="6">
        <f t="shared" si="201"/>
        <v>1.8886721665944961E-4</v>
      </c>
      <c r="V746">
        <v>1073.8054999999995</v>
      </c>
      <c r="W746" s="6">
        <f t="shared" si="203"/>
        <v>3.8528569031066606E-3</v>
      </c>
      <c r="X746">
        <v>4528.0592152907047</v>
      </c>
      <c r="Y746" s="6">
        <f t="shared" si="202"/>
        <v>1.1761696198411276E-3</v>
      </c>
      <c r="Z746" s="29">
        <v>5601.8647152907042</v>
      </c>
      <c r="AA746" s="6">
        <f t="shared" si="204"/>
        <v>1.6881497659566591E-3</v>
      </c>
      <c r="AB746">
        <f t="shared" si="194"/>
        <v>2019</v>
      </c>
      <c r="AC746">
        <f t="shared" si="195"/>
        <v>5</v>
      </c>
      <c r="AD746" s="23">
        <f t="shared" si="196"/>
        <v>2</v>
      </c>
      <c r="AE746">
        <f>IF(ISBLANK(Basket_Sheet!$I$1),0,IF(Basket_Sheet!$I$1=0,1,IF(Calculation_Sheet!AB746=Basket_Sheet!$I$1,1,0)))</f>
        <v>1</v>
      </c>
      <c r="AF746">
        <f>IF(ISBLANK(Basket_Sheet!$I$2),0,IF(Basket_Sheet!$I$2=0,1,IF(Calculation_Sheet!AC746=Basket_Sheet!$I$2,1,0)))</f>
        <v>0</v>
      </c>
      <c r="AG746">
        <f>IF(ISBLANK(Basket_Sheet!$I$3),0,IF(Basket_Sheet!$I$3=0,1,IF(Calculation_Sheet!AD746=Basket_Sheet!$I$3,1,0)))</f>
        <v>0</v>
      </c>
      <c r="AH746">
        <f t="shared" si="197"/>
        <v>1</v>
      </c>
    </row>
    <row r="747" spans="1:34" x14ac:dyDescent="0.35">
      <c r="A747" s="19">
        <v>43616</v>
      </c>
      <c r="B747" s="7">
        <v>-1.141271464784847</v>
      </c>
      <c r="C747">
        <v>0.74343763900000004</v>
      </c>
      <c r="D747">
        <v>0.196464300470263</v>
      </c>
      <c r="E747">
        <v>4.0376118608710296</v>
      </c>
      <c r="F747">
        <v>15</v>
      </c>
      <c r="G747">
        <f t="shared" si="188"/>
        <v>-1</v>
      </c>
      <c r="H747">
        <f t="shared" si="189"/>
        <v>99999</v>
      </c>
      <c r="I747">
        <f t="shared" si="190"/>
        <v>99999</v>
      </c>
      <c r="J747">
        <f>IF(Basket_Sheet!$I$6=0,IF(C747&lt;Basket_Sheet!$I$7,-10,10),IF(Basket_Sheet!$I$6=1,IF(D747&lt;Basket_Sheet!$I$7,-10,10),IF(Basket_Sheet!$I$6=2,IF(E747&gt;Basket_Sheet!$I$7,-10,10),"")))</f>
        <v>10</v>
      </c>
      <c r="K747">
        <f t="shared" si="191"/>
        <v>-1</v>
      </c>
      <c r="L747">
        <f t="shared" si="192"/>
        <v>1</v>
      </c>
      <c r="M747">
        <f t="shared" si="193"/>
        <v>1</v>
      </c>
      <c r="N747">
        <v>31350.849600000001</v>
      </c>
      <c r="O747" s="6">
        <f t="shared" si="198"/>
        <v>-6.7214903526280345E-3</v>
      </c>
      <c r="P747">
        <v>25575394</v>
      </c>
      <c r="Q747" s="6">
        <f t="shared" si="199"/>
        <v>5.0321173057772395E-3</v>
      </c>
      <c r="R747">
        <v>3798.4436951410462</v>
      </c>
      <c r="S747" s="6">
        <f t="shared" si="200"/>
        <v>3.3650883123974573E-3</v>
      </c>
      <c r="T747" s="29">
        <v>741.03630999999973</v>
      </c>
      <c r="U747" s="6">
        <f t="shared" si="201"/>
        <v>-1.7760241986731762E-3</v>
      </c>
      <c r="V747">
        <v>1064.3610399999998</v>
      </c>
      <c r="W747" s="6">
        <f t="shared" si="203"/>
        <v>-8.7953172152682724E-3</v>
      </c>
      <c r="X747">
        <v>4539.4800051410457</v>
      </c>
      <c r="Y747" s="6">
        <f t="shared" si="202"/>
        <v>2.5222262579460697E-3</v>
      </c>
      <c r="Z747" s="29">
        <v>5603.8410451410455</v>
      </c>
      <c r="AA747" s="6">
        <f t="shared" si="204"/>
        <v>3.5279856811731847E-4</v>
      </c>
      <c r="AB747">
        <f t="shared" si="194"/>
        <v>2019</v>
      </c>
      <c r="AC747">
        <f t="shared" si="195"/>
        <v>5</v>
      </c>
      <c r="AD747" s="23">
        <f t="shared" si="196"/>
        <v>2</v>
      </c>
      <c r="AE747">
        <f>IF(ISBLANK(Basket_Sheet!$I$1),0,IF(Basket_Sheet!$I$1=0,1,IF(Calculation_Sheet!AB747=Basket_Sheet!$I$1,1,0)))</f>
        <v>1</v>
      </c>
      <c r="AF747">
        <f>IF(ISBLANK(Basket_Sheet!$I$2),0,IF(Basket_Sheet!$I$2=0,1,IF(Calculation_Sheet!AC747=Basket_Sheet!$I$2,1,0)))</f>
        <v>0</v>
      </c>
      <c r="AG747">
        <f>IF(ISBLANK(Basket_Sheet!$I$3),0,IF(Basket_Sheet!$I$3=0,1,IF(Calculation_Sheet!AD747=Basket_Sheet!$I$3,1,0)))</f>
        <v>0</v>
      </c>
      <c r="AH747">
        <f t="shared" si="197"/>
        <v>1</v>
      </c>
    </row>
    <row r="748" spans="1:34" x14ac:dyDescent="0.35">
      <c r="A748" s="19">
        <v>43619</v>
      </c>
      <c r="B748" s="7">
        <v>0.94131534064163236</v>
      </c>
      <c r="C748">
        <v>0.66920473700000005</v>
      </c>
      <c r="D748">
        <v>0.17152168229297601</v>
      </c>
      <c r="E748">
        <v>8.2195612597420897</v>
      </c>
      <c r="F748">
        <v>6</v>
      </c>
      <c r="G748">
        <f t="shared" si="188"/>
        <v>99999</v>
      </c>
      <c r="H748">
        <f t="shared" si="189"/>
        <v>99999</v>
      </c>
      <c r="I748">
        <f t="shared" si="190"/>
        <v>1</v>
      </c>
      <c r="J748">
        <f>IF(Basket_Sheet!$I$6=0,IF(C748&lt;Basket_Sheet!$I$7,-10,10),IF(Basket_Sheet!$I$6=1,IF(D748&lt;Basket_Sheet!$I$7,-10,10),IF(Basket_Sheet!$I$6=2,IF(E748&gt;Basket_Sheet!$I$7,-10,10),"")))</f>
        <v>10</v>
      </c>
      <c r="K748">
        <f t="shared" si="191"/>
        <v>1</v>
      </c>
      <c r="L748">
        <f t="shared" si="192"/>
        <v>5</v>
      </c>
      <c r="M748">
        <f t="shared" si="193"/>
        <v>5</v>
      </c>
      <c r="N748">
        <v>31650.800800000001</v>
      </c>
      <c r="O748" s="6">
        <f t="shared" si="198"/>
        <v>9.567562086100434E-3</v>
      </c>
      <c r="P748">
        <v>25641412</v>
      </c>
      <c r="Q748" s="6">
        <f t="shared" si="199"/>
        <v>2.5813092068103227E-3</v>
      </c>
      <c r="R748">
        <v>3802.9680951119904</v>
      </c>
      <c r="S748" s="6">
        <f t="shared" si="200"/>
        <v>1.1911193989084801E-3</v>
      </c>
      <c r="T748" s="29">
        <v>744.1755099999998</v>
      </c>
      <c r="U748" s="6">
        <f t="shared" si="201"/>
        <v>4.2362296659930188E-3</v>
      </c>
      <c r="V748">
        <v>1062.9347599999996</v>
      </c>
      <c r="W748" s="6">
        <f t="shared" si="203"/>
        <v>-1.3400340170287572E-3</v>
      </c>
      <c r="X748">
        <v>4547.1436051119899</v>
      </c>
      <c r="Y748" s="6">
        <f t="shared" si="202"/>
        <v>1.6882109762055286E-3</v>
      </c>
      <c r="Z748" s="29">
        <v>5610.0783651119891</v>
      </c>
      <c r="AA748" s="6">
        <f t="shared" si="204"/>
        <v>1.1130436999728932E-3</v>
      </c>
      <c r="AB748">
        <f t="shared" si="194"/>
        <v>2019</v>
      </c>
      <c r="AC748">
        <f t="shared" si="195"/>
        <v>6</v>
      </c>
      <c r="AD748" s="23">
        <f t="shared" si="196"/>
        <v>2</v>
      </c>
      <c r="AE748">
        <f>IF(ISBLANK(Basket_Sheet!$I$1),0,IF(Basket_Sheet!$I$1=0,1,IF(Calculation_Sheet!AB748=Basket_Sheet!$I$1,1,0)))</f>
        <v>1</v>
      </c>
      <c r="AF748">
        <f>IF(ISBLANK(Basket_Sheet!$I$2),0,IF(Basket_Sheet!$I$2=0,1,IF(Calculation_Sheet!AC748=Basket_Sheet!$I$2,1,0)))</f>
        <v>0</v>
      </c>
      <c r="AG748">
        <f>IF(ISBLANK(Basket_Sheet!$I$3),0,IF(Basket_Sheet!$I$3=0,1,IF(Calculation_Sheet!AD748=Basket_Sheet!$I$3,1,0)))</f>
        <v>0</v>
      </c>
      <c r="AH748">
        <f t="shared" si="197"/>
        <v>1</v>
      </c>
    </row>
    <row r="749" spans="1:34" x14ac:dyDescent="0.35">
      <c r="A749" s="19">
        <v>43620</v>
      </c>
      <c r="B749" s="7">
        <v>9.1674228156428013E-3</v>
      </c>
      <c r="C749">
        <v>0.14550311599999999</v>
      </c>
      <c r="D749">
        <v>5.0691287432045602E-2</v>
      </c>
      <c r="E749">
        <v>12.212495039024899</v>
      </c>
      <c r="F749">
        <v>8</v>
      </c>
      <c r="G749">
        <f t="shared" si="188"/>
        <v>99999</v>
      </c>
      <c r="H749">
        <f t="shared" si="189"/>
        <v>0</v>
      </c>
      <c r="I749">
        <f t="shared" si="190"/>
        <v>99999</v>
      </c>
      <c r="J749">
        <f>IF(Basket_Sheet!$I$6=0,IF(C749&lt;Basket_Sheet!$I$7,-10,10),IF(Basket_Sheet!$I$6=1,IF(D749&lt;Basket_Sheet!$I$7,-10,10),IF(Basket_Sheet!$I$6=2,IF(E749&gt;Basket_Sheet!$I$7,-10,10),"")))</f>
        <v>-10</v>
      </c>
      <c r="K749">
        <f t="shared" si="191"/>
        <v>0</v>
      </c>
      <c r="L749">
        <f t="shared" si="192"/>
        <v>4</v>
      </c>
      <c r="M749">
        <f t="shared" si="193"/>
        <v>4</v>
      </c>
      <c r="N749">
        <v>31619.949199999999</v>
      </c>
      <c r="O749" s="6">
        <f t="shared" si="198"/>
        <v>-9.7474942877284754E-4</v>
      </c>
      <c r="P749">
        <v>25644316</v>
      </c>
      <c r="Q749" s="6">
        <f t="shared" si="199"/>
        <v>1.132542934842995E-4</v>
      </c>
      <c r="R749">
        <v>3811.7108813170303</v>
      </c>
      <c r="S749" s="6">
        <f t="shared" si="200"/>
        <v>2.298937563077974E-3</v>
      </c>
      <c r="T749" s="29">
        <v>744.01937999999973</v>
      </c>
      <c r="U749" s="6">
        <f t="shared" si="201"/>
        <v>-2.0980265797787556E-4</v>
      </c>
      <c r="V749">
        <v>1068.7022999999995</v>
      </c>
      <c r="W749" s="6">
        <f t="shared" si="203"/>
        <v>5.426052677024007E-3</v>
      </c>
      <c r="X749">
        <v>4555.7302613170305</v>
      </c>
      <c r="Y749" s="6">
        <f t="shared" si="202"/>
        <v>1.888362662526788E-3</v>
      </c>
      <c r="Z749" s="29">
        <v>5624.4325613170295</v>
      </c>
      <c r="AA749" s="6">
        <f t="shared" si="204"/>
        <v>2.5586445091936305E-3</v>
      </c>
      <c r="AB749">
        <f t="shared" si="194"/>
        <v>2019</v>
      </c>
      <c r="AC749">
        <f t="shared" si="195"/>
        <v>6</v>
      </c>
      <c r="AD749" s="23">
        <f t="shared" si="196"/>
        <v>2</v>
      </c>
      <c r="AE749">
        <f>IF(ISBLANK(Basket_Sheet!$I$1),0,IF(Basket_Sheet!$I$1=0,1,IF(Calculation_Sheet!AB749=Basket_Sheet!$I$1,1,0)))</f>
        <v>1</v>
      </c>
      <c r="AF749">
        <f>IF(ISBLANK(Basket_Sheet!$I$2),0,IF(Basket_Sheet!$I$2=0,1,IF(Calculation_Sheet!AC749=Basket_Sheet!$I$2,1,0)))</f>
        <v>0</v>
      </c>
      <c r="AG749">
        <f>IF(ISBLANK(Basket_Sheet!$I$3),0,IF(Basket_Sheet!$I$3=0,1,IF(Calculation_Sheet!AD749=Basket_Sheet!$I$3,1,0)))</f>
        <v>0</v>
      </c>
      <c r="AH749">
        <f t="shared" si="197"/>
        <v>1</v>
      </c>
    </row>
    <row r="750" spans="1:34" x14ac:dyDescent="0.35">
      <c r="A750" s="19">
        <v>43622</v>
      </c>
      <c r="B750" s="7">
        <v>-1.8094198783004118</v>
      </c>
      <c r="C750">
        <v>0.90767902300000003</v>
      </c>
      <c r="D750">
        <v>0.38379869452953203</v>
      </c>
      <c r="E750">
        <v>4.6794679420395999</v>
      </c>
      <c r="F750">
        <v>10</v>
      </c>
      <c r="G750">
        <f t="shared" si="188"/>
        <v>-1</v>
      </c>
      <c r="H750">
        <f t="shared" si="189"/>
        <v>99999</v>
      </c>
      <c r="I750">
        <f t="shared" si="190"/>
        <v>99999</v>
      </c>
      <c r="J750">
        <f>IF(Basket_Sheet!$I$6=0,IF(C750&lt;Basket_Sheet!$I$7,-10,10),IF(Basket_Sheet!$I$6=1,IF(D750&lt;Basket_Sheet!$I$7,-10,10),IF(Basket_Sheet!$I$6=2,IF(E750&gt;Basket_Sheet!$I$7,-10,10),"")))</f>
        <v>10</v>
      </c>
      <c r="K750">
        <f t="shared" si="191"/>
        <v>-1</v>
      </c>
      <c r="L750">
        <f t="shared" si="192"/>
        <v>1</v>
      </c>
      <c r="M750">
        <f t="shared" si="193"/>
        <v>1</v>
      </c>
      <c r="N750">
        <v>30895.800800000001</v>
      </c>
      <c r="O750" s="6">
        <f t="shared" si="198"/>
        <v>-2.2901630721152366E-2</v>
      </c>
      <c r="P750">
        <v>25753164</v>
      </c>
      <c r="Q750" s="6">
        <f t="shared" si="199"/>
        <v>4.2445273252755822E-3</v>
      </c>
      <c r="R750">
        <v>3828.3469848391637</v>
      </c>
      <c r="S750" s="6">
        <f t="shared" si="200"/>
        <v>4.3644715037740589E-3</v>
      </c>
      <c r="T750" s="29">
        <v>746.56972999999971</v>
      </c>
      <c r="U750" s="6">
        <f t="shared" si="201"/>
        <v>3.4278004962720043E-3</v>
      </c>
      <c r="V750">
        <v>1067.2078799999997</v>
      </c>
      <c r="W750" s="6">
        <f t="shared" si="203"/>
        <v>-1.3983501298722167E-3</v>
      </c>
      <c r="X750">
        <v>4574.9167148391634</v>
      </c>
      <c r="Y750" s="6">
        <f t="shared" si="202"/>
        <v>4.2114990180710521E-3</v>
      </c>
      <c r="Z750" s="29">
        <v>5642.1245948391634</v>
      </c>
      <c r="AA750" s="6">
        <f t="shared" si="204"/>
        <v>3.1455677224780931E-3</v>
      </c>
      <c r="AB750">
        <f t="shared" si="194"/>
        <v>2019</v>
      </c>
      <c r="AC750">
        <f t="shared" si="195"/>
        <v>6</v>
      </c>
      <c r="AD750" s="23">
        <f t="shared" si="196"/>
        <v>2</v>
      </c>
      <c r="AE750">
        <f>IF(ISBLANK(Basket_Sheet!$I$1),0,IF(Basket_Sheet!$I$1=0,1,IF(Calculation_Sheet!AB750=Basket_Sheet!$I$1,1,0)))</f>
        <v>1</v>
      </c>
      <c r="AF750">
        <f>IF(ISBLANK(Basket_Sheet!$I$2),0,IF(Basket_Sheet!$I$2=0,1,IF(Calculation_Sheet!AC750=Basket_Sheet!$I$2,1,0)))</f>
        <v>0</v>
      </c>
      <c r="AG750">
        <f>IF(ISBLANK(Basket_Sheet!$I$3),0,IF(Basket_Sheet!$I$3=0,1,IF(Calculation_Sheet!AD750=Basket_Sheet!$I$3,1,0)))</f>
        <v>0</v>
      </c>
      <c r="AH750">
        <f t="shared" si="197"/>
        <v>1</v>
      </c>
    </row>
    <row r="751" spans="1:34" x14ac:dyDescent="0.35">
      <c r="A751" s="19">
        <v>43623</v>
      </c>
      <c r="B751" s="7">
        <v>0.58668259879950557</v>
      </c>
      <c r="C751">
        <v>0.249923232</v>
      </c>
      <c r="D751">
        <v>0.15147351347600699</v>
      </c>
      <c r="E751">
        <v>8.2604713643175405</v>
      </c>
      <c r="F751">
        <v>17</v>
      </c>
      <c r="G751">
        <f t="shared" si="188"/>
        <v>99999</v>
      </c>
      <c r="H751">
        <f t="shared" si="189"/>
        <v>99999</v>
      </c>
      <c r="I751">
        <f t="shared" si="190"/>
        <v>1</v>
      </c>
      <c r="J751">
        <f>IF(Basket_Sheet!$I$6=0,IF(C751&lt;Basket_Sheet!$I$7,-10,10),IF(Basket_Sheet!$I$6=1,IF(D751&lt;Basket_Sheet!$I$7,-10,10),IF(Basket_Sheet!$I$6=2,IF(E751&gt;Basket_Sheet!$I$7,-10,10),"")))</f>
        <v>10</v>
      </c>
      <c r="K751">
        <f t="shared" si="191"/>
        <v>1</v>
      </c>
      <c r="L751">
        <f t="shared" si="192"/>
        <v>5</v>
      </c>
      <c r="M751">
        <f t="shared" si="193"/>
        <v>5</v>
      </c>
      <c r="N751">
        <v>31072.599600000001</v>
      </c>
      <c r="O751" s="6">
        <f t="shared" si="198"/>
        <v>5.7224216696787344E-3</v>
      </c>
      <c r="P751">
        <v>25850738</v>
      </c>
      <c r="Q751" s="6">
        <f t="shared" si="199"/>
        <v>3.7888160072292454E-3</v>
      </c>
      <c r="R751">
        <v>3816.6111878517386</v>
      </c>
      <c r="S751" s="6">
        <f t="shared" si="200"/>
        <v>-3.065499818564188E-3</v>
      </c>
      <c r="T751" s="29">
        <v>743.0568499999996</v>
      </c>
      <c r="U751" s="6">
        <f t="shared" si="201"/>
        <v>-4.705360877677256E-3</v>
      </c>
      <c r="V751">
        <v>1156.5403199999996</v>
      </c>
      <c r="W751" s="6">
        <f t="shared" si="203"/>
        <v>8.370669077143611E-2</v>
      </c>
      <c r="X751">
        <v>4559.6680378517385</v>
      </c>
      <c r="Y751" s="6">
        <f t="shared" si="202"/>
        <v>-3.3331048274527486E-3</v>
      </c>
      <c r="Z751" s="29">
        <v>5716.2083578517377</v>
      </c>
      <c r="AA751" s="6">
        <f t="shared" si="204"/>
        <v>1.3130472708869023E-2</v>
      </c>
      <c r="AB751">
        <f t="shared" si="194"/>
        <v>2019</v>
      </c>
      <c r="AC751">
        <f t="shared" si="195"/>
        <v>6</v>
      </c>
      <c r="AD751" s="23">
        <f t="shared" si="196"/>
        <v>2</v>
      </c>
      <c r="AE751">
        <f>IF(ISBLANK(Basket_Sheet!$I$1),0,IF(Basket_Sheet!$I$1=0,1,IF(Calculation_Sheet!AB751=Basket_Sheet!$I$1,1,0)))</f>
        <v>1</v>
      </c>
      <c r="AF751">
        <f>IF(ISBLANK(Basket_Sheet!$I$2),0,IF(Basket_Sheet!$I$2=0,1,IF(Calculation_Sheet!AC751=Basket_Sheet!$I$2,1,0)))</f>
        <v>0</v>
      </c>
      <c r="AG751">
        <f>IF(ISBLANK(Basket_Sheet!$I$3),0,IF(Basket_Sheet!$I$3=0,1,IF(Calculation_Sheet!AD751=Basket_Sheet!$I$3,1,0)))</f>
        <v>0</v>
      </c>
      <c r="AH751">
        <f t="shared" si="197"/>
        <v>1</v>
      </c>
    </row>
    <row r="752" spans="1:34" x14ac:dyDescent="0.35">
      <c r="A752" s="19">
        <v>43626</v>
      </c>
      <c r="B752" s="7">
        <v>-0.95257423004243835</v>
      </c>
      <c r="C752">
        <v>0.37850303299999999</v>
      </c>
      <c r="D752">
        <v>0.13673561866102499</v>
      </c>
      <c r="E752">
        <v>7.5066763957979896</v>
      </c>
      <c r="F752">
        <v>9</v>
      </c>
      <c r="G752">
        <f t="shared" si="188"/>
        <v>-1</v>
      </c>
      <c r="H752">
        <f t="shared" si="189"/>
        <v>99999</v>
      </c>
      <c r="I752">
        <f t="shared" si="190"/>
        <v>99999</v>
      </c>
      <c r="J752">
        <f>IF(Basket_Sheet!$I$6=0,IF(C752&lt;Basket_Sheet!$I$7,-10,10),IF(Basket_Sheet!$I$6=1,IF(D752&lt;Basket_Sheet!$I$7,-10,10),IF(Basket_Sheet!$I$6=2,IF(E752&gt;Basket_Sheet!$I$7,-10,10),"")))</f>
        <v>10</v>
      </c>
      <c r="K752">
        <f t="shared" si="191"/>
        <v>-1</v>
      </c>
      <c r="L752">
        <f t="shared" si="192"/>
        <v>1</v>
      </c>
      <c r="M752">
        <f t="shared" si="193"/>
        <v>1</v>
      </c>
      <c r="N752">
        <v>31062.449199999999</v>
      </c>
      <c r="O752" s="6">
        <f t="shared" si="198"/>
        <v>-3.2666722870533516E-4</v>
      </c>
      <c r="P752">
        <v>25909054</v>
      </c>
      <c r="Q752" s="6">
        <f t="shared" si="199"/>
        <v>2.2558737007818408E-3</v>
      </c>
      <c r="R752">
        <v>3822.9633077566309</v>
      </c>
      <c r="S752" s="6">
        <f t="shared" si="200"/>
        <v>1.6643350847764804E-3</v>
      </c>
      <c r="T752" s="29">
        <v>740.83235999999965</v>
      </c>
      <c r="U752" s="6">
        <f t="shared" si="201"/>
        <v>-2.9937009530293102E-3</v>
      </c>
      <c r="V752">
        <v>1152.5980199999995</v>
      </c>
      <c r="W752" s="6">
        <f t="shared" si="203"/>
        <v>-3.4087008743457492E-3</v>
      </c>
      <c r="X752">
        <v>4563.7956677566308</v>
      </c>
      <c r="Y752" s="6">
        <f t="shared" si="202"/>
        <v>9.0524789757218116E-4</v>
      </c>
      <c r="Z752" s="29">
        <v>5716.3936877566302</v>
      </c>
      <c r="AA752" s="6">
        <f t="shared" si="204"/>
        <v>3.2421824623929396E-5</v>
      </c>
      <c r="AB752">
        <f t="shared" si="194"/>
        <v>2019</v>
      </c>
      <c r="AC752">
        <f t="shared" si="195"/>
        <v>6</v>
      </c>
      <c r="AD752" s="23">
        <f t="shared" si="196"/>
        <v>2</v>
      </c>
      <c r="AE752">
        <f>IF(ISBLANK(Basket_Sheet!$I$1),0,IF(Basket_Sheet!$I$1=0,1,IF(Calculation_Sheet!AB752=Basket_Sheet!$I$1,1,0)))</f>
        <v>1</v>
      </c>
      <c r="AF752">
        <f>IF(ISBLANK(Basket_Sheet!$I$2),0,IF(Basket_Sheet!$I$2=0,1,IF(Calculation_Sheet!AC752=Basket_Sheet!$I$2,1,0)))</f>
        <v>0</v>
      </c>
      <c r="AG752">
        <f>IF(ISBLANK(Basket_Sheet!$I$3),0,IF(Basket_Sheet!$I$3=0,1,IF(Calculation_Sheet!AD752=Basket_Sheet!$I$3,1,0)))</f>
        <v>0</v>
      </c>
      <c r="AH752">
        <f t="shared" si="197"/>
        <v>1</v>
      </c>
    </row>
    <row r="753" spans="1:34" x14ac:dyDescent="0.35">
      <c r="A753" s="19">
        <v>43627</v>
      </c>
      <c r="B753" s="7">
        <v>0.54995955222152115</v>
      </c>
      <c r="C753">
        <v>0.84697958500000003</v>
      </c>
      <c r="D753">
        <v>0.18556696211088899</v>
      </c>
      <c r="E753">
        <v>5.9870892018757402</v>
      </c>
      <c r="F753">
        <v>5</v>
      </c>
      <c r="G753">
        <f t="shared" si="188"/>
        <v>99999</v>
      </c>
      <c r="H753">
        <f t="shared" si="189"/>
        <v>99999</v>
      </c>
      <c r="I753">
        <f t="shared" si="190"/>
        <v>1</v>
      </c>
      <c r="J753">
        <f>IF(Basket_Sheet!$I$6=0,IF(C753&lt;Basket_Sheet!$I$7,-10,10),IF(Basket_Sheet!$I$6=1,IF(D753&lt;Basket_Sheet!$I$7,-10,10),IF(Basket_Sheet!$I$6=2,IF(E753&gt;Basket_Sheet!$I$7,-10,10),"")))</f>
        <v>10</v>
      </c>
      <c r="K753">
        <f t="shared" si="191"/>
        <v>1</v>
      </c>
      <c r="L753">
        <f t="shared" si="192"/>
        <v>5</v>
      </c>
      <c r="M753">
        <f t="shared" si="193"/>
        <v>5</v>
      </c>
      <c r="N753">
        <v>31266.699199999999</v>
      </c>
      <c r="O753" s="6">
        <f t="shared" si="198"/>
        <v>6.5754634698926839E-3</v>
      </c>
      <c r="P753">
        <v>25946316</v>
      </c>
      <c r="Q753" s="6">
        <f t="shared" si="199"/>
        <v>1.4381845049225017E-3</v>
      </c>
      <c r="R753">
        <v>3822.0353334607125</v>
      </c>
      <c r="S753" s="6">
        <f t="shared" si="200"/>
        <v>-2.4273690883602761E-4</v>
      </c>
      <c r="T753" s="29">
        <v>743.25428999999963</v>
      </c>
      <c r="U753" s="6">
        <f t="shared" si="201"/>
        <v>3.2692011455870418E-3</v>
      </c>
      <c r="V753">
        <v>1153.4278799999995</v>
      </c>
      <c r="W753" s="6">
        <f t="shared" si="203"/>
        <v>7.1999082559592864E-4</v>
      </c>
      <c r="X753">
        <v>4565.2896234607124</v>
      </c>
      <c r="Y753" s="6">
        <f t="shared" si="202"/>
        <v>3.2734938477552156E-4</v>
      </c>
      <c r="Z753" s="29">
        <v>5718.7175034607117</v>
      </c>
      <c r="AA753" s="6">
        <f t="shared" si="204"/>
        <v>4.0651778569045227E-4</v>
      </c>
      <c r="AB753">
        <f t="shared" si="194"/>
        <v>2019</v>
      </c>
      <c r="AC753">
        <f t="shared" si="195"/>
        <v>6</v>
      </c>
      <c r="AD753" s="23">
        <f t="shared" si="196"/>
        <v>2</v>
      </c>
      <c r="AE753">
        <f>IF(ISBLANK(Basket_Sheet!$I$1),0,IF(Basket_Sheet!$I$1=0,1,IF(Calculation_Sheet!AB753=Basket_Sheet!$I$1,1,0)))</f>
        <v>1</v>
      </c>
      <c r="AF753">
        <f>IF(ISBLANK(Basket_Sheet!$I$2),0,IF(Basket_Sheet!$I$2=0,1,IF(Calculation_Sheet!AC753=Basket_Sheet!$I$2,1,0)))</f>
        <v>0</v>
      </c>
      <c r="AG753">
        <f>IF(ISBLANK(Basket_Sheet!$I$3),0,IF(Basket_Sheet!$I$3=0,1,IF(Calculation_Sheet!AD753=Basket_Sheet!$I$3,1,0)))</f>
        <v>0</v>
      </c>
      <c r="AH753">
        <f t="shared" si="197"/>
        <v>1</v>
      </c>
    </row>
    <row r="754" spans="1:34" x14ac:dyDescent="0.35">
      <c r="A754" s="19">
        <v>43628</v>
      </c>
      <c r="B754" s="7">
        <v>-0.42903488153236835</v>
      </c>
      <c r="C754">
        <v>0.54588298300000004</v>
      </c>
      <c r="D754">
        <v>0.149064558801486</v>
      </c>
      <c r="E754">
        <v>9.4061557959844695</v>
      </c>
      <c r="F754">
        <v>4</v>
      </c>
      <c r="G754">
        <f t="shared" si="188"/>
        <v>-1</v>
      </c>
      <c r="H754">
        <f t="shared" si="189"/>
        <v>99999</v>
      </c>
      <c r="I754">
        <f t="shared" si="190"/>
        <v>99999</v>
      </c>
      <c r="J754">
        <f>IF(Basket_Sheet!$I$6=0,IF(C754&lt;Basket_Sheet!$I$7,-10,10),IF(Basket_Sheet!$I$6=1,IF(D754&lt;Basket_Sheet!$I$7,-10,10),IF(Basket_Sheet!$I$6=2,IF(E754&gt;Basket_Sheet!$I$7,-10,10),"")))</f>
        <v>10</v>
      </c>
      <c r="K754">
        <f t="shared" si="191"/>
        <v>-1</v>
      </c>
      <c r="L754">
        <f t="shared" si="192"/>
        <v>1</v>
      </c>
      <c r="M754">
        <f t="shared" si="193"/>
        <v>1</v>
      </c>
      <c r="N754">
        <v>31016.550800000001</v>
      </c>
      <c r="O754" s="6">
        <f t="shared" si="198"/>
        <v>-8.0004735517460457E-3</v>
      </c>
      <c r="P754">
        <v>26016408</v>
      </c>
      <c r="Q754" s="6">
        <f t="shared" si="199"/>
        <v>2.7014239709406418E-3</v>
      </c>
      <c r="R754">
        <v>3848.6605032366074</v>
      </c>
      <c r="S754" s="6">
        <f t="shared" si="200"/>
        <v>6.9662280572866386E-3</v>
      </c>
      <c r="T754" s="29">
        <v>743.96214999999961</v>
      </c>
      <c r="U754" s="6">
        <f t="shared" si="201"/>
        <v>9.5237929941838217E-4</v>
      </c>
      <c r="V754">
        <v>1148.5298999999995</v>
      </c>
      <c r="W754" s="6">
        <f t="shared" si="203"/>
        <v>-4.2464553570527031E-3</v>
      </c>
      <c r="X754">
        <v>4592.6226532366072</v>
      </c>
      <c r="Y754" s="6">
        <f t="shared" si="202"/>
        <v>5.9871403635449738E-3</v>
      </c>
      <c r="Z754" s="29">
        <v>5741.1525532366068</v>
      </c>
      <c r="AA754" s="6">
        <f t="shared" si="204"/>
        <v>3.9230911060597062E-3</v>
      </c>
      <c r="AB754">
        <f t="shared" si="194"/>
        <v>2019</v>
      </c>
      <c r="AC754">
        <f t="shared" si="195"/>
        <v>6</v>
      </c>
      <c r="AD754" s="23">
        <f t="shared" si="196"/>
        <v>2</v>
      </c>
      <c r="AE754">
        <f>IF(ISBLANK(Basket_Sheet!$I$1),0,IF(Basket_Sheet!$I$1=0,1,IF(Calculation_Sheet!AB754=Basket_Sheet!$I$1,1,0)))</f>
        <v>1</v>
      </c>
      <c r="AF754">
        <f>IF(ISBLANK(Basket_Sheet!$I$2),0,IF(Basket_Sheet!$I$2=0,1,IF(Calculation_Sheet!AC754=Basket_Sheet!$I$2,1,0)))</f>
        <v>0</v>
      </c>
      <c r="AG754">
        <f>IF(ISBLANK(Basket_Sheet!$I$3),0,IF(Basket_Sheet!$I$3=0,1,IF(Calculation_Sheet!AD754=Basket_Sheet!$I$3,1,0)))</f>
        <v>0</v>
      </c>
      <c r="AH754">
        <f t="shared" si="197"/>
        <v>1</v>
      </c>
    </row>
    <row r="755" spans="1:34" x14ac:dyDescent="0.35">
      <c r="A755" s="19">
        <v>43629</v>
      </c>
      <c r="B755" s="7">
        <v>0.22061898144992836</v>
      </c>
      <c r="C755">
        <v>0.418877956</v>
      </c>
      <c r="D755">
        <v>0.127363108268952</v>
      </c>
      <c r="E755">
        <v>6.3965870848250397</v>
      </c>
      <c r="F755">
        <v>4</v>
      </c>
      <c r="G755">
        <f t="shared" si="188"/>
        <v>99999</v>
      </c>
      <c r="H755">
        <f t="shared" si="189"/>
        <v>0</v>
      </c>
      <c r="I755">
        <f t="shared" si="190"/>
        <v>99999</v>
      </c>
      <c r="J755">
        <f>IF(Basket_Sheet!$I$6=0,IF(C755&lt;Basket_Sheet!$I$7,-10,10),IF(Basket_Sheet!$I$6=1,IF(D755&lt;Basket_Sheet!$I$7,-10,10),IF(Basket_Sheet!$I$6=2,IF(E755&gt;Basket_Sheet!$I$7,-10,10),"")))</f>
        <v>10</v>
      </c>
      <c r="K755">
        <f t="shared" si="191"/>
        <v>0</v>
      </c>
      <c r="L755">
        <f t="shared" si="192"/>
        <v>3</v>
      </c>
      <c r="M755">
        <f t="shared" si="193"/>
        <v>3</v>
      </c>
      <c r="N755">
        <v>30992.400399999999</v>
      </c>
      <c r="O755" s="6">
        <f t="shared" si="198"/>
        <v>-7.7862945353690538E-4</v>
      </c>
      <c r="P755">
        <v>26096510</v>
      </c>
      <c r="Q755" s="6">
        <f t="shared" si="199"/>
        <v>3.0789031291329483E-3</v>
      </c>
      <c r="R755">
        <v>3854.5024870334796</v>
      </c>
      <c r="S755" s="6">
        <f t="shared" si="200"/>
        <v>1.5179265076665782E-3</v>
      </c>
      <c r="T755" s="29">
        <v>746.80639999999971</v>
      </c>
      <c r="U755" s="6">
        <f t="shared" si="201"/>
        <v>3.8231111623086012E-3</v>
      </c>
      <c r="V755">
        <v>1137.1800799999996</v>
      </c>
      <c r="W755" s="6">
        <f t="shared" si="203"/>
        <v>-9.882041381769735E-3</v>
      </c>
      <c r="X755">
        <v>4601.3088870334796</v>
      </c>
      <c r="Y755" s="6">
        <f t="shared" si="202"/>
        <v>1.8913449792681281E-3</v>
      </c>
      <c r="Z755" s="29">
        <v>5738.4889670334796</v>
      </c>
      <c r="AA755" s="6">
        <f t="shared" si="204"/>
        <v>-4.6394625093626463E-4</v>
      </c>
      <c r="AB755">
        <f t="shared" si="194"/>
        <v>2019</v>
      </c>
      <c r="AC755">
        <f t="shared" si="195"/>
        <v>6</v>
      </c>
      <c r="AD755" s="23">
        <f t="shared" si="196"/>
        <v>2</v>
      </c>
      <c r="AE755">
        <f>IF(ISBLANK(Basket_Sheet!$I$1),0,IF(Basket_Sheet!$I$1=0,1,IF(Calculation_Sheet!AB755=Basket_Sheet!$I$1,1,0)))</f>
        <v>1</v>
      </c>
      <c r="AF755">
        <f>IF(ISBLANK(Basket_Sheet!$I$2),0,IF(Basket_Sheet!$I$2=0,1,IF(Calculation_Sheet!AC755=Basket_Sheet!$I$2,1,0)))</f>
        <v>0</v>
      </c>
      <c r="AG755">
        <f>IF(ISBLANK(Basket_Sheet!$I$3),0,IF(Basket_Sheet!$I$3=0,1,IF(Calculation_Sheet!AD755=Basket_Sheet!$I$3,1,0)))</f>
        <v>0</v>
      </c>
      <c r="AH755">
        <f t="shared" si="197"/>
        <v>1</v>
      </c>
    </row>
    <row r="756" spans="1:34" x14ac:dyDescent="0.35">
      <c r="A756" s="19">
        <v>43630</v>
      </c>
      <c r="B756" s="7">
        <v>-1.3346373208188895</v>
      </c>
      <c r="C756">
        <v>0.22480423899999999</v>
      </c>
      <c r="D756">
        <v>0.15794791769106101</v>
      </c>
      <c r="E756">
        <v>7.5786641746235901</v>
      </c>
      <c r="F756">
        <v>7</v>
      </c>
      <c r="G756">
        <f t="shared" si="188"/>
        <v>-1</v>
      </c>
      <c r="H756">
        <f t="shared" si="189"/>
        <v>99999</v>
      </c>
      <c r="I756">
        <f t="shared" si="190"/>
        <v>99999</v>
      </c>
      <c r="J756">
        <f>IF(Basket_Sheet!$I$6=0,IF(C756&lt;Basket_Sheet!$I$7,-10,10),IF(Basket_Sheet!$I$6=1,IF(D756&lt;Basket_Sheet!$I$7,-10,10),IF(Basket_Sheet!$I$6=2,IF(E756&gt;Basket_Sheet!$I$7,-10,10),"")))</f>
        <v>10</v>
      </c>
      <c r="K756">
        <f t="shared" si="191"/>
        <v>-1</v>
      </c>
      <c r="L756">
        <f t="shared" si="192"/>
        <v>1</v>
      </c>
      <c r="M756">
        <f t="shared" si="193"/>
        <v>1</v>
      </c>
      <c r="N756">
        <v>30587.099600000001</v>
      </c>
      <c r="O756" s="6">
        <f t="shared" si="198"/>
        <v>-1.307742526454958E-2</v>
      </c>
      <c r="P756">
        <v>26142904</v>
      </c>
      <c r="Q756" s="6">
        <f t="shared" si="199"/>
        <v>1.777785611945859E-3</v>
      </c>
      <c r="R756">
        <v>3857.9383272315572</v>
      </c>
      <c r="S756" s="6">
        <f t="shared" si="200"/>
        <v>8.9138357275309055E-4</v>
      </c>
      <c r="T756" s="29">
        <v>745.99127999999962</v>
      </c>
      <c r="U756" s="6">
        <f t="shared" si="201"/>
        <v>-1.0914743098078272E-3</v>
      </c>
      <c r="V756">
        <v>1125.1168999999995</v>
      </c>
      <c r="W756" s="6">
        <f t="shared" si="203"/>
        <v>-1.0607976882606063E-2</v>
      </c>
      <c r="X756">
        <v>4603.9296072315565</v>
      </c>
      <c r="Y756" s="6">
        <f t="shared" si="202"/>
        <v>5.695597192925117E-4</v>
      </c>
      <c r="Z756" s="29">
        <v>5729.0465072315565</v>
      </c>
      <c r="AA756" s="6">
        <f t="shared" si="204"/>
        <v>-1.6454610013486581E-3</v>
      </c>
      <c r="AB756">
        <f t="shared" si="194"/>
        <v>2019</v>
      </c>
      <c r="AC756">
        <f t="shared" si="195"/>
        <v>6</v>
      </c>
      <c r="AD756" s="23">
        <f t="shared" si="196"/>
        <v>2</v>
      </c>
      <c r="AE756">
        <f>IF(ISBLANK(Basket_Sheet!$I$1),0,IF(Basket_Sheet!$I$1=0,1,IF(Calculation_Sheet!AB756=Basket_Sheet!$I$1,1,0)))</f>
        <v>1</v>
      </c>
      <c r="AF756">
        <f>IF(ISBLANK(Basket_Sheet!$I$2),0,IF(Basket_Sheet!$I$2=0,1,IF(Calculation_Sheet!AC756=Basket_Sheet!$I$2,1,0)))</f>
        <v>0</v>
      </c>
      <c r="AG756">
        <f>IF(ISBLANK(Basket_Sheet!$I$3),0,IF(Basket_Sheet!$I$3=0,1,IF(Calculation_Sheet!AD756=Basket_Sheet!$I$3,1,0)))</f>
        <v>0</v>
      </c>
      <c r="AH756">
        <f t="shared" si="197"/>
        <v>1</v>
      </c>
    </row>
    <row r="757" spans="1:34" x14ac:dyDescent="0.35">
      <c r="A757" s="19">
        <v>43633</v>
      </c>
      <c r="B757" s="7">
        <v>-0.5718064542551653</v>
      </c>
      <c r="C757">
        <v>0.88628731800000005</v>
      </c>
      <c r="D757">
        <v>0.232903527710207</v>
      </c>
      <c r="E757">
        <v>7.6999613783160497</v>
      </c>
      <c r="F757">
        <v>0</v>
      </c>
      <c r="G757">
        <f t="shared" si="188"/>
        <v>-1</v>
      </c>
      <c r="H757">
        <f t="shared" si="189"/>
        <v>99999</v>
      </c>
      <c r="I757">
        <f t="shared" si="190"/>
        <v>99999</v>
      </c>
      <c r="J757">
        <f>IF(Basket_Sheet!$I$6=0,IF(C757&lt;Basket_Sheet!$I$7,-10,10),IF(Basket_Sheet!$I$6=1,IF(D757&lt;Basket_Sheet!$I$7,-10,10),IF(Basket_Sheet!$I$6=2,IF(E757&gt;Basket_Sheet!$I$7,-10,10),"")))</f>
        <v>10</v>
      </c>
      <c r="K757">
        <f t="shared" si="191"/>
        <v>-1</v>
      </c>
      <c r="L757">
        <f t="shared" si="192"/>
        <v>1</v>
      </c>
      <c r="M757">
        <f t="shared" si="193"/>
        <v>1</v>
      </c>
      <c r="N757">
        <v>30305.949199999999</v>
      </c>
      <c r="O757" s="6">
        <f t="shared" si="198"/>
        <v>-9.1917966618842994E-3</v>
      </c>
      <c r="P757">
        <v>26315884</v>
      </c>
      <c r="Q757" s="6">
        <f t="shared" si="199"/>
        <v>6.616709452017977E-3</v>
      </c>
      <c r="R757">
        <v>3869.139357099587</v>
      </c>
      <c r="S757" s="6">
        <f t="shared" si="200"/>
        <v>2.9033719354625287E-3</v>
      </c>
      <c r="T757" s="29">
        <v>748.22478999999964</v>
      </c>
      <c r="U757" s="6">
        <f t="shared" si="201"/>
        <v>2.9940162303236928E-3</v>
      </c>
      <c r="V757">
        <v>1129.5610799999995</v>
      </c>
      <c r="W757" s="6">
        <f t="shared" si="203"/>
        <v>3.9499717762661035E-3</v>
      </c>
      <c r="X757">
        <v>4617.3641470995863</v>
      </c>
      <c r="Y757" s="6">
        <f t="shared" si="202"/>
        <v>2.9180593567128543E-3</v>
      </c>
      <c r="Z757" s="29">
        <v>5746.9252270995858</v>
      </c>
      <c r="AA757" s="6">
        <f t="shared" si="204"/>
        <v>3.1207147376901556E-3</v>
      </c>
      <c r="AB757">
        <f t="shared" si="194"/>
        <v>2019</v>
      </c>
      <c r="AC757">
        <f t="shared" si="195"/>
        <v>6</v>
      </c>
      <c r="AD757" s="23">
        <f t="shared" si="196"/>
        <v>2</v>
      </c>
      <c r="AE757">
        <f>IF(ISBLANK(Basket_Sheet!$I$1),0,IF(Basket_Sheet!$I$1=0,1,IF(Calculation_Sheet!AB757=Basket_Sheet!$I$1,1,0)))</f>
        <v>1</v>
      </c>
      <c r="AF757">
        <f>IF(ISBLANK(Basket_Sheet!$I$2),0,IF(Basket_Sheet!$I$2=0,1,IF(Calculation_Sheet!AC757=Basket_Sheet!$I$2,1,0)))</f>
        <v>0</v>
      </c>
      <c r="AG757">
        <f>IF(ISBLANK(Basket_Sheet!$I$3),0,IF(Basket_Sheet!$I$3=0,1,IF(Calculation_Sheet!AD757=Basket_Sheet!$I$3,1,0)))</f>
        <v>0</v>
      </c>
      <c r="AH757">
        <f t="shared" si="197"/>
        <v>1</v>
      </c>
    </row>
    <row r="758" spans="1:34" x14ac:dyDescent="0.35">
      <c r="A758" s="19">
        <v>43634</v>
      </c>
      <c r="B758" s="7">
        <v>-6.7869923295630602E-2</v>
      </c>
      <c r="C758">
        <v>3.0040764000000001E-2</v>
      </c>
      <c r="D758">
        <v>4.2668320159255903E-2</v>
      </c>
      <c r="E758">
        <v>9.3483920722569707</v>
      </c>
      <c r="F758">
        <v>6</v>
      </c>
      <c r="G758">
        <f t="shared" si="188"/>
        <v>99999</v>
      </c>
      <c r="H758">
        <f t="shared" si="189"/>
        <v>0</v>
      </c>
      <c r="I758">
        <f t="shared" si="190"/>
        <v>99999</v>
      </c>
      <c r="J758">
        <f>IF(Basket_Sheet!$I$6=0,IF(C758&lt;Basket_Sheet!$I$7,-10,10),IF(Basket_Sheet!$I$6=1,IF(D758&lt;Basket_Sheet!$I$7,-10,10),IF(Basket_Sheet!$I$6=2,IF(E758&gt;Basket_Sheet!$I$7,-10,10),"")))</f>
        <v>-10</v>
      </c>
      <c r="K758">
        <f t="shared" si="191"/>
        <v>0</v>
      </c>
      <c r="L758">
        <f t="shared" si="192"/>
        <v>4</v>
      </c>
      <c r="M758">
        <f t="shared" si="193"/>
        <v>4</v>
      </c>
      <c r="N758">
        <v>30359.449199999999</v>
      </c>
      <c r="O758" s="6">
        <f t="shared" si="198"/>
        <v>1.7653299570632441E-3</v>
      </c>
      <c r="P758">
        <v>26105212</v>
      </c>
      <c r="Q758" s="6">
        <f t="shared" si="199"/>
        <v>-8.005507244218002E-3</v>
      </c>
      <c r="R758">
        <v>3856.6320240588843</v>
      </c>
      <c r="S758" s="6">
        <f t="shared" si="200"/>
        <v>-3.2325878926414697E-3</v>
      </c>
      <c r="T758" s="29">
        <v>744.42412999999965</v>
      </c>
      <c r="U758" s="6">
        <f t="shared" si="201"/>
        <v>-5.0795697373244852E-3</v>
      </c>
      <c r="V758">
        <v>1133.8707799999995</v>
      </c>
      <c r="W758" s="6">
        <f t="shared" si="203"/>
        <v>3.8153757918075737E-3</v>
      </c>
      <c r="X758">
        <v>4601.0561540588842</v>
      </c>
      <c r="Y758" s="6">
        <f t="shared" si="202"/>
        <v>-3.531883672407754E-3</v>
      </c>
      <c r="Z758" s="29">
        <v>5734.9269340588835</v>
      </c>
      <c r="AA758" s="6">
        <f t="shared" si="204"/>
        <v>-2.087776083134707E-3</v>
      </c>
      <c r="AB758">
        <f t="shared" si="194"/>
        <v>2019</v>
      </c>
      <c r="AC758">
        <f t="shared" si="195"/>
        <v>6</v>
      </c>
      <c r="AD758" s="23">
        <f t="shared" si="196"/>
        <v>2</v>
      </c>
      <c r="AE758">
        <f>IF(ISBLANK(Basket_Sheet!$I$1),0,IF(Basket_Sheet!$I$1=0,1,IF(Calculation_Sheet!AB758=Basket_Sheet!$I$1,1,0)))</f>
        <v>1</v>
      </c>
      <c r="AF758">
        <f>IF(ISBLANK(Basket_Sheet!$I$2),0,IF(Basket_Sheet!$I$2=0,1,IF(Calculation_Sheet!AC758=Basket_Sheet!$I$2,1,0)))</f>
        <v>0</v>
      </c>
      <c r="AG758">
        <f>IF(ISBLANK(Basket_Sheet!$I$3),0,IF(Basket_Sheet!$I$3=0,1,IF(Calculation_Sheet!AD758=Basket_Sheet!$I$3,1,0)))</f>
        <v>0</v>
      </c>
      <c r="AH758">
        <f t="shared" si="197"/>
        <v>1</v>
      </c>
    </row>
    <row r="759" spans="1:34" x14ac:dyDescent="0.35">
      <c r="A759" s="19">
        <v>43635</v>
      </c>
      <c r="B759" s="7">
        <v>-0.51964712714910721</v>
      </c>
      <c r="C759">
        <v>0.85399252699999995</v>
      </c>
      <c r="D759">
        <v>0.21571344844743801</v>
      </c>
      <c r="E759">
        <v>6.4330111053178598</v>
      </c>
      <c r="F759">
        <v>7</v>
      </c>
      <c r="G759">
        <f t="shared" si="188"/>
        <v>-1</v>
      </c>
      <c r="H759">
        <f t="shared" si="189"/>
        <v>99999</v>
      </c>
      <c r="I759">
        <f t="shared" si="190"/>
        <v>99999</v>
      </c>
      <c r="J759">
        <f>IF(Basket_Sheet!$I$6=0,IF(C759&lt;Basket_Sheet!$I$7,-10,10),IF(Basket_Sheet!$I$6=1,IF(D759&lt;Basket_Sheet!$I$7,-10,10),IF(Basket_Sheet!$I$6=2,IF(E759&gt;Basket_Sheet!$I$7,-10,10),"")))</f>
        <v>10</v>
      </c>
      <c r="K759">
        <f t="shared" si="191"/>
        <v>-1</v>
      </c>
      <c r="L759">
        <f t="shared" si="192"/>
        <v>1</v>
      </c>
      <c r="M759">
        <f t="shared" si="193"/>
        <v>1</v>
      </c>
      <c r="N759">
        <v>30432.75</v>
      </c>
      <c r="O759" s="6">
        <f t="shared" si="198"/>
        <v>2.414431155094876E-3</v>
      </c>
      <c r="P759">
        <v>26213532</v>
      </c>
      <c r="Q759" s="6">
        <f t="shared" si="199"/>
        <v>4.1493629701225831E-3</v>
      </c>
      <c r="R759">
        <v>3864.1460426886933</v>
      </c>
      <c r="S759" s="6">
        <f t="shared" si="200"/>
        <v>1.9483369382751192E-3</v>
      </c>
      <c r="T759" s="29">
        <v>740.58076999999957</v>
      </c>
      <c r="U759" s="6">
        <f t="shared" si="201"/>
        <v>-5.1628632725809753E-3</v>
      </c>
      <c r="V759">
        <v>1129.2590799999996</v>
      </c>
      <c r="W759" s="6">
        <f t="shared" si="203"/>
        <v>-4.0672183121254202E-3</v>
      </c>
      <c r="X759">
        <v>4604.7268126886929</v>
      </c>
      <c r="Y759" s="6">
        <f t="shared" si="202"/>
        <v>7.9778609669234335E-4</v>
      </c>
      <c r="Z759" s="29">
        <v>5733.9858926886927</v>
      </c>
      <c r="AA759" s="6">
        <f t="shared" si="204"/>
        <v>-1.6408951343427347E-4</v>
      </c>
      <c r="AB759">
        <f t="shared" si="194"/>
        <v>2019</v>
      </c>
      <c r="AC759">
        <f t="shared" si="195"/>
        <v>6</v>
      </c>
      <c r="AD759" s="23">
        <f t="shared" si="196"/>
        <v>2</v>
      </c>
      <c r="AE759">
        <f>IF(ISBLANK(Basket_Sheet!$I$1),0,IF(Basket_Sheet!$I$1=0,1,IF(Calculation_Sheet!AB759=Basket_Sheet!$I$1,1,0)))</f>
        <v>1</v>
      </c>
      <c r="AF759">
        <f>IF(ISBLANK(Basket_Sheet!$I$2),0,IF(Basket_Sheet!$I$2=0,1,IF(Calculation_Sheet!AC759=Basket_Sheet!$I$2,1,0)))</f>
        <v>0</v>
      </c>
      <c r="AG759">
        <f>IF(ISBLANK(Basket_Sheet!$I$3),0,IF(Basket_Sheet!$I$3=0,1,IF(Calculation_Sheet!AD759=Basket_Sheet!$I$3,1,0)))</f>
        <v>0</v>
      </c>
      <c r="AH759">
        <f t="shared" si="197"/>
        <v>1</v>
      </c>
    </row>
    <row r="760" spans="1:34" x14ac:dyDescent="0.35">
      <c r="A760" s="19">
        <v>43636</v>
      </c>
      <c r="B760" s="7">
        <v>1.639804259392786</v>
      </c>
      <c r="C760">
        <v>0.86082895100000001</v>
      </c>
      <c r="D760">
        <v>0.32771018657944501</v>
      </c>
      <c r="E760">
        <v>5.1871491227763098</v>
      </c>
      <c r="F760">
        <v>6</v>
      </c>
      <c r="G760">
        <f t="shared" si="188"/>
        <v>99999</v>
      </c>
      <c r="H760">
        <f t="shared" si="189"/>
        <v>99999</v>
      </c>
      <c r="I760">
        <f t="shared" si="190"/>
        <v>1</v>
      </c>
      <c r="J760">
        <f>IF(Basket_Sheet!$I$6=0,IF(C760&lt;Basket_Sheet!$I$7,-10,10),IF(Basket_Sheet!$I$6=1,IF(D760&lt;Basket_Sheet!$I$7,-10,10),IF(Basket_Sheet!$I$6=2,IF(E760&gt;Basket_Sheet!$I$7,-10,10),"")))</f>
        <v>10</v>
      </c>
      <c r="K760">
        <f t="shared" si="191"/>
        <v>1</v>
      </c>
      <c r="L760">
        <f t="shared" si="192"/>
        <v>5</v>
      </c>
      <c r="M760">
        <f t="shared" si="193"/>
        <v>5</v>
      </c>
      <c r="N760">
        <v>30788.650399999999</v>
      </c>
      <c r="O760" s="6">
        <f t="shared" si="198"/>
        <v>1.1694651321356053E-2</v>
      </c>
      <c r="P760">
        <v>26302142</v>
      </c>
      <c r="Q760" s="6">
        <f t="shared" si="199"/>
        <v>3.3803151746205629E-3</v>
      </c>
      <c r="R760">
        <v>3867.1912000999146</v>
      </c>
      <c r="S760" s="6">
        <f t="shared" si="200"/>
        <v>7.8805443106455542E-4</v>
      </c>
      <c r="T760" s="29">
        <v>742.12200999999948</v>
      </c>
      <c r="U760" s="6">
        <f t="shared" si="201"/>
        <v>2.0811234404587431E-3</v>
      </c>
      <c r="V760">
        <v>1127.0917799999995</v>
      </c>
      <c r="W760" s="6">
        <f t="shared" si="203"/>
        <v>-1.9192230006245259E-3</v>
      </c>
      <c r="X760">
        <v>4609.3132100999137</v>
      </c>
      <c r="Y760" s="6">
        <f t="shared" si="202"/>
        <v>9.9601943780514013E-4</v>
      </c>
      <c r="Z760" s="29">
        <v>5736.4049900999134</v>
      </c>
      <c r="AA760" s="6">
        <f t="shared" si="204"/>
        <v>4.2188757637262597E-4</v>
      </c>
      <c r="AB760">
        <f t="shared" si="194"/>
        <v>2019</v>
      </c>
      <c r="AC760">
        <f t="shared" si="195"/>
        <v>6</v>
      </c>
      <c r="AD760" s="23">
        <f t="shared" si="196"/>
        <v>2</v>
      </c>
      <c r="AE760">
        <f>IF(ISBLANK(Basket_Sheet!$I$1),0,IF(Basket_Sheet!$I$1=0,1,IF(Calculation_Sheet!AB760=Basket_Sheet!$I$1,1,0)))</f>
        <v>1</v>
      </c>
      <c r="AF760">
        <f>IF(ISBLANK(Basket_Sheet!$I$2),0,IF(Basket_Sheet!$I$2=0,1,IF(Calculation_Sheet!AC760=Basket_Sheet!$I$2,1,0)))</f>
        <v>0</v>
      </c>
      <c r="AG760">
        <f>IF(ISBLANK(Basket_Sheet!$I$3),0,IF(Basket_Sheet!$I$3=0,1,IF(Calculation_Sheet!AD760=Basket_Sheet!$I$3,1,0)))</f>
        <v>0</v>
      </c>
      <c r="AH760">
        <f t="shared" si="197"/>
        <v>1</v>
      </c>
    </row>
    <row r="761" spans="1:34" x14ac:dyDescent="0.35">
      <c r="A761" s="19">
        <v>43637</v>
      </c>
      <c r="B761" s="7">
        <v>-2.7456703715991428E-2</v>
      </c>
      <c r="C761">
        <v>2.9196819999999998E-3</v>
      </c>
      <c r="D761">
        <v>4.7432904111521498E-2</v>
      </c>
      <c r="E761">
        <v>12.6626877881233</v>
      </c>
      <c r="F761">
        <v>9</v>
      </c>
      <c r="G761">
        <f t="shared" si="188"/>
        <v>99999</v>
      </c>
      <c r="H761">
        <f t="shared" si="189"/>
        <v>0</v>
      </c>
      <c r="I761">
        <f t="shared" si="190"/>
        <v>99999</v>
      </c>
      <c r="J761">
        <f>IF(Basket_Sheet!$I$6=0,IF(C761&lt;Basket_Sheet!$I$7,-10,10),IF(Basket_Sheet!$I$6=1,IF(D761&lt;Basket_Sheet!$I$7,-10,10),IF(Basket_Sheet!$I$6=2,IF(E761&gt;Basket_Sheet!$I$7,-10,10),"")))</f>
        <v>-10</v>
      </c>
      <c r="K761">
        <f t="shared" si="191"/>
        <v>0</v>
      </c>
      <c r="L761">
        <f t="shared" si="192"/>
        <v>4</v>
      </c>
      <c r="M761">
        <f t="shared" si="193"/>
        <v>4</v>
      </c>
      <c r="N761">
        <v>30624.099600000001</v>
      </c>
      <c r="O761" s="6">
        <f t="shared" si="198"/>
        <v>-5.3445278653719841E-3</v>
      </c>
      <c r="P761">
        <v>26344088</v>
      </c>
      <c r="Q761" s="6">
        <f t="shared" si="199"/>
        <v>1.594775056723563E-3</v>
      </c>
      <c r="R761">
        <v>3864.2265209882876</v>
      </c>
      <c r="S761" s="6">
        <f t="shared" si="200"/>
        <v>-7.6662336001132037E-4</v>
      </c>
      <c r="T761" s="29">
        <v>739.07445999999959</v>
      </c>
      <c r="U761" s="6">
        <f t="shared" si="201"/>
        <v>-4.106534988768118E-3</v>
      </c>
      <c r="V761">
        <v>1179.4070399999996</v>
      </c>
      <c r="W761" s="6">
        <f t="shared" si="203"/>
        <v>4.641614900252411E-2</v>
      </c>
      <c r="X761">
        <v>4603.3009809882869</v>
      </c>
      <c r="Y761" s="6">
        <f t="shared" si="202"/>
        <v>-1.3043654960250839E-3</v>
      </c>
      <c r="Z761" s="29">
        <v>5782.7080209882861</v>
      </c>
      <c r="AA761" s="6">
        <f t="shared" si="204"/>
        <v>8.0717855465721744E-3</v>
      </c>
      <c r="AB761">
        <f t="shared" si="194"/>
        <v>2019</v>
      </c>
      <c r="AC761">
        <f t="shared" si="195"/>
        <v>6</v>
      </c>
      <c r="AD761" s="23">
        <f t="shared" si="196"/>
        <v>2</v>
      </c>
      <c r="AE761">
        <f>IF(ISBLANK(Basket_Sheet!$I$1),0,IF(Basket_Sheet!$I$1=0,1,IF(Calculation_Sheet!AB761=Basket_Sheet!$I$1,1,0)))</f>
        <v>1</v>
      </c>
      <c r="AF761">
        <f>IF(ISBLANK(Basket_Sheet!$I$2),0,IF(Basket_Sheet!$I$2=0,1,IF(Calculation_Sheet!AC761=Basket_Sheet!$I$2,1,0)))</f>
        <v>0</v>
      </c>
      <c r="AG761">
        <f>IF(ISBLANK(Basket_Sheet!$I$3),0,IF(Basket_Sheet!$I$3=0,1,IF(Calculation_Sheet!AD761=Basket_Sheet!$I$3,1,0)))</f>
        <v>0</v>
      </c>
      <c r="AH761">
        <f t="shared" si="197"/>
        <v>1</v>
      </c>
    </row>
    <row r="762" spans="1:34" x14ac:dyDescent="0.35">
      <c r="A762" s="19">
        <v>43640</v>
      </c>
      <c r="B762" s="7">
        <v>-0.25996776739284511</v>
      </c>
      <c r="C762">
        <v>0.206914284</v>
      </c>
      <c r="D762">
        <v>0.12834758030648699</v>
      </c>
      <c r="E762">
        <v>9.4729286556951493</v>
      </c>
      <c r="F762">
        <v>3</v>
      </c>
      <c r="G762">
        <f t="shared" si="188"/>
        <v>-1</v>
      </c>
      <c r="H762">
        <f t="shared" si="189"/>
        <v>99999</v>
      </c>
      <c r="I762">
        <f t="shared" si="190"/>
        <v>99999</v>
      </c>
      <c r="J762">
        <f>IF(Basket_Sheet!$I$6=0,IF(C762&lt;Basket_Sheet!$I$7,-10,10),IF(Basket_Sheet!$I$6=1,IF(D762&lt;Basket_Sheet!$I$7,-10,10),IF(Basket_Sheet!$I$6=2,IF(E762&gt;Basket_Sheet!$I$7,-10,10),"")))</f>
        <v>10</v>
      </c>
      <c r="K762">
        <f t="shared" si="191"/>
        <v>-1</v>
      </c>
      <c r="L762">
        <f t="shared" si="192"/>
        <v>1</v>
      </c>
      <c r="M762">
        <f t="shared" si="193"/>
        <v>1</v>
      </c>
      <c r="N762">
        <v>30616.800800000001</v>
      </c>
      <c r="O762" s="6">
        <f t="shared" si="198"/>
        <v>-2.3833517051385922E-4</v>
      </c>
      <c r="P762">
        <v>26379976</v>
      </c>
      <c r="Q762" s="6">
        <f t="shared" si="199"/>
        <v>1.3622790813634378E-3</v>
      </c>
      <c r="R762">
        <v>3864.9882175472198</v>
      </c>
      <c r="S762" s="6">
        <f t="shared" si="200"/>
        <v>1.971148830937075E-4</v>
      </c>
      <c r="T762" s="29">
        <v>736.69896999999946</v>
      </c>
      <c r="U762" s="6">
        <f t="shared" si="201"/>
        <v>-3.2141416441316961E-3</v>
      </c>
      <c r="V762">
        <v>1179.0589799999993</v>
      </c>
      <c r="W762" s="6">
        <f t="shared" si="203"/>
        <v>-2.9511439918172844E-4</v>
      </c>
      <c r="X762">
        <v>4601.6871875472189</v>
      </c>
      <c r="Y762" s="6">
        <f t="shared" si="202"/>
        <v>-3.5057308825403588E-4</v>
      </c>
      <c r="Z762" s="29">
        <v>5780.7461675472186</v>
      </c>
      <c r="AA762" s="6">
        <f t="shared" si="204"/>
        <v>-3.3926206094914146E-4</v>
      </c>
      <c r="AB762">
        <f t="shared" si="194"/>
        <v>2019</v>
      </c>
      <c r="AC762">
        <f t="shared" si="195"/>
        <v>6</v>
      </c>
      <c r="AD762" s="23">
        <f t="shared" si="196"/>
        <v>2</v>
      </c>
      <c r="AE762">
        <f>IF(ISBLANK(Basket_Sheet!$I$1),0,IF(Basket_Sheet!$I$1=0,1,IF(Calculation_Sheet!AB762=Basket_Sheet!$I$1,1,0)))</f>
        <v>1</v>
      </c>
      <c r="AF762">
        <f>IF(ISBLANK(Basket_Sheet!$I$2),0,IF(Basket_Sheet!$I$2=0,1,IF(Calculation_Sheet!AC762=Basket_Sheet!$I$2,1,0)))</f>
        <v>0</v>
      </c>
      <c r="AG762">
        <f>IF(ISBLANK(Basket_Sheet!$I$3),0,IF(Basket_Sheet!$I$3=0,1,IF(Calculation_Sheet!AD762=Basket_Sheet!$I$3,1,0)))</f>
        <v>0</v>
      </c>
      <c r="AH762">
        <f t="shared" si="197"/>
        <v>1</v>
      </c>
    </row>
    <row r="763" spans="1:34" x14ac:dyDescent="0.35">
      <c r="A763" s="19">
        <v>43641</v>
      </c>
      <c r="B763" s="7">
        <v>0.80818359958315855</v>
      </c>
      <c r="C763">
        <v>0.88963451699999996</v>
      </c>
      <c r="D763">
        <v>0.26164106690839301</v>
      </c>
      <c r="E763">
        <v>5.2945168583725799</v>
      </c>
      <c r="F763">
        <v>1</v>
      </c>
      <c r="G763">
        <f t="shared" si="188"/>
        <v>99999</v>
      </c>
      <c r="H763">
        <f t="shared" si="189"/>
        <v>99999</v>
      </c>
      <c r="I763">
        <f t="shared" si="190"/>
        <v>1</v>
      </c>
      <c r="J763">
        <f>IF(Basket_Sheet!$I$6=0,IF(C763&lt;Basket_Sheet!$I$7,-10,10),IF(Basket_Sheet!$I$6=1,IF(D763&lt;Basket_Sheet!$I$7,-10,10),IF(Basket_Sheet!$I$6=2,IF(E763&gt;Basket_Sheet!$I$7,-10,10),"")))</f>
        <v>10</v>
      </c>
      <c r="K763">
        <f t="shared" si="191"/>
        <v>1</v>
      </c>
      <c r="L763">
        <f t="shared" si="192"/>
        <v>5</v>
      </c>
      <c r="M763">
        <f t="shared" si="193"/>
        <v>5</v>
      </c>
      <c r="N763">
        <v>30806.400399999999</v>
      </c>
      <c r="O763" s="6">
        <f t="shared" si="198"/>
        <v>6.1926653029011902E-3</v>
      </c>
      <c r="P763">
        <v>26438604</v>
      </c>
      <c r="Q763" s="6">
        <f t="shared" si="199"/>
        <v>2.2224432653008552E-3</v>
      </c>
      <c r="R763">
        <v>3872.3168874143576</v>
      </c>
      <c r="S763" s="6">
        <f t="shared" si="200"/>
        <v>1.8961687473884048E-3</v>
      </c>
      <c r="T763" s="29">
        <v>739.43868999999961</v>
      </c>
      <c r="U763" s="6">
        <f t="shared" si="201"/>
        <v>3.718913846180838E-3</v>
      </c>
      <c r="V763">
        <v>1178.9220199999995</v>
      </c>
      <c r="W763" s="6">
        <f t="shared" si="203"/>
        <v>-1.1616043160100897E-4</v>
      </c>
      <c r="X763">
        <v>4611.7555774143575</v>
      </c>
      <c r="Y763" s="6">
        <f t="shared" si="202"/>
        <v>2.1879778995810284E-3</v>
      </c>
      <c r="Z763" s="29">
        <v>5790.6775974143566</v>
      </c>
      <c r="AA763" s="6">
        <f t="shared" si="204"/>
        <v>1.7180186742833392E-3</v>
      </c>
      <c r="AB763">
        <f t="shared" si="194"/>
        <v>2019</v>
      </c>
      <c r="AC763">
        <f t="shared" si="195"/>
        <v>6</v>
      </c>
      <c r="AD763" s="23">
        <f t="shared" si="196"/>
        <v>2</v>
      </c>
      <c r="AE763">
        <f>IF(ISBLANK(Basket_Sheet!$I$1),0,IF(Basket_Sheet!$I$1=0,1,IF(Calculation_Sheet!AB763=Basket_Sheet!$I$1,1,0)))</f>
        <v>1</v>
      </c>
      <c r="AF763">
        <f>IF(ISBLANK(Basket_Sheet!$I$2),0,IF(Basket_Sheet!$I$2=0,1,IF(Calculation_Sheet!AC763=Basket_Sheet!$I$2,1,0)))</f>
        <v>0</v>
      </c>
      <c r="AG763">
        <f>IF(ISBLANK(Basket_Sheet!$I$3),0,IF(Basket_Sheet!$I$3=0,1,IF(Calculation_Sheet!AD763=Basket_Sheet!$I$3,1,0)))</f>
        <v>0</v>
      </c>
      <c r="AH763">
        <f t="shared" si="197"/>
        <v>1</v>
      </c>
    </row>
    <row r="764" spans="1:34" x14ac:dyDescent="0.35">
      <c r="A764" s="19">
        <v>43642</v>
      </c>
      <c r="B764" s="7">
        <v>0.65092561234056956</v>
      </c>
      <c r="C764">
        <v>0.79714710300000002</v>
      </c>
      <c r="D764">
        <v>0.19485742255459901</v>
      </c>
      <c r="E764">
        <v>7.2653114662534097</v>
      </c>
      <c r="F764">
        <v>4</v>
      </c>
      <c r="G764">
        <f t="shared" si="188"/>
        <v>99999</v>
      </c>
      <c r="H764">
        <f t="shared" si="189"/>
        <v>99999</v>
      </c>
      <c r="I764">
        <f t="shared" si="190"/>
        <v>1</v>
      </c>
      <c r="J764">
        <f>IF(Basket_Sheet!$I$6=0,IF(C764&lt;Basket_Sheet!$I$7,-10,10),IF(Basket_Sheet!$I$6=1,IF(D764&lt;Basket_Sheet!$I$7,-10,10),IF(Basket_Sheet!$I$6=2,IF(E764&gt;Basket_Sheet!$I$7,-10,10),"")))</f>
        <v>10</v>
      </c>
      <c r="K764">
        <f t="shared" si="191"/>
        <v>1</v>
      </c>
      <c r="L764">
        <f t="shared" si="192"/>
        <v>5</v>
      </c>
      <c r="M764">
        <f t="shared" si="193"/>
        <v>5</v>
      </c>
      <c r="N764">
        <v>31127.650399999999</v>
      </c>
      <c r="O764" s="6">
        <f t="shared" si="198"/>
        <v>1.0428027806844931E-2</v>
      </c>
      <c r="P764">
        <v>26555648</v>
      </c>
      <c r="Q764" s="6">
        <f t="shared" si="199"/>
        <v>4.4270113505235908E-3</v>
      </c>
      <c r="R764">
        <v>3881.9531315584231</v>
      </c>
      <c r="S764" s="6">
        <f t="shared" si="200"/>
        <v>2.4884957569937249E-3</v>
      </c>
      <c r="T764" s="29">
        <v>741.12521999999956</v>
      </c>
      <c r="U764" s="6">
        <f t="shared" si="201"/>
        <v>2.2808246617442851E-3</v>
      </c>
      <c r="V764">
        <v>1183.3584399999995</v>
      </c>
      <c r="W764" s="6">
        <f t="shared" si="203"/>
        <v>3.7631157317767894E-3</v>
      </c>
      <c r="X764">
        <v>4623.0783515584226</v>
      </c>
      <c r="Y764" s="6">
        <f t="shared" si="202"/>
        <v>2.4551982328633315E-3</v>
      </c>
      <c r="Z764" s="29">
        <v>5806.4367915584226</v>
      </c>
      <c r="AA764" s="6">
        <f t="shared" si="204"/>
        <v>2.7214766974943405E-3</v>
      </c>
      <c r="AB764">
        <f t="shared" si="194"/>
        <v>2019</v>
      </c>
      <c r="AC764">
        <f t="shared" si="195"/>
        <v>6</v>
      </c>
      <c r="AD764" s="23">
        <f t="shared" si="196"/>
        <v>2</v>
      </c>
      <c r="AE764">
        <f>IF(ISBLANK(Basket_Sheet!$I$1),0,IF(Basket_Sheet!$I$1=0,1,IF(Calculation_Sheet!AB764=Basket_Sheet!$I$1,1,0)))</f>
        <v>1</v>
      </c>
      <c r="AF764">
        <f>IF(ISBLANK(Basket_Sheet!$I$2),0,IF(Basket_Sheet!$I$2=0,1,IF(Calculation_Sheet!AC764=Basket_Sheet!$I$2,1,0)))</f>
        <v>0</v>
      </c>
      <c r="AG764">
        <f>IF(ISBLANK(Basket_Sheet!$I$3),0,IF(Basket_Sheet!$I$3=0,1,IF(Calculation_Sheet!AD764=Basket_Sheet!$I$3,1,0)))</f>
        <v>0</v>
      </c>
      <c r="AH764">
        <f t="shared" si="197"/>
        <v>1</v>
      </c>
    </row>
    <row r="765" spans="1:34" x14ac:dyDescent="0.35">
      <c r="A765" s="19">
        <v>43643</v>
      </c>
      <c r="B765" s="7">
        <v>-0.10999513163607756</v>
      </c>
      <c r="C765">
        <v>3.9225822E-2</v>
      </c>
      <c r="D765">
        <v>8.9514959197518808E-3</v>
      </c>
      <c r="E765">
        <v>8.7790866030870998</v>
      </c>
      <c r="F765">
        <v>8</v>
      </c>
      <c r="G765">
        <f t="shared" si="188"/>
        <v>99999</v>
      </c>
      <c r="H765">
        <f t="shared" si="189"/>
        <v>0</v>
      </c>
      <c r="I765">
        <f t="shared" si="190"/>
        <v>99999</v>
      </c>
      <c r="J765">
        <f>IF(Basket_Sheet!$I$6=0,IF(C765&lt;Basket_Sheet!$I$7,-10,10),IF(Basket_Sheet!$I$6=1,IF(D765&lt;Basket_Sheet!$I$7,-10,10),IF(Basket_Sheet!$I$6=2,IF(E765&gt;Basket_Sheet!$I$7,-10,10),"")))</f>
        <v>-10</v>
      </c>
      <c r="K765">
        <f t="shared" si="191"/>
        <v>0</v>
      </c>
      <c r="L765">
        <f t="shared" si="192"/>
        <v>4</v>
      </c>
      <c r="M765">
        <f t="shared" si="193"/>
        <v>4</v>
      </c>
      <c r="N765">
        <v>31245.400399999999</v>
      </c>
      <c r="O765" s="6">
        <f t="shared" si="198"/>
        <v>3.7828104109007832E-3</v>
      </c>
      <c r="P765">
        <v>26284118</v>
      </c>
      <c r="Q765" s="6">
        <f t="shared" si="199"/>
        <v>-1.0224943484715587E-2</v>
      </c>
      <c r="R765">
        <v>3862.1824646878267</v>
      </c>
      <c r="S765" s="6">
        <f t="shared" si="200"/>
        <v>-5.092968977361001E-3</v>
      </c>
      <c r="T765" s="29">
        <v>739.59117999999955</v>
      </c>
      <c r="U765" s="6">
        <f t="shared" si="201"/>
        <v>-2.0698796351850124E-3</v>
      </c>
      <c r="V765">
        <v>1192.8180999999995</v>
      </c>
      <c r="W765" s="6">
        <f t="shared" si="203"/>
        <v>7.9939092672547396E-3</v>
      </c>
      <c r="X765">
        <v>4601.7736446878262</v>
      </c>
      <c r="Y765" s="6">
        <f t="shared" si="202"/>
        <v>-4.6083378326077229E-3</v>
      </c>
      <c r="Z765" s="29">
        <v>5794.5917446878257</v>
      </c>
      <c r="AA765" s="6">
        <f t="shared" si="204"/>
        <v>-2.0399855015760249E-3</v>
      </c>
      <c r="AB765">
        <f t="shared" si="194"/>
        <v>2019</v>
      </c>
      <c r="AC765">
        <f t="shared" si="195"/>
        <v>6</v>
      </c>
      <c r="AD765" s="23">
        <f t="shared" si="196"/>
        <v>2</v>
      </c>
      <c r="AE765">
        <f>IF(ISBLANK(Basket_Sheet!$I$1),0,IF(Basket_Sheet!$I$1=0,1,IF(Calculation_Sheet!AB765=Basket_Sheet!$I$1,1,0)))</f>
        <v>1</v>
      </c>
      <c r="AF765">
        <f>IF(ISBLANK(Basket_Sheet!$I$2),0,IF(Basket_Sheet!$I$2=0,1,IF(Calculation_Sheet!AC765=Basket_Sheet!$I$2,1,0)))</f>
        <v>0</v>
      </c>
      <c r="AG765">
        <f>IF(ISBLANK(Basket_Sheet!$I$3),0,IF(Basket_Sheet!$I$3=0,1,IF(Calculation_Sheet!AD765=Basket_Sheet!$I$3,1,0)))</f>
        <v>0</v>
      </c>
      <c r="AH765">
        <f t="shared" si="197"/>
        <v>1</v>
      </c>
    </row>
    <row r="766" spans="1:34" x14ac:dyDescent="0.35">
      <c r="A766" s="19">
        <v>43644</v>
      </c>
      <c r="B766" s="7">
        <v>-0.36046335070267871</v>
      </c>
      <c r="C766">
        <v>2.5948600000000002E-4</v>
      </c>
      <c r="D766">
        <v>6.79966403205787E-2</v>
      </c>
      <c r="E766">
        <v>10.2047723478252</v>
      </c>
      <c r="F766">
        <v>4</v>
      </c>
      <c r="G766">
        <f t="shared" si="188"/>
        <v>-1</v>
      </c>
      <c r="H766">
        <f t="shared" si="189"/>
        <v>99999</v>
      </c>
      <c r="I766">
        <f t="shared" si="190"/>
        <v>99999</v>
      </c>
      <c r="J766">
        <f>IF(Basket_Sheet!$I$6=0,IF(C766&lt;Basket_Sheet!$I$7,-10,10),IF(Basket_Sheet!$I$6=1,IF(D766&lt;Basket_Sheet!$I$7,-10,10),IF(Basket_Sheet!$I$6=2,IF(E766&gt;Basket_Sheet!$I$7,-10,10),"")))</f>
        <v>-10</v>
      </c>
      <c r="K766">
        <f t="shared" si="191"/>
        <v>-1</v>
      </c>
      <c r="L766">
        <f t="shared" si="192"/>
        <v>2</v>
      </c>
      <c r="M766">
        <f t="shared" si="193"/>
        <v>2</v>
      </c>
      <c r="N766">
        <v>31121.599600000001</v>
      </c>
      <c r="O766" s="6">
        <f t="shared" si="198"/>
        <v>-3.9622087864169542E-3</v>
      </c>
      <c r="P766">
        <v>26405376</v>
      </c>
      <c r="Q766" s="6">
        <f t="shared" si="199"/>
        <v>4.6133562480581425E-3</v>
      </c>
      <c r="R766">
        <v>3869.0038088232204</v>
      </c>
      <c r="S766" s="6">
        <f t="shared" si="200"/>
        <v>1.7661889871236625E-3</v>
      </c>
      <c r="T766" s="29">
        <v>739.69681999999943</v>
      </c>
      <c r="U766" s="6">
        <f t="shared" si="201"/>
        <v>1.4283566767225864E-4</v>
      </c>
      <c r="V766">
        <v>1186.1965999999995</v>
      </c>
      <c r="W766" s="6">
        <f t="shared" si="203"/>
        <v>-5.5511397756288217E-3</v>
      </c>
      <c r="X766">
        <v>4608.7006288232196</v>
      </c>
      <c r="Y766" s="6">
        <f t="shared" si="202"/>
        <v>1.5052857159520983E-3</v>
      </c>
      <c r="Z766" s="29">
        <v>5794.8972288232189</v>
      </c>
      <c r="AA766" s="6">
        <f t="shared" si="204"/>
        <v>5.2718836607068553E-5</v>
      </c>
      <c r="AB766">
        <f t="shared" si="194"/>
        <v>2019</v>
      </c>
      <c r="AC766">
        <f t="shared" si="195"/>
        <v>6</v>
      </c>
      <c r="AD766" s="23">
        <f t="shared" si="196"/>
        <v>2</v>
      </c>
      <c r="AE766">
        <f>IF(ISBLANK(Basket_Sheet!$I$1),0,IF(Basket_Sheet!$I$1=0,1,IF(Calculation_Sheet!AB766=Basket_Sheet!$I$1,1,0)))</f>
        <v>1</v>
      </c>
      <c r="AF766">
        <f>IF(ISBLANK(Basket_Sheet!$I$2),0,IF(Basket_Sheet!$I$2=0,1,IF(Calculation_Sheet!AC766=Basket_Sheet!$I$2,1,0)))</f>
        <v>0</v>
      </c>
      <c r="AG766">
        <f>IF(ISBLANK(Basket_Sheet!$I$3),0,IF(Basket_Sheet!$I$3=0,1,IF(Calculation_Sheet!AD766=Basket_Sheet!$I$3,1,0)))</f>
        <v>0</v>
      </c>
      <c r="AH766">
        <f t="shared" si="197"/>
        <v>1</v>
      </c>
    </row>
    <row r="767" spans="1:34" x14ac:dyDescent="0.35">
      <c r="A767" s="19">
        <v>43647</v>
      </c>
      <c r="B767" s="7">
        <v>0.27989201364127098</v>
      </c>
      <c r="C767">
        <v>0.52365688300000002</v>
      </c>
      <c r="D767">
        <v>6.0567412626397997E-2</v>
      </c>
      <c r="E767">
        <v>11.1672248153602</v>
      </c>
      <c r="F767">
        <v>1</v>
      </c>
      <c r="G767">
        <f t="shared" si="188"/>
        <v>99999</v>
      </c>
      <c r="H767">
        <f t="shared" si="189"/>
        <v>99999</v>
      </c>
      <c r="I767">
        <f t="shared" si="190"/>
        <v>1</v>
      </c>
      <c r="J767">
        <f>IF(Basket_Sheet!$I$6=0,IF(C767&lt;Basket_Sheet!$I$7,-10,10),IF(Basket_Sheet!$I$6=1,IF(D767&lt;Basket_Sheet!$I$7,-10,10),IF(Basket_Sheet!$I$6=2,IF(E767&gt;Basket_Sheet!$I$7,-10,10),"")))</f>
        <v>-10</v>
      </c>
      <c r="K767">
        <f t="shared" si="191"/>
        <v>1</v>
      </c>
      <c r="L767">
        <f t="shared" si="192"/>
        <v>6</v>
      </c>
      <c r="M767">
        <f t="shared" si="193"/>
        <v>6</v>
      </c>
      <c r="N767">
        <v>31360.650399999999</v>
      </c>
      <c r="O767" s="6">
        <f t="shared" si="198"/>
        <v>7.6811861559968886E-3</v>
      </c>
      <c r="P767">
        <v>26559228</v>
      </c>
      <c r="Q767" s="6">
        <f t="shared" si="199"/>
        <v>5.8265407771507238E-3</v>
      </c>
      <c r="R767">
        <v>3884.7208414687734</v>
      </c>
      <c r="S767" s="6">
        <f t="shared" si="200"/>
        <v>4.0622944360277913E-3</v>
      </c>
      <c r="T767" s="29">
        <v>739.32662999999957</v>
      </c>
      <c r="U767" s="6">
        <f t="shared" si="201"/>
        <v>-5.0046179730756091E-4</v>
      </c>
      <c r="V767">
        <v>1185.9418999999994</v>
      </c>
      <c r="W767" s="6">
        <f t="shared" si="203"/>
        <v>-2.147198870745548E-4</v>
      </c>
      <c r="X767">
        <v>4624.0474714687734</v>
      </c>
      <c r="Y767" s="6">
        <f t="shared" si="202"/>
        <v>3.3299716951831204E-3</v>
      </c>
      <c r="Z767" s="29">
        <v>5809.9893714687732</v>
      </c>
      <c r="AA767" s="6">
        <f t="shared" si="204"/>
        <v>2.6043848664800695E-3</v>
      </c>
      <c r="AB767">
        <f t="shared" si="194"/>
        <v>2019</v>
      </c>
      <c r="AC767">
        <f t="shared" si="195"/>
        <v>7</v>
      </c>
      <c r="AD767" s="23">
        <f t="shared" si="196"/>
        <v>3</v>
      </c>
      <c r="AE767">
        <f>IF(ISBLANK(Basket_Sheet!$I$1),0,IF(Basket_Sheet!$I$1=0,1,IF(Calculation_Sheet!AB767=Basket_Sheet!$I$1,1,0)))</f>
        <v>1</v>
      </c>
      <c r="AF767">
        <f>IF(ISBLANK(Basket_Sheet!$I$2),0,IF(Basket_Sheet!$I$2=0,1,IF(Calculation_Sheet!AC767=Basket_Sheet!$I$2,1,0)))</f>
        <v>0</v>
      </c>
      <c r="AG767">
        <f>IF(ISBLANK(Basket_Sheet!$I$3),0,IF(Basket_Sheet!$I$3=0,1,IF(Calculation_Sheet!AD767=Basket_Sheet!$I$3,1,0)))</f>
        <v>0</v>
      </c>
      <c r="AH767">
        <f t="shared" si="197"/>
        <v>1</v>
      </c>
    </row>
    <row r="768" spans="1:34" x14ac:dyDescent="0.35">
      <c r="A768" s="19">
        <v>43648</v>
      </c>
      <c r="B768" s="7">
        <v>-0.31731917743661903</v>
      </c>
      <c r="C768">
        <v>0.15568583799999999</v>
      </c>
      <c r="D768">
        <v>5.7781803936279498E-2</v>
      </c>
      <c r="E768">
        <v>8.58700818055814</v>
      </c>
      <c r="F768">
        <v>4</v>
      </c>
      <c r="G768">
        <f t="shared" si="188"/>
        <v>-1</v>
      </c>
      <c r="H768">
        <f t="shared" si="189"/>
        <v>99999</v>
      </c>
      <c r="I768">
        <f t="shared" si="190"/>
        <v>99999</v>
      </c>
      <c r="J768">
        <f>IF(Basket_Sheet!$I$6=0,IF(C768&lt;Basket_Sheet!$I$7,-10,10),IF(Basket_Sheet!$I$6=1,IF(D768&lt;Basket_Sheet!$I$7,-10,10),IF(Basket_Sheet!$I$6=2,IF(E768&gt;Basket_Sheet!$I$7,-10,10),"")))</f>
        <v>-10</v>
      </c>
      <c r="K768">
        <f t="shared" si="191"/>
        <v>-1</v>
      </c>
      <c r="L768">
        <f t="shared" si="192"/>
        <v>2</v>
      </c>
      <c r="M768">
        <f t="shared" si="193"/>
        <v>2</v>
      </c>
      <c r="N768">
        <v>31268.75</v>
      </c>
      <c r="O768" s="6">
        <f t="shared" si="198"/>
        <v>-2.9304366723209574E-3</v>
      </c>
      <c r="P768">
        <v>26547140</v>
      </c>
      <c r="Q768" s="6">
        <f t="shared" si="199"/>
        <v>-4.5513371096483901E-4</v>
      </c>
      <c r="R768">
        <v>3886.9984673466579</v>
      </c>
      <c r="S768" s="6">
        <f t="shared" si="200"/>
        <v>5.8630361635536588E-4</v>
      </c>
      <c r="T768" s="29">
        <v>738.71729999999957</v>
      </c>
      <c r="U768" s="6">
        <f t="shared" si="201"/>
        <v>-8.2416887918668191E-4</v>
      </c>
      <c r="V768">
        <v>1185.4801399999994</v>
      </c>
      <c r="W768" s="6">
        <f t="shared" si="203"/>
        <v>-3.893614012625557E-4</v>
      </c>
      <c r="X768">
        <v>4625.7157673466572</v>
      </c>
      <c r="Y768" s="6">
        <f t="shared" si="202"/>
        <v>3.6078692707586235E-4</v>
      </c>
      <c r="Z768" s="29">
        <v>5811.1959073466569</v>
      </c>
      <c r="AA768" s="6">
        <f t="shared" si="204"/>
        <v>2.0766576335029541E-4</v>
      </c>
      <c r="AB768">
        <f t="shared" si="194"/>
        <v>2019</v>
      </c>
      <c r="AC768">
        <f t="shared" si="195"/>
        <v>7</v>
      </c>
      <c r="AD768" s="23">
        <f t="shared" si="196"/>
        <v>3</v>
      </c>
      <c r="AE768">
        <f>IF(ISBLANK(Basket_Sheet!$I$1),0,IF(Basket_Sheet!$I$1=0,1,IF(Calculation_Sheet!AB768=Basket_Sheet!$I$1,1,0)))</f>
        <v>1</v>
      </c>
      <c r="AF768">
        <f>IF(ISBLANK(Basket_Sheet!$I$2),0,IF(Basket_Sheet!$I$2=0,1,IF(Calculation_Sheet!AC768=Basket_Sheet!$I$2,1,0)))</f>
        <v>0</v>
      </c>
      <c r="AG768">
        <f>IF(ISBLANK(Basket_Sheet!$I$3),0,IF(Basket_Sheet!$I$3=0,1,IF(Calculation_Sheet!AD768=Basket_Sheet!$I$3,1,0)))</f>
        <v>0</v>
      </c>
      <c r="AH768">
        <f t="shared" si="197"/>
        <v>1</v>
      </c>
    </row>
    <row r="769" spans="1:34" x14ac:dyDescent="0.35">
      <c r="A769" s="19">
        <v>43649</v>
      </c>
      <c r="B769" s="7">
        <v>0.39224332936000533</v>
      </c>
      <c r="C769">
        <v>0.51969873600000005</v>
      </c>
      <c r="D769">
        <v>1.8373610452508599E-2</v>
      </c>
      <c r="E769">
        <v>10.9591478858086</v>
      </c>
      <c r="F769">
        <v>2</v>
      </c>
      <c r="G769">
        <f t="shared" si="188"/>
        <v>99999</v>
      </c>
      <c r="H769">
        <f t="shared" si="189"/>
        <v>99999</v>
      </c>
      <c r="I769">
        <f t="shared" si="190"/>
        <v>1</v>
      </c>
      <c r="J769">
        <f>IF(Basket_Sheet!$I$6=0,IF(C769&lt;Basket_Sheet!$I$7,-10,10),IF(Basket_Sheet!$I$6=1,IF(D769&lt;Basket_Sheet!$I$7,-10,10),IF(Basket_Sheet!$I$6=2,IF(E769&gt;Basket_Sheet!$I$7,-10,10),"")))</f>
        <v>-10</v>
      </c>
      <c r="K769">
        <f t="shared" si="191"/>
        <v>1</v>
      </c>
      <c r="L769">
        <f t="shared" si="192"/>
        <v>6</v>
      </c>
      <c r="M769">
        <f t="shared" si="193"/>
        <v>6</v>
      </c>
      <c r="N769">
        <v>31374.449199999999</v>
      </c>
      <c r="O769" s="6">
        <f t="shared" si="198"/>
        <v>3.3803461922845557E-3</v>
      </c>
      <c r="P769">
        <v>26760556</v>
      </c>
      <c r="Q769" s="6">
        <f t="shared" si="199"/>
        <v>8.0391334057077213E-3</v>
      </c>
      <c r="R769">
        <v>3904.1715373949969</v>
      </c>
      <c r="S769" s="6">
        <f t="shared" si="200"/>
        <v>4.4180799639115254E-3</v>
      </c>
      <c r="T769" s="29">
        <v>740.06721999999945</v>
      </c>
      <c r="U769" s="6">
        <f t="shared" si="201"/>
        <v>1.8273837637210466E-3</v>
      </c>
      <c r="V769">
        <v>1178.8401399999996</v>
      </c>
      <c r="W769" s="6">
        <f t="shared" si="203"/>
        <v>-5.6011060632360499E-3</v>
      </c>
      <c r="X769">
        <v>4644.2387573949964</v>
      </c>
      <c r="Y769" s="6">
        <f t="shared" si="202"/>
        <v>4.0043511058536208E-3</v>
      </c>
      <c r="Z769" s="29">
        <v>5823.0788973949957</v>
      </c>
      <c r="AA769" s="6">
        <f t="shared" si="204"/>
        <v>2.0448441659515204E-3</v>
      </c>
      <c r="AB769">
        <f t="shared" si="194"/>
        <v>2019</v>
      </c>
      <c r="AC769">
        <f t="shared" si="195"/>
        <v>7</v>
      </c>
      <c r="AD769" s="23">
        <f t="shared" si="196"/>
        <v>3</v>
      </c>
      <c r="AE769">
        <f>IF(ISBLANK(Basket_Sheet!$I$1),0,IF(Basket_Sheet!$I$1=0,1,IF(Calculation_Sheet!AB769=Basket_Sheet!$I$1,1,0)))</f>
        <v>1</v>
      </c>
      <c r="AF769">
        <f>IF(ISBLANK(Basket_Sheet!$I$2),0,IF(Basket_Sheet!$I$2=0,1,IF(Calculation_Sheet!AC769=Basket_Sheet!$I$2,1,0)))</f>
        <v>0</v>
      </c>
      <c r="AG769">
        <f>IF(ISBLANK(Basket_Sheet!$I$3),0,IF(Basket_Sheet!$I$3=0,1,IF(Calculation_Sheet!AD769=Basket_Sheet!$I$3,1,0)))</f>
        <v>0</v>
      </c>
      <c r="AH769">
        <f t="shared" si="197"/>
        <v>1</v>
      </c>
    </row>
    <row r="770" spans="1:34" x14ac:dyDescent="0.35">
      <c r="A770" s="19">
        <v>43650</v>
      </c>
      <c r="B770" s="7">
        <v>-0.21223437220735419</v>
      </c>
      <c r="C770">
        <v>0.49458156199999997</v>
      </c>
      <c r="D770">
        <v>9.5064832079190004E-2</v>
      </c>
      <c r="E770">
        <v>11.436276303322501</v>
      </c>
      <c r="F770">
        <v>2</v>
      </c>
      <c r="G770">
        <f t="shared" si="188"/>
        <v>99999</v>
      </c>
      <c r="H770">
        <f t="shared" si="189"/>
        <v>0</v>
      </c>
      <c r="I770">
        <f t="shared" si="190"/>
        <v>99999</v>
      </c>
      <c r="J770">
        <f>IF(Basket_Sheet!$I$6=0,IF(C770&lt;Basket_Sheet!$I$7,-10,10),IF(Basket_Sheet!$I$6=1,IF(D770&lt;Basket_Sheet!$I$7,-10,10),IF(Basket_Sheet!$I$6=2,IF(E770&gt;Basket_Sheet!$I$7,-10,10),"")))</f>
        <v>10</v>
      </c>
      <c r="K770">
        <f t="shared" si="191"/>
        <v>0</v>
      </c>
      <c r="L770">
        <f t="shared" si="192"/>
        <v>3</v>
      </c>
      <c r="M770">
        <f t="shared" si="193"/>
        <v>3</v>
      </c>
      <c r="N770">
        <v>31434.650399999999</v>
      </c>
      <c r="O770" s="6">
        <f t="shared" si="198"/>
        <v>1.9187970318217396E-3</v>
      </c>
      <c r="P770">
        <v>27209444</v>
      </c>
      <c r="Q770" s="6">
        <f t="shared" si="199"/>
        <v>1.677424041563258E-2</v>
      </c>
      <c r="R770">
        <v>3959.2144547485659</v>
      </c>
      <c r="S770" s="6">
        <f t="shared" si="200"/>
        <v>1.4098488456861125E-2</v>
      </c>
      <c r="T770" s="29">
        <v>742.07885999999962</v>
      </c>
      <c r="U770" s="6">
        <f t="shared" si="201"/>
        <v>2.7181855183373571E-3</v>
      </c>
      <c r="V770">
        <v>1174.5074599999996</v>
      </c>
      <c r="W770" s="6">
        <f t="shared" si="203"/>
        <v>-3.6753753566619585E-3</v>
      </c>
      <c r="X770">
        <v>4701.2933147485655</v>
      </c>
      <c r="Y770" s="6">
        <f t="shared" si="202"/>
        <v>1.2285018134074566E-2</v>
      </c>
      <c r="Z770" s="29">
        <v>5875.8007747485653</v>
      </c>
      <c r="AA770" s="6">
        <f t="shared" si="204"/>
        <v>9.0539520900456694E-3</v>
      </c>
      <c r="AB770">
        <f t="shared" si="194"/>
        <v>2019</v>
      </c>
      <c r="AC770">
        <f t="shared" si="195"/>
        <v>7</v>
      </c>
      <c r="AD770" s="23">
        <f t="shared" si="196"/>
        <v>3</v>
      </c>
      <c r="AE770">
        <f>IF(ISBLANK(Basket_Sheet!$I$1),0,IF(Basket_Sheet!$I$1=0,1,IF(Calculation_Sheet!AB770=Basket_Sheet!$I$1,1,0)))</f>
        <v>1</v>
      </c>
      <c r="AF770">
        <f>IF(ISBLANK(Basket_Sheet!$I$2),0,IF(Basket_Sheet!$I$2=0,1,IF(Calculation_Sheet!AC770=Basket_Sheet!$I$2,1,0)))</f>
        <v>0</v>
      </c>
      <c r="AG770">
        <f>IF(ISBLANK(Basket_Sheet!$I$3),0,IF(Basket_Sheet!$I$3=0,1,IF(Calculation_Sheet!AD770=Basket_Sheet!$I$3,1,0)))</f>
        <v>0</v>
      </c>
      <c r="AH770">
        <f t="shared" si="197"/>
        <v>1</v>
      </c>
    </row>
    <row r="771" spans="1:34" x14ac:dyDescent="0.35">
      <c r="A771" s="19">
        <v>43651</v>
      </c>
      <c r="B771" s="7">
        <v>-0.38476773498452649</v>
      </c>
      <c r="C771">
        <v>6.9370736000000002E-2</v>
      </c>
      <c r="D771">
        <v>5.0729450367159201E-2</v>
      </c>
      <c r="E771">
        <v>10.256417185184</v>
      </c>
      <c r="F771">
        <v>12</v>
      </c>
      <c r="G771">
        <f t="shared" si="188"/>
        <v>-1</v>
      </c>
      <c r="H771">
        <f t="shared" si="189"/>
        <v>99999</v>
      </c>
      <c r="I771">
        <f t="shared" si="190"/>
        <v>99999</v>
      </c>
      <c r="J771">
        <f>IF(Basket_Sheet!$I$6=0,IF(C771&lt;Basket_Sheet!$I$7,-10,10),IF(Basket_Sheet!$I$6=1,IF(D771&lt;Basket_Sheet!$I$7,-10,10),IF(Basket_Sheet!$I$6=2,IF(E771&gt;Basket_Sheet!$I$7,-10,10),"")))</f>
        <v>-10</v>
      </c>
      <c r="K771">
        <f t="shared" si="191"/>
        <v>-1</v>
      </c>
      <c r="L771">
        <f t="shared" si="192"/>
        <v>2</v>
      </c>
      <c r="M771">
        <f t="shared" si="193"/>
        <v>2</v>
      </c>
      <c r="N771">
        <v>31424.849600000001</v>
      </c>
      <c r="O771" s="6">
        <f t="shared" si="198"/>
        <v>-3.1178333066483876E-4</v>
      </c>
      <c r="P771">
        <v>27305494</v>
      </c>
      <c r="Q771" s="6">
        <f t="shared" si="199"/>
        <v>3.5300243547791155E-3</v>
      </c>
      <c r="R771">
        <v>3972.9786744233415</v>
      </c>
      <c r="S771" s="6">
        <f t="shared" si="200"/>
        <v>3.4765026830680945E-3</v>
      </c>
      <c r="T771" s="29">
        <v>733.90148999999951</v>
      </c>
      <c r="U771" s="6">
        <f t="shared" si="201"/>
        <v>-1.1019543125106779E-2</v>
      </c>
      <c r="V771">
        <v>1163.3845799999997</v>
      </c>
      <c r="W771" s="6">
        <f t="shared" si="203"/>
        <v>-9.4702506189274782E-3</v>
      </c>
      <c r="X771">
        <v>4706.8801644233408</v>
      </c>
      <c r="Y771" s="6">
        <f t="shared" si="202"/>
        <v>1.1883644139472072E-3</v>
      </c>
      <c r="Z771" s="29">
        <v>5870.2647444233407</v>
      </c>
      <c r="AA771" s="6">
        <f t="shared" si="204"/>
        <v>-9.4217461371659539E-4</v>
      </c>
      <c r="AB771">
        <f t="shared" si="194"/>
        <v>2019</v>
      </c>
      <c r="AC771">
        <f t="shared" si="195"/>
        <v>7</v>
      </c>
      <c r="AD771" s="23">
        <f t="shared" si="196"/>
        <v>3</v>
      </c>
      <c r="AE771">
        <f>IF(ISBLANK(Basket_Sheet!$I$1),0,IF(Basket_Sheet!$I$1=0,1,IF(Calculation_Sheet!AB771=Basket_Sheet!$I$1,1,0)))</f>
        <v>1</v>
      </c>
      <c r="AF771">
        <f>IF(ISBLANK(Basket_Sheet!$I$2),0,IF(Basket_Sheet!$I$2=0,1,IF(Calculation_Sheet!AC771=Basket_Sheet!$I$2,1,0)))</f>
        <v>0</v>
      </c>
      <c r="AG771">
        <f>IF(ISBLANK(Basket_Sheet!$I$3),0,IF(Basket_Sheet!$I$3=0,1,IF(Calculation_Sheet!AD771=Basket_Sheet!$I$3,1,0)))</f>
        <v>0</v>
      </c>
      <c r="AH771">
        <f t="shared" si="197"/>
        <v>1</v>
      </c>
    </row>
    <row r="772" spans="1:34" x14ac:dyDescent="0.35">
      <c r="A772" s="19">
        <v>43654</v>
      </c>
      <c r="B772" s="7">
        <v>-1.5895323545304008</v>
      </c>
      <c r="C772">
        <v>0.83661917100000005</v>
      </c>
      <c r="D772">
        <v>0.29178226810139801</v>
      </c>
      <c r="E772">
        <v>5.3357572627109997</v>
      </c>
      <c r="F772">
        <v>6</v>
      </c>
      <c r="G772">
        <f t="shared" si="188"/>
        <v>-1</v>
      </c>
      <c r="H772">
        <f t="shared" si="189"/>
        <v>99999</v>
      </c>
      <c r="I772">
        <f t="shared" si="190"/>
        <v>99999</v>
      </c>
      <c r="J772">
        <f>IF(Basket_Sheet!$I$6=0,IF(C772&lt;Basket_Sheet!$I$7,-10,10),IF(Basket_Sheet!$I$6=1,IF(D772&lt;Basket_Sheet!$I$7,-10,10),IF(Basket_Sheet!$I$6=2,IF(E772&gt;Basket_Sheet!$I$7,-10,10),"")))</f>
        <v>10</v>
      </c>
      <c r="K772">
        <f t="shared" si="191"/>
        <v>-1</v>
      </c>
      <c r="L772">
        <f t="shared" si="192"/>
        <v>1</v>
      </c>
      <c r="M772">
        <f t="shared" si="193"/>
        <v>1</v>
      </c>
      <c r="N772">
        <v>30642.5</v>
      </c>
      <c r="O772" s="6">
        <f t="shared" si="198"/>
        <v>-2.4895890034745016E-2</v>
      </c>
      <c r="P772">
        <v>27385802</v>
      </c>
      <c r="Q772" s="6">
        <f t="shared" si="199"/>
        <v>2.9410931001652152E-3</v>
      </c>
      <c r="R772">
        <v>3981.9366789133869</v>
      </c>
      <c r="S772" s="6">
        <f t="shared" si="200"/>
        <v>2.2547325883508496E-3</v>
      </c>
      <c r="T772" s="29">
        <v>733.84761999999955</v>
      </c>
      <c r="U772" s="6">
        <f t="shared" si="201"/>
        <v>-7.3402221870355611E-5</v>
      </c>
      <c r="V772">
        <v>1163.3845799999997</v>
      </c>
      <c r="W772" s="6">
        <f t="shared" si="203"/>
        <v>0</v>
      </c>
      <c r="X772">
        <v>4715.784298913386</v>
      </c>
      <c r="Y772" s="6">
        <f t="shared" si="202"/>
        <v>1.8917274668146522E-3</v>
      </c>
      <c r="Z772" s="29">
        <v>5879.1688789133859</v>
      </c>
      <c r="AA772" s="6">
        <f t="shared" si="204"/>
        <v>1.5168199183015485E-3</v>
      </c>
      <c r="AB772">
        <f t="shared" si="194"/>
        <v>2019</v>
      </c>
      <c r="AC772">
        <f t="shared" si="195"/>
        <v>7</v>
      </c>
      <c r="AD772" s="23">
        <f t="shared" si="196"/>
        <v>3</v>
      </c>
      <c r="AE772">
        <f>IF(ISBLANK(Basket_Sheet!$I$1),0,IF(Basket_Sheet!$I$1=0,1,IF(Calculation_Sheet!AB772=Basket_Sheet!$I$1,1,0)))</f>
        <v>1</v>
      </c>
      <c r="AF772">
        <f>IF(ISBLANK(Basket_Sheet!$I$2),0,IF(Basket_Sheet!$I$2=0,1,IF(Calculation_Sheet!AC772=Basket_Sheet!$I$2,1,0)))</f>
        <v>0</v>
      </c>
      <c r="AG772">
        <f>IF(ISBLANK(Basket_Sheet!$I$3),0,IF(Basket_Sheet!$I$3=0,1,IF(Calculation_Sheet!AD772=Basket_Sheet!$I$3,1,0)))</f>
        <v>0</v>
      </c>
      <c r="AH772">
        <f t="shared" si="197"/>
        <v>1</v>
      </c>
    </row>
    <row r="773" spans="1:34" x14ac:dyDescent="0.35">
      <c r="A773" s="19">
        <v>43655</v>
      </c>
      <c r="B773" s="7">
        <v>0.43118620139741043</v>
      </c>
      <c r="C773">
        <v>0.35497646900000002</v>
      </c>
      <c r="D773">
        <v>4.4510644358548897E-3</v>
      </c>
      <c r="E773">
        <v>8.8940510557181796</v>
      </c>
      <c r="F773">
        <v>7</v>
      </c>
      <c r="G773">
        <f t="shared" si="188"/>
        <v>99999</v>
      </c>
      <c r="H773">
        <f t="shared" si="189"/>
        <v>99999</v>
      </c>
      <c r="I773">
        <f t="shared" si="190"/>
        <v>1</v>
      </c>
      <c r="J773">
        <f>IF(Basket_Sheet!$I$6=0,IF(C773&lt;Basket_Sheet!$I$7,-10,10),IF(Basket_Sheet!$I$6=1,IF(D773&lt;Basket_Sheet!$I$7,-10,10),IF(Basket_Sheet!$I$6=2,IF(E773&gt;Basket_Sheet!$I$7,-10,10),"")))</f>
        <v>-10</v>
      </c>
      <c r="K773">
        <f t="shared" si="191"/>
        <v>1</v>
      </c>
      <c r="L773">
        <f t="shared" si="192"/>
        <v>6</v>
      </c>
      <c r="M773">
        <f t="shared" si="193"/>
        <v>6</v>
      </c>
      <c r="N773">
        <v>30573.25</v>
      </c>
      <c r="O773" s="6">
        <f t="shared" si="198"/>
        <v>-2.2599330994533817E-3</v>
      </c>
      <c r="P773">
        <v>27400088</v>
      </c>
      <c r="Q773" s="6">
        <f t="shared" si="199"/>
        <v>5.2165717111374299E-4</v>
      </c>
      <c r="R773">
        <v>3982.6252737189275</v>
      </c>
      <c r="S773" s="6">
        <f t="shared" si="200"/>
        <v>1.7292962220794017E-4</v>
      </c>
      <c r="T773" s="29">
        <v>733.63066999999955</v>
      </c>
      <c r="U773" s="6">
        <f t="shared" si="201"/>
        <v>-2.9563358126039052E-4</v>
      </c>
      <c r="V773">
        <v>1173.7569799999997</v>
      </c>
      <c r="W773" s="6">
        <f t="shared" si="203"/>
        <v>8.9157104007686616E-3</v>
      </c>
      <c r="X773">
        <v>4716.2559437189266</v>
      </c>
      <c r="Y773" s="6">
        <f t="shared" si="202"/>
        <v>1.0001407520898731E-4</v>
      </c>
      <c r="Z773" s="29">
        <v>5890.0129237189267</v>
      </c>
      <c r="AA773" s="6">
        <f t="shared" si="204"/>
        <v>1.8444860198580937E-3</v>
      </c>
      <c r="AB773">
        <f t="shared" si="194"/>
        <v>2019</v>
      </c>
      <c r="AC773">
        <f t="shared" si="195"/>
        <v>7</v>
      </c>
      <c r="AD773" s="23">
        <f t="shared" si="196"/>
        <v>3</v>
      </c>
      <c r="AE773">
        <f>IF(ISBLANK(Basket_Sheet!$I$1),0,IF(Basket_Sheet!$I$1=0,1,IF(Calculation_Sheet!AB773=Basket_Sheet!$I$1,1,0)))</f>
        <v>1</v>
      </c>
      <c r="AF773">
        <f>IF(ISBLANK(Basket_Sheet!$I$2),0,IF(Basket_Sheet!$I$2=0,1,IF(Calculation_Sheet!AC773=Basket_Sheet!$I$2,1,0)))</f>
        <v>0</v>
      </c>
      <c r="AG773">
        <f>IF(ISBLANK(Basket_Sheet!$I$3),0,IF(Basket_Sheet!$I$3=0,1,IF(Calculation_Sheet!AD773=Basket_Sheet!$I$3,1,0)))</f>
        <v>0</v>
      </c>
      <c r="AH773">
        <f t="shared" si="197"/>
        <v>1</v>
      </c>
    </row>
    <row r="774" spans="1:34" x14ac:dyDescent="0.35">
      <c r="A774" s="19">
        <v>43656</v>
      </c>
      <c r="B774" s="7">
        <v>-0.60464465070362572</v>
      </c>
      <c r="C774">
        <v>0.51217248100000001</v>
      </c>
      <c r="D774">
        <v>0.10835924608823599</v>
      </c>
      <c r="E774">
        <v>8.8742045037529191</v>
      </c>
      <c r="F774">
        <v>7</v>
      </c>
      <c r="G774">
        <f t="shared" si="188"/>
        <v>-1</v>
      </c>
      <c r="H774">
        <f t="shared" si="189"/>
        <v>99999</v>
      </c>
      <c r="I774">
        <f t="shared" si="190"/>
        <v>99999</v>
      </c>
      <c r="J774">
        <f>IF(Basket_Sheet!$I$6=0,IF(C774&lt;Basket_Sheet!$I$7,-10,10),IF(Basket_Sheet!$I$6=1,IF(D774&lt;Basket_Sheet!$I$7,-10,10),IF(Basket_Sheet!$I$6=2,IF(E774&gt;Basket_Sheet!$I$7,-10,10),"")))</f>
        <v>10</v>
      </c>
      <c r="K774">
        <f t="shared" si="191"/>
        <v>-1</v>
      </c>
      <c r="L774">
        <f t="shared" si="192"/>
        <v>1</v>
      </c>
      <c r="M774">
        <f t="shared" si="193"/>
        <v>1</v>
      </c>
      <c r="N774">
        <v>30529.699199999999</v>
      </c>
      <c r="O774" s="6">
        <f t="shared" si="198"/>
        <v>-1.4244740091420294E-3</v>
      </c>
      <c r="P774">
        <v>27506718</v>
      </c>
      <c r="Q774" s="6">
        <f t="shared" si="199"/>
        <v>3.8915933408680825E-3</v>
      </c>
      <c r="R774">
        <v>3986.1432878250598</v>
      </c>
      <c r="S774" s="6">
        <f t="shared" si="200"/>
        <v>8.833404762802477E-4</v>
      </c>
      <c r="T774" s="29">
        <v>730.77420999999958</v>
      </c>
      <c r="U774" s="6">
        <f t="shared" si="201"/>
        <v>-3.8935940341752184E-3</v>
      </c>
      <c r="V774">
        <v>1183.9599999999996</v>
      </c>
      <c r="W774" s="6">
        <f t="shared" si="203"/>
        <v>8.6926171037551292E-3</v>
      </c>
      <c r="X774">
        <v>4716.9174978250594</v>
      </c>
      <c r="Y774" s="6">
        <f t="shared" si="202"/>
        <v>1.4027103575964261E-4</v>
      </c>
      <c r="Z774" s="29">
        <v>5900.8774978250585</v>
      </c>
      <c r="AA774" s="6">
        <f t="shared" si="204"/>
        <v>1.8445755971741029E-3</v>
      </c>
      <c r="AB774">
        <f t="shared" si="194"/>
        <v>2019</v>
      </c>
      <c r="AC774">
        <f t="shared" si="195"/>
        <v>7</v>
      </c>
      <c r="AD774" s="23">
        <f t="shared" si="196"/>
        <v>3</v>
      </c>
      <c r="AE774">
        <f>IF(ISBLANK(Basket_Sheet!$I$1),0,IF(Basket_Sheet!$I$1=0,1,IF(Calculation_Sheet!AB774=Basket_Sheet!$I$1,1,0)))</f>
        <v>1</v>
      </c>
      <c r="AF774">
        <f>IF(ISBLANK(Basket_Sheet!$I$2),0,IF(Basket_Sheet!$I$2=0,1,IF(Calculation_Sheet!AC774=Basket_Sheet!$I$2,1,0)))</f>
        <v>0</v>
      </c>
      <c r="AG774">
        <f>IF(ISBLANK(Basket_Sheet!$I$3),0,IF(Basket_Sheet!$I$3=0,1,IF(Calculation_Sheet!AD774=Basket_Sheet!$I$3,1,0)))</f>
        <v>0</v>
      </c>
      <c r="AH774">
        <f t="shared" si="197"/>
        <v>1</v>
      </c>
    </row>
    <row r="775" spans="1:34" x14ac:dyDescent="0.35">
      <c r="A775" s="19">
        <v>43657</v>
      </c>
      <c r="B775" s="7">
        <v>0.11085015072931671</v>
      </c>
      <c r="C775">
        <v>0.78569654499999997</v>
      </c>
      <c r="D775">
        <v>7.7521954560249198E-2</v>
      </c>
      <c r="E775">
        <v>9.4683020978824697</v>
      </c>
      <c r="F775">
        <v>3</v>
      </c>
      <c r="G775">
        <f t="shared" si="188"/>
        <v>99999</v>
      </c>
      <c r="H775">
        <f t="shared" si="189"/>
        <v>0</v>
      </c>
      <c r="I775">
        <f t="shared" si="190"/>
        <v>99999</v>
      </c>
      <c r="J775">
        <f>IF(Basket_Sheet!$I$6=0,IF(C775&lt;Basket_Sheet!$I$7,-10,10),IF(Basket_Sheet!$I$6=1,IF(D775&lt;Basket_Sheet!$I$7,-10,10),IF(Basket_Sheet!$I$6=2,IF(E775&gt;Basket_Sheet!$I$7,-10,10),"")))</f>
        <v>-10</v>
      </c>
      <c r="K775">
        <f t="shared" si="191"/>
        <v>0</v>
      </c>
      <c r="L775">
        <f t="shared" si="192"/>
        <v>4</v>
      </c>
      <c r="M775">
        <f t="shared" si="193"/>
        <v>4</v>
      </c>
      <c r="N775">
        <v>30678.699199999999</v>
      </c>
      <c r="O775" s="6">
        <f t="shared" si="198"/>
        <v>4.8804935490487367E-3</v>
      </c>
      <c r="P775">
        <v>27555928</v>
      </c>
      <c r="Q775" s="6">
        <f t="shared" si="199"/>
        <v>1.7890175047419188E-3</v>
      </c>
      <c r="R775">
        <v>3993.2066203545596</v>
      </c>
      <c r="S775" s="6">
        <f t="shared" si="200"/>
        <v>1.7719715573381034E-3</v>
      </c>
      <c r="T775" s="29">
        <v>729.98624999999959</v>
      </c>
      <c r="U775" s="6">
        <f t="shared" si="201"/>
        <v>-1.0782537057513197E-3</v>
      </c>
      <c r="V775">
        <v>1185.3952399999996</v>
      </c>
      <c r="W775" s="6">
        <f t="shared" si="203"/>
        <v>1.2122368998952471E-3</v>
      </c>
      <c r="X775">
        <v>4723.1928703545591</v>
      </c>
      <c r="Y775" s="6">
        <f t="shared" si="202"/>
        <v>1.3303969239217839E-3</v>
      </c>
      <c r="Z775" s="29">
        <v>5908.5881103545589</v>
      </c>
      <c r="AA775" s="6">
        <f t="shared" si="204"/>
        <v>1.3066891377329082E-3</v>
      </c>
      <c r="AB775">
        <f t="shared" si="194"/>
        <v>2019</v>
      </c>
      <c r="AC775">
        <f t="shared" si="195"/>
        <v>7</v>
      </c>
      <c r="AD775" s="23">
        <f t="shared" si="196"/>
        <v>3</v>
      </c>
      <c r="AE775">
        <f>IF(ISBLANK(Basket_Sheet!$I$1),0,IF(Basket_Sheet!$I$1=0,1,IF(Calculation_Sheet!AB775=Basket_Sheet!$I$1,1,0)))</f>
        <v>1</v>
      </c>
      <c r="AF775">
        <f>IF(ISBLANK(Basket_Sheet!$I$2),0,IF(Basket_Sheet!$I$2=0,1,IF(Calculation_Sheet!AC775=Basket_Sheet!$I$2,1,0)))</f>
        <v>0</v>
      </c>
      <c r="AG775">
        <f>IF(ISBLANK(Basket_Sheet!$I$3),0,IF(Basket_Sheet!$I$3=0,1,IF(Calculation_Sheet!AD775=Basket_Sheet!$I$3,1,0)))</f>
        <v>0</v>
      </c>
      <c r="AH775">
        <f t="shared" si="197"/>
        <v>1</v>
      </c>
    </row>
    <row r="776" spans="1:34" x14ac:dyDescent="0.35">
      <c r="A776" s="19">
        <v>43658</v>
      </c>
      <c r="B776" s="7">
        <v>-0.44960173088294209</v>
      </c>
      <c r="C776">
        <v>0.31755007099999999</v>
      </c>
      <c r="D776">
        <v>5.1141758741059799E-2</v>
      </c>
      <c r="E776">
        <v>7.2743357785122296</v>
      </c>
      <c r="F776">
        <v>8</v>
      </c>
      <c r="G776">
        <f t="shared" si="188"/>
        <v>-1</v>
      </c>
      <c r="H776">
        <f t="shared" si="189"/>
        <v>99999</v>
      </c>
      <c r="I776">
        <f t="shared" si="190"/>
        <v>99999</v>
      </c>
      <c r="J776">
        <f>IF(Basket_Sheet!$I$6=0,IF(C776&lt;Basket_Sheet!$I$7,-10,10),IF(Basket_Sheet!$I$6=1,IF(D776&lt;Basket_Sheet!$I$7,-10,10),IF(Basket_Sheet!$I$6=2,IF(E776&gt;Basket_Sheet!$I$7,-10,10),"")))</f>
        <v>-10</v>
      </c>
      <c r="K776">
        <f t="shared" si="191"/>
        <v>-1</v>
      </c>
      <c r="L776">
        <f t="shared" si="192"/>
        <v>2</v>
      </c>
      <c r="M776">
        <f t="shared" si="193"/>
        <v>2</v>
      </c>
      <c r="N776">
        <v>30578.099600000001</v>
      </c>
      <c r="O776" s="6">
        <f t="shared" si="198"/>
        <v>-3.2791351205658792E-3</v>
      </c>
      <c r="P776">
        <v>27390398</v>
      </c>
      <c r="Q776" s="6">
        <f t="shared" si="199"/>
        <v>-6.0070559046314642E-3</v>
      </c>
      <c r="R776">
        <v>3979.7944816533209</v>
      </c>
      <c r="S776" s="6">
        <f t="shared" si="200"/>
        <v>-3.3587389725523442E-3</v>
      </c>
      <c r="T776" s="29">
        <v>729.2111599999995</v>
      </c>
      <c r="U776" s="6">
        <f t="shared" si="201"/>
        <v>-1.0617871227027731E-3</v>
      </c>
      <c r="V776">
        <v>1169.9988199999996</v>
      </c>
      <c r="W776" s="6">
        <f t="shared" si="203"/>
        <v>-1.2988427387307544E-2</v>
      </c>
      <c r="X776">
        <v>4709.0056416533207</v>
      </c>
      <c r="Y776" s="6">
        <f t="shared" si="202"/>
        <v>-3.0037368980389001E-3</v>
      </c>
      <c r="Z776" s="29">
        <v>5879.0044616533205</v>
      </c>
      <c r="AA776" s="6">
        <f t="shared" si="204"/>
        <v>-5.0068896576822564E-3</v>
      </c>
      <c r="AB776">
        <f t="shared" si="194"/>
        <v>2019</v>
      </c>
      <c r="AC776">
        <f t="shared" si="195"/>
        <v>7</v>
      </c>
      <c r="AD776" s="23">
        <f t="shared" si="196"/>
        <v>3</v>
      </c>
      <c r="AE776">
        <f>IF(ISBLANK(Basket_Sheet!$I$1),0,IF(Basket_Sheet!$I$1=0,1,IF(Calculation_Sheet!AB776=Basket_Sheet!$I$1,1,0)))</f>
        <v>1</v>
      </c>
      <c r="AF776">
        <f>IF(ISBLANK(Basket_Sheet!$I$2),0,IF(Basket_Sheet!$I$2=0,1,IF(Calculation_Sheet!AC776=Basket_Sheet!$I$2,1,0)))</f>
        <v>0</v>
      </c>
      <c r="AG776">
        <f>IF(ISBLANK(Basket_Sheet!$I$3),0,IF(Basket_Sheet!$I$3=0,1,IF(Calculation_Sheet!AD776=Basket_Sheet!$I$3,1,0)))</f>
        <v>0</v>
      </c>
      <c r="AH776">
        <f t="shared" si="197"/>
        <v>1</v>
      </c>
    </row>
    <row r="777" spans="1:34" x14ac:dyDescent="0.35">
      <c r="A777" s="19">
        <v>43661</v>
      </c>
      <c r="B777" s="7">
        <v>-0.61390129159778384</v>
      </c>
      <c r="C777">
        <v>0.104326932</v>
      </c>
      <c r="D777">
        <v>8.6744661742187604E-2</v>
      </c>
      <c r="E777">
        <v>8.4834101240416704</v>
      </c>
      <c r="F777">
        <v>8</v>
      </c>
      <c r="G777">
        <f t="shared" ref="G777:G840" si="205">IF(B777&gt;=MIN($B$9:$B$1732),IF(B777&lt;-0.25,-1,99999),99999)</f>
        <v>-1</v>
      </c>
      <c r="H777">
        <f t="shared" ref="H777:H840" si="206">IF(B777&gt;-0.25,IF(B777&lt;0.25,0,99999),99999)</f>
        <v>99999</v>
      </c>
      <c r="I777">
        <f t="shared" ref="I777:I840" si="207">IF(B777&gt;0.25,1,99999)</f>
        <v>99999</v>
      </c>
      <c r="J777">
        <f>IF(Basket_Sheet!$I$6=0,IF(C777&lt;Basket_Sheet!$I$7,-10,10),IF(Basket_Sheet!$I$6=1,IF(D777&lt;Basket_Sheet!$I$7,-10,10),IF(Basket_Sheet!$I$6=2,IF(E777&gt;Basket_Sheet!$I$7,-10,10),"")))</f>
        <v>-10</v>
      </c>
      <c r="K777">
        <f t="shared" ref="K777:K840" si="208">MIN(G777:I777)</f>
        <v>-1</v>
      </c>
      <c r="L777">
        <f t="shared" ref="L777:L840" si="209">IF(AND(K777=-1,J777=10),1,IF(AND(K777=-1,J777=-10),2,IF(AND(K777=0,J777=10),3,IF(AND(K777=0,J777=-10),4,IF(AND(K777=1,J777=10),5,IF(AND(K777=1,J777=-10),6,""))))))</f>
        <v>2</v>
      </c>
      <c r="M777">
        <f t="shared" ref="M777:M840" si="210">L777</f>
        <v>2</v>
      </c>
      <c r="N777">
        <v>30452.449199999999</v>
      </c>
      <c r="O777" s="6">
        <f t="shared" si="198"/>
        <v>-4.1091631476013468E-3</v>
      </c>
      <c r="P777">
        <v>27416480</v>
      </c>
      <c r="Q777" s="6">
        <f t="shared" si="199"/>
        <v>9.5223150828260827E-4</v>
      </c>
      <c r="R777">
        <v>3984.9789289304981</v>
      </c>
      <c r="S777" s="6">
        <f t="shared" si="200"/>
        <v>1.3026922121424089E-3</v>
      </c>
      <c r="T777" s="29">
        <v>730.60719999999969</v>
      </c>
      <c r="U777" s="6">
        <f t="shared" si="201"/>
        <v>1.9144523240706146E-3</v>
      </c>
      <c r="V777">
        <v>1169.9116999999997</v>
      </c>
      <c r="W777" s="6">
        <f t="shared" si="203"/>
        <v>-7.4461613559506645E-5</v>
      </c>
      <c r="X777">
        <v>4715.5861289304976</v>
      </c>
      <c r="Y777" s="6">
        <f t="shared" si="202"/>
        <v>1.3974260763183199E-3</v>
      </c>
      <c r="Z777" s="29">
        <v>5885.4978289304972</v>
      </c>
      <c r="AA777" s="6">
        <f t="shared" si="204"/>
        <v>1.1045011650407943E-3</v>
      </c>
      <c r="AB777">
        <f t="shared" ref="AB777:AB840" si="211">YEAR(A777)</f>
        <v>2019</v>
      </c>
      <c r="AC777">
        <f t="shared" ref="AC777:AC840" si="212">MONTH(A777)</f>
        <v>7</v>
      </c>
      <c r="AD777" s="23">
        <f t="shared" si="196"/>
        <v>3</v>
      </c>
      <c r="AE777">
        <f>IF(ISBLANK(Basket_Sheet!$I$1),0,IF(Basket_Sheet!$I$1=0,1,IF(Calculation_Sheet!AB777=Basket_Sheet!$I$1,1,0)))</f>
        <v>1</v>
      </c>
      <c r="AF777">
        <f>IF(ISBLANK(Basket_Sheet!$I$2),0,IF(Basket_Sheet!$I$2=0,1,IF(Calculation_Sheet!AC777=Basket_Sheet!$I$2,1,0)))</f>
        <v>0</v>
      </c>
      <c r="AG777">
        <f>IF(ISBLANK(Basket_Sheet!$I$3),0,IF(Basket_Sheet!$I$3=0,1,IF(Calculation_Sheet!AD777=Basket_Sheet!$I$3,1,0)))</f>
        <v>0</v>
      </c>
      <c r="AH777">
        <f t="shared" si="197"/>
        <v>1</v>
      </c>
    </row>
    <row r="778" spans="1:34" x14ac:dyDescent="0.35">
      <c r="A778" s="19">
        <v>43662</v>
      </c>
      <c r="B778" s="7">
        <v>0.51288797294439403</v>
      </c>
      <c r="C778">
        <v>2.1442229999999998E-3</v>
      </c>
      <c r="D778">
        <v>4.1076425951481803E-2</v>
      </c>
      <c r="E778">
        <v>11.142673296778799</v>
      </c>
      <c r="F778">
        <v>10</v>
      </c>
      <c r="G778">
        <f t="shared" si="205"/>
        <v>99999</v>
      </c>
      <c r="H778">
        <f t="shared" si="206"/>
        <v>99999</v>
      </c>
      <c r="I778">
        <f t="shared" si="207"/>
        <v>1</v>
      </c>
      <c r="J778">
        <f>IF(Basket_Sheet!$I$6=0,IF(C778&lt;Basket_Sheet!$I$7,-10,10),IF(Basket_Sheet!$I$6=1,IF(D778&lt;Basket_Sheet!$I$7,-10,10),IF(Basket_Sheet!$I$6=2,IF(E778&gt;Basket_Sheet!$I$7,-10,10),"")))</f>
        <v>-10</v>
      </c>
      <c r="K778">
        <f t="shared" si="208"/>
        <v>1</v>
      </c>
      <c r="L778">
        <f t="shared" si="209"/>
        <v>6</v>
      </c>
      <c r="M778">
        <f t="shared" si="210"/>
        <v>6</v>
      </c>
      <c r="N778">
        <v>30577.900399999999</v>
      </c>
      <c r="O778" s="6">
        <f t="shared" si="198"/>
        <v>4.1195766940151923E-3</v>
      </c>
      <c r="P778">
        <v>27453666</v>
      </c>
      <c r="Q778" s="6">
        <f t="shared" si="199"/>
        <v>1.3563375021155011E-3</v>
      </c>
      <c r="R778">
        <v>3983.6691862798684</v>
      </c>
      <c r="S778" s="6">
        <f t="shared" si="200"/>
        <v>-3.2866990616209346E-4</v>
      </c>
      <c r="T778" s="29">
        <v>730.18587999999954</v>
      </c>
      <c r="U778" s="6">
        <f t="shared" si="201"/>
        <v>-5.7667102103586831E-4</v>
      </c>
      <c r="V778">
        <v>1167.4044199999998</v>
      </c>
      <c r="W778" s="6">
        <f t="shared" si="203"/>
        <v>-2.143136101638965E-3</v>
      </c>
      <c r="X778">
        <v>4713.855066279868</v>
      </c>
      <c r="Y778" s="6">
        <f t="shared" si="202"/>
        <v>-3.6709384651234522E-4</v>
      </c>
      <c r="Z778" s="29">
        <v>5881.2594862798678</v>
      </c>
      <c r="AA778" s="6">
        <f t="shared" si="204"/>
        <v>-7.2013324510900034E-4</v>
      </c>
      <c r="AB778">
        <f t="shared" si="211"/>
        <v>2019</v>
      </c>
      <c r="AC778">
        <f t="shared" si="212"/>
        <v>7</v>
      </c>
      <c r="AD778" s="23">
        <f t="shared" ref="AD778:AD841" si="213">ROUNDUP(AC778/3,0)</f>
        <v>3</v>
      </c>
      <c r="AE778">
        <f>IF(ISBLANK(Basket_Sheet!$I$1),0,IF(Basket_Sheet!$I$1=0,1,IF(Calculation_Sheet!AB778=Basket_Sheet!$I$1,1,0)))</f>
        <v>1</v>
      </c>
      <c r="AF778">
        <f>IF(ISBLANK(Basket_Sheet!$I$2),0,IF(Basket_Sheet!$I$2=0,1,IF(Calculation_Sheet!AC778=Basket_Sheet!$I$2,1,0)))</f>
        <v>0</v>
      </c>
      <c r="AG778">
        <f>IF(ISBLANK(Basket_Sheet!$I$3),0,IF(Basket_Sheet!$I$3=0,1,IF(Calculation_Sheet!AD778=Basket_Sheet!$I$3,1,0)))</f>
        <v>0</v>
      </c>
      <c r="AH778">
        <f t="shared" ref="AH778:AH841" si="214">IF(SUM(AE778:AG778)&gt;=$T$1,1,0)</f>
        <v>1</v>
      </c>
    </row>
    <row r="779" spans="1:34" x14ac:dyDescent="0.35">
      <c r="A779" s="19">
        <v>43663</v>
      </c>
      <c r="B779" s="7">
        <v>0.62841068829466273</v>
      </c>
      <c r="C779">
        <v>3.7260413999999999E-2</v>
      </c>
      <c r="D779">
        <v>9.4694693877552194E-2</v>
      </c>
      <c r="E779">
        <v>9.6143905588599399</v>
      </c>
      <c r="F779">
        <v>3</v>
      </c>
      <c r="G779">
        <f t="shared" si="205"/>
        <v>99999</v>
      </c>
      <c r="H779">
        <f t="shared" si="206"/>
        <v>99999</v>
      </c>
      <c r="I779">
        <f t="shared" si="207"/>
        <v>1</v>
      </c>
      <c r="J779">
        <f>IF(Basket_Sheet!$I$6=0,IF(C779&lt;Basket_Sheet!$I$7,-10,10),IF(Basket_Sheet!$I$6=1,IF(D779&lt;Basket_Sheet!$I$7,-10,10),IF(Basket_Sheet!$I$6=2,IF(E779&gt;Basket_Sheet!$I$7,-10,10),"")))</f>
        <v>10</v>
      </c>
      <c r="K779">
        <f t="shared" si="208"/>
        <v>1</v>
      </c>
      <c r="L779">
        <f t="shared" si="209"/>
        <v>5</v>
      </c>
      <c r="M779">
        <f t="shared" si="210"/>
        <v>5</v>
      </c>
      <c r="N779">
        <v>30773.599600000001</v>
      </c>
      <c r="O779" s="6">
        <f t="shared" ref="O779:O842" si="215">N779/N778-1</f>
        <v>6.4000208464281005E-3</v>
      </c>
      <c r="P779">
        <v>27524742</v>
      </c>
      <c r="Q779" s="6">
        <f t="shared" ref="Q779:Q842" si="216">P779/P778-1</f>
        <v>2.588943859082482E-3</v>
      </c>
      <c r="R779">
        <v>3988.5473712089497</v>
      </c>
      <c r="S779" s="6">
        <f t="shared" ref="S779:S842" si="217">R779/R778-1</f>
        <v>1.2245456891557538E-3</v>
      </c>
      <c r="T779" s="29">
        <v>731.79180999999971</v>
      </c>
      <c r="U779" s="6">
        <f t="shared" ref="U779:U842" si="218">T779/T778-1</f>
        <v>2.1993440903023131E-3</v>
      </c>
      <c r="V779">
        <v>1167.8624199999995</v>
      </c>
      <c r="W779" s="6">
        <f t="shared" si="203"/>
        <v>3.9232333898442384E-4</v>
      </c>
      <c r="X779">
        <v>4720.3391812089494</v>
      </c>
      <c r="Y779" s="6">
        <f t="shared" ref="Y779:Y842" si="219">X779/X778-1</f>
        <v>1.3755439736500286E-3</v>
      </c>
      <c r="Z779" s="29">
        <v>5888.2016012089489</v>
      </c>
      <c r="AA779" s="6">
        <f t="shared" si="204"/>
        <v>1.1803789554389876E-3</v>
      </c>
      <c r="AB779">
        <f t="shared" si="211"/>
        <v>2019</v>
      </c>
      <c r="AC779">
        <f t="shared" si="212"/>
        <v>7</v>
      </c>
      <c r="AD779" s="23">
        <f t="shared" si="213"/>
        <v>3</v>
      </c>
      <c r="AE779">
        <f>IF(ISBLANK(Basket_Sheet!$I$1),0,IF(Basket_Sheet!$I$1=0,1,IF(Calculation_Sheet!AB779=Basket_Sheet!$I$1,1,0)))</f>
        <v>1</v>
      </c>
      <c r="AF779">
        <f>IF(ISBLANK(Basket_Sheet!$I$2),0,IF(Basket_Sheet!$I$2=0,1,IF(Calculation_Sheet!AC779=Basket_Sheet!$I$2,1,0)))</f>
        <v>0</v>
      </c>
      <c r="AG779">
        <f>IF(ISBLANK(Basket_Sheet!$I$3),0,IF(Basket_Sheet!$I$3=0,1,IF(Calculation_Sheet!AD779=Basket_Sheet!$I$3,1,0)))</f>
        <v>0</v>
      </c>
      <c r="AH779">
        <f t="shared" si="214"/>
        <v>1</v>
      </c>
    </row>
    <row r="780" spans="1:34" x14ac:dyDescent="0.35">
      <c r="A780" s="19">
        <v>43664</v>
      </c>
      <c r="B780" s="7">
        <v>-1.2466474060936652</v>
      </c>
      <c r="C780">
        <v>0.87107072200000002</v>
      </c>
      <c r="D780">
        <v>0.301126381965509</v>
      </c>
      <c r="E780">
        <v>5.9422209217269604</v>
      </c>
      <c r="F780">
        <v>4</v>
      </c>
      <c r="G780">
        <f t="shared" si="205"/>
        <v>-1</v>
      </c>
      <c r="H780">
        <f t="shared" si="206"/>
        <v>99999</v>
      </c>
      <c r="I780">
        <f t="shared" si="207"/>
        <v>99999</v>
      </c>
      <c r="J780">
        <f>IF(Basket_Sheet!$I$6=0,IF(C780&lt;Basket_Sheet!$I$7,-10,10),IF(Basket_Sheet!$I$6=1,IF(D780&lt;Basket_Sheet!$I$7,-10,10),IF(Basket_Sheet!$I$6=2,IF(E780&gt;Basket_Sheet!$I$7,-10,10),"")))</f>
        <v>10</v>
      </c>
      <c r="K780">
        <f t="shared" si="208"/>
        <v>-1</v>
      </c>
      <c r="L780">
        <f t="shared" si="209"/>
        <v>1</v>
      </c>
      <c r="M780">
        <f t="shared" si="210"/>
        <v>1</v>
      </c>
      <c r="N780">
        <v>30458.599600000001</v>
      </c>
      <c r="O780" s="6">
        <f t="shared" si="215"/>
        <v>-1.0236046614449323E-2</v>
      </c>
      <c r="P780">
        <v>27699988</v>
      </c>
      <c r="Q780" s="6">
        <f t="shared" si="216"/>
        <v>6.3668535022054495E-3</v>
      </c>
      <c r="R780">
        <v>4006.3233688159003</v>
      </c>
      <c r="S780" s="6">
        <f t="shared" si="217"/>
        <v>4.4567598056539648E-3</v>
      </c>
      <c r="T780" s="29">
        <v>732.34706999999958</v>
      </c>
      <c r="U780" s="6">
        <f t="shared" si="218"/>
        <v>7.5876771564287182E-4</v>
      </c>
      <c r="V780">
        <v>1167.6396199999997</v>
      </c>
      <c r="W780" s="6">
        <f t="shared" ref="W780:W843" si="220">V780/V779-1</f>
        <v>-1.9077589635929648E-4</v>
      </c>
      <c r="X780">
        <v>4738.6704388158996</v>
      </c>
      <c r="Y780" s="6">
        <f t="shared" si="219"/>
        <v>3.8834619511929347E-3</v>
      </c>
      <c r="Z780" s="29">
        <v>5906.3100588158995</v>
      </c>
      <c r="AA780" s="6">
        <f t="shared" ref="AA780:AA843" si="221">Z780/Z779-1</f>
        <v>3.0753800282981025E-3</v>
      </c>
      <c r="AB780">
        <f t="shared" si="211"/>
        <v>2019</v>
      </c>
      <c r="AC780">
        <f t="shared" si="212"/>
        <v>7</v>
      </c>
      <c r="AD780" s="23">
        <f t="shared" si="213"/>
        <v>3</v>
      </c>
      <c r="AE780">
        <f>IF(ISBLANK(Basket_Sheet!$I$1),0,IF(Basket_Sheet!$I$1=0,1,IF(Calculation_Sheet!AB780=Basket_Sheet!$I$1,1,0)))</f>
        <v>1</v>
      </c>
      <c r="AF780">
        <f>IF(ISBLANK(Basket_Sheet!$I$2),0,IF(Basket_Sheet!$I$2=0,1,IF(Calculation_Sheet!AC780=Basket_Sheet!$I$2,1,0)))</f>
        <v>0</v>
      </c>
      <c r="AG780">
        <f>IF(ISBLANK(Basket_Sheet!$I$3),0,IF(Basket_Sheet!$I$3=0,1,IF(Calculation_Sheet!AD780=Basket_Sheet!$I$3,1,0)))</f>
        <v>0</v>
      </c>
      <c r="AH780">
        <f t="shared" si="214"/>
        <v>1</v>
      </c>
    </row>
    <row r="781" spans="1:34" x14ac:dyDescent="0.35">
      <c r="A781" s="19">
        <v>43665</v>
      </c>
      <c r="B781" s="7">
        <v>-2.9604424840761525</v>
      </c>
      <c r="C781">
        <v>0.93062842999999995</v>
      </c>
      <c r="D781">
        <v>0.44775781057955899</v>
      </c>
      <c r="E781">
        <v>3.98160166112838</v>
      </c>
      <c r="F781">
        <v>11</v>
      </c>
      <c r="G781">
        <f t="shared" si="205"/>
        <v>-1</v>
      </c>
      <c r="H781">
        <f t="shared" si="206"/>
        <v>99999</v>
      </c>
      <c r="I781">
        <f t="shared" si="207"/>
        <v>99999</v>
      </c>
      <c r="J781">
        <f>IF(Basket_Sheet!$I$6=0,IF(C781&lt;Basket_Sheet!$I$7,-10,10),IF(Basket_Sheet!$I$6=1,IF(D781&lt;Basket_Sheet!$I$7,-10,10),IF(Basket_Sheet!$I$6=2,IF(E781&gt;Basket_Sheet!$I$7,-10,10),"")))</f>
        <v>10</v>
      </c>
      <c r="K781">
        <f t="shared" si="208"/>
        <v>-1</v>
      </c>
      <c r="L781">
        <f t="shared" si="209"/>
        <v>1</v>
      </c>
      <c r="M781">
        <f t="shared" si="210"/>
        <v>1</v>
      </c>
      <c r="N781">
        <v>29835.75</v>
      </c>
      <c r="O781" s="6">
        <f t="shared" si="215"/>
        <v>-2.0449055707735253E-2</v>
      </c>
      <c r="P781">
        <v>27820684</v>
      </c>
      <c r="Q781" s="6">
        <f t="shared" si="216"/>
        <v>4.3572582053104103E-3</v>
      </c>
      <c r="R781">
        <v>4017.9559001338507</v>
      </c>
      <c r="S781" s="6">
        <f t="shared" si="217"/>
        <v>2.9035427865096164E-3</v>
      </c>
      <c r="T781" s="29">
        <v>736.62124999999958</v>
      </c>
      <c r="U781" s="6">
        <f t="shared" si="218"/>
        <v>5.8362765075308243E-3</v>
      </c>
      <c r="V781">
        <v>1191.9897399999998</v>
      </c>
      <c r="W781" s="6">
        <f t="shared" si="220"/>
        <v>2.0854139910052139E-2</v>
      </c>
      <c r="X781">
        <v>4754.5771501338504</v>
      </c>
      <c r="Y781" s="6">
        <f t="shared" si="219"/>
        <v>3.3567878423563791E-3</v>
      </c>
      <c r="Z781" s="29">
        <v>5946.5668901338504</v>
      </c>
      <c r="AA781" s="6">
        <f t="shared" si="221"/>
        <v>6.8159021312914625E-3</v>
      </c>
      <c r="AB781">
        <f t="shared" si="211"/>
        <v>2019</v>
      </c>
      <c r="AC781">
        <f t="shared" si="212"/>
        <v>7</v>
      </c>
      <c r="AD781" s="23">
        <f t="shared" si="213"/>
        <v>3</v>
      </c>
      <c r="AE781">
        <f>IF(ISBLANK(Basket_Sheet!$I$1),0,IF(Basket_Sheet!$I$1=0,1,IF(Calculation_Sheet!AB781=Basket_Sheet!$I$1,1,0)))</f>
        <v>1</v>
      </c>
      <c r="AF781">
        <f>IF(ISBLANK(Basket_Sheet!$I$2),0,IF(Basket_Sheet!$I$2=0,1,IF(Calculation_Sheet!AC781=Basket_Sheet!$I$2,1,0)))</f>
        <v>0</v>
      </c>
      <c r="AG781">
        <f>IF(ISBLANK(Basket_Sheet!$I$3),0,IF(Basket_Sheet!$I$3=0,1,IF(Calculation_Sheet!AD781=Basket_Sheet!$I$3,1,0)))</f>
        <v>0</v>
      </c>
      <c r="AH781">
        <f t="shared" si="214"/>
        <v>1</v>
      </c>
    </row>
    <row r="782" spans="1:34" x14ac:dyDescent="0.35">
      <c r="A782" s="19">
        <v>43668</v>
      </c>
      <c r="B782" s="7">
        <v>-0.44559007995905697</v>
      </c>
      <c r="C782">
        <v>0.335056191</v>
      </c>
      <c r="D782">
        <v>2.9841517593218202E-2</v>
      </c>
      <c r="E782">
        <v>11.8406493765556</v>
      </c>
      <c r="F782">
        <v>7</v>
      </c>
      <c r="G782">
        <f t="shared" si="205"/>
        <v>-1</v>
      </c>
      <c r="H782">
        <f t="shared" si="206"/>
        <v>99999</v>
      </c>
      <c r="I782">
        <f t="shared" si="207"/>
        <v>99999</v>
      </c>
      <c r="J782">
        <f>IF(Basket_Sheet!$I$6=0,IF(C782&lt;Basket_Sheet!$I$7,-10,10),IF(Basket_Sheet!$I$6=1,IF(D782&lt;Basket_Sheet!$I$7,-10,10),IF(Basket_Sheet!$I$6=2,IF(E782&gt;Basket_Sheet!$I$7,-10,10),"")))</f>
        <v>-10</v>
      </c>
      <c r="K782">
        <f t="shared" si="208"/>
        <v>-1</v>
      </c>
      <c r="L782">
        <f t="shared" si="209"/>
        <v>2</v>
      </c>
      <c r="M782">
        <f t="shared" si="210"/>
        <v>2</v>
      </c>
      <c r="N782">
        <v>29274</v>
      </c>
      <c r="O782" s="6">
        <f t="shared" si="215"/>
        <v>-1.8828083758578251E-2</v>
      </c>
      <c r="P782">
        <v>27881466</v>
      </c>
      <c r="Q782" s="6">
        <f t="shared" si="216"/>
        <v>2.1847773404852777E-3</v>
      </c>
      <c r="R782">
        <v>4031.8260432177844</v>
      </c>
      <c r="S782" s="6">
        <f t="shared" si="217"/>
        <v>3.4520396511747986E-3</v>
      </c>
      <c r="T782" s="29">
        <v>737.03137999999944</v>
      </c>
      <c r="U782" s="6">
        <f t="shared" si="218"/>
        <v>5.5677188242930775E-4</v>
      </c>
      <c r="V782">
        <v>1209.6541199999997</v>
      </c>
      <c r="W782" s="6">
        <f t="shared" si="220"/>
        <v>1.481923829310805E-2</v>
      </c>
      <c r="X782">
        <v>4768.8574232177834</v>
      </c>
      <c r="Y782" s="6">
        <f t="shared" si="219"/>
        <v>3.003479096670203E-3</v>
      </c>
      <c r="Z782" s="29">
        <v>5978.5115432177827</v>
      </c>
      <c r="AA782" s="6">
        <f t="shared" si="221"/>
        <v>5.3719488360473022E-3</v>
      </c>
      <c r="AB782">
        <f t="shared" si="211"/>
        <v>2019</v>
      </c>
      <c r="AC782">
        <f t="shared" si="212"/>
        <v>7</v>
      </c>
      <c r="AD782" s="23">
        <f t="shared" si="213"/>
        <v>3</v>
      </c>
      <c r="AE782">
        <f>IF(ISBLANK(Basket_Sheet!$I$1),0,IF(Basket_Sheet!$I$1=0,1,IF(Calculation_Sheet!AB782=Basket_Sheet!$I$1,1,0)))</f>
        <v>1</v>
      </c>
      <c r="AF782">
        <f>IF(ISBLANK(Basket_Sheet!$I$2),0,IF(Basket_Sheet!$I$2=0,1,IF(Calculation_Sheet!AC782=Basket_Sheet!$I$2,1,0)))</f>
        <v>0</v>
      </c>
      <c r="AG782">
        <f>IF(ISBLANK(Basket_Sheet!$I$3),0,IF(Basket_Sheet!$I$3=0,1,IF(Calculation_Sheet!AD782=Basket_Sheet!$I$3,1,0)))</f>
        <v>0</v>
      </c>
      <c r="AH782">
        <f t="shared" si="214"/>
        <v>1</v>
      </c>
    </row>
    <row r="783" spans="1:34" x14ac:dyDescent="0.35">
      <c r="A783" s="19">
        <v>43669</v>
      </c>
      <c r="B783" s="7">
        <v>-0.2114988852257417</v>
      </c>
      <c r="C783">
        <v>4.9777449000000001E-2</v>
      </c>
      <c r="D783">
        <v>2.9215533033971701E-3</v>
      </c>
      <c r="E783">
        <v>10.4103898343272</v>
      </c>
      <c r="F783">
        <v>6</v>
      </c>
      <c r="G783">
        <f t="shared" si="205"/>
        <v>99999</v>
      </c>
      <c r="H783">
        <f t="shared" si="206"/>
        <v>0</v>
      </c>
      <c r="I783">
        <f t="shared" si="207"/>
        <v>99999</v>
      </c>
      <c r="J783">
        <f>IF(Basket_Sheet!$I$6=0,IF(C783&lt;Basket_Sheet!$I$7,-10,10),IF(Basket_Sheet!$I$6=1,IF(D783&lt;Basket_Sheet!$I$7,-10,10),IF(Basket_Sheet!$I$6=2,IF(E783&gt;Basket_Sheet!$I$7,-10,10),"")))</f>
        <v>-10</v>
      </c>
      <c r="K783">
        <f t="shared" si="208"/>
        <v>0</v>
      </c>
      <c r="L783">
        <f t="shared" si="209"/>
        <v>4</v>
      </c>
      <c r="M783">
        <f t="shared" si="210"/>
        <v>4</v>
      </c>
      <c r="N783">
        <v>29115.550800000001</v>
      </c>
      <c r="O783" s="6">
        <f t="shared" si="215"/>
        <v>-5.4126255380200217E-3</v>
      </c>
      <c r="P783">
        <v>27857746</v>
      </c>
      <c r="Q783" s="6">
        <f t="shared" si="216"/>
        <v>-8.5074436186394209E-4</v>
      </c>
      <c r="R783">
        <v>4026.375270322445</v>
      </c>
      <c r="S783" s="6">
        <f t="shared" si="217"/>
        <v>-1.3519365262567584E-3</v>
      </c>
      <c r="T783" s="29">
        <v>735.28370999999959</v>
      </c>
      <c r="U783" s="6">
        <f t="shared" si="218"/>
        <v>-2.3712287528380172E-3</v>
      </c>
      <c r="V783">
        <v>1231.8444799999995</v>
      </c>
      <c r="W783" s="6">
        <f t="shared" si="220"/>
        <v>1.83443842608495E-2</v>
      </c>
      <c r="X783">
        <v>4761.6589803224442</v>
      </c>
      <c r="Y783" s="6">
        <f t="shared" si="219"/>
        <v>-1.5094690942725197E-3</v>
      </c>
      <c r="Z783" s="29">
        <v>5993.503460322444</v>
      </c>
      <c r="AA783" s="6">
        <f t="shared" si="221"/>
        <v>2.5076337138913996E-3</v>
      </c>
      <c r="AB783">
        <f t="shared" si="211"/>
        <v>2019</v>
      </c>
      <c r="AC783">
        <f t="shared" si="212"/>
        <v>7</v>
      </c>
      <c r="AD783" s="23">
        <f t="shared" si="213"/>
        <v>3</v>
      </c>
      <c r="AE783">
        <f>IF(ISBLANK(Basket_Sheet!$I$1),0,IF(Basket_Sheet!$I$1=0,1,IF(Calculation_Sheet!AB783=Basket_Sheet!$I$1,1,0)))</f>
        <v>1</v>
      </c>
      <c r="AF783">
        <f>IF(ISBLANK(Basket_Sheet!$I$2),0,IF(Basket_Sheet!$I$2=0,1,IF(Calculation_Sheet!AC783=Basket_Sheet!$I$2,1,0)))</f>
        <v>0</v>
      </c>
      <c r="AG783">
        <f>IF(ISBLANK(Basket_Sheet!$I$3),0,IF(Basket_Sheet!$I$3=0,1,IF(Calculation_Sheet!AD783=Basket_Sheet!$I$3,1,0)))</f>
        <v>0</v>
      </c>
      <c r="AH783">
        <f t="shared" si="214"/>
        <v>1</v>
      </c>
    </row>
    <row r="784" spans="1:34" x14ac:dyDescent="0.35">
      <c r="A784" s="19">
        <v>43670</v>
      </c>
      <c r="B784" s="7">
        <v>-0.69963187267218685</v>
      </c>
      <c r="C784">
        <v>9.6577799999999995E-3</v>
      </c>
      <c r="D784">
        <v>7.0060226053956995E-2</v>
      </c>
      <c r="E784">
        <v>11.576824801848099</v>
      </c>
      <c r="F784">
        <v>9</v>
      </c>
      <c r="G784">
        <f t="shared" si="205"/>
        <v>-1</v>
      </c>
      <c r="H784">
        <f t="shared" si="206"/>
        <v>99999</v>
      </c>
      <c r="I784">
        <f t="shared" si="207"/>
        <v>99999</v>
      </c>
      <c r="J784">
        <f>IF(Basket_Sheet!$I$6=0,IF(C784&lt;Basket_Sheet!$I$7,-10,10),IF(Basket_Sheet!$I$6=1,IF(D784&lt;Basket_Sheet!$I$7,-10,10),IF(Basket_Sheet!$I$6=2,IF(E784&gt;Basket_Sheet!$I$7,-10,10),"")))</f>
        <v>-10</v>
      </c>
      <c r="K784">
        <f t="shared" si="208"/>
        <v>-1</v>
      </c>
      <c r="L784">
        <f t="shared" si="209"/>
        <v>2</v>
      </c>
      <c r="M784">
        <f t="shared" si="210"/>
        <v>2</v>
      </c>
      <c r="N784">
        <v>28938.900399999999</v>
      </c>
      <c r="O784" s="6">
        <f t="shared" si="215"/>
        <v>-6.0672182097273319E-3</v>
      </c>
      <c r="P784">
        <v>28002522</v>
      </c>
      <c r="Q784" s="6">
        <f t="shared" si="216"/>
        <v>5.1969746583231391E-3</v>
      </c>
      <c r="R784">
        <v>4021.3804955114106</v>
      </c>
      <c r="S784" s="6">
        <f t="shared" si="217"/>
        <v>-1.2405139798691289E-3</v>
      </c>
      <c r="T784" s="29">
        <v>735.09779999999955</v>
      </c>
      <c r="U784" s="6">
        <f t="shared" si="218"/>
        <v>-2.5284117881518853E-4</v>
      </c>
      <c r="V784">
        <v>1235.4158399999997</v>
      </c>
      <c r="W784" s="6">
        <f t="shared" si="220"/>
        <v>2.8991971454059851E-3</v>
      </c>
      <c r="X784">
        <v>4756.4782955114097</v>
      </c>
      <c r="Y784" s="6">
        <f t="shared" si="219"/>
        <v>-1.0879999664914486E-3</v>
      </c>
      <c r="Z784" s="29">
        <v>5991.8941355114093</v>
      </c>
      <c r="AA784" s="6">
        <f t="shared" si="221"/>
        <v>-2.6851153447871035E-4</v>
      </c>
      <c r="AB784">
        <f t="shared" si="211"/>
        <v>2019</v>
      </c>
      <c r="AC784">
        <f t="shared" si="212"/>
        <v>7</v>
      </c>
      <c r="AD784" s="23">
        <f t="shared" si="213"/>
        <v>3</v>
      </c>
      <c r="AE784">
        <f>IF(ISBLANK(Basket_Sheet!$I$1),0,IF(Basket_Sheet!$I$1=0,1,IF(Calculation_Sheet!AB784=Basket_Sheet!$I$1,1,0)))</f>
        <v>1</v>
      </c>
      <c r="AF784">
        <f>IF(ISBLANK(Basket_Sheet!$I$2),0,IF(Basket_Sheet!$I$2=0,1,IF(Calculation_Sheet!AC784=Basket_Sheet!$I$2,1,0)))</f>
        <v>0</v>
      </c>
      <c r="AG784">
        <f>IF(ISBLANK(Basket_Sheet!$I$3),0,IF(Basket_Sheet!$I$3=0,1,IF(Calculation_Sheet!AD784=Basket_Sheet!$I$3,1,0)))</f>
        <v>0</v>
      </c>
      <c r="AH784">
        <f t="shared" si="214"/>
        <v>1</v>
      </c>
    </row>
    <row r="785" spans="1:34" x14ac:dyDescent="0.35">
      <c r="A785" s="19">
        <v>43671</v>
      </c>
      <c r="B785" s="7">
        <v>0.16499563525991712</v>
      </c>
      <c r="C785">
        <v>0.45233458199999999</v>
      </c>
      <c r="D785">
        <v>5.31807454245877E-2</v>
      </c>
      <c r="E785">
        <v>10.492817838250801</v>
      </c>
      <c r="F785">
        <v>14</v>
      </c>
      <c r="G785">
        <f t="shared" si="205"/>
        <v>99999</v>
      </c>
      <c r="H785">
        <f t="shared" si="206"/>
        <v>0</v>
      </c>
      <c r="I785">
        <f t="shared" si="207"/>
        <v>99999</v>
      </c>
      <c r="J785">
        <f>IF(Basket_Sheet!$I$6=0,IF(C785&lt;Basket_Sheet!$I$7,-10,10),IF(Basket_Sheet!$I$6=1,IF(D785&lt;Basket_Sheet!$I$7,-10,10),IF(Basket_Sheet!$I$6=2,IF(E785&gt;Basket_Sheet!$I$7,-10,10),"")))</f>
        <v>-10</v>
      </c>
      <c r="K785">
        <f t="shared" si="208"/>
        <v>0</v>
      </c>
      <c r="L785">
        <f t="shared" si="209"/>
        <v>4</v>
      </c>
      <c r="M785">
        <f t="shared" si="210"/>
        <v>4</v>
      </c>
      <c r="N785">
        <v>29103.050800000001</v>
      </c>
      <c r="O785" s="6">
        <f t="shared" si="215"/>
        <v>5.6723095118016431E-3</v>
      </c>
      <c r="P785">
        <v>27715266</v>
      </c>
      <c r="Q785" s="6">
        <f t="shared" si="216"/>
        <v>-1.0258218884713344E-2</v>
      </c>
      <c r="R785">
        <v>4025.815985804828</v>
      </c>
      <c r="S785" s="6">
        <f t="shared" si="217"/>
        <v>1.1029770245238879E-3</v>
      </c>
      <c r="T785" s="29">
        <v>732.41917999999953</v>
      </c>
      <c r="U785" s="6">
        <f t="shared" si="218"/>
        <v>-3.6438960911051588E-3</v>
      </c>
      <c r="V785">
        <v>1232.6324799999995</v>
      </c>
      <c r="W785" s="6">
        <f t="shared" si="220"/>
        <v>-2.2529741888367427E-3</v>
      </c>
      <c r="X785">
        <v>4758.2351658048274</v>
      </c>
      <c r="Y785" s="6">
        <f t="shared" si="219"/>
        <v>3.6936367292494943E-4</v>
      </c>
      <c r="Z785" s="29">
        <v>5990.8676458048267</v>
      </c>
      <c r="AA785" s="6">
        <f t="shared" si="221"/>
        <v>-1.7131305783579798E-4</v>
      </c>
      <c r="AB785">
        <f t="shared" si="211"/>
        <v>2019</v>
      </c>
      <c r="AC785">
        <f t="shared" si="212"/>
        <v>7</v>
      </c>
      <c r="AD785" s="23">
        <f t="shared" si="213"/>
        <v>3</v>
      </c>
      <c r="AE785">
        <f>IF(ISBLANK(Basket_Sheet!$I$1),0,IF(Basket_Sheet!$I$1=0,1,IF(Calculation_Sheet!AB785=Basket_Sheet!$I$1,1,0)))</f>
        <v>1</v>
      </c>
      <c r="AF785">
        <f>IF(ISBLANK(Basket_Sheet!$I$2),0,IF(Basket_Sheet!$I$2=0,1,IF(Calculation_Sheet!AC785=Basket_Sheet!$I$2,1,0)))</f>
        <v>0</v>
      </c>
      <c r="AG785">
        <f>IF(ISBLANK(Basket_Sheet!$I$3),0,IF(Basket_Sheet!$I$3=0,1,IF(Calculation_Sheet!AD785=Basket_Sheet!$I$3,1,0)))</f>
        <v>0</v>
      </c>
      <c r="AH785">
        <f t="shared" si="214"/>
        <v>1</v>
      </c>
    </row>
    <row r="786" spans="1:34" x14ac:dyDescent="0.35">
      <c r="A786" s="19">
        <v>43672</v>
      </c>
      <c r="B786" s="7">
        <v>1.2482871599289311</v>
      </c>
      <c r="C786">
        <v>0.56860884199999995</v>
      </c>
      <c r="D786">
        <v>0.18525933852437301</v>
      </c>
      <c r="E786">
        <v>8.8818317458490696</v>
      </c>
      <c r="F786">
        <v>10</v>
      </c>
      <c r="G786">
        <f t="shared" si="205"/>
        <v>99999</v>
      </c>
      <c r="H786">
        <f t="shared" si="206"/>
        <v>99999</v>
      </c>
      <c r="I786">
        <f t="shared" si="207"/>
        <v>1</v>
      </c>
      <c r="J786">
        <f>IF(Basket_Sheet!$I$6=0,IF(C786&lt;Basket_Sheet!$I$7,-10,10),IF(Basket_Sheet!$I$6=1,IF(D786&lt;Basket_Sheet!$I$7,-10,10),IF(Basket_Sheet!$I$6=2,IF(E786&gt;Basket_Sheet!$I$7,-10,10),"")))</f>
        <v>10</v>
      </c>
      <c r="K786">
        <f t="shared" si="208"/>
        <v>1</v>
      </c>
      <c r="L786">
        <f t="shared" si="209"/>
        <v>5</v>
      </c>
      <c r="M786">
        <f t="shared" si="210"/>
        <v>5</v>
      </c>
      <c r="N786">
        <v>29363.900399999999</v>
      </c>
      <c r="O786" s="6">
        <f t="shared" si="215"/>
        <v>8.9629641164630236E-3</v>
      </c>
      <c r="P786">
        <v>27760308</v>
      </c>
      <c r="Q786" s="6">
        <f t="shared" si="216"/>
        <v>1.6251693200419748E-3</v>
      </c>
      <c r="R786">
        <v>4033.2952338693763</v>
      </c>
      <c r="S786" s="6">
        <f t="shared" si="217"/>
        <v>1.8578216418536631E-3</v>
      </c>
      <c r="T786" s="29">
        <v>735.18246999999951</v>
      </c>
      <c r="U786" s="6">
        <f t="shared" si="218"/>
        <v>3.7728258290559147E-3</v>
      </c>
      <c r="V786">
        <v>1213.3058999999994</v>
      </c>
      <c r="W786" s="6">
        <f t="shared" si="220"/>
        <v>-1.5679109802461233E-2</v>
      </c>
      <c r="X786">
        <v>4768.4777038693755</v>
      </c>
      <c r="Y786" s="6">
        <f t="shared" si="219"/>
        <v>2.1525918134850386E-3</v>
      </c>
      <c r="Z786" s="29">
        <v>5981.7836038693749</v>
      </c>
      <c r="AA786" s="6">
        <f t="shared" si="221"/>
        <v>-1.5163149100470008E-3</v>
      </c>
      <c r="AB786">
        <f t="shared" si="211"/>
        <v>2019</v>
      </c>
      <c r="AC786">
        <f t="shared" si="212"/>
        <v>7</v>
      </c>
      <c r="AD786" s="23">
        <f t="shared" si="213"/>
        <v>3</v>
      </c>
      <c r="AE786">
        <f>IF(ISBLANK(Basket_Sheet!$I$1),0,IF(Basket_Sheet!$I$1=0,1,IF(Calculation_Sheet!AB786=Basket_Sheet!$I$1,1,0)))</f>
        <v>1</v>
      </c>
      <c r="AF786">
        <f>IF(ISBLANK(Basket_Sheet!$I$2),0,IF(Basket_Sheet!$I$2=0,1,IF(Calculation_Sheet!AC786=Basket_Sheet!$I$2,1,0)))</f>
        <v>0</v>
      </c>
      <c r="AG786">
        <f>IF(ISBLANK(Basket_Sheet!$I$3),0,IF(Basket_Sheet!$I$3=0,1,IF(Calculation_Sheet!AD786=Basket_Sheet!$I$3,1,0)))</f>
        <v>0</v>
      </c>
      <c r="AH786">
        <f t="shared" si="214"/>
        <v>1</v>
      </c>
    </row>
    <row r="787" spans="1:34" x14ac:dyDescent="0.35">
      <c r="A787" s="19">
        <v>43675</v>
      </c>
      <c r="B787" s="7">
        <v>-0.18962508264776334</v>
      </c>
      <c r="C787">
        <v>8.8173548000000004E-2</v>
      </c>
      <c r="D787">
        <v>5.2508906248250303E-2</v>
      </c>
      <c r="E787">
        <v>9.4597456017332799</v>
      </c>
      <c r="F787">
        <v>11</v>
      </c>
      <c r="G787">
        <f t="shared" si="205"/>
        <v>99999</v>
      </c>
      <c r="H787">
        <f t="shared" si="206"/>
        <v>0</v>
      </c>
      <c r="I787">
        <f t="shared" si="207"/>
        <v>99999</v>
      </c>
      <c r="J787">
        <f>IF(Basket_Sheet!$I$6=0,IF(C787&lt;Basket_Sheet!$I$7,-10,10),IF(Basket_Sheet!$I$6=1,IF(D787&lt;Basket_Sheet!$I$7,-10,10),IF(Basket_Sheet!$I$6=2,IF(E787&gt;Basket_Sheet!$I$7,-10,10),"")))</f>
        <v>-10</v>
      </c>
      <c r="K787">
        <f t="shared" si="208"/>
        <v>0</v>
      </c>
      <c r="L787">
        <f t="shared" si="209"/>
        <v>4</v>
      </c>
      <c r="M787">
        <f t="shared" si="210"/>
        <v>4</v>
      </c>
      <c r="N787">
        <v>29332.550800000001</v>
      </c>
      <c r="O787" s="6">
        <f t="shared" si="215"/>
        <v>-1.0676238365118218E-3</v>
      </c>
      <c r="P787">
        <v>27769930</v>
      </c>
      <c r="Q787" s="6">
        <f t="shared" si="216"/>
        <v>3.4660998718027969E-4</v>
      </c>
      <c r="R787">
        <v>4031.9888231003142</v>
      </c>
      <c r="S787" s="6">
        <f t="shared" si="217"/>
        <v>-3.2390655613090402E-4</v>
      </c>
      <c r="T787" s="29">
        <v>734.48915999999952</v>
      </c>
      <c r="U787" s="6">
        <f t="shared" si="218"/>
        <v>-9.4304479267570684E-4</v>
      </c>
      <c r="V787">
        <v>1215.7319399999994</v>
      </c>
      <c r="W787" s="6">
        <f t="shared" si="220"/>
        <v>1.9995287256082683E-3</v>
      </c>
      <c r="X787">
        <v>4766.4779831003134</v>
      </c>
      <c r="Y787" s="6">
        <f t="shared" si="219"/>
        <v>-4.1936250796337227E-4</v>
      </c>
      <c r="Z787" s="29">
        <v>5982.2099231003131</v>
      </c>
      <c r="AA787" s="6">
        <f t="shared" si="221"/>
        <v>7.1269584319688661E-5</v>
      </c>
      <c r="AB787">
        <f t="shared" si="211"/>
        <v>2019</v>
      </c>
      <c r="AC787">
        <f t="shared" si="212"/>
        <v>7</v>
      </c>
      <c r="AD787" s="23">
        <f t="shared" si="213"/>
        <v>3</v>
      </c>
      <c r="AE787">
        <f>IF(ISBLANK(Basket_Sheet!$I$1),0,IF(Basket_Sheet!$I$1=0,1,IF(Calculation_Sheet!AB787=Basket_Sheet!$I$1,1,0)))</f>
        <v>1</v>
      </c>
      <c r="AF787">
        <f>IF(ISBLANK(Basket_Sheet!$I$2),0,IF(Basket_Sheet!$I$2=0,1,IF(Calculation_Sheet!AC787=Basket_Sheet!$I$2,1,0)))</f>
        <v>0</v>
      </c>
      <c r="AG787">
        <f>IF(ISBLANK(Basket_Sheet!$I$3),0,IF(Basket_Sheet!$I$3=0,1,IF(Calculation_Sheet!AD787=Basket_Sheet!$I$3,1,0)))</f>
        <v>0</v>
      </c>
      <c r="AH787">
        <f t="shared" si="214"/>
        <v>1</v>
      </c>
    </row>
    <row r="788" spans="1:34" x14ac:dyDescent="0.35">
      <c r="A788" s="19">
        <v>43676</v>
      </c>
      <c r="B788" s="7">
        <v>-2.693108328591435</v>
      </c>
      <c r="C788">
        <v>0.79378877299999995</v>
      </c>
      <c r="D788">
        <v>0.435194464283713</v>
      </c>
      <c r="E788">
        <v>4.3721857413244098</v>
      </c>
      <c r="F788">
        <v>16</v>
      </c>
      <c r="G788">
        <f t="shared" si="205"/>
        <v>-1</v>
      </c>
      <c r="H788">
        <f t="shared" si="206"/>
        <v>99999</v>
      </c>
      <c r="I788">
        <f t="shared" si="207"/>
        <v>99999</v>
      </c>
      <c r="J788">
        <f>IF(Basket_Sheet!$I$6=0,IF(C788&lt;Basket_Sheet!$I$7,-10,10),IF(Basket_Sheet!$I$6=1,IF(D788&lt;Basket_Sheet!$I$7,-10,10),IF(Basket_Sheet!$I$6=2,IF(E788&gt;Basket_Sheet!$I$7,-10,10),"")))</f>
        <v>10</v>
      </c>
      <c r="K788">
        <f t="shared" si="208"/>
        <v>-1</v>
      </c>
      <c r="L788">
        <f t="shared" si="209"/>
        <v>1</v>
      </c>
      <c r="M788">
        <f t="shared" si="210"/>
        <v>1</v>
      </c>
      <c r="N788">
        <v>28758.75</v>
      </c>
      <c r="O788" s="6">
        <f t="shared" si="215"/>
        <v>-1.9561912767572909E-2</v>
      </c>
      <c r="P788">
        <v>27875622</v>
      </c>
      <c r="Q788" s="6">
        <f t="shared" si="216"/>
        <v>3.8059872675229034E-3</v>
      </c>
      <c r="R788">
        <v>4046.7821533544279</v>
      </c>
      <c r="S788" s="6">
        <f t="shared" si="217"/>
        <v>3.6689908884068867E-3</v>
      </c>
      <c r="T788" s="29">
        <v>736.37621999999942</v>
      </c>
      <c r="U788" s="6">
        <f t="shared" si="218"/>
        <v>2.5692142277495833E-3</v>
      </c>
      <c r="V788">
        <v>1210.3618199999996</v>
      </c>
      <c r="W788" s="6">
        <f t="shared" si="220"/>
        <v>-4.4171908488311873E-3</v>
      </c>
      <c r="X788">
        <v>4783.1583733544276</v>
      </c>
      <c r="Y788" s="6">
        <f t="shared" si="219"/>
        <v>3.4995210957136091E-3</v>
      </c>
      <c r="Z788" s="29">
        <v>5993.5201933544267</v>
      </c>
      <c r="AA788" s="6">
        <f t="shared" si="221"/>
        <v>1.8906508463434335E-3</v>
      </c>
      <c r="AB788">
        <f t="shared" si="211"/>
        <v>2019</v>
      </c>
      <c r="AC788">
        <f t="shared" si="212"/>
        <v>7</v>
      </c>
      <c r="AD788" s="23">
        <f t="shared" si="213"/>
        <v>3</v>
      </c>
      <c r="AE788">
        <f>IF(ISBLANK(Basket_Sheet!$I$1),0,IF(Basket_Sheet!$I$1=0,1,IF(Calculation_Sheet!AB788=Basket_Sheet!$I$1,1,0)))</f>
        <v>1</v>
      </c>
      <c r="AF788">
        <f>IF(ISBLANK(Basket_Sheet!$I$2),0,IF(Basket_Sheet!$I$2=0,1,IF(Calculation_Sheet!AC788=Basket_Sheet!$I$2,1,0)))</f>
        <v>0</v>
      </c>
      <c r="AG788">
        <f>IF(ISBLANK(Basket_Sheet!$I$3),0,IF(Basket_Sheet!$I$3=0,1,IF(Calculation_Sheet!AD788=Basket_Sheet!$I$3,1,0)))</f>
        <v>0</v>
      </c>
      <c r="AH788">
        <f t="shared" si="214"/>
        <v>1</v>
      </c>
    </row>
    <row r="789" spans="1:34" x14ac:dyDescent="0.35">
      <c r="A789" s="19">
        <v>43677</v>
      </c>
      <c r="B789" s="7">
        <v>0.7288233501290432</v>
      </c>
      <c r="C789">
        <v>0.40094354300000001</v>
      </c>
      <c r="D789">
        <v>0.12719156580594901</v>
      </c>
      <c r="E789">
        <v>8.4006487317534404</v>
      </c>
      <c r="F789">
        <v>14</v>
      </c>
      <c r="G789">
        <f t="shared" si="205"/>
        <v>99999</v>
      </c>
      <c r="H789">
        <f t="shared" si="206"/>
        <v>99999</v>
      </c>
      <c r="I789">
        <f t="shared" si="207"/>
        <v>1</v>
      </c>
      <c r="J789">
        <f>IF(Basket_Sheet!$I$6=0,IF(C789&lt;Basket_Sheet!$I$7,-10,10),IF(Basket_Sheet!$I$6=1,IF(D789&lt;Basket_Sheet!$I$7,-10,10),IF(Basket_Sheet!$I$6=2,IF(E789&gt;Basket_Sheet!$I$7,-10,10),"")))</f>
        <v>10</v>
      </c>
      <c r="K789">
        <f t="shared" si="208"/>
        <v>1</v>
      </c>
      <c r="L789">
        <f t="shared" si="209"/>
        <v>5</v>
      </c>
      <c r="M789">
        <f t="shared" si="210"/>
        <v>5</v>
      </c>
      <c r="N789">
        <v>28865.5</v>
      </c>
      <c r="O789" s="6">
        <f t="shared" si="215"/>
        <v>3.7119137653758294E-3</v>
      </c>
      <c r="P789">
        <v>27970232</v>
      </c>
      <c r="Q789" s="6">
        <f t="shared" si="216"/>
        <v>3.3940049839964459E-3</v>
      </c>
      <c r="R789">
        <v>4043.449299018519</v>
      </c>
      <c r="S789" s="6">
        <f t="shared" si="217"/>
        <v>-8.235813566456196E-4</v>
      </c>
      <c r="T789" s="29">
        <v>737.21595999999943</v>
      </c>
      <c r="U789" s="6">
        <f t="shared" si="218"/>
        <v>1.1403681666961596E-3</v>
      </c>
      <c r="V789">
        <v>1251.9794199999997</v>
      </c>
      <c r="W789" s="6">
        <f t="shared" si="220"/>
        <v>3.438442894704008E-2</v>
      </c>
      <c r="X789">
        <v>4780.6652590185186</v>
      </c>
      <c r="Y789" s="6">
        <f t="shared" si="219"/>
        <v>-5.2122763690987117E-4</v>
      </c>
      <c r="Z789" s="29">
        <v>6032.6446790185182</v>
      </c>
      <c r="AA789" s="6">
        <f t="shared" si="221"/>
        <v>6.5277974215340873E-3</v>
      </c>
      <c r="AB789">
        <f t="shared" si="211"/>
        <v>2019</v>
      </c>
      <c r="AC789">
        <f t="shared" si="212"/>
        <v>7</v>
      </c>
      <c r="AD789" s="23">
        <f t="shared" si="213"/>
        <v>3</v>
      </c>
      <c r="AE789">
        <f>IF(ISBLANK(Basket_Sheet!$I$1),0,IF(Basket_Sheet!$I$1=0,1,IF(Calculation_Sheet!AB789=Basket_Sheet!$I$1,1,0)))</f>
        <v>1</v>
      </c>
      <c r="AF789">
        <f>IF(ISBLANK(Basket_Sheet!$I$2),0,IF(Basket_Sheet!$I$2=0,1,IF(Calculation_Sheet!AC789=Basket_Sheet!$I$2,1,0)))</f>
        <v>0</v>
      </c>
      <c r="AG789">
        <f>IF(ISBLANK(Basket_Sheet!$I$3),0,IF(Basket_Sheet!$I$3=0,1,IF(Calculation_Sheet!AD789=Basket_Sheet!$I$3,1,0)))</f>
        <v>0</v>
      </c>
      <c r="AH789">
        <f t="shared" si="214"/>
        <v>1</v>
      </c>
    </row>
    <row r="790" spans="1:34" x14ac:dyDescent="0.35">
      <c r="A790" s="19">
        <v>43678</v>
      </c>
      <c r="B790" s="7">
        <v>-1.1544293605607523</v>
      </c>
      <c r="C790">
        <v>0.85418014099999995</v>
      </c>
      <c r="D790">
        <v>0.213951634098419</v>
      </c>
      <c r="E790">
        <v>4.5951351564111498</v>
      </c>
      <c r="F790">
        <v>7</v>
      </c>
      <c r="G790">
        <f t="shared" si="205"/>
        <v>-1</v>
      </c>
      <c r="H790">
        <f t="shared" si="206"/>
        <v>99999</v>
      </c>
      <c r="I790">
        <f t="shared" si="207"/>
        <v>99999</v>
      </c>
      <c r="J790">
        <f>IF(Basket_Sheet!$I$6=0,IF(C790&lt;Basket_Sheet!$I$7,-10,10),IF(Basket_Sheet!$I$6=1,IF(D790&lt;Basket_Sheet!$I$7,-10,10),IF(Basket_Sheet!$I$6=2,IF(E790&gt;Basket_Sheet!$I$7,-10,10),"")))</f>
        <v>10</v>
      </c>
      <c r="K790">
        <f t="shared" si="208"/>
        <v>-1</v>
      </c>
      <c r="L790">
        <f t="shared" si="209"/>
        <v>1</v>
      </c>
      <c r="M790">
        <f t="shared" si="210"/>
        <v>1</v>
      </c>
      <c r="N790">
        <v>28412.25</v>
      </c>
      <c r="O790" s="6">
        <f t="shared" si="215"/>
        <v>-1.5702135767611813E-2</v>
      </c>
      <c r="P790">
        <v>28111888</v>
      </c>
      <c r="Q790" s="6">
        <f t="shared" si="216"/>
        <v>5.0645271730316299E-3</v>
      </c>
      <c r="R790">
        <v>4057.944915681529</v>
      </c>
      <c r="S790" s="6">
        <f t="shared" si="217"/>
        <v>3.584963131979535E-3</v>
      </c>
      <c r="T790" s="29">
        <v>738.01865999999927</v>
      </c>
      <c r="U790" s="6">
        <f t="shared" si="218"/>
        <v>1.0888261290489254E-3</v>
      </c>
      <c r="V790">
        <v>1263.3462599999996</v>
      </c>
      <c r="W790" s="6">
        <f t="shared" si="220"/>
        <v>9.0790949263366283E-3</v>
      </c>
      <c r="X790">
        <v>4795.9635756815278</v>
      </c>
      <c r="Y790" s="6">
        <f t="shared" si="219"/>
        <v>3.200039290379042E-3</v>
      </c>
      <c r="Z790" s="29">
        <v>6059.3098356815271</v>
      </c>
      <c r="AA790" s="6">
        <f t="shared" si="221"/>
        <v>4.4201437481889982E-3</v>
      </c>
      <c r="AB790">
        <f t="shared" si="211"/>
        <v>2019</v>
      </c>
      <c r="AC790">
        <f t="shared" si="212"/>
        <v>8</v>
      </c>
      <c r="AD790" s="23">
        <f t="shared" si="213"/>
        <v>3</v>
      </c>
      <c r="AE790">
        <f>IF(ISBLANK(Basket_Sheet!$I$1),0,IF(Basket_Sheet!$I$1=0,1,IF(Calculation_Sheet!AB790=Basket_Sheet!$I$1,1,0)))</f>
        <v>1</v>
      </c>
      <c r="AF790">
        <f>IF(ISBLANK(Basket_Sheet!$I$2),0,IF(Basket_Sheet!$I$2=0,1,IF(Calculation_Sheet!AC790=Basket_Sheet!$I$2,1,0)))</f>
        <v>0</v>
      </c>
      <c r="AG790">
        <f>IF(ISBLANK(Basket_Sheet!$I$3),0,IF(Basket_Sheet!$I$3=0,1,IF(Calculation_Sheet!AD790=Basket_Sheet!$I$3,1,0)))</f>
        <v>0</v>
      </c>
      <c r="AH790">
        <f t="shared" si="214"/>
        <v>1</v>
      </c>
    </row>
    <row r="791" spans="1:34" x14ac:dyDescent="0.35">
      <c r="A791" s="19">
        <v>43679</v>
      </c>
      <c r="B791" s="7">
        <v>0.44706724510193602</v>
      </c>
      <c r="C791">
        <v>0.62974059999999998</v>
      </c>
      <c r="D791">
        <v>0.102792819563417</v>
      </c>
      <c r="E791">
        <v>7.5906499362378401</v>
      </c>
      <c r="F791">
        <v>21</v>
      </c>
      <c r="G791">
        <f t="shared" si="205"/>
        <v>99999</v>
      </c>
      <c r="H791">
        <f t="shared" si="206"/>
        <v>99999</v>
      </c>
      <c r="I791">
        <f t="shared" si="207"/>
        <v>1</v>
      </c>
      <c r="J791">
        <f>IF(Basket_Sheet!$I$6=0,IF(C791&lt;Basket_Sheet!$I$7,-10,10),IF(Basket_Sheet!$I$6=1,IF(D791&lt;Basket_Sheet!$I$7,-10,10),IF(Basket_Sheet!$I$6=2,IF(E791&gt;Basket_Sheet!$I$7,-10,10),"")))</f>
        <v>10</v>
      </c>
      <c r="K791">
        <f t="shared" si="208"/>
        <v>1</v>
      </c>
      <c r="L791">
        <f t="shared" si="209"/>
        <v>5</v>
      </c>
      <c r="M791">
        <f t="shared" si="210"/>
        <v>5</v>
      </c>
      <c r="N791">
        <v>28231.949199999999</v>
      </c>
      <c r="O791" s="6">
        <f t="shared" si="215"/>
        <v>-6.3458824978662731E-3</v>
      </c>
      <c r="P791">
        <v>27933950</v>
      </c>
      <c r="Q791" s="6">
        <f t="shared" si="216"/>
        <v>-6.3296353485756685E-3</v>
      </c>
      <c r="R791">
        <v>4049.7976659727765</v>
      </c>
      <c r="S791" s="6">
        <f t="shared" si="217"/>
        <v>-2.0077280194880087E-3</v>
      </c>
      <c r="T791" s="29">
        <v>734.64457999999945</v>
      </c>
      <c r="U791" s="6">
        <f t="shared" si="218"/>
        <v>-4.5718085231067906E-3</v>
      </c>
      <c r="V791">
        <v>1273.5841999999993</v>
      </c>
      <c r="W791" s="6">
        <f t="shared" si="220"/>
        <v>8.103827370336214E-3</v>
      </c>
      <c r="X791">
        <v>4784.4422459727757</v>
      </c>
      <c r="Y791" s="6">
        <f t="shared" si="219"/>
        <v>-2.4022971665531578E-3</v>
      </c>
      <c r="Z791" s="29">
        <v>6058.026445972775</v>
      </c>
      <c r="AA791" s="6">
        <f t="shared" si="221"/>
        <v>-2.1180460210079577E-4</v>
      </c>
      <c r="AB791">
        <f t="shared" si="211"/>
        <v>2019</v>
      </c>
      <c r="AC791">
        <f t="shared" si="212"/>
        <v>8</v>
      </c>
      <c r="AD791" s="23">
        <f t="shared" si="213"/>
        <v>3</v>
      </c>
      <c r="AE791">
        <f>IF(ISBLANK(Basket_Sheet!$I$1),0,IF(Basket_Sheet!$I$1=0,1,IF(Calculation_Sheet!AB791=Basket_Sheet!$I$1,1,0)))</f>
        <v>1</v>
      </c>
      <c r="AF791">
        <f>IF(ISBLANK(Basket_Sheet!$I$2),0,IF(Basket_Sheet!$I$2=0,1,IF(Calculation_Sheet!AC791=Basket_Sheet!$I$2,1,0)))</f>
        <v>0</v>
      </c>
      <c r="AG791">
        <f>IF(ISBLANK(Basket_Sheet!$I$3),0,IF(Basket_Sheet!$I$3=0,1,IF(Calculation_Sheet!AD791=Basket_Sheet!$I$3,1,0)))</f>
        <v>0</v>
      </c>
      <c r="AH791">
        <f t="shared" si="214"/>
        <v>1</v>
      </c>
    </row>
    <row r="792" spans="1:34" x14ac:dyDescent="0.35">
      <c r="A792" s="19">
        <v>43682</v>
      </c>
      <c r="B792" s="7">
        <v>-0.22949165705958052</v>
      </c>
      <c r="C792">
        <v>0.51752768299999996</v>
      </c>
      <c r="D792">
        <v>5.6376954653176103E-2</v>
      </c>
      <c r="E792">
        <v>10.387605157315599</v>
      </c>
      <c r="F792">
        <v>15</v>
      </c>
      <c r="G792">
        <f t="shared" si="205"/>
        <v>99999</v>
      </c>
      <c r="H792">
        <f t="shared" si="206"/>
        <v>0</v>
      </c>
      <c r="I792">
        <f t="shared" si="207"/>
        <v>99999</v>
      </c>
      <c r="J792">
        <f>IF(Basket_Sheet!$I$6=0,IF(C792&lt;Basket_Sheet!$I$7,-10,10),IF(Basket_Sheet!$I$6=1,IF(D792&lt;Basket_Sheet!$I$7,-10,10),IF(Basket_Sheet!$I$6=2,IF(E792&gt;Basket_Sheet!$I$7,-10,10),"")))</f>
        <v>-10</v>
      </c>
      <c r="K792">
        <f t="shared" si="208"/>
        <v>0</v>
      </c>
      <c r="L792">
        <f t="shared" si="209"/>
        <v>4</v>
      </c>
      <c r="M792">
        <f t="shared" si="210"/>
        <v>4</v>
      </c>
      <c r="N792">
        <v>27629.699199999999</v>
      </c>
      <c r="O792" s="6">
        <f t="shared" si="215"/>
        <v>-2.1332214638584035E-2</v>
      </c>
      <c r="P792">
        <v>27843722</v>
      </c>
      <c r="Q792" s="6">
        <f t="shared" si="216"/>
        <v>-3.23004802399951E-3</v>
      </c>
      <c r="R792">
        <v>4045.2411518874655</v>
      </c>
      <c r="S792" s="6">
        <f t="shared" si="217"/>
        <v>-1.125121416211905E-3</v>
      </c>
      <c r="T792" s="29">
        <v>734.55546999999933</v>
      </c>
      <c r="U792" s="6">
        <f t="shared" si="218"/>
        <v>-1.2129675005578822E-4</v>
      </c>
      <c r="V792">
        <v>1268.9145199999994</v>
      </c>
      <c r="W792" s="6">
        <f t="shared" si="220"/>
        <v>-3.6665655871044311E-3</v>
      </c>
      <c r="X792">
        <v>4779.7966218874644</v>
      </c>
      <c r="Y792" s="6">
        <f t="shared" si="219"/>
        <v>-9.7098550812724227E-4</v>
      </c>
      <c r="Z792" s="29">
        <v>6048.7111418874638</v>
      </c>
      <c r="AA792" s="6">
        <f t="shared" si="221"/>
        <v>-1.5376796665362846E-3</v>
      </c>
      <c r="AB792">
        <f t="shared" si="211"/>
        <v>2019</v>
      </c>
      <c r="AC792">
        <f t="shared" si="212"/>
        <v>8</v>
      </c>
      <c r="AD792" s="23">
        <f t="shared" si="213"/>
        <v>3</v>
      </c>
      <c r="AE792">
        <f>IF(ISBLANK(Basket_Sheet!$I$1),0,IF(Basket_Sheet!$I$1=0,1,IF(Calculation_Sheet!AB792=Basket_Sheet!$I$1,1,0)))</f>
        <v>1</v>
      </c>
      <c r="AF792">
        <f>IF(ISBLANK(Basket_Sheet!$I$2),0,IF(Basket_Sheet!$I$2=0,1,IF(Calculation_Sheet!AC792=Basket_Sheet!$I$2,1,0)))</f>
        <v>0</v>
      </c>
      <c r="AG792">
        <f>IF(ISBLANK(Basket_Sheet!$I$3),0,IF(Basket_Sheet!$I$3=0,1,IF(Calculation_Sheet!AD792=Basket_Sheet!$I$3,1,0)))</f>
        <v>0</v>
      </c>
      <c r="AH792">
        <f t="shared" si="214"/>
        <v>1</v>
      </c>
    </row>
    <row r="793" spans="1:34" x14ac:dyDescent="0.35">
      <c r="A793" s="19">
        <v>43683</v>
      </c>
      <c r="B793" s="7">
        <v>0.65273469096604064</v>
      </c>
      <c r="C793">
        <v>0.71767356900000001</v>
      </c>
      <c r="D793">
        <v>7.60226868622325E-2</v>
      </c>
      <c r="E793">
        <v>7.7098663341656897</v>
      </c>
      <c r="F793">
        <v>8</v>
      </c>
      <c r="G793">
        <f t="shared" si="205"/>
        <v>99999</v>
      </c>
      <c r="H793">
        <f t="shared" si="206"/>
        <v>99999</v>
      </c>
      <c r="I793">
        <f t="shared" si="207"/>
        <v>1</v>
      </c>
      <c r="J793">
        <f>IF(Basket_Sheet!$I$6=0,IF(C793&lt;Basket_Sheet!$I$7,-10,10),IF(Basket_Sheet!$I$6=1,IF(D793&lt;Basket_Sheet!$I$7,-10,10),IF(Basket_Sheet!$I$6=2,IF(E793&gt;Basket_Sheet!$I$7,-10,10),"")))</f>
        <v>-10</v>
      </c>
      <c r="K793">
        <f t="shared" si="208"/>
        <v>1</v>
      </c>
      <c r="L793">
        <f t="shared" si="209"/>
        <v>6</v>
      </c>
      <c r="M793">
        <f t="shared" si="210"/>
        <v>6</v>
      </c>
      <c r="N793">
        <v>27998.050800000001</v>
      </c>
      <c r="O793" s="6">
        <f t="shared" si="215"/>
        <v>1.3331726752928263E-2</v>
      </c>
      <c r="P793">
        <v>28022754</v>
      </c>
      <c r="Q793" s="6">
        <f t="shared" si="216"/>
        <v>6.4298874985175836E-3</v>
      </c>
      <c r="R793">
        <v>4055.0314764692898</v>
      </c>
      <c r="S793" s="6">
        <f t="shared" si="217"/>
        <v>2.4202078971871099E-3</v>
      </c>
      <c r="T793" s="29">
        <v>736.37962999999945</v>
      </c>
      <c r="U793" s="6">
        <f t="shared" si="218"/>
        <v>2.4833522783516138E-3</v>
      </c>
      <c r="V793">
        <v>1257.4167399999997</v>
      </c>
      <c r="W793" s="6">
        <f t="shared" si="220"/>
        <v>-9.0611146919492569E-3</v>
      </c>
      <c r="X793">
        <v>4791.4111064692897</v>
      </c>
      <c r="Y793" s="6">
        <f t="shared" si="219"/>
        <v>2.4299118771373696E-3</v>
      </c>
      <c r="Z793" s="29">
        <v>6048.8278464692894</v>
      </c>
      <c r="AA793" s="6">
        <f t="shared" si="221"/>
        <v>1.9294123837054755E-5</v>
      </c>
      <c r="AB793">
        <f t="shared" si="211"/>
        <v>2019</v>
      </c>
      <c r="AC793">
        <f t="shared" si="212"/>
        <v>8</v>
      </c>
      <c r="AD793" s="23">
        <f t="shared" si="213"/>
        <v>3</v>
      </c>
      <c r="AE793">
        <f>IF(ISBLANK(Basket_Sheet!$I$1),0,IF(Basket_Sheet!$I$1=0,1,IF(Calculation_Sheet!AB793=Basket_Sheet!$I$1,1,0)))</f>
        <v>1</v>
      </c>
      <c r="AF793">
        <f>IF(ISBLANK(Basket_Sheet!$I$2),0,IF(Basket_Sheet!$I$2=0,1,IF(Calculation_Sheet!AC793=Basket_Sheet!$I$2,1,0)))</f>
        <v>0</v>
      </c>
      <c r="AG793">
        <f>IF(ISBLANK(Basket_Sheet!$I$3),0,IF(Basket_Sheet!$I$3=0,1,IF(Calculation_Sheet!AD793=Basket_Sheet!$I$3,1,0)))</f>
        <v>0</v>
      </c>
      <c r="AH793">
        <f t="shared" si="214"/>
        <v>1</v>
      </c>
    </row>
    <row r="794" spans="1:34" x14ac:dyDescent="0.35">
      <c r="A794" s="19">
        <v>43684</v>
      </c>
      <c r="B794" s="7">
        <v>-1.1197695719966019</v>
      </c>
      <c r="C794">
        <v>0.26560236399999998</v>
      </c>
      <c r="D794">
        <v>0.11383667419908899</v>
      </c>
      <c r="E794">
        <v>7.9859284558477199</v>
      </c>
      <c r="F794">
        <v>17</v>
      </c>
      <c r="G794">
        <f t="shared" si="205"/>
        <v>-1</v>
      </c>
      <c r="H794">
        <f t="shared" si="206"/>
        <v>99999</v>
      </c>
      <c r="I794">
        <f t="shared" si="207"/>
        <v>99999</v>
      </c>
      <c r="J794">
        <f>IF(Basket_Sheet!$I$6=0,IF(C794&lt;Basket_Sheet!$I$7,-10,10),IF(Basket_Sheet!$I$6=1,IF(D794&lt;Basket_Sheet!$I$7,-10,10),IF(Basket_Sheet!$I$6=2,IF(E794&gt;Basket_Sheet!$I$7,-10,10),"")))</f>
        <v>10</v>
      </c>
      <c r="K794">
        <f t="shared" si="208"/>
        <v>-1</v>
      </c>
      <c r="L794">
        <f t="shared" si="209"/>
        <v>1</v>
      </c>
      <c r="M794">
        <f t="shared" si="210"/>
        <v>1</v>
      </c>
      <c r="N794">
        <v>27655.949199999999</v>
      </c>
      <c r="O794" s="6">
        <f t="shared" si="215"/>
        <v>-1.2218764886304245E-2</v>
      </c>
      <c r="P794">
        <v>28317152</v>
      </c>
      <c r="Q794" s="6">
        <f t="shared" si="216"/>
        <v>1.0505676922403895E-2</v>
      </c>
      <c r="R794">
        <v>4071.0352064153449</v>
      </c>
      <c r="S794" s="6">
        <f t="shared" si="217"/>
        <v>3.9466351960328883E-3</v>
      </c>
      <c r="T794" s="29">
        <v>738.08617999999944</v>
      </c>
      <c r="U794" s="6">
        <f t="shared" si="218"/>
        <v>2.3174867017980993E-3</v>
      </c>
      <c r="V794">
        <v>1256.7527199999995</v>
      </c>
      <c r="W794" s="6">
        <f t="shared" si="220"/>
        <v>-5.2808267846038426E-4</v>
      </c>
      <c r="X794">
        <v>4809.1213864153442</v>
      </c>
      <c r="Y794" s="6">
        <f t="shared" si="219"/>
        <v>3.6962555607349401E-3</v>
      </c>
      <c r="Z794" s="29">
        <v>6065.8741064153437</v>
      </c>
      <c r="AA794" s="6">
        <f t="shared" si="221"/>
        <v>2.8181096203629963E-3</v>
      </c>
      <c r="AB794">
        <f t="shared" si="211"/>
        <v>2019</v>
      </c>
      <c r="AC794">
        <f t="shared" si="212"/>
        <v>8</v>
      </c>
      <c r="AD794" s="23">
        <f t="shared" si="213"/>
        <v>3</v>
      </c>
      <c r="AE794">
        <f>IF(ISBLANK(Basket_Sheet!$I$1),0,IF(Basket_Sheet!$I$1=0,1,IF(Calculation_Sheet!AB794=Basket_Sheet!$I$1,1,0)))</f>
        <v>1</v>
      </c>
      <c r="AF794">
        <f>IF(ISBLANK(Basket_Sheet!$I$2),0,IF(Basket_Sheet!$I$2=0,1,IF(Calculation_Sheet!AC794=Basket_Sheet!$I$2,1,0)))</f>
        <v>0</v>
      </c>
      <c r="AG794">
        <f>IF(ISBLANK(Basket_Sheet!$I$3),0,IF(Basket_Sheet!$I$3=0,1,IF(Calculation_Sheet!AD794=Basket_Sheet!$I$3,1,0)))</f>
        <v>0</v>
      </c>
      <c r="AH794">
        <f t="shared" si="214"/>
        <v>1</v>
      </c>
    </row>
    <row r="795" spans="1:34" x14ac:dyDescent="0.35">
      <c r="A795" s="19">
        <v>43685</v>
      </c>
      <c r="B795" s="7">
        <v>1.4242486977729061</v>
      </c>
      <c r="C795">
        <v>0.49100588000000001</v>
      </c>
      <c r="D795">
        <v>0.23855915908216699</v>
      </c>
      <c r="E795">
        <v>5.7720558517589202</v>
      </c>
      <c r="F795">
        <v>11</v>
      </c>
      <c r="G795">
        <f t="shared" si="205"/>
        <v>99999</v>
      </c>
      <c r="H795">
        <f t="shared" si="206"/>
        <v>99999</v>
      </c>
      <c r="I795">
        <f t="shared" si="207"/>
        <v>1</v>
      </c>
      <c r="J795">
        <f>IF(Basket_Sheet!$I$6=0,IF(C795&lt;Basket_Sheet!$I$7,-10,10),IF(Basket_Sheet!$I$6=1,IF(D795&lt;Basket_Sheet!$I$7,-10,10),IF(Basket_Sheet!$I$6=2,IF(E795&gt;Basket_Sheet!$I$7,-10,10),"")))</f>
        <v>10</v>
      </c>
      <c r="K795">
        <f t="shared" si="208"/>
        <v>1</v>
      </c>
      <c r="L795">
        <f t="shared" si="209"/>
        <v>5</v>
      </c>
      <c r="M795">
        <f t="shared" si="210"/>
        <v>5</v>
      </c>
      <c r="N795">
        <v>28208.75</v>
      </c>
      <c r="O795" s="6">
        <f t="shared" si="215"/>
        <v>1.9988494916674204E-2</v>
      </c>
      <c r="P795">
        <v>28019822</v>
      </c>
      <c r="Q795" s="6">
        <f t="shared" si="216"/>
        <v>-1.0499996609828588E-2</v>
      </c>
      <c r="R795">
        <v>4063.7962583328176</v>
      </c>
      <c r="S795" s="6">
        <f t="shared" si="217"/>
        <v>-1.7781590468979314E-3</v>
      </c>
      <c r="T795" s="29">
        <v>738.31453999999951</v>
      </c>
      <c r="U795" s="6">
        <f t="shared" si="218"/>
        <v>3.0939476471436578E-4</v>
      </c>
      <c r="V795">
        <v>1256.6571599999993</v>
      </c>
      <c r="W795" s="6">
        <f t="shared" si="220"/>
        <v>-7.6037233482373345E-5</v>
      </c>
      <c r="X795">
        <v>4802.1107983328175</v>
      </c>
      <c r="Y795" s="6">
        <f t="shared" si="219"/>
        <v>-1.4577690016995826E-3</v>
      </c>
      <c r="Z795" s="29">
        <v>6058.7679583328172</v>
      </c>
      <c r="AA795" s="6">
        <f t="shared" si="221"/>
        <v>-1.1714961368899379E-3</v>
      </c>
      <c r="AB795">
        <f t="shared" si="211"/>
        <v>2019</v>
      </c>
      <c r="AC795">
        <f t="shared" si="212"/>
        <v>8</v>
      </c>
      <c r="AD795" s="23">
        <f t="shared" si="213"/>
        <v>3</v>
      </c>
      <c r="AE795">
        <f>IF(ISBLANK(Basket_Sheet!$I$1),0,IF(Basket_Sheet!$I$1=0,1,IF(Calculation_Sheet!AB795=Basket_Sheet!$I$1,1,0)))</f>
        <v>1</v>
      </c>
      <c r="AF795">
        <f>IF(ISBLANK(Basket_Sheet!$I$2),0,IF(Basket_Sheet!$I$2=0,1,IF(Calculation_Sheet!AC795=Basket_Sheet!$I$2,1,0)))</f>
        <v>0</v>
      </c>
      <c r="AG795">
        <f>IF(ISBLANK(Basket_Sheet!$I$3),0,IF(Basket_Sheet!$I$3=0,1,IF(Calculation_Sheet!AD795=Basket_Sheet!$I$3,1,0)))</f>
        <v>0</v>
      </c>
      <c r="AH795">
        <f t="shared" si="214"/>
        <v>1</v>
      </c>
    </row>
    <row r="796" spans="1:34" x14ac:dyDescent="0.35">
      <c r="A796" s="19">
        <v>43686</v>
      </c>
      <c r="B796" s="7">
        <v>0.28047280716603162</v>
      </c>
      <c r="C796">
        <v>6.5750748999999997E-2</v>
      </c>
      <c r="D796">
        <v>7.5941113620455497E-2</v>
      </c>
      <c r="E796">
        <v>9.6900485140786099</v>
      </c>
      <c r="F796">
        <v>8</v>
      </c>
      <c r="G796">
        <f t="shared" si="205"/>
        <v>99999</v>
      </c>
      <c r="H796">
        <f t="shared" si="206"/>
        <v>99999</v>
      </c>
      <c r="I796">
        <f t="shared" si="207"/>
        <v>1</v>
      </c>
      <c r="J796">
        <f>IF(Basket_Sheet!$I$6=0,IF(C796&lt;Basket_Sheet!$I$7,-10,10),IF(Basket_Sheet!$I$6=1,IF(D796&lt;Basket_Sheet!$I$7,-10,10),IF(Basket_Sheet!$I$6=2,IF(E796&gt;Basket_Sheet!$I$7,-10,10),"")))</f>
        <v>-10</v>
      </c>
      <c r="K796">
        <f t="shared" si="208"/>
        <v>1</v>
      </c>
      <c r="L796">
        <f t="shared" si="209"/>
        <v>6</v>
      </c>
      <c r="M796">
        <f t="shared" si="210"/>
        <v>6</v>
      </c>
      <c r="N796">
        <v>28444.650399999999</v>
      </c>
      <c r="O796" s="6">
        <f t="shared" si="215"/>
        <v>8.3626676119996635E-3</v>
      </c>
      <c r="P796">
        <v>28186532</v>
      </c>
      <c r="Q796" s="6">
        <f t="shared" si="216"/>
        <v>5.9497165970576749E-3</v>
      </c>
      <c r="R796">
        <v>4073.5526450250322</v>
      </c>
      <c r="S796" s="6">
        <f t="shared" si="217"/>
        <v>2.4008060621172334E-3</v>
      </c>
      <c r="T796" s="29">
        <v>740.18911999999943</v>
      </c>
      <c r="U796" s="6">
        <f t="shared" si="218"/>
        <v>2.5389991642315035E-3</v>
      </c>
      <c r="V796">
        <v>1236.2555399999994</v>
      </c>
      <c r="W796" s="6">
        <f t="shared" si="220"/>
        <v>-1.6234833691633033E-2</v>
      </c>
      <c r="X796">
        <v>4813.7417650250318</v>
      </c>
      <c r="Y796" s="6">
        <f t="shared" si="219"/>
        <v>2.4220529639282784E-3</v>
      </c>
      <c r="Z796" s="29">
        <v>6049.997305025031</v>
      </c>
      <c r="AA796" s="6">
        <f t="shared" si="221"/>
        <v>-1.4475968329045186E-3</v>
      </c>
      <c r="AB796">
        <f t="shared" si="211"/>
        <v>2019</v>
      </c>
      <c r="AC796">
        <f t="shared" si="212"/>
        <v>8</v>
      </c>
      <c r="AD796" s="23">
        <f t="shared" si="213"/>
        <v>3</v>
      </c>
      <c r="AE796">
        <f>IF(ISBLANK(Basket_Sheet!$I$1),0,IF(Basket_Sheet!$I$1=0,1,IF(Calculation_Sheet!AB796=Basket_Sheet!$I$1,1,0)))</f>
        <v>1</v>
      </c>
      <c r="AF796">
        <f>IF(ISBLANK(Basket_Sheet!$I$2),0,IF(Basket_Sheet!$I$2=0,1,IF(Calculation_Sheet!AC796=Basket_Sheet!$I$2,1,0)))</f>
        <v>0</v>
      </c>
      <c r="AG796">
        <f>IF(ISBLANK(Basket_Sheet!$I$3),0,IF(Basket_Sheet!$I$3=0,1,IF(Calculation_Sheet!AD796=Basket_Sheet!$I$3,1,0)))</f>
        <v>0</v>
      </c>
      <c r="AH796">
        <f t="shared" si="214"/>
        <v>1</v>
      </c>
    </row>
    <row r="797" spans="1:34" x14ac:dyDescent="0.35">
      <c r="A797" s="19">
        <v>43690</v>
      </c>
      <c r="B797" s="7">
        <v>-1.3803666775812335</v>
      </c>
      <c r="C797">
        <v>0.74836935100000002</v>
      </c>
      <c r="D797">
        <v>0.22406063228704001</v>
      </c>
      <c r="E797">
        <v>5.7355686893570796</v>
      </c>
      <c r="F797">
        <v>7</v>
      </c>
      <c r="G797">
        <f t="shared" si="205"/>
        <v>-1</v>
      </c>
      <c r="H797">
        <f t="shared" si="206"/>
        <v>99999</v>
      </c>
      <c r="I797">
        <f t="shared" si="207"/>
        <v>99999</v>
      </c>
      <c r="J797">
        <f>IF(Basket_Sheet!$I$6=0,IF(C797&lt;Basket_Sheet!$I$7,-10,10),IF(Basket_Sheet!$I$6=1,IF(D797&lt;Basket_Sheet!$I$7,-10,10),IF(Basket_Sheet!$I$6=2,IF(E797&gt;Basket_Sheet!$I$7,-10,10),"")))</f>
        <v>10</v>
      </c>
      <c r="K797">
        <f t="shared" si="208"/>
        <v>-1</v>
      </c>
      <c r="L797">
        <f t="shared" si="209"/>
        <v>1</v>
      </c>
      <c r="M797">
        <f t="shared" si="210"/>
        <v>1</v>
      </c>
      <c r="N797">
        <v>27716.050800000001</v>
      </c>
      <c r="O797" s="6">
        <f t="shared" si="215"/>
        <v>-2.5614644221466643E-2</v>
      </c>
      <c r="P797">
        <v>28315212</v>
      </c>
      <c r="Q797" s="6">
        <f t="shared" si="216"/>
        <v>4.5653009032824432E-3</v>
      </c>
      <c r="R797">
        <v>4084.8162934247421</v>
      </c>
      <c r="S797" s="6">
        <f t="shared" si="217"/>
        <v>2.7650675911765621E-3</v>
      </c>
      <c r="T797" s="29">
        <v>742.55253999999945</v>
      </c>
      <c r="U797" s="6">
        <f t="shared" si="218"/>
        <v>3.192994784900316E-3</v>
      </c>
      <c r="V797">
        <v>1235.8047799999995</v>
      </c>
      <c r="W797" s="6">
        <f t="shared" si="220"/>
        <v>-3.6461717291880191E-4</v>
      </c>
      <c r="X797">
        <v>4827.3688334247418</v>
      </c>
      <c r="Y797" s="6">
        <f t="shared" si="219"/>
        <v>2.8308681821529458E-3</v>
      </c>
      <c r="Z797" s="29">
        <v>6063.1736134247412</v>
      </c>
      <c r="AA797" s="6">
        <f t="shared" si="221"/>
        <v>2.1779031849760155E-3</v>
      </c>
      <c r="AB797">
        <f t="shared" si="211"/>
        <v>2019</v>
      </c>
      <c r="AC797">
        <f t="shared" si="212"/>
        <v>8</v>
      </c>
      <c r="AD797" s="23">
        <f t="shared" si="213"/>
        <v>3</v>
      </c>
      <c r="AE797">
        <f>IF(ISBLANK(Basket_Sheet!$I$1),0,IF(Basket_Sheet!$I$1=0,1,IF(Calculation_Sheet!AB797=Basket_Sheet!$I$1,1,0)))</f>
        <v>1</v>
      </c>
      <c r="AF797">
        <f>IF(ISBLANK(Basket_Sheet!$I$2),0,IF(Basket_Sheet!$I$2=0,1,IF(Calculation_Sheet!AC797=Basket_Sheet!$I$2,1,0)))</f>
        <v>0</v>
      </c>
      <c r="AG797">
        <f>IF(ISBLANK(Basket_Sheet!$I$3),0,IF(Basket_Sheet!$I$3=0,1,IF(Calculation_Sheet!AD797=Basket_Sheet!$I$3,1,0)))</f>
        <v>0</v>
      </c>
      <c r="AH797">
        <f t="shared" si="214"/>
        <v>1</v>
      </c>
    </row>
    <row r="798" spans="1:34" x14ac:dyDescent="0.35">
      <c r="A798" s="19">
        <v>43691</v>
      </c>
      <c r="B798" s="7">
        <v>0.61991718477991686</v>
      </c>
      <c r="C798">
        <v>0.40888654499999999</v>
      </c>
      <c r="D798">
        <v>0.13728775185629999</v>
      </c>
      <c r="E798">
        <v>8.9158886268269804</v>
      </c>
      <c r="F798">
        <v>10</v>
      </c>
      <c r="G798">
        <f t="shared" si="205"/>
        <v>99999</v>
      </c>
      <c r="H798">
        <f t="shared" si="206"/>
        <v>99999</v>
      </c>
      <c r="I798">
        <f t="shared" si="207"/>
        <v>1</v>
      </c>
      <c r="J798">
        <f>IF(Basket_Sheet!$I$6=0,IF(C798&lt;Basket_Sheet!$I$7,-10,10),IF(Basket_Sheet!$I$6=1,IF(D798&lt;Basket_Sheet!$I$7,-10,10),IF(Basket_Sheet!$I$6=2,IF(E798&gt;Basket_Sheet!$I$7,-10,10),"")))</f>
        <v>10</v>
      </c>
      <c r="K798">
        <f t="shared" si="208"/>
        <v>1</v>
      </c>
      <c r="L798">
        <f t="shared" si="209"/>
        <v>5</v>
      </c>
      <c r="M798">
        <f t="shared" si="210"/>
        <v>5</v>
      </c>
      <c r="N798">
        <v>27983.550800000001</v>
      </c>
      <c r="O798" s="6">
        <f t="shared" si="215"/>
        <v>9.6514471679349789E-3</v>
      </c>
      <c r="P798">
        <v>28075100</v>
      </c>
      <c r="Q798" s="6">
        <f t="shared" si="216"/>
        <v>-8.4799647624040908E-3</v>
      </c>
      <c r="R798">
        <v>4101.515091100051</v>
      </c>
      <c r="S798" s="6">
        <f t="shared" si="217"/>
        <v>4.0880168104961978E-3</v>
      </c>
      <c r="T798" s="29">
        <v>742.97435999999948</v>
      </c>
      <c r="U798" s="6">
        <f t="shared" si="218"/>
        <v>5.6806754711269392E-4</v>
      </c>
      <c r="V798">
        <v>1254.8453599999993</v>
      </c>
      <c r="W798" s="6">
        <f t="shared" si="220"/>
        <v>1.5407433526839043E-2</v>
      </c>
      <c r="X798">
        <v>4844.4894511000502</v>
      </c>
      <c r="Y798" s="6">
        <f t="shared" si="219"/>
        <v>3.5465733541562017E-3</v>
      </c>
      <c r="Z798" s="29">
        <v>6099.3348111000496</v>
      </c>
      <c r="AA798" s="6">
        <f t="shared" si="221"/>
        <v>5.9640709603370201E-3</v>
      </c>
      <c r="AB798">
        <f t="shared" si="211"/>
        <v>2019</v>
      </c>
      <c r="AC798">
        <f t="shared" si="212"/>
        <v>8</v>
      </c>
      <c r="AD798" s="23">
        <f t="shared" si="213"/>
        <v>3</v>
      </c>
      <c r="AE798">
        <f>IF(ISBLANK(Basket_Sheet!$I$1),0,IF(Basket_Sheet!$I$1=0,1,IF(Calculation_Sheet!AB798=Basket_Sheet!$I$1,1,0)))</f>
        <v>1</v>
      </c>
      <c r="AF798">
        <f>IF(ISBLANK(Basket_Sheet!$I$2),0,IF(Basket_Sheet!$I$2=0,1,IF(Calculation_Sheet!AC798=Basket_Sheet!$I$2,1,0)))</f>
        <v>0</v>
      </c>
      <c r="AG798">
        <f>IF(ISBLANK(Basket_Sheet!$I$3),0,IF(Basket_Sheet!$I$3=0,1,IF(Calculation_Sheet!AD798=Basket_Sheet!$I$3,1,0)))</f>
        <v>0</v>
      </c>
      <c r="AH798">
        <f t="shared" si="214"/>
        <v>1</v>
      </c>
    </row>
    <row r="799" spans="1:34" x14ac:dyDescent="0.35">
      <c r="A799" s="19">
        <v>43693</v>
      </c>
      <c r="B799" s="7">
        <v>1.2418753900990125</v>
      </c>
      <c r="C799">
        <v>0.81166603999999998</v>
      </c>
      <c r="D799">
        <v>0.29297914482920701</v>
      </c>
      <c r="E799">
        <v>6.1800148934695196</v>
      </c>
      <c r="F799">
        <v>10</v>
      </c>
      <c r="G799">
        <f t="shared" si="205"/>
        <v>99999</v>
      </c>
      <c r="H799">
        <f t="shared" si="206"/>
        <v>99999</v>
      </c>
      <c r="I799">
        <f t="shared" si="207"/>
        <v>1</v>
      </c>
      <c r="J799">
        <f>IF(Basket_Sheet!$I$6=0,IF(C799&lt;Basket_Sheet!$I$7,-10,10),IF(Basket_Sheet!$I$6=1,IF(D799&lt;Basket_Sheet!$I$7,-10,10),IF(Basket_Sheet!$I$6=2,IF(E799&gt;Basket_Sheet!$I$7,-10,10),"")))</f>
        <v>10</v>
      </c>
      <c r="K799">
        <f t="shared" si="208"/>
        <v>1</v>
      </c>
      <c r="L799">
        <f t="shared" si="209"/>
        <v>5</v>
      </c>
      <c r="M799">
        <f t="shared" si="210"/>
        <v>5</v>
      </c>
      <c r="N799">
        <v>28200.550800000001</v>
      </c>
      <c r="O799" s="6">
        <f t="shared" si="215"/>
        <v>7.754555579844391E-3</v>
      </c>
      <c r="P799">
        <v>28113184</v>
      </c>
      <c r="Q799" s="6">
        <f t="shared" si="216"/>
        <v>1.3565045182386548E-3</v>
      </c>
      <c r="R799">
        <v>4100.0145993241085</v>
      </c>
      <c r="S799" s="6">
        <f t="shared" si="217"/>
        <v>-3.6583841400428252E-4</v>
      </c>
      <c r="T799" s="29">
        <v>742.31480999999951</v>
      </c>
      <c r="U799" s="6">
        <f t="shared" si="218"/>
        <v>-8.8771569452272825E-4</v>
      </c>
      <c r="V799">
        <v>1233.1421999999993</v>
      </c>
      <c r="W799" s="6">
        <f t="shared" si="220"/>
        <v>-1.7295485716263936E-2</v>
      </c>
      <c r="X799">
        <v>4842.3294093241084</v>
      </c>
      <c r="Y799" s="6">
        <f t="shared" si="219"/>
        <v>-4.4587604075618792E-4</v>
      </c>
      <c r="Z799" s="29">
        <v>6075.4716093241077</v>
      </c>
      <c r="AA799" s="6">
        <f t="shared" si="221"/>
        <v>-3.9124269309686044E-3</v>
      </c>
      <c r="AB799">
        <f t="shared" si="211"/>
        <v>2019</v>
      </c>
      <c r="AC799">
        <f t="shared" si="212"/>
        <v>8</v>
      </c>
      <c r="AD799" s="23">
        <f t="shared" si="213"/>
        <v>3</v>
      </c>
      <c r="AE799">
        <f>IF(ISBLANK(Basket_Sheet!$I$1),0,IF(Basket_Sheet!$I$1=0,1,IF(Calculation_Sheet!AB799=Basket_Sheet!$I$1,1,0)))</f>
        <v>1</v>
      </c>
      <c r="AF799">
        <f>IF(ISBLANK(Basket_Sheet!$I$2),0,IF(Basket_Sheet!$I$2=0,1,IF(Calculation_Sheet!AC799=Basket_Sheet!$I$2,1,0)))</f>
        <v>0</v>
      </c>
      <c r="AG799">
        <f>IF(ISBLANK(Basket_Sheet!$I$3),0,IF(Basket_Sheet!$I$3=0,1,IF(Calculation_Sheet!AD799=Basket_Sheet!$I$3,1,0)))</f>
        <v>0</v>
      </c>
      <c r="AH799">
        <f t="shared" si="214"/>
        <v>1</v>
      </c>
    </row>
    <row r="800" spans="1:34" x14ac:dyDescent="0.35">
      <c r="A800" s="19">
        <v>43696</v>
      </c>
      <c r="B800" s="7">
        <v>-0.53172816870706407</v>
      </c>
      <c r="C800">
        <v>0.29077683900000001</v>
      </c>
      <c r="D800">
        <v>0.130324463815258</v>
      </c>
      <c r="E800">
        <v>8.57549804528621</v>
      </c>
      <c r="F800">
        <v>6</v>
      </c>
      <c r="G800">
        <f t="shared" si="205"/>
        <v>-1</v>
      </c>
      <c r="H800">
        <f t="shared" si="206"/>
        <v>99999</v>
      </c>
      <c r="I800">
        <f t="shared" si="207"/>
        <v>99999</v>
      </c>
      <c r="J800">
        <f>IF(Basket_Sheet!$I$6=0,IF(C800&lt;Basket_Sheet!$I$7,-10,10),IF(Basket_Sheet!$I$6=1,IF(D800&lt;Basket_Sheet!$I$7,-10,10),IF(Basket_Sheet!$I$6=2,IF(E800&gt;Basket_Sheet!$I$7,-10,10),"")))</f>
        <v>10</v>
      </c>
      <c r="K800">
        <f t="shared" si="208"/>
        <v>-1</v>
      </c>
      <c r="L800">
        <f t="shared" si="209"/>
        <v>1</v>
      </c>
      <c r="M800">
        <f t="shared" si="210"/>
        <v>1</v>
      </c>
      <c r="N800">
        <v>28195.199199999999</v>
      </c>
      <c r="O800" s="6">
        <f t="shared" si="215"/>
        <v>-1.897693430867875E-4</v>
      </c>
      <c r="P800">
        <v>28161190</v>
      </c>
      <c r="Q800" s="6">
        <f t="shared" si="216"/>
        <v>1.7075974034104213E-3</v>
      </c>
      <c r="R800">
        <v>4105.4221473529051</v>
      </c>
      <c r="S800" s="6">
        <f t="shared" si="217"/>
        <v>1.3189094569781012E-3</v>
      </c>
      <c r="T800" s="29">
        <v>743.65660999999943</v>
      </c>
      <c r="U800" s="6">
        <f t="shared" si="218"/>
        <v>1.8075888853679167E-3</v>
      </c>
      <c r="V800">
        <v>1237.3934599999993</v>
      </c>
      <c r="W800" s="6">
        <f t="shared" si="220"/>
        <v>3.4475018371766808E-3</v>
      </c>
      <c r="X800">
        <v>4849.0787573529042</v>
      </c>
      <c r="Y800" s="6">
        <f t="shared" si="219"/>
        <v>1.3938225713847618E-3</v>
      </c>
      <c r="Z800" s="29">
        <v>6086.4722173529035</v>
      </c>
      <c r="AA800" s="6">
        <f t="shared" si="221"/>
        <v>1.8106591119466664E-3</v>
      </c>
      <c r="AB800">
        <f t="shared" si="211"/>
        <v>2019</v>
      </c>
      <c r="AC800">
        <f t="shared" si="212"/>
        <v>8</v>
      </c>
      <c r="AD800" s="23">
        <f t="shared" si="213"/>
        <v>3</v>
      </c>
      <c r="AE800">
        <f>IF(ISBLANK(Basket_Sheet!$I$1),0,IF(Basket_Sheet!$I$1=0,1,IF(Calculation_Sheet!AB800=Basket_Sheet!$I$1,1,0)))</f>
        <v>1</v>
      </c>
      <c r="AF800">
        <f>IF(ISBLANK(Basket_Sheet!$I$2),0,IF(Basket_Sheet!$I$2=0,1,IF(Calculation_Sheet!AC800=Basket_Sheet!$I$2,1,0)))</f>
        <v>0</v>
      </c>
      <c r="AG800">
        <f>IF(ISBLANK(Basket_Sheet!$I$3),0,IF(Basket_Sheet!$I$3=0,1,IF(Calculation_Sheet!AD800=Basket_Sheet!$I$3,1,0)))</f>
        <v>0</v>
      </c>
      <c r="AH800">
        <f t="shared" si="214"/>
        <v>1</v>
      </c>
    </row>
    <row r="801" spans="1:34" x14ac:dyDescent="0.35">
      <c r="A801" s="19">
        <v>43697</v>
      </c>
      <c r="B801" s="7">
        <v>-0.56779639714268071</v>
      </c>
      <c r="C801">
        <v>5.6876500000000005E-4</v>
      </c>
      <c r="D801">
        <v>9.4596249003671806E-2</v>
      </c>
      <c r="E801">
        <v>9.2525808866641803</v>
      </c>
      <c r="F801">
        <v>7</v>
      </c>
      <c r="G801">
        <f t="shared" si="205"/>
        <v>-1</v>
      </c>
      <c r="H801">
        <f t="shared" si="206"/>
        <v>99999</v>
      </c>
      <c r="I801">
        <f t="shared" si="207"/>
        <v>99999</v>
      </c>
      <c r="J801">
        <f>IF(Basket_Sheet!$I$6=0,IF(C801&lt;Basket_Sheet!$I$7,-10,10),IF(Basket_Sheet!$I$6=1,IF(D801&lt;Basket_Sheet!$I$7,-10,10),IF(Basket_Sheet!$I$6=2,IF(E801&gt;Basket_Sheet!$I$7,-10,10),"")))</f>
        <v>10</v>
      </c>
      <c r="K801">
        <f t="shared" si="208"/>
        <v>-1</v>
      </c>
      <c r="L801">
        <f t="shared" si="209"/>
        <v>1</v>
      </c>
      <c r="M801">
        <f t="shared" si="210"/>
        <v>1</v>
      </c>
      <c r="N801">
        <v>28006.199199999999</v>
      </c>
      <c r="O801" s="6">
        <f t="shared" si="215"/>
        <v>-6.703268831666942E-3</v>
      </c>
      <c r="P801">
        <v>28179748</v>
      </c>
      <c r="Q801" s="6">
        <f t="shared" si="216"/>
        <v>6.5899203833352793E-4</v>
      </c>
      <c r="R801">
        <v>4110.2032862298756</v>
      </c>
      <c r="S801" s="6">
        <f t="shared" si="217"/>
        <v>1.1645912905822176E-3</v>
      </c>
      <c r="T801" s="29">
        <v>744.27968999999939</v>
      </c>
      <c r="U801" s="6">
        <f t="shared" si="218"/>
        <v>8.3785982887985E-4</v>
      </c>
      <c r="V801">
        <v>1242.1437599999995</v>
      </c>
      <c r="W801" s="6">
        <f t="shared" si="220"/>
        <v>3.8389567696601734E-3</v>
      </c>
      <c r="X801">
        <v>4854.482976229875</v>
      </c>
      <c r="Y801" s="6">
        <f t="shared" si="219"/>
        <v>1.1144836261478552E-3</v>
      </c>
      <c r="Z801" s="29">
        <v>6096.626736229875</v>
      </c>
      <c r="AA801" s="6">
        <f t="shared" si="221"/>
        <v>1.6683751300170524E-3</v>
      </c>
      <c r="AB801">
        <f t="shared" si="211"/>
        <v>2019</v>
      </c>
      <c r="AC801">
        <f t="shared" si="212"/>
        <v>8</v>
      </c>
      <c r="AD801" s="23">
        <f t="shared" si="213"/>
        <v>3</v>
      </c>
      <c r="AE801">
        <f>IF(ISBLANK(Basket_Sheet!$I$1),0,IF(Basket_Sheet!$I$1=0,1,IF(Calculation_Sheet!AB801=Basket_Sheet!$I$1,1,0)))</f>
        <v>1</v>
      </c>
      <c r="AF801">
        <f>IF(ISBLANK(Basket_Sheet!$I$2),0,IF(Basket_Sheet!$I$2=0,1,IF(Calculation_Sheet!AC801=Basket_Sheet!$I$2,1,0)))</f>
        <v>0</v>
      </c>
      <c r="AG801">
        <f>IF(ISBLANK(Basket_Sheet!$I$3),0,IF(Basket_Sheet!$I$3=0,1,IF(Calculation_Sheet!AD801=Basket_Sheet!$I$3,1,0)))</f>
        <v>0</v>
      </c>
      <c r="AH801">
        <f t="shared" si="214"/>
        <v>1</v>
      </c>
    </row>
    <row r="802" spans="1:34" x14ac:dyDescent="0.35">
      <c r="A802" s="19">
        <v>43698</v>
      </c>
      <c r="B802" s="7">
        <v>-0.62136361802430795</v>
      </c>
      <c r="C802">
        <v>0.78281581099999997</v>
      </c>
      <c r="D802">
        <v>0.108046979430587</v>
      </c>
      <c r="E802">
        <v>6.3331176340619102</v>
      </c>
      <c r="F802">
        <v>4</v>
      </c>
      <c r="G802">
        <f t="shared" si="205"/>
        <v>-1</v>
      </c>
      <c r="H802">
        <f t="shared" si="206"/>
        <v>99999</v>
      </c>
      <c r="I802">
        <f t="shared" si="207"/>
        <v>99999</v>
      </c>
      <c r="J802">
        <f>IF(Basket_Sheet!$I$6=0,IF(C802&lt;Basket_Sheet!$I$7,-10,10),IF(Basket_Sheet!$I$6=1,IF(D802&lt;Basket_Sheet!$I$7,-10,10),IF(Basket_Sheet!$I$6=2,IF(E802&gt;Basket_Sheet!$I$7,-10,10),"")))</f>
        <v>10</v>
      </c>
      <c r="K802">
        <f t="shared" si="208"/>
        <v>-1</v>
      </c>
      <c r="L802">
        <f t="shared" si="209"/>
        <v>1</v>
      </c>
      <c r="M802">
        <f t="shared" si="210"/>
        <v>1</v>
      </c>
      <c r="N802">
        <v>27711.599600000001</v>
      </c>
      <c r="O802" s="6">
        <f t="shared" si="215"/>
        <v>-1.0519085360215508E-2</v>
      </c>
      <c r="P802">
        <v>28070910</v>
      </c>
      <c r="Q802" s="6">
        <f t="shared" si="216"/>
        <v>-3.8622772637995073E-3</v>
      </c>
      <c r="R802">
        <v>4117.7480816189482</v>
      </c>
      <c r="S802" s="6">
        <f t="shared" si="217"/>
        <v>1.8356258471081688E-3</v>
      </c>
      <c r="T802" s="29">
        <v>745.23118999999929</v>
      </c>
      <c r="U802" s="6">
        <f t="shared" si="218"/>
        <v>1.2784172573618857E-3</v>
      </c>
      <c r="V802">
        <v>1238.7236799999994</v>
      </c>
      <c r="W802" s="6">
        <f t="shared" si="220"/>
        <v>-2.7533689015192264E-3</v>
      </c>
      <c r="X802">
        <v>4862.9792716189477</v>
      </c>
      <c r="Y802" s="6">
        <f t="shared" si="219"/>
        <v>1.7501957326198081E-3</v>
      </c>
      <c r="Z802" s="29">
        <v>6101.7029516189468</v>
      </c>
      <c r="AA802" s="6">
        <f t="shared" si="221"/>
        <v>8.3262689495255948E-4</v>
      </c>
      <c r="AB802">
        <f t="shared" si="211"/>
        <v>2019</v>
      </c>
      <c r="AC802">
        <f t="shared" si="212"/>
        <v>8</v>
      </c>
      <c r="AD802" s="23">
        <f t="shared" si="213"/>
        <v>3</v>
      </c>
      <c r="AE802">
        <f>IF(ISBLANK(Basket_Sheet!$I$1),0,IF(Basket_Sheet!$I$1=0,1,IF(Calculation_Sheet!AB802=Basket_Sheet!$I$1,1,0)))</f>
        <v>1</v>
      </c>
      <c r="AF802">
        <f>IF(ISBLANK(Basket_Sheet!$I$2),0,IF(Basket_Sheet!$I$2=0,1,IF(Calculation_Sheet!AC802=Basket_Sheet!$I$2,1,0)))</f>
        <v>0</v>
      </c>
      <c r="AG802">
        <f>IF(ISBLANK(Basket_Sheet!$I$3),0,IF(Basket_Sheet!$I$3=0,1,IF(Calculation_Sheet!AD802=Basket_Sheet!$I$3,1,0)))</f>
        <v>0</v>
      </c>
      <c r="AH802">
        <f t="shared" si="214"/>
        <v>1</v>
      </c>
    </row>
    <row r="803" spans="1:34" x14ac:dyDescent="0.35">
      <c r="A803" s="19">
        <v>43699</v>
      </c>
      <c r="B803" s="7">
        <v>-1.5739811497863794</v>
      </c>
      <c r="C803">
        <v>0.61366263600000004</v>
      </c>
      <c r="D803">
        <v>0.37378715051379102</v>
      </c>
      <c r="E803">
        <v>5.0358852292023597</v>
      </c>
      <c r="F803">
        <v>6</v>
      </c>
      <c r="G803">
        <f t="shared" si="205"/>
        <v>-1</v>
      </c>
      <c r="H803">
        <f t="shared" si="206"/>
        <v>99999</v>
      </c>
      <c r="I803">
        <f t="shared" si="207"/>
        <v>99999</v>
      </c>
      <c r="J803">
        <f>IF(Basket_Sheet!$I$6=0,IF(C803&lt;Basket_Sheet!$I$7,-10,10),IF(Basket_Sheet!$I$6=1,IF(D803&lt;Basket_Sheet!$I$7,-10,10),IF(Basket_Sheet!$I$6=2,IF(E803&gt;Basket_Sheet!$I$7,-10,10),"")))</f>
        <v>10</v>
      </c>
      <c r="K803">
        <f t="shared" si="208"/>
        <v>-1</v>
      </c>
      <c r="L803">
        <f t="shared" si="209"/>
        <v>1</v>
      </c>
      <c r="M803">
        <f t="shared" si="210"/>
        <v>1</v>
      </c>
      <c r="N803">
        <v>27052.800800000001</v>
      </c>
      <c r="O803" s="6">
        <f t="shared" si="215"/>
        <v>-2.3773394878294996E-2</v>
      </c>
      <c r="P803">
        <v>28189902</v>
      </c>
      <c r="Q803" s="6">
        <f t="shared" si="216"/>
        <v>4.2389790712165087E-3</v>
      </c>
      <c r="R803">
        <v>4120.3270855009287</v>
      </c>
      <c r="S803" s="6">
        <f t="shared" si="217"/>
        <v>6.2631414813663078E-4</v>
      </c>
      <c r="T803" s="29">
        <v>746.66579999999942</v>
      </c>
      <c r="U803" s="6">
        <f t="shared" si="218"/>
        <v>1.9250536199379997E-3</v>
      </c>
      <c r="V803">
        <v>1234.2607599999992</v>
      </c>
      <c r="W803" s="6">
        <f t="shared" si="220"/>
        <v>-3.6028373979257733E-3</v>
      </c>
      <c r="X803">
        <v>4866.9928855009284</v>
      </c>
      <c r="Y803" s="6">
        <f t="shared" si="219"/>
        <v>8.2534052847083039E-4</v>
      </c>
      <c r="Z803" s="29">
        <v>6101.2536455009276</v>
      </c>
      <c r="AA803" s="6">
        <f t="shared" si="221"/>
        <v>-7.3636183469116823E-5</v>
      </c>
      <c r="AB803">
        <f t="shared" si="211"/>
        <v>2019</v>
      </c>
      <c r="AC803">
        <f t="shared" si="212"/>
        <v>8</v>
      </c>
      <c r="AD803" s="23">
        <f t="shared" si="213"/>
        <v>3</v>
      </c>
      <c r="AE803">
        <f>IF(ISBLANK(Basket_Sheet!$I$1),0,IF(Basket_Sheet!$I$1=0,1,IF(Calculation_Sheet!AB803=Basket_Sheet!$I$1,1,0)))</f>
        <v>1</v>
      </c>
      <c r="AF803">
        <f>IF(ISBLANK(Basket_Sheet!$I$2),0,IF(Basket_Sheet!$I$2=0,1,IF(Calculation_Sheet!AC803=Basket_Sheet!$I$2,1,0)))</f>
        <v>0</v>
      </c>
      <c r="AG803">
        <f>IF(ISBLANK(Basket_Sheet!$I$3),0,IF(Basket_Sheet!$I$3=0,1,IF(Calculation_Sheet!AD803=Basket_Sheet!$I$3,1,0)))</f>
        <v>0</v>
      </c>
      <c r="AH803">
        <f t="shared" si="214"/>
        <v>1</v>
      </c>
    </row>
    <row r="804" spans="1:34" x14ac:dyDescent="0.35">
      <c r="A804" s="19">
        <v>43700</v>
      </c>
      <c r="B804" s="7">
        <v>0.83472852567519229</v>
      </c>
      <c r="C804">
        <v>0.555467983</v>
      </c>
      <c r="D804">
        <v>0.132348983632713</v>
      </c>
      <c r="E804">
        <v>7.0166135457928398</v>
      </c>
      <c r="F804">
        <v>14</v>
      </c>
      <c r="G804">
        <f t="shared" si="205"/>
        <v>99999</v>
      </c>
      <c r="H804">
        <f t="shared" si="206"/>
        <v>99999</v>
      </c>
      <c r="I804">
        <f t="shared" si="207"/>
        <v>1</v>
      </c>
      <c r="J804">
        <f>IF(Basket_Sheet!$I$6=0,IF(C804&lt;Basket_Sheet!$I$7,-10,10),IF(Basket_Sheet!$I$6=1,IF(D804&lt;Basket_Sheet!$I$7,-10,10),IF(Basket_Sheet!$I$6=2,IF(E804&gt;Basket_Sheet!$I$7,-10,10),"")))</f>
        <v>10</v>
      </c>
      <c r="K804">
        <f t="shared" si="208"/>
        <v>1</v>
      </c>
      <c r="L804">
        <f t="shared" si="209"/>
        <v>5</v>
      </c>
      <c r="M804">
        <f t="shared" si="210"/>
        <v>5</v>
      </c>
      <c r="N804">
        <v>26978</v>
      </c>
      <c r="O804" s="6">
        <f t="shared" si="215"/>
        <v>-2.7649928210021768E-3</v>
      </c>
      <c r="P804">
        <v>28229492</v>
      </c>
      <c r="Q804" s="6">
        <f t="shared" si="216"/>
        <v>1.4044036052343056E-3</v>
      </c>
      <c r="R804">
        <v>4114.7167288799892</v>
      </c>
      <c r="S804" s="6">
        <f t="shared" si="217"/>
        <v>-1.3616289446247709E-3</v>
      </c>
      <c r="T804" s="29">
        <v>738.5985399999995</v>
      </c>
      <c r="U804" s="6">
        <f t="shared" si="218"/>
        <v>-1.0804378612225052E-2</v>
      </c>
      <c r="V804">
        <v>1300.8180199999993</v>
      </c>
      <c r="W804" s="6">
        <f t="shared" si="220"/>
        <v>5.3924796248079776E-2</v>
      </c>
      <c r="X804">
        <v>4853.3152688799892</v>
      </c>
      <c r="Y804" s="6">
        <f t="shared" si="219"/>
        <v>-2.8102807920031836E-3</v>
      </c>
      <c r="Z804" s="29">
        <v>6154.133288879988</v>
      </c>
      <c r="AA804" s="6">
        <f t="shared" si="221"/>
        <v>8.6670127897492399E-3</v>
      </c>
      <c r="AB804">
        <f t="shared" si="211"/>
        <v>2019</v>
      </c>
      <c r="AC804">
        <f t="shared" si="212"/>
        <v>8</v>
      </c>
      <c r="AD804" s="23">
        <f t="shared" si="213"/>
        <v>3</v>
      </c>
      <c r="AE804">
        <f>IF(ISBLANK(Basket_Sheet!$I$1),0,IF(Basket_Sheet!$I$1=0,1,IF(Calculation_Sheet!AB804=Basket_Sheet!$I$1,1,0)))</f>
        <v>1</v>
      </c>
      <c r="AF804">
        <f>IF(ISBLANK(Basket_Sheet!$I$2),0,IF(Basket_Sheet!$I$2=0,1,IF(Calculation_Sheet!AC804=Basket_Sheet!$I$2,1,0)))</f>
        <v>0</v>
      </c>
      <c r="AG804">
        <f>IF(ISBLANK(Basket_Sheet!$I$3),0,IF(Basket_Sheet!$I$3=0,1,IF(Calculation_Sheet!AD804=Basket_Sheet!$I$3,1,0)))</f>
        <v>0</v>
      </c>
      <c r="AH804">
        <f t="shared" si="214"/>
        <v>1</v>
      </c>
    </row>
    <row r="805" spans="1:34" x14ac:dyDescent="0.35">
      <c r="A805" s="19">
        <v>43703</v>
      </c>
      <c r="B805" s="7">
        <v>1.2515582246473369</v>
      </c>
      <c r="C805">
        <v>0.90707319099999995</v>
      </c>
      <c r="D805">
        <v>0.29018093204117801</v>
      </c>
      <c r="E805">
        <v>4.29364968970898</v>
      </c>
      <c r="F805">
        <v>7</v>
      </c>
      <c r="G805">
        <f t="shared" si="205"/>
        <v>99999</v>
      </c>
      <c r="H805">
        <f t="shared" si="206"/>
        <v>99999</v>
      </c>
      <c r="I805">
        <f t="shared" si="207"/>
        <v>1</v>
      </c>
      <c r="J805">
        <f>IF(Basket_Sheet!$I$6=0,IF(C805&lt;Basket_Sheet!$I$7,-10,10),IF(Basket_Sheet!$I$6=1,IF(D805&lt;Basket_Sheet!$I$7,-10,10),IF(Basket_Sheet!$I$6=2,IF(E805&gt;Basket_Sheet!$I$7,-10,10),"")))</f>
        <v>10</v>
      </c>
      <c r="K805">
        <f t="shared" si="208"/>
        <v>1</v>
      </c>
      <c r="L805">
        <f t="shared" si="209"/>
        <v>5</v>
      </c>
      <c r="M805">
        <f t="shared" si="210"/>
        <v>5</v>
      </c>
      <c r="N805">
        <v>27978.75</v>
      </c>
      <c r="O805" s="6">
        <f t="shared" si="215"/>
        <v>3.7095040403291479E-2</v>
      </c>
      <c r="P805">
        <v>28055512</v>
      </c>
      <c r="Q805" s="6">
        <f t="shared" si="216"/>
        <v>-6.1630581237522852E-3</v>
      </c>
      <c r="R805">
        <v>4117.484947075779</v>
      </c>
      <c r="S805" s="6">
        <f t="shared" si="217"/>
        <v>6.727603327734144E-4</v>
      </c>
      <c r="T805" s="29">
        <v>734.75656999999944</v>
      </c>
      <c r="U805" s="6">
        <f t="shared" si="218"/>
        <v>-5.2017026732817939E-3</v>
      </c>
      <c r="V805">
        <v>1300.0286599999995</v>
      </c>
      <c r="W805" s="6">
        <f t="shared" si="220"/>
        <v>-6.0681816200525152E-4</v>
      </c>
      <c r="X805">
        <v>4852.2415170757786</v>
      </c>
      <c r="Y805" s="6">
        <f t="shared" si="219"/>
        <v>-2.2124089302333338E-4</v>
      </c>
      <c r="Z805" s="29">
        <v>6152.2701770757776</v>
      </c>
      <c r="AA805" s="6">
        <f t="shared" si="221"/>
        <v>-3.0274154243248308E-4</v>
      </c>
      <c r="AB805">
        <f t="shared" si="211"/>
        <v>2019</v>
      </c>
      <c r="AC805">
        <f t="shared" si="212"/>
        <v>8</v>
      </c>
      <c r="AD805" s="23">
        <f t="shared" si="213"/>
        <v>3</v>
      </c>
      <c r="AE805">
        <f>IF(ISBLANK(Basket_Sheet!$I$1),0,IF(Basket_Sheet!$I$1=0,1,IF(Calculation_Sheet!AB805=Basket_Sheet!$I$1,1,0)))</f>
        <v>1</v>
      </c>
      <c r="AF805">
        <f>IF(ISBLANK(Basket_Sheet!$I$2),0,IF(Basket_Sheet!$I$2=0,1,IF(Calculation_Sheet!AC805=Basket_Sheet!$I$2,1,0)))</f>
        <v>0</v>
      </c>
      <c r="AG805">
        <f>IF(ISBLANK(Basket_Sheet!$I$3),0,IF(Basket_Sheet!$I$3=0,1,IF(Calculation_Sheet!AD805=Basket_Sheet!$I$3,1,0)))</f>
        <v>0</v>
      </c>
      <c r="AH805">
        <f t="shared" si="214"/>
        <v>1</v>
      </c>
    </row>
    <row r="806" spans="1:34" x14ac:dyDescent="0.35">
      <c r="A806" s="19">
        <v>43704</v>
      </c>
      <c r="B806" s="7">
        <v>-8.6776195234344933E-2</v>
      </c>
      <c r="C806">
        <v>5.0414427999999997E-2</v>
      </c>
      <c r="D806">
        <v>4.0983730541448202E-2</v>
      </c>
      <c r="E806">
        <v>12.058595436265501</v>
      </c>
      <c r="F806">
        <v>4</v>
      </c>
      <c r="G806">
        <f t="shared" si="205"/>
        <v>99999</v>
      </c>
      <c r="H806">
        <f t="shared" si="206"/>
        <v>0</v>
      </c>
      <c r="I806">
        <f t="shared" si="207"/>
        <v>99999</v>
      </c>
      <c r="J806">
        <f>IF(Basket_Sheet!$I$6=0,IF(C806&lt;Basket_Sheet!$I$7,-10,10),IF(Basket_Sheet!$I$6=1,IF(D806&lt;Basket_Sheet!$I$7,-10,10),IF(Basket_Sheet!$I$6=2,IF(E806&gt;Basket_Sheet!$I$7,-10,10),"")))</f>
        <v>-10</v>
      </c>
      <c r="K806">
        <f t="shared" si="208"/>
        <v>0</v>
      </c>
      <c r="L806">
        <f t="shared" si="209"/>
        <v>4</v>
      </c>
      <c r="M806">
        <f t="shared" si="210"/>
        <v>4</v>
      </c>
      <c r="N806">
        <v>28138.25</v>
      </c>
      <c r="O806" s="6">
        <f t="shared" si="215"/>
        <v>5.7007550373051608E-3</v>
      </c>
      <c r="P806">
        <v>28084944</v>
      </c>
      <c r="Q806" s="6">
        <f t="shared" si="216"/>
        <v>1.0490630147830249E-3</v>
      </c>
      <c r="R806">
        <v>4139.2358594360367</v>
      </c>
      <c r="S806" s="6">
        <f t="shared" si="217"/>
        <v>5.282572405202135E-3</v>
      </c>
      <c r="T806" s="29">
        <v>735.48291999999947</v>
      </c>
      <c r="U806" s="6">
        <f t="shared" si="218"/>
        <v>9.8855870046876682E-4</v>
      </c>
      <c r="V806">
        <v>1301.9751199999992</v>
      </c>
      <c r="W806" s="6">
        <f t="shared" si="220"/>
        <v>1.4972439146070382E-3</v>
      </c>
      <c r="X806">
        <v>4874.7187794360361</v>
      </c>
      <c r="Y806" s="6">
        <f t="shared" si="219"/>
        <v>4.6323461602553184E-3</v>
      </c>
      <c r="Z806" s="29">
        <v>6176.6938994360353</v>
      </c>
      <c r="AA806" s="6">
        <f t="shared" si="221"/>
        <v>3.9698715526610417E-3</v>
      </c>
      <c r="AB806">
        <f t="shared" si="211"/>
        <v>2019</v>
      </c>
      <c r="AC806">
        <f t="shared" si="212"/>
        <v>8</v>
      </c>
      <c r="AD806" s="23">
        <f t="shared" si="213"/>
        <v>3</v>
      </c>
      <c r="AE806">
        <f>IF(ISBLANK(Basket_Sheet!$I$1),0,IF(Basket_Sheet!$I$1=0,1,IF(Calculation_Sheet!AB806=Basket_Sheet!$I$1,1,0)))</f>
        <v>1</v>
      </c>
      <c r="AF806">
        <f>IF(ISBLANK(Basket_Sheet!$I$2),0,IF(Basket_Sheet!$I$2=0,1,IF(Calculation_Sheet!AC806=Basket_Sheet!$I$2,1,0)))</f>
        <v>0</v>
      </c>
      <c r="AG806">
        <f>IF(ISBLANK(Basket_Sheet!$I$3),0,IF(Basket_Sheet!$I$3=0,1,IF(Calculation_Sheet!AD806=Basket_Sheet!$I$3,1,0)))</f>
        <v>0</v>
      </c>
      <c r="AH806">
        <f t="shared" si="214"/>
        <v>1</v>
      </c>
    </row>
    <row r="807" spans="1:34" x14ac:dyDescent="0.35">
      <c r="A807" s="19">
        <v>43705</v>
      </c>
      <c r="B807" s="7">
        <v>-0.45795228107379454</v>
      </c>
      <c r="C807">
        <v>0.77244345800000003</v>
      </c>
      <c r="D807">
        <v>0.153976246364667</v>
      </c>
      <c r="E807">
        <v>6.7715784616480299</v>
      </c>
      <c r="F807">
        <v>3</v>
      </c>
      <c r="G807">
        <f t="shared" si="205"/>
        <v>-1</v>
      </c>
      <c r="H807">
        <f t="shared" si="206"/>
        <v>99999</v>
      </c>
      <c r="I807">
        <f t="shared" si="207"/>
        <v>99999</v>
      </c>
      <c r="J807">
        <f>IF(Basket_Sheet!$I$6=0,IF(C807&lt;Basket_Sheet!$I$7,-10,10),IF(Basket_Sheet!$I$6=1,IF(D807&lt;Basket_Sheet!$I$7,-10,10),IF(Basket_Sheet!$I$6=2,IF(E807&gt;Basket_Sheet!$I$7,-10,10),"")))</f>
        <v>10</v>
      </c>
      <c r="K807">
        <f t="shared" si="208"/>
        <v>-1</v>
      </c>
      <c r="L807">
        <f t="shared" si="209"/>
        <v>1</v>
      </c>
      <c r="M807">
        <f t="shared" si="210"/>
        <v>1</v>
      </c>
      <c r="N807">
        <v>27782.650399999999</v>
      </c>
      <c r="O807" s="6">
        <f t="shared" si="215"/>
        <v>-1.2637587625385471E-2</v>
      </c>
      <c r="P807">
        <v>28187304</v>
      </c>
      <c r="Q807" s="6">
        <f t="shared" si="216"/>
        <v>3.6446574363830919E-3</v>
      </c>
      <c r="R807">
        <v>4145.7249312094073</v>
      </c>
      <c r="S807" s="6">
        <f t="shared" si="217"/>
        <v>1.5676979987930828E-3</v>
      </c>
      <c r="T807" s="29">
        <v>738.12414999999942</v>
      </c>
      <c r="U807" s="6">
        <f t="shared" si="218"/>
        <v>3.591150695926304E-3</v>
      </c>
      <c r="V807">
        <v>1299.7864799999993</v>
      </c>
      <c r="W807" s="6">
        <f t="shared" si="220"/>
        <v>-1.6810152255443134E-3</v>
      </c>
      <c r="X807">
        <v>4883.8490812094069</v>
      </c>
      <c r="Y807" s="6">
        <f t="shared" si="219"/>
        <v>1.8729904608829617E-3</v>
      </c>
      <c r="Z807" s="29">
        <v>6183.6355612094067</v>
      </c>
      <c r="AA807" s="6">
        <f t="shared" si="221"/>
        <v>1.1238474637711438E-3</v>
      </c>
      <c r="AB807">
        <f t="shared" si="211"/>
        <v>2019</v>
      </c>
      <c r="AC807">
        <f t="shared" si="212"/>
        <v>8</v>
      </c>
      <c r="AD807" s="23">
        <f t="shared" si="213"/>
        <v>3</v>
      </c>
      <c r="AE807">
        <f>IF(ISBLANK(Basket_Sheet!$I$1),0,IF(Basket_Sheet!$I$1=0,1,IF(Calculation_Sheet!AB807=Basket_Sheet!$I$1,1,0)))</f>
        <v>1</v>
      </c>
      <c r="AF807">
        <f>IF(ISBLANK(Basket_Sheet!$I$2),0,IF(Basket_Sheet!$I$2=0,1,IF(Calculation_Sheet!AC807=Basket_Sheet!$I$2,1,0)))</f>
        <v>0</v>
      </c>
      <c r="AG807">
        <f>IF(ISBLANK(Basket_Sheet!$I$3),0,IF(Basket_Sheet!$I$3=0,1,IF(Calculation_Sheet!AD807=Basket_Sheet!$I$3,1,0)))</f>
        <v>0</v>
      </c>
      <c r="AH807">
        <f t="shared" si="214"/>
        <v>1</v>
      </c>
    </row>
    <row r="808" spans="1:34" x14ac:dyDescent="0.35">
      <c r="A808" s="19">
        <v>43706</v>
      </c>
      <c r="B808" s="7">
        <v>-0.8491682903464689</v>
      </c>
      <c r="C808">
        <v>0.54681243599999996</v>
      </c>
      <c r="D808">
        <v>0.15215516573429699</v>
      </c>
      <c r="E808">
        <v>7.7207005779144797</v>
      </c>
      <c r="F808">
        <v>7</v>
      </c>
      <c r="G808">
        <f t="shared" si="205"/>
        <v>-1</v>
      </c>
      <c r="H808">
        <f t="shared" si="206"/>
        <v>99999</v>
      </c>
      <c r="I808">
        <f t="shared" si="207"/>
        <v>99999</v>
      </c>
      <c r="J808">
        <f>IF(Basket_Sheet!$I$6=0,IF(C808&lt;Basket_Sheet!$I$7,-10,10),IF(Basket_Sheet!$I$6=1,IF(D808&lt;Basket_Sheet!$I$7,-10,10),IF(Basket_Sheet!$I$6=2,IF(E808&gt;Basket_Sheet!$I$7,-10,10),"")))</f>
        <v>10</v>
      </c>
      <c r="K808">
        <f t="shared" si="208"/>
        <v>-1</v>
      </c>
      <c r="L808">
        <f t="shared" si="209"/>
        <v>1</v>
      </c>
      <c r="M808">
        <f t="shared" si="210"/>
        <v>1</v>
      </c>
      <c r="N808">
        <v>27349.099600000001</v>
      </c>
      <c r="O808" s="6">
        <f t="shared" si="215"/>
        <v>-1.5605091442247643E-2</v>
      </c>
      <c r="P808">
        <v>27891336</v>
      </c>
      <c r="Q808" s="6">
        <f t="shared" si="216"/>
        <v>-1.0500046403870367E-2</v>
      </c>
      <c r="R808">
        <v>4152.9063489317614</v>
      </c>
      <c r="S808" s="6">
        <f t="shared" si="217"/>
        <v>1.7322465531399711E-3</v>
      </c>
      <c r="T808" s="29">
        <v>739.75557999999944</v>
      </c>
      <c r="U808" s="6">
        <f t="shared" si="218"/>
        <v>2.2102379389701277E-3</v>
      </c>
      <c r="V808">
        <v>1293.6793799999994</v>
      </c>
      <c r="W808" s="6">
        <f t="shared" si="220"/>
        <v>-4.6985409480485574E-3</v>
      </c>
      <c r="X808">
        <v>4892.6619289317605</v>
      </c>
      <c r="Y808" s="6">
        <f t="shared" si="219"/>
        <v>1.8044881354464248E-3</v>
      </c>
      <c r="Z808" s="29">
        <v>6186.3413089317601</v>
      </c>
      <c r="AA808" s="6">
        <f t="shared" si="221"/>
        <v>4.3756584545939781E-4</v>
      </c>
      <c r="AB808">
        <f t="shared" si="211"/>
        <v>2019</v>
      </c>
      <c r="AC808">
        <f t="shared" si="212"/>
        <v>8</v>
      </c>
      <c r="AD808" s="23">
        <f t="shared" si="213"/>
        <v>3</v>
      </c>
      <c r="AE808">
        <f>IF(ISBLANK(Basket_Sheet!$I$1),0,IF(Basket_Sheet!$I$1=0,1,IF(Calculation_Sheet!AB808=Basket_Sheet!$I$1,1,0)))</f>
        <v>1</v>
      </c>
      <c r="AF808">
        <f>IF(ISBLANK(Basket_Sheet!$I$2),0,IF(Basket_Sheet!$I$2=0,1,IF(Calculation_Sheet!AC808=Basket_Sheet!$I$2,1,0)))</f>
        <v>0</v>
      </c>
      <c r="AG808">
        <f>IF(ISBLANK(Basket_Sheet!$I$3),0,IF(Basket_Sheet!$I$3=0,1,IF(Calculation_Sheet!AD808=Basket_Sheet!$I$3,1,0)))</f>
        <v>0</v>
      </c>
      <c r="AH808">
        <f t="shared" si="214"/>
        <v>1</v>
      </c>
    </row>
    <row r="809" spans="1:34" x14ac:dyDescent="0.35">
      <c r="A809" s="19">
        <v>43707</v>
      </c>
      <c r="B809" s="7">
        <v>0.29879654304000031</v>
      </c>
      <c r="C809">
        <v>9.5601590000000004E-3</v>
      </c>
      <c r="D809">
        <v>2.4749268292682099E-2</v>
      </c>
      <c r="E809">
        <v>8.0655583845726593</v>
      </c>
      <c r="F809">
        <v>9</v>
      </c>
      <c r="G809">
        <f t="shared" si="205"/>
        <v>99999</v>
      </c>
      <c r="H809">
        <f t="shared" si="206"/>
        <v>99999</v>
      </c>
      <c r="I809">
        <f t="shared" si="207"/>
        <v>1</v>
      </c>
      <c r="J809">
        <f>IF(Basket_Sheet!$I$6=0,IF(C809&lt;Basket_Sheet!$I$7,-10,10),IF(Basket_Sheet!$I$6=1,IF(D809&lt;Basket_Sheet!$I$7,-10,10),IF(Basket_Sheet!$I$6=2,IF(E809&gt;Basket_Sheet!$I$7,-10,10),"")))</f>
        <v>-10</v>
      </c>
      <c r="K809">
        <f t="shared" si="208"/>
        <v>1</v>
      </c>
      <c r="L809">
        <f t="shared" si="209"/>
        <v>6</v>
      </c>
      <c r="M809">
        <f t="shared" si="210"/>
        <v>6</v>
      </c>
      <c r="N809">
        <v>27485.550800000001</v>
      </c>
      <c r="O809" s="6">
        <f t="shared" si="215"/>
        <v>4.9892392069827984E-3</v>
      </c>
      <c r="P809">
        <v>27897724</v>
      </c>
      <c r="Q809" s="6">
        <f t="shared" si="216"/>
        <v>2.2903169643795351E-4</v>
      </c>
      <c r="R809">
        <v>4151.752322721497</v>
      </c>
      <c r="S809" s="6">
        <f t="shared" si="217"/>
        <v>-2.7788399576145206E-4</v>
      </c>
      <c r="T809" s="29">
        <v>737.96900999999946</v>
      </c>
      <c r="U809" s="6">
        <f t="shared" si="218"/>
        <v>-2.4150814786688679E-3</v>
      </c>
      <c r="V809">
        <v>1301.8988199999992</v>
      </c>
      <c r="W809" s="6">
        <f t="shared" si="220"/>
        <v>6.3535371492122739E-3</v>
      </c>
      <c r="X809">
        <v>4889.7213327214968</v>
      </c>
      <c r="Y809" s="6">
        <f t="shared" si="219"/>
        <v>-6.0102174500864525E-4</v>
      </c>
      <c r="Z809" s="29">
        <v>6191.6201527214962</v>
      </c>
      <c r="AA809" s="6">
        <f t="shared" si="221"/>
        <v>8.5330626393265163E-4</v>
      </c>
      <c r="AB809">
        <f t="shared" si="211"/>
        <v>2019</v>
      </c>
      <c r="AC809">
        <f t="shared" si="212"/>
        <v>8</v>
      </c>
      <c r="AD809" s="23">
        <f t="shared" si="213"/>
        <v>3</v>
      </c>
      <c r="AE809">
        <f>IF(ISBLANK(Basket_Sheet!$I$1),0,IF(Basket_Sheet!$I$1=0,1,IF(Calculation_Sheet!AB809=Basket_Sheet!$I$1,1,0)))</f>
        <v>1</v>
      </c>
      <c r="AF809">
        <f>IF(ISBLANK(Basket_Sheet!$I$2),0,IF(Basket_Sheet!$I$2=0,1,IF(Calculation_Sheet!AC809=Basket_Sheet!$I$2,1,0)))</f>
        <v>0</v>
      </c>
      <c r="AG809">
        <f>IF(ISBLANK(Basket_Sheet!$I$3),0,IF(Basket_Sheet!$I$3=0,1,IF(Calculation_Sheet!AD809=Basket_Sheet!$I$3,1,0)))</f>
        <v>0</v>
      </c>
      <c r="AH809">
        <f t="shared" si="214"/>
        <v>1</v>
      </c>
    </row>
    <row r="810" spans="1:34" x14ac:dyDescent="0.35">
      <c r="A810" s="19">
        <v>43711</v>
      </c>
      <c r="B810" s="7">
        <v>-0.86612448257928309</v>
      </c>
      <c r="C810">
        <v>0.49575546300000001</v>
      </c>
      <c r="D810">
        <v>0.12577564827593299</v>
      </c>
      <c r="E810">
        <v>9.2532493003117597</v>
      </c>
      <c r="F810">
        <v>7</v>
      </c>
      <c r="G810">
        <f t="shared" si="205"/>
        <v>-1</v>
      </c>
      <c r="H810">
        <f t="shared" si="206"/>
        <v>99999</v>
      </c>
      <c r="I810">
        <f t="shared" si="207"/>
        <v>99999</v>
      </c>
      <c r="J810">
        <f>IF(Basket_Sheet!$I$6=0,IF(C810&lt;Basket_Sheet!$I$7,-10,10),IF(Basket_Sheet!$I$6=1,IF(D810&lt;Basket_Sheet!$I$7,-10,10),IF(Basket_Sheet!$I$6=2,IF(E810&gt;Basket_Sheet!$I$7,-10,10),"")))</f>
        <v>10</v>
      </c>
      <c r="K810">
        <f t="shared" si="208"/>
        <v>-1</v>
      </c>
      <c r="L810">
        <f t="shared" si="209"/>
        <v>1</v>
      </c>
      <c r="M810">
        <f t="shared" si="210"/>
        <v>1</v>
      </c>
      <c r="N810">
        <v>26752.5</v>
      </c>
      <c r="O810" s="6">
        <f t="shared" si="215"/>
        <v>-2.6670406037487937E-2</v>
      </c>
      <c r="P810">
        <v>28046886</v>
      </c>
      <c r="Q810" s="6">
        <f t="shared" si="216"/>
        <v>5.3467444154224886E-3</v>
      </c>
      <c r="R810">
        <v>4171.7403872343975</v>
      </c>
      <c r="S810" s="6">
        <f t="shared" si="217"/>
        <v>4.8143682376020625E-3</v>
      </c>
      <c r="T810" s="29">
        <v>737.29089999999951</v>
      </c>
      <c r="U810" s="6">
        <f t="shared" si="218"/>
        <v>-9.188868242583359E-4</v>
      </c>
      <c r="V810">
        <v>1293.7665999999992</v>
      </c>
      <c r="W810" s="6">
        <f t="shared" si="220"/>
        <v>-6.2464301181254234E-3</v>
      </c>
      <c r="X810">
        <v>4909.0312872343966</v>
      </c>
      <c r="Y810" s="6">
        <f t="shared" si="219"/>
        <v>3.9490910010924196E-3</v>
      </c>
      <c r="Z810" s="29">
        <v>6202.7978872343956</v>
      </c>
      <c r="AA810" s="6">
        <f t="shared" si="221"/>
        <v>1.8053004281901597E-3</v>
      </c>
      <c r="AB810">
        <f t="shared" si="211"/>
        <v>2019</v>
      </c>
      <c r="AC810">
        <f t="shared" si="212"/>
        <v>9</v>
      </c>
      <c r="AD810" s="23">
        <f t="shared" si="213"/>
        <v>3</v>
      </c>
      <c r="AE810">
        <f>IF(ISBLANK(Basket_Sheet!$I$1),0,IF(Basket_Sheet!$I$1=0,1,IF(Calculation_Sheet!AB810=Basket_Sheet!$I$1,1,0)))</f>
        <v>1</v>
      </c>
      <c r="AF810">
        <f>IF(ISBLANK(Basket_Sheet!$I$2),0,IF(Basket_Sheet!$I$2=0,1,IF(Calculation_Sheet!AC810=Basket_Sheet!$I$2,1,0)))</f>
        <v>0</v>
      </c>
      <c r="AG810">
        <f>IF(ISBLANK(Basket_Sheet!$I$3),0,IF(Basket_Sheet!$I$3=0,1,IF(Calculation_Sheet!AD810=Basket_Sheet!$I$3,1,0)))</f>
        <v>0</v>
      </c>
      <c r="AH810">
        <f t="shared" si="214"/>
        <v>1</v>
      </c>
    </row>
    <row r="811" spans="1:34" x14ac:dyDescent="0.35">
      <c r="A811" s="19">
        <v>43712</v>
      </c>
      <c r="B811" s="7">
        <v>0.94182745603906237</v>
      </c>
      <c r="C811">
        <v>0.70836529999999998</v>
      </c>
      <c r="D811">
        <v>0.19346207590061201</v>
      </c>
      <c r="E811">
        <v>5.6388211430585899</v>
      </c>
      <c r="F811">
        <v>6</v>
      </c>
      <c r="G811">
        <f t="shared" si="205"/>
        <v>99999</v>
      </c>
      <c r="H811">
        <f t="shared" si="206"/>
        <v>99999</v>
      </c>
      <c r="I811">
        <f t="shared" si="207"/>
        <v>1</v>
      </c>
      <c r="J811">
        <f>IF(Basket_Sheet!$I$6=0,IF(C811&lt;Basket_Sheet!$I$7,-10,10),IF(Basket_Sheet!$I$6=1,IF(D811&lt;Basket_Sheet!$I$7,-10,10),IF(Basket_Sheet!$I$6=2,IF(E811&gt;Basket_Sheet!$I$7,-10,10),"")))</f>
        <v>10</v>
      </c>
      <c r="K811">
        <f t="shared" si="208"/>
        <v>1</v>
      </c>
      <c r="L811">
        <f t="shared" si="209"/>
        <v>5</v>
      </c>
      <c r="M811">
        <f t="shared" si="210"/>
        <v>5</v>
      </c>
      <c r="N811">
        <v>27096.25</v>
      </c>
      <c r="O811" s="6">
        <f t="shared" si="215"/>
        <v>1.2849266423698769E-2</v>
      </c>
      <c r="P811">
        <v>28177144</v>
      </c>
      <c r="Q811" s="6">
        <f t="shared" si="216"/>
        <v>4.6442945573350602E-3</v>
      </c>
      <c r="R811">
        <v>4175.3540692284605</v>
      </c>
      <c r="S811" s="6">
        <f t="shared" si="217"/>
        <v>8.6622887778942115E-4</v>
      </c>
      <c r="T811" s="29">
        <v>737.14340999999945</v>
      </c>
      <c r="U811" s="6">
        <f t="shared" si="218"/>
        <v>-2.000431579991524E-4</v>
      </c>
      <c r="V811">
        <v>1304.3329199999991</v>
      </c>
      <c r="W811" s="6">
        <f t="shared" si="220"/>
        <v>8.1670990733566651E-3</v>
      </c>
      <c r="X811">
        <v>4912.4974792284602</v>
      </c>
      <c r="Y811" s="6">
        <f t="shared" si="219"/>
        <v>7.0608472247402077E-4</v>
      </c>
      <c r="Z811" s="29">
        <v>6216.8303992284591</v>
      </c>
      <c r="AA811" s="6">
        <f t="shared" si="221"/>
        <v>2.2622874788396086E-3</v>
      </c>
      <c r="AB811">
        <f t="shared" si="211"/>
        <v>2019</v>
      </c>
      <c r="AC811">
        <f t="shared" si="212"/>
        <v>9</v>
      </c>
      <c r="AD811" s="23">
        <f t="shared" si="213"/>
        <v>3</v>
      </c>
      <c r="AE811">
        <f>IF(ISBLANK(Basket_Sheet!$I$1),0,IF(Basket_Sheet!$I$1=0,1,IF(Calculation_Sheet!AB811=Basket_Sheet!$I$1,1,0)))</f>
        <v>1</v>
      </c>
      <c r="AF811">
        <f>IF(ISBLANK(Basket_Sheet!$I$2),0,IF(Basket_Sheet!$I$2=0,1,IF(Calculation_Sheet!AC811=Basket_Sheet!$I$2,1,0)))</f>
        <v>0</v>
      </c>
      <c r="AG811">
        <f>IF(ISBLANK(Basket_Sheet!$I$3),0,IF(Basket_Sheet!$I$3=0,1,IF(Calculation_Sheet!AD811=Basket_Sheet!$I$3,1,0)))</f>
        <v>0</v>
      </c>
      <c r="AH811">
        <f t="shared" si="214"/>
        <v>1</v>
      </c>
    </row>
    <row r="812" spans="1:34" x14ac:dyDescent="0.35">
      <c r="A812" s="19">
        <v>43713</v>
      </c>
      <c r="B812" s="7">
        <v>-0.92765244349754494</v>
      </c>
      <c r="C812">
        <v>0.55579016800000003</v>
      </c>
      <c r="D812">
        <v>7.84850936771566E-2</v>
      </c>
      <c r="E812">
        <v>9.4998609024046097</v>
      </c>
      <c r="F812">
        <v>9</v>
      </c>
      <c r="G812">
        <f t="shared" si="205"/>
        <v>-1</v>
      </c>
      <c r="H812">
        <f t="shared" si="206"/>
        <v>99999</v>
      </c>
      <c r="I812">
        <f t="shared" si="207"/>
        <v>99999</v>
      </c>
      <c r="J812">
        <f>IF(Basket_Sheet!$I$6=0,IF(C812&lt;Basket_Sheet!$I$7,-10,10),IF(Basket_Sheet!$I$6=1,IF(D812&lt;Basket_Sheet!$I$7,-10,10),IF(Basket_Sheet!$I$6=2,IF(E812&gt;Basket_Sheet!$I$7,-10,10),"")))</f>
        <v>-10</v>
      </c>
      <c r="K812">
        <f t="shared" si="208"/>
        <v>-1</v>
      </c>
      <c r="L812">
        <f t="shared" si="209"/>
        <v>2</v>
      </c>
      <c r="M812">
        <f t="shared" si="210"/>
        <v>2</v>
      </c>
      <c r="N812">
        <v>26897.25</v>
      </c>
      <c r="O812" s="6">
        <f t="shared" si="215"/>
        <v>-7.3441896941458529E-3</v>
      </c>
      <c r="P812">
        <v>28324072</v>
      </c>
      <c r="Q812" s="6">
        <f t="shared" si="216"/>
        <v>5.2144390503168214E-3</v>
      </c>
      <c r="R812">
        <v>4184.9042363305452</v>
      </c>
      <c r="S812" s="6">
        <f t="shared" si="217"/>
        <v>2.2872711975416848E-3</v>
      </c>
      <c r="T812" s="29">
        <v>735.95262999999954</v>
      </c>
      <c r="U812" s="6">
        <f t="shared" si="218"/>
        <v>-1.6153980132576073E-3</v>
      </c>
      <c r="V812">
        <v>1307.1481599999993</v>
      </c>
      <c r="W812" s="6">
        <f t="shared" si="220"/>
        <v>2.1583753325800092E-3</v>
      </c>
      <c r="X812">
        <v>4920.856866330545</v>
      </c>
      <c r="Y812" s="6">
        <f t="shared" si="219"/>
        <v>1.7016572807275754E-3</v>
      </c>
      <c r="Z812" s="29">
        <v>6228.0050263305438</v>
      </c>
      <c r="AA812" s="6">
        <f t="shared" si="221"/>
        <v>1.797479806344926E-3</v>
      </c>
      <c r="AB812">
        <f t="shared" si="211"/>
        <v>2019</v>
      </c>
      <c r="AC812">
        <f t="shared" si="212"/>
        <v>9</v>
      </c>
      <c r="AD812" s="23">
        <f t="shared" si="213"/>
        <v>3</v>
      </c>
      <c r="AE812">
        <f>IF(ISBLANK(Basket_Sheet!$I$1),0,IF(Basket_Sheet!$I$1=0,1,IF(Calculation_Sheet!AB812=Basket_Sheet!$I$1,1,0)))</f>
        <v>1</v>
      </c>
      <c r="AF812">
        <f>IF(ISBLANK(Basket_Sheet!$I$2),0,IF(Basket_Sheet!$I$2=0,1,IF(Calculation_Sheet!AC812=Basket_Sheet!$I$2,1,0)))</f>
        <v>0</v>
      </c>
      <c r="AG812">
        <f>IF(ISBLANK(Basket_Sheet!$I$3),0,IF(Basket_Sheet!$I$3=0,1,IF(Calculation_Sheet!AD812=Basket_Sheet!$I$3,1,0)))</f>
        <v>0</v>
      </c>
      <c r="AH812">
        <f t="shared" si="214"/>
        <v>1</v>
      </c>
    </row>
    <row r="813" spans="1:34" x14ac:dyDescent="0.35">
      <c r="A813" s="19">
        <v>43714</v>
      </c>
      <c r="B813" s="7">
        <v>0.51946225537819135</v>
      </c>
      <c r="C813">
        <v>0.66062060199999995</v>
      </c>
      <c r="D813">
        <v>0.17341460953628601</v>
      </c>
      <c r="E813">
        <v>7.0056222813586198</v>
      </c>
      <c r="F813">
        <v>3</v>
      </c>
      <c r="G813">
        <f t="shared" si="205"/>
        <v>99999</v>
      </c>
      <c r="H813">
        <f t="shared" si="206"/>
        <v>99999</v>
      </c>
      <c r="I813">
        <f t="shared" si="207"/>
        <v>1</v>
      </c>
      <c r="J813">
        <f>IF(Basket_Sheet!$I$6=0,IF(C813&lt;Basket_Sheet!$I$7,-10,10),IF(Basket_Sheet!$I$6=1,IF(D813&lt;Basket_Sheet!$I$7,-10,10),IF(Basket_Sheet!$I$6=2,IF(E813&gt;Basket_Sheet!$I$7,-10,10),"")))</f>
        <v>10</v>
      </c>
      <c r="K813">
        <f t="shared" si="208"/>
        <v>1</v>
      </c>
      <c r="L813">
        <f t="shared" si="209"/>
        <v>5</v>
      </c>
      <c r="M813">
        <f t="shared" si="210"/>
        <v>5</v>
      </c>
      <c r="N813">
        <v>27235.849600000001</v>
      </c>
      <c r="O813" s="6">
        <f t="shared" si="215"/>
        <v>1.2588632666908461E-2</v>
      </c>
      <c r="P813">
        <v>28493152</v>
      </c>
      <c r="Q813" s="6">
        <f t="shared" si="216"/>
        <v>5.9694806594192684E-3</v>
      </c>
      <c r="R813">
        <v>4201.27402332782</v>
      </c>
      <c r="S813" s="6">
        <f t="shared" si="217"/>
        <v>3.9116276198540856E-3</v>
      </c>
      <c r="T813" s="29">
        <v>737.14685999999949</v>
      </c>
      <c r="U813" s="6">
        <f t="shared" si="218"/>
        <v>1.6226995479313722E-3</v>
      </c>
      <c r="V813">
        <v>1308.0248599999993</v>
      </c>
      <c r="W813" s="6">
        <f t="shared" si="220"/>
        <v>6.7069673264885665E-4</v>
      </c>
      <c r="X813">
        <v>4938.4208833278199</v>
      </c>
      <c r="Y813" s="6">
        <f t="shared" si="219"/>
        <v>3.5693005251689058E-3</v>
      </c>
      <c r="Z813" s="29">
        <v>6246.4457433278194</v>
      </c>
      <c r="AA813" s="6">
        <f t="shared" si="221"/>
        <v>2.9609348289401094E-3</v>
      </c>
      <c r="AB813">
        <f t="shared" si="211"/>
        <v>2019</v>
      </c>
      <c r="AC813">
        <f t="shared" si="212"/>
        <v>9</v>
      </c>
      <c r="AD813" s="23">
        <f t="shared" si="213"/>
        <v>3</v>
      </c>
      <c r="AE813">
        <f>IF(ISBLANK(Basket_Sheet!$I$1),0,IF(Basket_Sheet!$I$1=0,1,IF(Calculation_Sheet!AB813=Basket_Sheet!$I$1,1,0)))</f>
        <v>1</v>
      </c>
      <c r="AF813">
        <f>IF(ISBLANK(Basket_Sheet!$I$2),0,IF(Basket_Sheet!$I$2=0,1,IF(Calculation_Sheet!AC813=Basket_Sheet!$I$2,1,0)))</f>
        <v>0</v>
      </c>
      <c r="AG813">
        <f>IF(ISBLANK(Basket_Sheet!$I$3),0,IF(Basket_Sheet!$I$3=0,1,IF(Calculation_Sheet!AD813=Basket_Sheet!$I$3,1,0)))</f>
        <v>0</v>
      </c>
      <c r="AH813">
        <f t="shared" si="214"/>
        <v>1</v>
      </c>
    </row>
    <row r="814" spans="1:34" x14ac:dyDescent="0.35">
      <c r="A814" s="19">
        <v>43717</v>
      </c>
      <c r="B814" s="7">
        <v>1.2161374406328787</v>
      </c>
      <c r="C814">
        <v>0.355213428</v>
      </c>
      <c r="D814">
        <v>0.30137307414085202</v>
      </c>
      <c r="E814">
        <v>4.8071775218791002</v>
      </c>
      <c r="F814">
        <v>4</v>
      </c>
      <c r="G814">
        <f t="shared" si="205"/>
        <v>99999</v>
      </c>
      <c r="H814">
        <f t="shared" si="206"/>
        <v>99999</v>
      </c>
      <c r="I814">
        <f t="shared" si="207"/>
        <v>1</v>
      </c>
      <c r="J814">
        <f>IF(Basket_Sheet!$I$6=0,IF(C814&lt;Basket_Sheet!$I$7,-10,10),IF(Basket_Sheet!$I$6=1,IF(D814&lt;Basket_Sheet!$I$7,-10,10),IF(Basket_Sheet!$I$6=2,IF(E814&gt;Basket_Sheet!$I$7,-10,10),"")))</f>
        <v>10</v>
      </c>
      <c r="K814">
        <f t="shared" si="208"/>
        <v>1</v>
      </c>
      <c r="L814">
        <f t="shared" si="209"/>
        <v>5</v>
      </c>
      <c r="M814">
        <f t="shared" si="210"/>
        <v>5</v>
      </c>
      <c r="N814">
        <v>27491.349600000001</v>
      </c>
      <c r="O814" s="6">
        <f t="shared" si="215"/>
        <v>9.381018170991906E-3</v>
      </c>
      <c r="P814">
        <v>28610986</v>
      </c>
      <c r="Q814" s="6">
        <f t="shared" si="216"/>
        <v>4.1355200014374649E-3</v>
      </c>
      <c r="R814">
        <v>4217.9998510773967</v>
      </c>
      <c r="S814" s="6">
        <f t="shared" si="217"/>
        <v>3.9811323081297978E-3</v>
      </c>
      <c r="T814" s="29">
        <v>733.06013999999948</v>
      </c>
      <c r="U814" s="6">
        <f t="shared" si="218"/>
        <v>-5.5439698949542038E-3</v>
      </c>
      <c r="V814">
        <v>1307.6265399999993</v>
      </c>
      <c r="W814" s="6">
        <f t="shared" si="220"/>
        <v>-3.0452020613735975E-4</v>
      </c>
      <c r="X814">
        <v>4951.0599910773963</v>
      </c>
      <c r="Y814" s="6">
        <f t="shared" si="219"/>
        <v>2.5593419532641271E-3</v>
      </c>
      <c r="Z814" s="29">
        <v>6258.6865310773956</v>
      </c>
      <c r="AA814" s="6">
        <f t="shared" si="221"/>
        <v>1.9596404503554599E-3</v>
      </c>
      <c r="AB814">
        <f t="shared" si="211"/>
        <v>2019</v>
      </c>
      <c r="AC814">
        <f t="shared" si="212"/>
        <v>9</v>
      </c>
      <c r="AD814" s="23">
        <f t="shared" si="213"/>
        <v>3</v>
      </c>
      <c r="AE814">
        <f>IF(ISBLANK(Basket_Sheet!$I$1),0,IF(Basket_Sheet!$I$1=0,1,IF(Calculation_Sheet!AB814=Basket_Sheet!$I$1,1,0)))</f>
        <v>1</v>
      </c>
      <c r="AF814">
        <f>IF(ISBLANK(Basket_Sheet!$I$2),0,IF(Basket_Sheet!$I$2=0,1,IF(Calculation_Sheet!AC814=Basket_Sheet!$I$2,1,0)))</f>
        <v>0</v>
      </c>
      <c r="AG814">
        <f>IF(ISBLANK(Basket_Sheet!$I$3),0,IF(Basket_Sheet!$I$3=0,1,IF(Calculation_Sheet!AD814=Basket_Sheet!$I$3,1,0)))</f>
        <v>0</v>
      </c>
      <c r="AH814">
        <f t="shared" si="214"/>
        <v>1</v>
      </c>
    </row>
    <row r="815" spans="1:34" x14ac:dyDescent="0.35">
      <c r="A815" s="19">
        <v>43719</v>
      </c>
      <c r="B815" s="7">
        <v>0.39342063367720176</v>
      </c>
      <c r="C815">
        <v>0.68901090099999995</v>
      </c>
      <c r="D815">
        <v>0.15727497349056199</v>
      </c>
      <c r="E815">
        <v>7.4630511442773804</v>
      </c>
      <c r="F815">
        <v>2</v>
      </c>
      <c r="G815">
        <f t="shared" si="205"/>
        <v>99999</v>
      </c>
      <c r="H815">
        <f t="shared" si="206"/>
        <v>99999</v>
      </c>
      <c r="I815">
        <f t="shared" si="207"/>
        <v>1</v>
      </c>
      <c r="J815">
        <f>IF(Basket_Sheet!$I$6=0,IF(C815&lt;Basket_Sheet!$I$7,-10,10),IF(Basket_Sheet!$I$6=1,IF(D815&lt;Basket_Sheet!$I$7,-10,10),IF(Basket_Sheet!$I$6=2,IF(E815&gt;Basket_Sheet!$I$7,-10,10),"")))</f>
        <v>10</v>
      </c>
      <c r="K815">
        <f t="shared" si="208"/>
        <v>1</v>
      </c>
      <c r="L815">
        <f t="shared" si="209"/>
        <v>5</v>
      </c>
      <c r="M815">
        <f t="shared" si="210"/>
        <v>5</v>
      </c>
      <c r="N815">
        <v>27729.300800000001</v>
      </c>
      <c r="O815" s="6">
        <f t="shared" si="215"/>
        <v>8.6554935811518074E-3</v>
      </c>
      <c r="P815">
        <v>28685752</v>
      </c>
      <c r="Q815" s="6">
        <f t="shared" si="216"/>
        <v>2.613192009530918E-3</v>
      </c>
      <c r="R815">
        <v>4238.3022823762176</v>
      </c>
      <c r="S815" s="6">
        <f t="shared" si="217"/>
        <v>4.8132840245680431E-3</v>
      </c>
      <c r="T815" s="29">
        <v>736.31958999999949</v>
      </c>
      <c r="U815" s="6">
        <f t="shared" si="218"/>
        <v>4.4463609766041134E-3</v>
      </c>
      <c r="V815">
        <v>1306.3767799999991</v>
      </c>
      <c r="W815" s="6">
        <f t="shared" si="220"/>
        <v>-9.5574689085164977E-4</v>
      </c>
      <c r="X815">
        <v>4974.6218723762167</v>
      </c>
      <c r="Y815" s="6">
        <f t="shared" si="219"/>
        <v>4.7589569387733732E-3</v>
      </c>
      <c r="Z815" s="29">
        <v>6280.9986523762163</v>
      </c>
      <c r="AA815" s="6">
        <f t="shared" si="221"/>
        <v>3.5649846318441814E-3</v>
      </c>
      <c r="AB815">
        <f t="shared" si="211"/>
        <v>2019</v>
      </c>
      <c r="AC815">
        <f t="shared" si="212"/>
        <v>9</v>
      </c>
      <c r="AD815" s="23">
        <f t="shared" si="213"/>
        <v>3</v>
      </c>
      <c r="AE815">
        <f>IF(ISBLANK(Basket_Sheet!$I$1),0,IF(Basket_Sheet!$I$1=0,1,IF(Calculation_Sheet!AB815=Basket_Sheet!$I$1,1,0)))</f>
        <v>1</v>
      </c>
      <c r="AF815">
        <f>IF(ISBLANK(Basket_Sheet!$I$2),0,IF(Basket_Sheet!$I$2=0,1,IF(Calculation_Sheet!AC815=Basket_Sheet!$I$2,1,0)))</f>
        <v>0</v>
      </c>
      <c r="AG815">
        <f>IF(ISBLANK(Basket_Sheet!$I$3),0,IF(Basket_Sheet!$I$3=0,1,IF(Calculation_Sheet!AD815=Basket_Sheet!$I$3,1,0)))</f>
        <v>0</v>
      </c>
      <c r="AH815">
        <f t="shared" si="214"/>
        <v>1</v>
      </c>
    </row>
    <row r="816" spans="1:34" x14ac:dyDescent="0.35">
      <c r="A816" s="19">
        <v>43720</v>
      </c>
      <c r="B816" s="7">
        <v>-0.37227175505445759</v>
      </c>
      <c r="C816">
        <v>0.24537189500000001</v>
      </c>
      <c r="D816">
        <v>0.108227324181786</v>
      </c>
      <c r="E816">
        <v>9.1066392116176207</v>
      </c>
      <c r="F816">
        <v>7</v>
      </c>
      <c r="G816">
        <f t="shared" si="205"/>
        <v>-1</v>
      </c>
      <c r="H816">
        <f t="shared" si="206"/>
        <v>99999</v>
      </c>
      <c r="I816">
        <f t="shared" si="207"/>
        <v>99999</v>
      </c>
      <c r="J816">
        <f>IF(Basket_Sheet!$I$6=0,IF(C816&lt;Basket_Sheet!$I$7,-10,10),IF(Basket_Sheet!$I$6=1,IF(D816&lt;Basket_Sheet!$I$7,-10,10),IF(Basket_Sheet!$I$6=2,IF(E816&gt;Basket_Sheet!$I$7,-10,10),"")))</f>
        <v>10</v>
      </c>
      <c r="K816">
        <f t="shared" si="208"/>
        <v>-1</v>
      </c>
      <c r="L816">
        <f t="shared" si="209"/>
        <v>1</v>
      </c>
      <c r="M816">
        <f t="shared" si="210"/>
        <v>1</v>
      </c>
      <c r="N816">
        <v>27793.75</v>
      </c>
      <c r="O816" s="6">
        <f t="shared" si="215"/>
        <v>2.324227374676413E-3</v>
      </c>
      <c r="P816">
        <v>28798054</v>
      </c>
      <c r="Q816" s="6">
        <f t="shared" si="216"/>
        <v>3.9149052114793026E-3</v>
      </c>
      <c r="R816">
        <v>4237.7784801803591</v>
      </c>
      <c r="S816" s="6">
        <f t="shared" si="217"/>
        <v>-1.2358773890119856E-4</v>
      </c>
      <c r="T816" s="29">
        <v>736.53592999999955</v>
      </c>
      <c r="U816" s="6">
        <f t="shared" si="218"/>
        <v>2.9381263643957212E-4</v>
      </c>
      <c r="V816">
        <v>1306.4078599999993</v>
      </c>
      <c r="W816" s="6">
        <f t="shared" si="220"/>
        <v>2.3790992366157226E-5</v>
      </c>
      <c r="X816">
        <v>4974.3144101803591</v>
      </c>
      <c r="Y816" s="6">
        <f t="shared" si="219"/>
        <v>-6.1806144013631936E-5</v>
      </c>
      <c r="Z816" s="29">
        <v>6280.7222701803585</v>
      </c>
      <c r="AA816" s="6">
        <f t="shared" si="221"/>
        <v>-4.4002906409379428E-5</v>
      </c>
      <c r="AB816">
        <f t="shared" si="211"/>
        <v>2019</v>
      </c>
      <c r="AC816">
        <f t="shared" si="212"/>
        <v>9</v>
      </c>
      <c r="AD816" s="23">
        <f t="shared" si="213"/>
        <v>3</v>
      </c>
      <c r="AE816">
        <f>IF(ISBLANK(Basket_Sheet!$I$1),0,IF(Basket_Sheet!$I$1=0,1,IF(Calculation_Sheet!AB816=Basket_Sheet!$I$1,1,0)))</f>
        <v>1</v>
      </c>
      <c r="AF816">
        <f>IF(ISBLANK(Basket_Sheet!$I$2),0,IF(Basket_Sheet!$I$2=0,1,IF(Calculation_Sheet!AC816=Basket_Sheet!$I$2,1,0)))</f>
        <v>0</v>
      </c>
      <c r="AG816">
        <f>IF(ISBLANK(Basket_Sheet!$I$3),0,IF(Basket_Sheet!$I$3=0,1,IF(Calculation_Sheet!AD816=Basket_Sheet!$I$3,1,0)))</f>
        <v>0</v>
      </c>
      <c r="AH816">
        <f t="shared" si="214"/>
        <v>1</v>
      </c>
    </row>
    <row r="817" spans="1:34" x14ac:dyDescent="0.35">
      <c r="A817" s="19">
        <v>43721</v>
      </c>
      <c r="B817" s="7">
        <v>0.95929434833687577</v>
      </c>
      <c r="C817">
        <v>0.74110923500000003</v>
      </c>
      <c r="D817">
        <v>0.204439008942184</v>
      </c>
      <c r="E817">
        <v>5.2143879910464896</v>
      </c>
      <c r="F817">
        <v>5</v>
      </c>
      <c r="G817">
        <f t="shared" si="205"/>
        <v>99999</v>
      </c>
      <c r="H817">
        <f t="shared" si="206"/>
        <v>99999</v>
      </c>
      <c r="I817">
        <f t="shared" si="207"/>
        <v>1</v>
      </c>
      <c r="J817">
        <f>IF(Basket_Sheet!$I$6=0,IF(C817&lt;Basket_Sheet!$I$7,-10,10),IF(Basket_Sheet!$I$6=1,IF(D817&lt;Basket_Sheet!$I$7,-10,10),IF(Basket_Sheet!$I$6=2,IF(E817&gt;Basket_Sheet!$I$7,-10,10),"")))</f>
        <v>10</v>
      </c>
      <c r="K817">
        <f t="shared" si="208"/>
        <v>1</v>
      </c>
      <c r="L817">
        <f t="shared" si="209"/>
        <v>5</v>
      </c>
      <c r="M817">
        <f t="shared" si="210"/>
        <v>5</v>
      </c>
      <c r="N817">
        <v>28103.349600000001</v>
      </c>
      <c r="O817" s="6">
        <f t="shared" si="215"/>
        <v>1.1139180571171581E-2</v>
      </c>
      <c r="P817">
        <v>28627020</v>
      </c>
      <c r="Q817" s="6">
        <f t="shared" si="216"/>
        <v>-5.9390818560171033E-3</v>
      </c>
      <c r="R817">
        <v>4243.1006332457064</v>
      </c>
      <c r="S817" s="6">
        <f t="shared" si="217"/>
        <v>1.2558827910043036E-3</v>
      </c>
      <c r="T817" s="29">
        <v>739.88736999999946</v>
      </c>
      <c r="U817" s="6">
        <f t="shared" si="218"/>
        <v>4.5502736030813562E-3</v>
      </c>
      <c r="V817">
        <v>1304.1416599999993</v>
      </c>
      <c r="W817" s="6">
        <f t="shared" si="220"/>
        <v>-1.7346803164518532E-3</v>
      </c>
      <c r="X817">
        <v>4982.9880032457058</v>
      </c>
      <c r="Y817" s="6">
        <f t="shared" si="219"/>
        <v>1.7436760827975739E-3</v>
      </c>
      <c r="Z817" s="29">
        <v>6287.1296632457052</v>
      </c>
      <c r="AA817" s="6">
        <f t="shared" si="221"/>
        <v>1.020168189217241E-3</v>
      </c>
      <c r="AB817">
        <f t="shared" si="211"/>
        <v>2019</v>
      </c>
      <c r="AC817">
        <f t="shared" si="212"/>
        <v>9</v>
      </c>
      <c r="AD817" s="23">
        <f t="shared" si="213"/>
        <v>3</v>
      </c>
      <c r="AE817">
        <f>IF(ISBLANK(Basket_Sheet!$I$1),0,IF(Basket_Sheet!$I$1=0,1,IF(Calculation_Sheet!AB817=Basket_Sheet!$I$1,1,0)))</f>
        <v>1</v>
      </c>
      <c r="AF817">
        <f>IF(ISBLANK(Basket_Sheet!$I$2),0,IF(Basket_Sheet!$I$2=0,1,IF(Calculation_Sheet!AC817=Basket_Sheet!$I$2,1,0)))</f>
        <v>0</v>
      </c>
      <c r="AG817">
        <f>IF(ISBLANK(Basket_Sheet!$I$3),0,IF(Basket_Sheet!$I$3=0,1,IF(Calculation_Sheet!AD817=Basket_Sheet!$I$3,1,0)))</f>
        <v>0</v>
      </c>
      <c r="AH817">
        <f t="shared" si="214"/>
        <v>1</v>
      </c>
    </row>
    <row r="818" spans="1:34" x14ac:dyDescent="0.35">
      <c r="A818" s="19">
        <v>43724</v>
      </c>
      <c r="B818" s="7">
        <v>-0.12278785767737524</v>
      </c>
      <c r="C818">
        <v>0.212973303</v>
      </c>
      <c r="D818">
        <v>6.3387717288603098E-3</v>
      </c>
      <c r="E818">
        <v>11.371755532995</v>
      </c>
      <c r="F818">
        <v>7</v>
      </c>
      <c r="G818">
        <f t="shared" si="205"/>
        <v>99999</v>
      </c>
      <c r="H818">
        <f t="shared" si="206"/>
        <v>0</v>
      </c>
      <c r="I818">
        <f t="shared" si="207"/>
        <v>99999</v>
      </c>
      <c r="J818">
        <f>IF(Basket_Sheet!$I$6=0,IF(C818&lt;Basket_Sheet!$I$7,-10,10),IF(Basket_Sheet!$I$6=1,IF(D818&lt;Basket_Sheet!$I$7,-10,10),IF(Basket_Sheet!$I$6=2,IF(E818&gt;Basket_Sheet!$I$7,-10,10),"")))</f>
        <v>-10</v>
      </c>
      <c r="K818">
        <f t="shared" si="208"/>
        <v>0</v>
      </c>
      <c r="L818">
        <f t="shared" si="209"/>
        <v>4</v>
      </c>
      <c r="M818">
        <f t="shared" si="210"/>
        <v>4</v>
      </c>
      <c r="N818">
        <v>27827.75</v>
      </c>
      <c r="O818" s="6">
        <f t="shared" si="215"/>
        <v>-9.8066459665008265E-3</v>
      </c>
      <c r="P818">
        <v>28569230</v>
      </c>
      <c r="Q818" s="6">
        <f t="shared" si="216"/>
        <v>-2.0187221722693938E-3</v>
      </c>
      <c r="R818">
        <v>4239.3603348094548</v>
      </c>
      <c r="S818" s="6">
        <f t="shared" si="217"/>
        <v>-8.8150123212860088E-4</v>
      </c>
      <c r="T818" s="29">
        <v>736.23767999999939</v>
      </c>
      <c r="U818" s="6">
        <f t="shared" si="218"/>
        <v>-4.9327642935709237E-3</v>
      </c>
      <c r="V818">
        <v>1302.2598199999993</v>
      </c>
      <c r="W818" s="6">
        <f t="shared" si="220"/>
        <v>-1.4429720771285126E-3</v>
      </c>
      <c r="X818">
        <v>4975.5980148094541</v>
      </c>
      <c r="Y818" s="6">
        <f t="shared" si="219"/>
        <v>-1.4830435938112396E-3</v>
      </c>
      <c r="Z818" s="29">
        <v>6277.8578348094534</v>
      </c>
      <c r="AA818" s="6">
        <f t="shared" si="221"/>
        <v>-1.4747315441026032E-3</v>
      </c>
      <c r="AB818">
        <f t="shared" si="211"/>
        <v>2019</v>
      </c>
      <c r="AC818">
        <f t="shared" si="212"/>
        <v>9</v>
      </c>
      <c r="AD818" s="23">
        <f t="shared" si="213"/>
        <v>3</v>
      </c>
      <c r="AE818">
        <f>IF(ISBLANK(Basket_Sheet!$I$1),0,IF(Basket_Sheet!$I$1=0,1,IF(Calculation_Sheet!AB818=Basket_Sheet!$I$1,1,0)))</f>
        <v>1</v>
      </c>
      <c r="AF818">
        <f>IF(ISBLANK(Basket_Sheet!$I$2),0,IF(Basket_Sheet!$I$2=0,1,IF(Calculation_Sheet!AC818=Basket_Sheet!$I$2,1,0)))</f>
        <v>0</v>
      </c>
      <c r="AG818">
        <f>IF(ISBLANK(Basket_Sheet!$I$3),0,IF(Basket_Sheet!$I$3=0,1,IF(Calculation_Sheet!AD818=Basket_Sheet!$I$3,1,0)))</f>
        <v>0</v>
      </c>
      <c r="AH818">
        <f t="shared" si="214"/>
        <v>1</v>
      </c>
    </row>
    <row r="819" spans="1:34" x14ac:dyDescent="0.35">
      <c r="A819" s="19">
        <v>43725</v>
      </c>
      <c r="B819" s="7">
        <v>-1.7112415158480392</v>
      </c>
      <c r="C819">
        <v>0.85268323099999999</v>
      </c>
      <c r="D819">
        <v>0.44792612849546798</v>
      </c>
      <c r="E819">
        <v>3.6597881738181699</v>
      </c>
      <c r="F819">
        <v>2</v>
      </c>
      <c r="G819">
        <f t="shared" si="205"/>
        <v>-1</v>
      </c>
      <c r="H819">
        <f t="shared" si="206"/>
        <v>99999</v>
      </c>
      <c r="I819">
        <f t="shared" si="207"/>
        <v>99999</v>
      </c>
      <c r="J819">
        <f>IF(Basket_Sheet!$I$6=0,IF(C819&lt;Basket_Sheet!$I$7,-10,10),IF(Basket_Sheet!$I$6=1,IF(D819&lt;Basket_Sheet!$I$7,-10,10),IF(Basket_Sheet!$I$6=2,IF(E819&gt;Basket_Sheet!$I$7,-10,10),"")))</f>
        <v>10</v>
      </c>
      <c r="K819">
        <f t="shared" si="208"/>
        <v>-1</v>
      </c>
      <c r="L819">
        <f t="shared" si="209"/>
        <v>1</v>
      </c>
      <c r="M819">
        <f t="shared" si="210"/>
        <v>1</v>
      </c>
      <c r="N819">
        <v>27172</v>
      </c>
      <c r="O819" s="6">
        <f t="shared" si="215"/>
        <v>-2.3564607271518545E-2</v>
      </c>
      <c r="P819">
        <v>28695306</v>
      </c>
      <c r="Q819" s="6">
        <f t="shared" si="216"/>
        <v>4.4129995803177113E-3</v>
      </c>
      <c r="R819">
        <v>4255.113846415019</v>
      </c>
      <c r="S819" s="6">
        <f t="shared" si="217"/>
        <v>3.7160114643268738E-3</v>
      </c>
      <c r="T819" s="29">
        <v>741.62013999999954</v>
      </c>
      <c r="U819" s="6">
        <f t="shared" si="218"/>
        <v>7.3107640999849899E-3</v>
      </c>
      <c r="V819">
        <v>1292.6650999999993</v>
      </c>
      <c r="W819" s="6">
        <f t="shared" si="220"/>
        <v>-7.3677463226962114E-3</v>
      </c>
      <c r="X819">
        <v>4996.7339864150181</v>
      </c>
      <c r="Y819" s="6">
        <f t="shared" si="219"/>
        <v>4.2479258860250724E-3</v>
      </c>
      <c r="Z819" s="29">
        <v>6289.3990864150173</v>
      </c>
      <c r="AA819" s="6">
        <f t="shared" si="221"/>
        <v>1.8384060151170889E-3</v>
      </c>
      <c r="AB819">
        <f t="shared" si="211"/>
        <v>2019</v>
      </c>
      <c r="AC819">
        <f t="shared" si="212"/>
        <v>9</v>
      </c>
      <c r="AD819" s="23">
        <f t="shared" si="213"/>
        <v>3</v>
      </c>
      <c r="AE819">
        <f>IF(ISBLANK(Basket_Sheet!$I$1),0,IF(Basket_Sheet!$I$1=0,1,IF(Calculation_Sheet!AB819=Basket_Sheet!$I$1,1,0)))</f>
        <v>1</v>
      </c>
      <c r="AF819">
        <f>IF(ISBLANK(Basket_Sheet!$I$2),0,IF(Basket_Sheet!$I$2=0,1,IF(Calculation_Sheet!AC819=Basket_Sheet!$I$2,1,0)))</f>
        <v>0</v>
      </c>
      <c r="AG819">
        <f>IF(ISBLANK(Basket_Sheet!$I$3),0,IF(Basket_Sheet!$I$3=0,1,IF(Calculation_Sheet!AD819=Basket_Sheet!$I$3,1,0)))</f>
        <v>0</v>
      </c>
      <c r="AH819">
        <f t="shared" si="214"/>
        <v>1</v>
      </c>
    </row>
    <row r="820" spans="1:34" x14ac:dyDescent="0.35">
      <c r="A820" s="19">
        <v>43726</v>
      </c>
      <c r="B820" s="7">
        <v>-0.48425473037335959</v>
      </c>
      <c r="C820">
        <v>0.163519794</v>
      </c>
      <c r="D820">
        <v>8.4382764518815198E-2</v>
      </c>
      <c r="E820">
        <v>11.467658318557699</v>
      </c>
      <c r="F820">
        <v>10</v>
      </c>
      <c r="G820">
        <f t="shared" si="205"/>
        <v>-1</v>
      </c>
      <c r="H820">
        <f t="shared" si="206"/>
        <v>99999</v>
      </c>
      <c r="I820">
        <f t="shared" si="207"/>
        <v>99999</v>
      </c>
      <c r="J820">
        <f>IF(Basket_Sheet!$I$6=0,IF(C820&lt;Basket_Sheet!$I$7,-10,10),IF(Basket_Sheet!$I$6=1,IF(D820&lt;Basket_Sheet!$I$7,-10,10),IF(Basket_Sheet!$I$6=2,IF(E820&gt;Basket_Sheet!$I$7,-10,10),"")))</f>
        <v>-10</v>
      </c>
      <c r="K820">
        <f t="shared" si="208"/>
        <v>-1</v>
      </c>
      <c r="L820">
        <f t="shared" si="209"/>
        <v>2</v>
      </c>
      <c r="M820">
        <f t="shared" si="210"/>
        <v>2</v>
      </c>
      <c r="N820">
        <v>27163</v>
      </c>
      <c r="O820" s="6">
        <f t="shared" si="215"/>
        <v>-3.3122331812163175E-4</v>
      </c>
      <c r="P820">
        <v>28777034</v>
      </c>
      <c r="Q820" s="6">
        <f t="shared" si="216"/>
        <v>2.848131328517578E-3</v>
      </c>
      <c r="R820">
        <v>4244.9808433343442</v>
      </c>
      <c r="S820" s="6">
        <f t="shared" si="217"/>
        <v>-2.3813706157854719E-3</v>
      </c>
      <c r="T820" s="29">
        <v>741.54845999999941</v>
      </c>
      <c r="U820" s="6">
        <f t="shared" si="218"/>
        <v>-9.6653254319845061E-5</v>
      </c>
      <c r="V820">
        <v>1318.5031799999992</v>
      </c>
      <c r="W820" s="6">
        <f t="shared" si="220"/>
        <v>1.9988224328172821E-2</v>
      </c>
      <c r="X820">
        <v>4986.5293033343432</v>
      </c>
      <c r="Y820" s="6">
        <f t="shared" si="219"/>
        <v>-2.0422706328612206E-3</v>
      </c>
      <c r="Z820" s="29">
        <v>6305.032483334342</v>
      </c>
      <c r="AA820" s="6">
        <f t="shared" si="221"/>
        <v>2.4856741803986893E-3</v>
      </c>
      <c r="AB820">
        <f t="shared" si="211"/>
        <v>2019</v>
      </c>
      <c r="AC820">
        <f t="shared" si="212"/>
        <v>9</v>
      </c>
      <c r="AD820" s="23">
        <f t="shared" si="213"/>
        <v>3</v>
      </c>
      <c r="AE820">
        <f>IF(ISBLANK(Basket_Sheet!$I$1),0,IF(Basket_Sheet!$I$1=0,1,IF(Calculation_Sheet!AB820=Basket_Sheet!$I$1,1,0)))</f>
        <v>1</v>
      </c>
      <c r="AF820">
        <f>IF(ISBLANK(Basket_Sheet!$I$2),0,IF(Basket_Sheet!$I$2=0,1,IF(Calculation_Sheet!AC820=Basket_Sheet!$I$2,1,0)))</f>
        <v>0</v>
      </c>
      <c r="AG820">
        <f>IF(ISBLANK(Basket_Sheet!$I$3),0,IF(Basket_Sheet!$I$3=0,1,IF(Calculation_Sheet!AD820=Basket_Sheet!$I$3,1,0)))</f>
        <v>0</v>
      </c>
      <c r="AH820">
        <f t="shared" si="214"/>
        <v>1</v>
      </c>
    </row>
    <row r="821" spans="1:34" x14ac:dyDescent="0.35">
      <c r="A821" s="19">
        <v>43727</v>
      </c>
      <c r="B821" s="7">
        <v>-0.69037321784436767</v>
      </c>
      <c r="C821">
        <v>0.73047612699999998</v>
      </c>
      <c r="D821">
        <v>8.1134684001533203E-2</v>
      </c>
      <c r="E821">
        <v>8.9099980496738294</v>
      </c>
      <c r="F821">
        <v>5</v>
      </c>
      <c r="G821">
        <f t="shared" si="205"/>
        <v>-1</v>
      </c>
      <c r="H821">
        <f t="shared" si="206"/>
        <v>99999</v>
      </c>
      <c r="I821">
        <f t="shared" si="207"/>
        <v>99999</v>
      </c>
      <c r="J821">
        <f>IF(Basket_Sheet!$I$6=0,IF(C821&lt;Basket_Sheet!$I$7,-10,10),IF(Basket_Sheet!$I$6=1,IF(D821&lt;Basket_Sheet!$I$7,-10,10),IF(Basket_Sheet!$I$6=2,IF(E821&gt;Basket_Sheet!$I$7,-10,10),"")))</f>
        <v>-10</v>
      </c>
      <c r="K821">
        <f t="shared" si="208"/>
        <v>-1</v>
      </c>
      <c r="L821">
        <f t="shared" si="209"/>
        <v>2</v>
      </c>
      <c r="M821">
        <f t="shared" si="210"/>
        <v>2</v>
      </c>
      <c r="N821">
        <v>26775.150399999999</v>
      </c>
      <c r="O821" s="6">
        <f t="shared" si="215"/>
        <v>-1.4278599565585637E-2</v>
      </c>
      <c r="P821">
        <v>28898156</v>
      </c>
      <c r="Q821" s="6">
        <f t="shared" si="216"/>
        <v>4.208981370352527E-3</v>
      </c>
      <c r="R821">
        <v>4278.130854877556</v>
      </c>
      <c r="S821" s="6">
        <f t="shared" si="217"/>
        <v>7.809225239559181E-3</v>
      </c>
      <c r="T821" s="29">
        <v>743.68105999999955</v>
      </c>
      <c r="U821" s="6">
        <f t="shared" si="218"/>
        <v>2.8758740865029164E-3</v>
      </c>
      <c r="V821">
        <v>1300.9207399999993</v>
      </c>
      <c r="W821" s="6">
        <f t="shared" si="220"/>
        <v>-1.33351517589817E-2</v>
      </c>
      <c r="X821">
        <v>5021.8119148775559</v>
      </c>
      <c r="Y821" s="6">
        <f t="shared" si="219"/>
        <v>7.0755849202812637E-3</v>
      </c>
      <c r="Z821" s="29">
        <v>6322.7326548775554</v>
      </c>
      <c r="AA821" s="6">
        <f t="shared" si="221"/>
        <v>2.8073085412325671E-3</v>
      </c>
      <c r="AB821">
        <f t="shared" si="211"/>
        <v>2019</v>
      </c>
      <c r="AC821">
        <f t="shared" si="212"/>
        <v>9</v>
      </c>
      <c r="AD821" s="23">
        <f t="shared" si="213"/>
        <v>3</v>
      </c>
      <c r="AE821">
        <f>IF(ISBLANK(Basket_Sheet!$I$1),0,IF(Basket_Sheet!$I$1=0,1,IF(Calculation_Sheet!AB821=Basket_Sheet!$I$1,1,0)))</f>
        <v>1</v>
      </c>
      <c r="AF821">
        <f>IF(ISBLANK(Basket_Sheet!$I$2),0,IF(Basket_Sheet!$I$2=0,1,IF(Calculation_Sheet!AC821=Basket_Sheet!$I$2,1,0)))</f>
        <v>0</v>
      </c>
      <c r="AG821">
        <f>IF(ISBLANK(Basket_Sheet!$I$3),0,IF(Basket_Sheet!$I$3=0,1,IF(Calculation_Sheet!AD821=Basket_Sheet!$I$3,1,0)))</f>
        <v>0</v>
      </c>
      <c r="AH821">
        <f t="shared" si="214"/>
        <v>1</v>
      </c>
    </row>
    <row r="822" spans="1:34" x14ac:dyDescent="0.35">
      <c r="A822" s="19">
        <v>43728</v>
      </c>
      <c r="B822" s="7">
        <v>5.8017225419268508</v>
      </c>
      <c r="C822">
        <v>0.83011854299999999</v>
      </c>
      <c r="D822">
        <v>0.39730995629073601</v>
      </c>
      <c r="E822">
        <v>3.3713331976415599</v>
      </c>
      <c r="F822">
        <v>18</v>
      </c>
      <c r="G822">
        <f t="shared" si="205"/>
        <v>99999</v>
      </c>
      <c r="H822">
        <f t="shared" si="206"/>
        <v>99999</v>
      </c>
      <c r="I822">
        <f t="shared" si="207"/>
        <v>1</v>
      </c>
      <c r="J822">
        <f>IF(Basket_Sheet!$I$6=0,IF(C822&lt;Basket_Sheet!$I$7,-10,10),IF(Basket_Sheet!$I$6=1,IF(D822&lt;Basket_Sheet!$I$7,-10,10),IF(Basket_Sheet!$I$6=2,IF(E822&gt;Basket_Sheet!$I$7,-10,10),"")))</f>
        <v>10</v>
      </c>
      <c r="K822">
        <f t="shared" si="208"/>
        <v>1</v>
      </c>
      <c r="L822">
        <f t="shared" si="209"/>
        <v>5</v>
      </c>
      <c r="M822">
        <f t="shared" si="210"/>
        <v>5</v>
      </c>
      <c r="N822">
        <v>28971.849600000001</v>
      </c>
      <c r="O822" s="6">
        <f t="shared" si="215"/>
        <v>8.2042459787639688E-2</v>
      </c>
      <c r="P822">
        <v>28721078</v>
      </c>
      <c r="Q822" s="6">
        <f t="shared" si="216"/>
        <v>-6.1276574186948096E-3</v>
      </c>
      <c r="R822">
        <v>4287.7198266949272</v>
      </c>
      <c r="S822" s="6">
        <f t="shared" si="217"/>
        <v>2.2413928284681361E-3</v>
      </c>
      <c r="T822" s="29">
        <v>748.91219999999953</v>
      </c>
      <c r="U822" s="6">
        <f t="shared" si="218"/>
        <v>7.0341175557167013E-3</v>
      </c>
      <c r="V822">
        <v>1303.0067799999993</v>
      </c>
      <c r="W822" s="6">
        <f t="shared" si="220"/>
        <v>1.6035104490685903E-3</v>
      </c>
      <c r="X822">
        <v>5036.6320266949269</v>
      </c>
      <c r="Y822" s="6">
        <f t="shared" si="219"/>
        <v>2.9511483242661285E-3</v>
      </c>
      <c r="Z822" s="29">
        <v>6339.6388066949257</v>
      </c>
      <c r="AA822" s="6">
        <f t="shared" si="221"/>
        <v>2.6738678891204959E-3</v>
      </c>
      <c r="AB822">
        <f t="shared" si="211"/>
        <v>2019</v>
      </c>
      <c r="AC822">
        <f t="shared" si="212"/>
        <v>9</v>
      </c>
      <c r="AD822" s="23">
        <f t="shared" si="213"/>
        <v>3</v>
      </c>
      <c r="AE822">
        <f>IF(ISBLANK(Basket_Sheet!$I$1),0,IF(Basket_Sheet!$I$1=0,1,IF(Calculation_Sheet!AB822=Basket_Sheet!$I$1,1,0)))</f>
        <v>1</v>
      </c>
      <c r="AF822">
        <f>IF(ISBLANK(Basket_Sheet!$I$2),0,IF(Basket_Sheet!$I$2=0,1,IF(Calculation_Sheet!AC822=Basket_Sheet!$I$2,1,0)))</f>
        <v>0</v>
      </c>
      <c r="AG822">
        <f>IF(ISBLANK(Basket_Sheet!$I$3),0,IF(Basket_Sheet!$I$3=0,1,IF(Calculation_Sheet!AD822=Basket_Sheet!$I$3,1,0)))</f>
        <v>0</v>
      </c>
      <c r="AH822">
        <f t="shared" si="214"/>
        <v>1</v>
      </c>
    </row>
    <row r="823" spans="1:34" x14ac:dyDescent="0.35">
      <c r="A823" s="19">
        <v>43731</v>
      </c>
      <c r="B823" s="7">
        <v>0.46046016766255654</v>
      </c>
      <c r="C823">
        <v>0.688607776</v>
      </c>
      <c r="D823">
        <v>0.23011301567124201</v>
      </c>
      <c r="E823">
        <v>6.50054126829317</v>
      </c>
      <c r="F823">
        <v>8</v>
      </c>
      <c r="G823">
        <f t="shared" si="205"/>
        <v>99999</v>
      </c>
      <c r="H823">
        <f t="shared" si="206"/>
        <v>99999</v>
      </c>
      <c r="I823">
        <f t="shared" si="207"/>
        <v>1</v>
      </c>
      <c r="J823">
        <f>IF(Basket_Sheet!$I$6=0,IF(C823&lt;Basket_Sheet!$I$7,-10,10),IF(Basket_Sheet!$I$6=1,IF(D823&lt;Basket_Sheet!$I$7,-10,10),IF(Basket_Sheet!$I$6=2,IF(E823&gt;Basket_Sheet!$I$7,-10,10),"")))</f>
        <v>10</v>
      </c>
      <c r="K823">
        <f t="shared" si="208"/>
        <v>1</v>
      </c>
      <c r="L823">
        <f t="shared" si="209"/>
        <v>5</v>
      </c>
      <c r="M823">
        <f t="shared" si="210"/>
        <v>5</v>
      </c>
      <c r="N823">
        <v>30504.650399999999</v>
      </c>
      <c r="O823" s="6">
        <f t="shared" si="215"/>
        <v>5.2906556576905572E-2</v>
      </c>
      <c r="P823">
        <v>28535540</v>
      </c>
      <c r="Q823" s="6">
        <f t="shared" si="216"/>
        <v>-6.4599942940860577E-3</v>
      </c>
      <c r="R823">
        <v>4271.2813052413858</v>
      </c>
      <c r="S823" s="6">
        <f t="shared" si="217"/>
        <v>-3.8338609139516588E-3</v>
      </c>
      <c r="T823" s="29">
        <v>748.92147999999952</v>
      </c>
      <c r="U823" s="6">
        <f t="shared" si="218"/>
        <v>1.2391305683090437E-5</v>
      </c>
      <c r="V823">
        <v>1361.2256399999992</v>
      </c>
      <c r="W823" s="6">
        <f t="shared" si="220"/>
        <v>4.4680396828019608E-2</v>
      </c>
      <c r="X823">
        <v>5020.2027852413848</v>
      </c>
      <c r="Y823" s="6">
        <f t="shared" si="219"/>
        <v>-3.2619499233742522E-3</v>
      </c>
      <c r="Z823" s="29">
        <v>6381.4284252413836</v>
      </c>
      <c r="AA823" s="6">
        <f t="shared" si="221"/>
        <v>6.5917980220460137E-3</v>
      </c>
      <c r="AB823">
        <f t="shared" si="211"/>
        <v>2019</v>
      </c>
      <c r="AC823">
        <f t="shared" si="212"/>
        <v>9</v>
      </c>
      <c r="AD823" s="23">
        <f t="shared" si="213"/>
        <v>3</v>
      </c>
      <c r="AE823">
        <f>IF(ISBLANK(Basket_Sheet!$I$1),0,IF(Basket_Sheet!$I$1=0,1,IF(Calculation_Sheet!AB823=Basket_Sheet!$I$1,1,0)))</f>
        <v>1</v>
      </c>
      <c r="AF823">
        <f>IF(ISBLANK(Basket_Sheet!$I$2),0,IF(Basket_Sheet!$I$2=0,1,IF(Calculation_Sheet!AC823=Basket_Sheet!$I$2,1,0)))</f>
        <v>0</v>
      </c>
      <c r="AG823">
        <f>IF(ISBLANK(Basket_Sheet!$I$3),0,IF(Basket_Sheet!$I$3=0,1,IF(Calculation_Sheet!AD823=Basket_Sheet!$I$3,1,0)))</f>
        <v>0</v>
      </c>
      <c r="AH823">
        <f t="shared" si="214"/>
        <v>1</v>
      </c>
    </row>
    <row r="824" spans="1:34" x14ac:dyDescent="0.35">
      <c r="A824" s="19">
        <v>43732</v>
      </c>
      <c r="B824" s="7">
        <v>-0.35538878574150085</v>
      </c>
      <c r="C824">
        <v>6.9101232999999998E-2</v>
      </c>
      <c r="D824">
        <v>8.2057139617264796E-2</v>
      </c>
      <c r="E824">
        <v>9.7270746166949493</v>
      </c>
      <c r="F824">
        <v>8</v>
      </c>
      <c r="G824">
        <f t="shared" si="205"/>
        <v>-1</v>
      </c>
      <c r="H824">
        <f t="shared" si="206"/>
        <v>99999</v>
      </c>
      <c r="I824">
        <f t="shared" si="207"/>
        <v>99999</v>
      </c>
      <c r="J824">
        <f>IF(Basket_Sheet!$I$6=0,IF(C824&lt;Basket_Sheet!$I$7,-10,10),IF(Basket_Sheet!$I$6=1,IF(D824&lt;Basket_Sheet!$I$7,-10,10),IF(Basket_Sheet!$I$6=2,IF(E824&gt;Basket_Sheet!$I$7,-10,10),"")))</f>
        <v>-10</v>
      </c>
      <c r="K824">
        <f t="shared" si="208"/>
        <v>-1</v>
      </c>
      <c r="L824">
        <f t="shared" si="209"/>
        <v>2</v>
      </c>
      <c r="M824">
        <f t="shared" si="210"/>
        <v>2</v>
      </c>
      <c r="N824">
        <v>30158.849600000001</v>
      </c>
      <c r="O824" s="6">
        <f t="shared" si="215"/>
        <v>-1.1336002723047023E-2</v>
      </c>
      <c r="P824">
        <v>28631136</v>
      </c>
      <c r="Q824" s="6">
        <f t="shared" si="216"/>
        <v>3.3500680204405775E-3</v>
      </c>
      <c r="R824">
        <v>4291.5150272150695</v>
      </c>
      <c r="S824" s="6">
        <f t="shared" si="217"/>
        <v>4.7371550894703685E-3</v>
      </c>
      <c r="T824" s="29">
        <v>749.04901999999947</v>
      </c>
      <c r="U824" s="6">
        <f t="shared" si="218"/>
        <v>1.7029822672465222E-4</v>
      </c>
      <c r="V824">
        <v>1410.7134999999992</v>
      </c>
      <c r="W824" s="6">
        <f t="shared" si="220"/>
        <v>3.6355368680830891E-2</v>
      </c>
      <c r="X824">
        <v>5040.564047215069</v>
      </c>
      <c r="Y824" s="6">
        <f t="shared" si="219"/>
        <v>4.0558644430745971E-3</v>
      </c>
      <c r="Z824" s="29">
        <v>6451.2775472150679</v>
      </c>
      <c r="AA824" s="6">
        <f t="shared" si="221"/>
        <v>1.0945687598312714E-2</v>
      </c>
      <c r="AB824">
        <f t="shared" si="211"/>
        <v>2019</v>
      </c>
      <c r="AC824">
        <f t="shared" si="212"/>
        <v>9</v>
      </c>
      <c r="AD824" s="23">
        <f t="shared" si="213"/>
        <v>3</v>
      </c>
      <c r="AE824">
        <f>IF(ISBLANK(Basket_Sheet!$I$1),0,IF(Basket_Sheet!$I$1=0,1,IF(Calculation_Sheet!AB824=Basket_Sheet!$I$1,1,0)))</f>
        <v>1</v>
      </c>
      <c r="AF824">
        <f>IF(ISBLANK(Basket_Sheet!$I$2),0,IF(Basket_Sheet!$I$2=0,1,IF(Calculation_Sheet!AC824=Basket_Sheet!$I$2,1,0)))</f>
        <v>0</v>
      </c>
      <c r="AG824">
        <f>IF(ISBLANK(Basket_Sheet!$I$3),0,IF(Basket_Sheet!$I$3=0,1,IF(Calculation_Sheet!AD824=Basket_Sheet!$I$3,1,0)))</f>
        <v>0</v>
      </c>
      <c r="AH824">
        <f t="shared" si="214"/>
        <v>1</v>
      </c>
    </row>
    <row r="825" spans="1:34" x14ac:dyDescent="0.35">
      <c r="A825" s="19">
        <v>43733</v>
      </c>
      <c r="B825" s="7">
        <v>-0.40014293863885164</v>
      </c>
      <c r="C825">
        <v>0.30179328799999999</v>
      </c>
      <c r="D825">
        <v>7.7990882007950305E-2</v>
      </c>
      <c r="E825">
        <v>9.6192192085923693</v>
      </c>
      <c r="F825">
        <v>1</v>
      </c>
      <c r="G825">
        <f t="shared" si="205"/>
        <v>-1</v>
      </c>
      <c r="H825">
        <f t="shared" si="206"/>
        <v>99999</v>
      </c>
      <c r="I825">
        <f t="shared" si="207"/>
        <v>99999</v>
      </c>
      <c r="J825">
        <f>IF(Basket_Sheet!$I$6=0,IF(C825&lt;Basket_Sheet!$I$7,-10,10),IF(Basket_Sheet!$I$6=1,IF(D825&lt;Basket_Sheet!$I$7,-10,10),IF(Basket_Sheet!$I$6=2,IF(E825&gt;Basket_Sheet!$I$7,-10,10),"")))</f>
        <v>-10</v>
      </c>
      <c r="K825">
        <f t="shared" si="208"/>
        <v>-1</v>
      </c>
      <c r="L825">
        <f t="shared" si="209"/>
        <v>2</v>
      </c>
      <c r="M825">
        <f t="shared" si="210"/>
        <v>2</v>
      </c>
      <c r="N825">
        <v>29541.199199999999</v>
      </c>
      <c r="O825" s="6">
        <f t="shared" si="215"/>
        <v>-2.0479905838318269E-2</v>
      </c>
      <c r="P825">
        <v>28913988</v>
      </c>
      <c r="Q825" s="6">
        <f t="shared" si="216"/>
        <v>9.8791748954705216E-3</v>
      </c>
      <c r="R825">
        <v>4291.1571627864487</v>
      </c>
      <c r="S825" s="6">
        <f t="shared" si="217"/>
        <v>-8.3388832696984494E-5</v>
      </c>
      <c r="T825" s="29">
        <v>750.63347999999951</v>
      </c>
      <c r="U825" s="6">
        <f t="shared" si="218"/>
        <v>2.1152954715835115E-3</v>
      </c>
      <c r="V825">
        <v>1401.3855999999992</v>
      </c>
      <c r="W825" s="6">
        <f t="shared" si="220"/>
        <v>-6.6121859612174871E-3</v>
      </c>
      <c r="X825">
        <v>5041.7906427864482</v>
      </c>
      <c r="Y825" s="6">
        <f t="shared" si="219"/>
        <v>2.4334490344535276E-4</v>
      </c>
      <c r="Z825" s="29">
        <v>6443.1762427864469</v>
      </c>
      <c r="AA825" s="6">
        <f t="shared" si="221"/>
        <v>-1.255767461457058E-3</v>
      </c>
      <c r="AB825">
        <f t="shared" si="211"/>
        <v>2019</v>
      </c>
      <c r="AC825">
        <f t="shared" si="212"/>
        <v>9</v>
      </c>
      <c r="AD825" s="23">
        <f t="shared" si="213"/>
        <v>3</v>
      </c>
      <c r="AE825">
        <f>IF(ISBLANK(Basket_Sheet!$I$1),0,IF(Basket_Sheet!$I$1=0,1,IF(Calculation_Sheet!AB825=Basket_Sheet!$I$1,1,0)))</f>
        <v>1</v>
      </c>
      <c r="AF825">
        <f>IF(ISBLANK(Basket_Sheet!$I$2),0,IF(Basket_Sheet!$I$2=0,1,IF(Calculation_Sheet!AC825=Basket_Sheet!$I$2,1,0)))</f>
        <v>0</v>
      </c>
      <c r="AG825">
        <f>IF(ISBLANK(Basket_Sheet!$I$3),0,IF(Basket_Sheet!$I$3=0,1,IF(Calculation_Sheet!AD825=Basket_Sheet!$I$3,1,0)))</f>
        <v>0</v>
      </c>
      <c r="AH825">
        <f t="shared" si="214"/>
        <v>1</v>
      </c>
    </row>
    <row r="826" spans="1:34" x14ac:dyDescent="0.35">
      <c r="A826" s="19">
        <v>43734</v>
      </c>
      <c r="B826" s="7">
        <v>0.68815788412534973</v>
      </c>
      <c r="C826">
        <v>0.188346612</v>
      </c>
      <c r="D826">
        <v>2.79269746256577E-2</v>
      </c>
      <c r="E826">
        <v>6.6434706186783297</v>
      </c>
      <c r="F826">
        <v>15</v>
      </c>
      <c r="G826">
        <f t="shared" si="205"/>
        <v>99999</v>
      </c>
      <c r="H826">
        <f t="shared" si="206"/>
        <v>99999</v>
      </c>
      <c r="I826">
        <f t="shared" si="207"/>
        <v>1</v>
      </c>
      <c r="J826">
        <f>IF(Basket_Sheet!$I$6=0,IF(C826&lt;Basket_Sheet!$I$7,-10,10),IF(Basket_Sheet!$I$6=1,IF(D826&lt;Basket_Sheet!$I$7,-10,10),IF(Basket_Sheet!$I$6=2,IF(E826&gt;Basket_Sheet!$I$7,-10,10),"")))</f>
        <v>-10</v>
      </c>
      <c r="K826">
        <f t="shared" si="208"/>
        <v>1</v>
      </c>
      <c r="L826">
        <f t="shared" si="209"/>
        <v>6</v>
      </c>
      <c r="M826">
        <f t="shared" si="210"/>
        <v>6</v>
      </c>
      <c r="N826">
        <v>30042.349600000001</v>
      </c>
      <c r="O826" s="6">
        <f t="shared" si="215"/>
        <v>1.6964456879597467E-2</v>
      </c>
      <c r="P826">
        <v>29047682</v>
      </c>
      <c r="Q826" s="6">
        <f t="shared" si="216"/>
        <v>4.623851957052727E-3</v>
      </c>
      <c r="R826">
        <v>4295.1034363123681</v>
      </c>
      <c r="S826" s="6">
        <f t="shared" si="217"/>
        <v>9.1962922265875768E-4</v>
      </c>
      <c r="T826" s="29">
        <v>746.89589999999953</v>
      </c>
      <c r="U826" s="6">
        <f t="shared" si="218"/>
        <v>-4.9792343395074212E-3</v>
      </c>
      <c r="V826">
        <v>1407.3426799999993</v>
      </c>
      <c r="W826" s="6">
        <f t="shared" si="220"/>
        <v>4.2508500158700002E-3</v>
      </c>
      <c r="X826">
        <v>5041.9993363123676</v>
      </c>
      <c r="Y826" s="6">
        <f t="shared" si="219"/>
        <v>4.1392739347001495E-5</v>
      </c>
      <c r="Z826" s="29">
        <v>6449.3420163123665</v>
      </c>
      <c r="AA826" s="6">
        <f t="shared" si="221"/>
        <v>9.5694627829279177E-4</v>
      </c>
      <c r="AB826">
        <f t="shared" si="211"/>
        <v>2019</v>
      </c>
      <c r="AC826">
        <f t="shared" si="212"/>
        <v>9</v>
      </c>
      <c r="AD826" s="23">
        <f t="shared" si="213"/>
        <v>3</v>
      </c>
      <c r="AE826">
        <f>IF(ISBLANK(Basket_Sheet!$I$1),0,IF(Basket_Sheet!$I$1=0,1,IF(Calculation_Sheet!AB826=Basket_Sheet!$I$1,1,0)))</f>
        <v>1</v>
      </c>
      <c r="AF826">
        <f>IF(ISBLANK(Basket_Sheet!$I$2),0,IF(Basket_Sheet!$I$2=0,1,IF(Calculation_Sheet!AC826=Basket_Sheet!$I$2,1,0)))</f>
        <v>0</v>
      </c>
      <c r="AG826">
        <f>IF(ISBLANK(Basket_Sheet!$I$3),0,IF(Basket_Sheet!$I$3=0,1,IF(Calculation_Sheet!AD826=Basket_Sheet!$I$3,1,0)))</f>
        <v>0</v>
      </c>
      <c r="AH826">
        <f t="shared" si="214"/>
        <v>1</v>
      </c>
    </row>
    <row r="827" spans="1:34" x14ac:dyDescent="0.35">
      <c r="A827" s="19">
        <v>43735</v>
      </c>
      <c r="B827" s="7">
        <v>0.2280655729755599</v>
      </c>
      <c r="C827">
        <v>6.7633319999999997E-2</v>
      </c>
      <c r="D827">
        <v>0.105972888923714</v>
      </c>
      <c r="E827">
        <v>11.5835162336657</v>
      </c>
      <c r="F827">
        <v>8</v>
      </c>
      <c r="G827">
        <f t="shared" si="205"/>
        <v>99999</v>
      </c>
      <c r="H827">
        <f t="shared" si="206"/>
        <v>0</v>
      </c>
      <c r="I827">
        <f t="shared" si="207"/>
        <v>99999</v>
      </c>
      <c r="J827">
        <f>IF(Basket_Sheet!$I$6=0,IF(C827&lt;Basket_Sheet!$I$7,-10,10),IF(Basket_Sheet!$I$6=1,IF(D827&lt;Basket_Sheet!$I$7,-10,10),IF(Basket_Sheet!$I$6=2,IF(E827&gt;Basket_Sheet!$I$7,-10,10),"")))</f>
        <v>10</v>
      </c>
      <c r="K827">
        <f t="shared" si="208"/>
        <v>0</v>
      </c>
      <c r="L827">
        <f t="shared" si="209"/>
        <v>3</v>
      </c>
      <c r="M827">
        <f t="shared" si="210"/>
        <v>3</v>
      </c>
      <c r="N827">
        <v>29886.199199999999</v>
      </c>
      <c r="O827" s="6">
        <f t="shared" si="215"/>
        <v>-5.1976760166588809E-3</v>
      </c>
      <c r="P827">
        <v>29032308</v>
      </c>
      <c r="Q827" s="6">
        <f t="shared" si="216"/>
        <v>-5.2926770542305324E-4</v>
      </c>
      <c r="R827">
        <v>4296.4443316323022</v>
      </c>
      <c r="S827" s="6">
        <f t="shared" si="217"/>
        <v>3.1219162467599482E-4</v>
      </c>
      <c r="T827" s="29">
        <v>745.38395999999955</v>
      </c>
      <c r="U827" s="6">
        <f t="shared" si="218"/>
        <v>-2.0242981652462966E-3</v>
      </c>
      <c r="V827">
        <v>1383.4904199999992</v>
      </c>
      <c r="W827" s="6">
        <f t="shared" si="220"/>
        <v>-1.6948437888631429E-2</v>
      </c>
      <c r="X827">
        <v>5041.8282916323014</v>
      </c>
      <c r="Y827" s="6">
        <f t="shared" si="219"/>
        <v>-3.3923979091854406E-5</v>
      </c>
      <c r="Z827" s="29">
        <v>6425.3187116323006</v>
      </c>
      <c r="AA827" s="6">
        <f t="shared" si="221"/>
        <v>-3.7249233517626656E-3</v>
      </c>
      <c r="AB827">
        <f t="shared" si="211"/>
        <v>2019</v>
      </c>
      <c r="AC827">
        <f t="shared" si="212"/>
        <v>9</v>
      </c>
      <c r="AD827" s="23">
        <f t="shared" si="213"/>
        <v>3</v>
      </c>
      <c r="AE827">
        <f>IF(ISBLANK(Basket_Sheet!$I$1),0,IF(Basket_Sheet!$I$1=0,1,IF(Calculation_Sheet!AB827=Basket_Sheet!$I$1,1,0)))</f>
        <v>1</v>
      </c>
      <c r="AF827">
        <f>IF(ISBLANK(Basket_Sheet!$I$2),0,IF(Basket_Sheet!$I$2=0,1,IF(Calculation_Sheet!AC827=Basket_Sheet!$I$2,1,0)))</f>
        <v>0</v>
      </c>
      <c r="AG827">
        <f>IF(ISBLANK(Basket_Sheet!$I$3),0,IF(Basket_Sheet!$I$3=0,1,IF(Calculation_Sheet!AD827=Basket_Sheet!$I$3,1,0)))</f>
        <v>0</v>
      </c>
      <c r="AH827">
        <f t="shared" si="214"/>
        <v>1</v>
      </c>
    </row>
    <row r="828" spans="1:34" x14ac:dyDescent="0.35">
      <c r="A828" s="19">
        <v>43738</v>
      </c>
      <c r="B828" s="7">
        <v>-1.2394674482557952</v>
      </c>
      <c r="C828">
        <v>0.33497146500000002</v>
      </c>
      <c r="D828">
        <v>0.186909087196233</v>
      </c>
      <c r="E828">
        <v>7.5013430822397504</v>
      </c>
      <c r="F828">
        <v>10</v>
      </c>
      <c r="G828">
        <f t="shared" si="205"/>
        <v>-1</v>
      </c>
      <c r="H828">
        <f t="shared" si="206"/>
        <v>99999</v>
      </c>
      <c r="I828">
        <f t="shared" si="207"/>
        <v>99999</v>
      </c>
      <c r="J828">
        <f>IF(Basket_Sheet!$I$6=0,IF(C828&lt;Basket_Sheet!$I$7,-10,10),IF(Basket_Sheet!$I$6=1,IF(D828&lt;Basket_Sheet!$I$7,-10,10),IF(Basket_Sheet!$I$6=2,IF(E828&gt;Basket_Sheet!$I$7,-10,10),"")))</f>
        <v>10</v>
      </c>
      <c r="K828">
        <f t="shared" si="208"/>
        <v>-1</v>
      </c>
      <c r="L828">
        <f t="shared" si="209"/>
        <v>1</v>
      </c>
      <c r="M828">
        <f t="shared" si="210"/>
        <v>1</v>
      </c>
      <c r="N828">
        <v>29098.300800000001</v>
      </c>
      <c r="O828" s="6">
        <f t="shared" si="215"/>
        <v>-2.6363285432427941E-2</v>
      </c>
      <c r="P828">
        <v>29102994</v>
      </c>
      <c r="Q828" s="6">
        <f t="shared" si="216"/>
        <v>2.4347358122545071E-3</v>
      </c>
      <c r="R828">
        <v>4289.1562851016797</v>
      </c>
      <c r="S828" s="6">
        <f t="shared" si="217"/>
        <v>-1.6962972095239115E-3</v>
      </c>
      <c r="T828" s="29">
        <v>751.50841999999955</v>
      </c>
      <c r="U828" s="6">
        <f t="shared" si="218"/>
        <v>8.2165170283514666E-3</v>
      </c>
      <c r="V828">
        <v>1381.0116599999992</v>
      </c>
      <c r="W828" s="6">
        <f t="shared" si="220"/>
        <v>-1.7916712426530035E-3</v>
      </c>
      <c r="X828">
        <v>5040.6647051016789</v>
      </c>
      <c r="Y828" s="6">
        <f t="shared" si="219"/>
        <v>-2.3078662408115846E-4</v>
      </c>
      <c r="Z828" s="29">
        <v>6421.6763651016781</v>
      </c>
      <c r="AA828" s="6">
        <f t="shared" si="221"/>
        <v>-5.668740640100145E-4</v>
      </c>
      <c r="AB828">
        <f t="shared" si="211"/>
        <v>2019</v>
      </c>
      <c r="AC828">
        <f t="shared" si="212"/>
        <v>9</v>
      </c>
      <c r="AD828" s="23">
        <f t="shared" si="213"/>
        <v>3</v>
      </c>
      <c r="AE828">
        <f>IF(ISBLANK(Basket_Sheet!$I$1),0,IF(Basket_Sheet!$I$1=0,1,IF(Calculation_Sheet!AB828=Basket_Sheet!$I$1,1,0)))</f>
        <v>1</v>
      </c>
      <c r="AF828">
        <f>IF(ISBLANK(Basket_Sheet!$I$2),0,IF(Basket_Sheet!$I$2=0,1,IF(Calculation_Sheet!AC828=Basket_Sheet!$I$2,1,0)))</f>
        <v>0</v>
      </c>
      <c r="AG828">
        <f>IF(ISBLANK(Basket_Sheet!$I$3),0,IF(Basket_Sheet!$I$3=0,1,IF(Calculation_Sheet!AD828=Basket_Sheet!$I$3,1,0)))</f>
        <v>0</v>
      </c>
      <c r="AH828">
        <f t="shared" si="214"/>
        <v>1</v>
      </c>
    </row>
    <row r="829" spans="1:34" x14ac:dyDescent="0.35">
      <c r="A829" s="19">
        <v>43739</v>
      </c>
      <c r="B829" s="7">
        <v>-1.6087792486669652</v>
      </c>
      <c r="C829">
        <v>0.60153129800000005</v>
      </c>
      <c r="D829">
        <v>0.183555471000547</v>
      </c>
      <c r="E829">
        <v>5.1555434771506201</v>
      </c>
      <c r="F829">
        <v>15</v>
      </c>
      <c r="G829">
        <f t="shared" si="205"/>
        <v>-1</v>
      </c>
      <c r="H829">
        <f t="shared" si="206"/>
        <v>99999</v>
      </c>
      <c r="I829">
        <f t="shared" si="207"/>
        <v>99999</v>
      </c>
      <c r="J829">
        <f>IF(Basket_Sheet!$I$6=0,IF(C829&lt;Basket_Sheet!$I$7,-10,10),IF(Basket_Sheet!$I$6=1,IF(D829&lt;Basket_Sheet!$I$7,-10,10),IF(Basket_Sheet!$I$6=2,IF(E829&gt;Basket_Sheet!$I$7,-10,10),"")))</f>
        <v>10</v>
      </c>
      <c r="K829">
        <f t="shared" si="208"/>
        <v>-1</v>
      </c>
      <c r="L829">
        <f t="shared" si="209"/>
        <v>1</v>
      </c>
      <c r="M829">
        <f t="shared" si="210"/>
        <v>1</v>
      </c>
      <c r="N829">
        <v>28765.300800000001</v>
      </c>
      <c r="O829" s="6">
        <f t="shared" si="215"/>
        <v>-1.1443967202373506E-2</v>
      </c>
      <c r="P829">
        <v>29203230</v>
      </c>
      <c r="Q829" s="6">
        <f t="shared" si="216"/>
        <v>3.444181722334072E-3</v>
      </c>
      <c r="R829">
        <v>4286.9575674895359</v>
      </c>
      <c r="S829" s="6">
        <f t="shared" si="217"/>
        <v>-5.1262240543226145E-4</v>
      </c>
      <c r="T829" s="29">
        <v>748.21909999999946</v>
      </c>
      <c r="U829" s="6">
        <f t="shared" si="218"/>
        <v>-4.3769569474685355E-3</v>
      </c>
      <c r="V829">
        <v>1379.1130599999992</v>
      </c>
      <c r="W829" s="6">
        <f t="shared" si="220"/>
        <v>-1.3747892613737989E-3</v>
      </c>
      <c r="X829">
        <v>5035.1766674895352</v>
      </c>
      <c r="Y829" s="6">
        <f t="shared" si="219"/>
        <v>-1.0887527604422909E-3</v>
      </c>
      <c r="Z829" s="29">
        <v>6414.2897274895349</v>
      </c>
      <c r="AA829" s="6">
        <f t="shared" si="221"/>
        <v>-1.1502662532614227E-3</v>
      </c>
      <c r="AB829">
        <f t="shared" si="211"/>
        <v>2019</v>
      </c>
      <c r="AC829">
        <f t="shared" si="212"/>
        <v>10</v>
      </c>
      <c r="AD829" s="23">
        <f t="shared" si="213"/>
        <v>4</v>
      </c>
      <c r="AE829">
        <f>IF(ISBLANK(Basket_Sheet!$I$1),0,IF(Basket_Sheet!$I$1=0,1,IF(Calculation_Sheet!AB829=Basket_Sheet!$I$1,1,0)))</f>
        <v>1</v>
      </c>
      <c r="AF829">
        <f>IF(ISBLANK(Basket_Sheet!$I$2),0,IF(Basket_Sheet!$I$2=0,1,IF(Calculation_Sheet!AC829=Basket_Sheet!$I$2,1,0)))</f>
        <v>0</v>
      </c>
      <c r="AG829">
        <f>IF(ISBLANK(Basket_Sheet!$I$3),0,IF(Basket_Sheet!$I$3=0,1,IF(Calculation_Sheet!AD829=Basket_Sheet!$I$3,1,0)))</f>
        <v>0</v>
      </c>
      <c r="AH829">
        <f t="shared" si="214"/>
        <v>1</v>
      </c>
    </row>
    <row r="830" spans="1:34" x14ac:dyDescent="0.35">
      <c r="A830" s="19">
        <v>43741</v>
      </c>
      <c r="B830" s="7">
        <v>0.12992387852218704</v>
      </c>
      <c r="C830">
        <v>0.22899138899999999</v>
      </c>
      <c r="D830">
        <v>1.9390558864306399E-2</v>
      </c>
      <c r="E830">
        <v>10.8157413948311</v>
      </c>
      <c r="F830">
        <v>9</v>
      </c>
      <c r="G830">
        <f t="shared" si="205"/>
        <v>99999</v>
      </c>
      <c r="H830">
        <f t="shared" si="206"/>
        <v>0</v>
      </c>
      <c r="I830">
        <f t="shared" si="207"/>
        <v>99999</v>
      </c>
      <c r="J830">
        <f>IF(Basket_Sheet!$I$6=0,IF(C830&lt;Basket_Sheet!$I$7,-10,10),IF(Basket_Sheet!$I$6=1,IF(D830&lt;Basket_Sheet!$I$7,-10,10),IF(Basket_Sheet!$I$6=2,IF(E830&gt;Basket_Sheet!$I$7,-10,10),"")))</f>
        <v>-10</v>
      </c>
      <c r="K830">
        <f t="shared" si="208"/>
        <v>0</v>
      </c>
      <c r="L830">
        <f t="shared" si="209"/>
        <v>4</v>
      </c>
      <c r="M830">
        <f t="shared" si="210"/>
        <v>4</v>
      </c>
      <c r="N830">
        <v>28419.349600000001</v>
      </c>
      <c r="O830" s="6">
        <f t="shared" si="215"/>
        <v>-1.2026684594933945E-2</v>
      </c>
      <c r="P830">
        <v>29338152</v>
      </c>
      <c r="Q830" s="6">
        <f t="shared" si="216"/>
        <v>4.6201053787542357E-3</v>
      </c>
      <c r="R830">
        <v>4305.2967055992422</v>
      </c>
      <c r="S830" s="6">
        <f t="shared" si="217"/>
        <v>4.2778912132890312E-3</v>
      </c>
      <c r="T830" s="29">
        <v>746.89737999999943</v>
      </c>
      <c r="U830" s="6">
        <f t="shared" si="218"/>
        <v>-1.7664879177771153E-3</v>
      </c>
      <c r="V830">
        <v>1379.9183399999993</v>
      </c>
      <c r="W830" s="6">
        <f t="shared" si="220"/>
        <v>5.8391151774017658E-4</v>
      </c>
      <c r="X830">
        <v>5052.1940855992416</v>
      </c>
      <c r="Y830" s="6">
        <f t="shared" si="219"/>
        <v>3.3797062612683781E-3</v>
      </c>
      <c r="Z830" s="29">
        <v>6432.1124255992409</v>
      </c>
      <c r="AA830" s="6">
        <f t="shared" si="221"/>
        <v>2.7785926216155055E-3</v>
      </c>
      <c r="AB830">
        <f t="shared" si="211"/>
        <v>2019</v>
      </c>
      <c r="AC830">
        <f t="shared" si="212"/>
        <v>10</v>
      </c>
      <c r="AD830" s="23">
        <f t="shared" si="213"/>
        <v>4</v>
      </c>
      <c r="AE830">
        <f>IF(ISBLANK(Basket_Sheet!$I$1),0,IF(Basket_Sheet!$I$1=0,1,IF(Calculation_Sheet!AB830=Basket_Sheet!$I$1,1,0)))</f>
        <v>1</v>
      </c>
      <c r="AF830">
        <f>IF(ISBLANK(Basket_Sheet!$I$2),0,IF(Basket_Sheet!$I$2=0,1,IF(Calculation_Sheet!AC830=Basket_Sheet!$I$2,1,0)))</f>
        <v>0</v>
      </c>
      <c r="AG830">
        <f>IF(ISBLANK(Basket_Sheet!$I$3),0,IF(Basket_Sheet!$I$3=0,1,IF(Calculation_Sheet!AD830=Basket_Sheet!$I$3,1,0)))</f>
        <v>0</v>
      </c>
      <c r="AH830">
        <f t="shared" si="214"/>
        <v>1</v>
      </c>
    </row>
    <row r="831" spans="1:34" x14ac:dyDescent="0.35">
      <c r="A831" s="19">
        <v>43742</v>
      </c>
      <c r="B831" s="7">
        <v>-1.929678399088204</v>
      </c>
      <c r="C831">
        <v>0.919361714</v>
      </c>
      <c r="D831">
        <v>0.37542065290898302</v>
      </c>
      <c r="E831">
        <v>5.8464311284045696</v>
      </c>
      <c r="F831">
        <v>14</v>
      </c>
      <c r="G831">
        <f t="shared" si="205"/>
        <v>-1</v>
      </c>
      <c r="H831">
        <f t="shared" si="206"/>
        <v>99999</v>
      </c>
      <c r="I831">
        <f t="shared" si="207"/>
        <v>99999</v>
      </c>
      <c r="J831">
        <f>IF(Basket_Sheet!$I$6=0,IF(C831&lt;Basket_Sheet!$I$7,-10,10),IF(Basket_Sheet!$I$6=1,IF(D831&lt;Basket_Sheet!$I$7,-10,10),IF(Basket_Sheet!$I$6=2,IF(E831&gt;Basket_Sheet!$I$7,-10,10),"")))</f>
        <v>10</v>
      </c>
      <c r="K831">
        <f t="shared" si="208"/>
        <v>-1</v>
      </c>
      <c r="L831">
        <f t="shared" si="209"/>
        <v>1</v>
      </c>
      <c r="M831">
        <f t="shared" si="210"/>
        <v>1</v>
      </c>
      <c r="N831">
        <v>27682.150399999999</v>
      </c>
      <c r="O831" s="6">
        <f t="shared" si="215"/>
        <v>-2.5940044736280754E-2</v>
      </c>
      <c r="P831">
        <v>29470596</v>
      </c>
      <c r="Q831" s="6">
        <f t="shared" si="216"/>
        <v>4.5143947716952404E-3</v>
      </c>
      <c r="R831">
        <v>4320.7779560151957</v>
      </c>
      <c r="S831" s="6">
        <f t="shared" si="217"/>
        <v>3.5958614410522838E-3</v>
      </c>
      <c r="T831" s="29">
        <v>753.67155999999943</v>
      </c>
      <c r="U831" s="6">
        <f t="shared" si="218"/>
        <v>9.0697600251321564E-3</v>
      </c>
      <c r="V831">
        <v>1392.3177599999992</v>
      </c>
      <c r="W831" s="6">
        <f t="shared" si="220"/>
        <v>8.985618670739548E-3</v>
      </c>
      <c r="X831">
        <v>5074.4495160151955</v>
      </c>
      <c r="Y831" s="6">
        <f t="shared" si="219"/>
        <v>4.4051020287187992E-3</v>
      </c>
      <c r="Z831" s="29">
        <v>6466.7672760151945</v>
      </c>
      <c r="AA831" s="6">
        <f t="shared" si="221"/>
        <v>5.3877867989418071E-3</v>
      </c>
      <c r="AB831">
        <f t="shared" si="211"/>
        <v>2019</v>
      </c>
      <c r="AC831">
        <f t="shared" si="212"/>
        <v>10</v>
      </c>
      <c r="AD831" s="23">
        <f t="shared" si="213"/>
        <v>4</v>
      </c>
      <c r="AE831">
        <f>IF(ISBLANK(Basket_Sheet!$I$1),0,IF(Basket_Sheet!$I$1=0,1,IF(Calculation_Sheet!AB831=Basket_Sheet!$I$1,1,0)))</f>
        <v>1</v>
      </c>
      <c r="AF831">
        <f>IF(ISBLANK(Basket_Sheet!$I$2),0,IF(Basket_Sheet!$I$2=0,1,IF(Calculation_Sheet!AC831=Basket_Sheet!$I$2,1,0)))</f>
        <v>0</v>
      </c>
      <c r="AG831">
        <f>IF(ISBLANK(Basket_Sheet!$I$3),0,IF(Basket_Sheet!$I$3=0,1,IF(Calculation_Sheet!AD831=Basket_Sheet!$I$3,1,0)))</f>
        <v>0</v>
      </c>
      <c r="AH831">
        <f t="shared" si="214"/>
        <v>1</v>
      </c>
    </row>
    <row r="832" spans="1:34" x14ac:dyDescent="0.35">
      <c r="A832" s="19">
        <v>43745</v>
      </c>
      <c r="B832" s="7">
        <v>0.11450888124417546</v>
      </c>
      <c r="C832">
        <v>2.5259317E-2</v>
      </c>
      <c r="D832">
        <v>3.1261174941129899E-2</v>
      </c>
      <c r="E832">
        <v>8.7597742331288497</v>
      </c>
      <c r="F832">
        <v>7</v>
      </c>
      <c r="G832">
        <f t="shared" si="205"/>
        <v>99999</v>
      </c>
      <c r="H832">
        <f t="shared" si="206"/>
        <v>0</v>
      </c>
      <c r="I832">
        <f t="shared" si="207"/>
        <v>99999</v>
      </c>
      <c r="J832">
        <f>IF(Basket_Sheet!$I$6=0,IF(C832&lt;Basket_Sheet!$I$7,-10,10),IF(Basket_Sheet!$I$6=1,IF(D832&lt;Basket_Sheet!$I$7,-10,10),IF(Basket_Sheet!$I$6=2,IF(E832&gt;Basket_Sheet!$I$7,-10,10),"")))</f>
        <v>-10</v>
      </c>
      <c r="K832">
        <f t="shared" si="208"/>
        <v>0</v>
      </c>
      <c r="L832">
        <f t="shared" si="209"/>
        <v>4</v>
      </c>
      <c r="M832">
        <f t="shared" si="210"/>
        <v>4</v>
      </c>
      <c r="N832">
        <v>27739.5</v>
      </c>
      <c r="O832" s="6">
        <f t="shared" si="215"/>
        <v>2.0717176654021507E-3</v>
      </c>
      <c r="P832">
        <v>29537812</v>
      </c>
      <c r="Q832" s="6">
        <f t="shared" si="216"/>
        <v>2.2807818342052144E-3</v>
      </c>
      <c r="R832">
        <v>4335.0982835946152</v>
      </c>
      <c r="S832" s="6">
        <f t="shared" si="217"/>
        <v>3.3142937973664743E-3</v>
      </c>
      <c r="T832" s="29">
        <v>752.46525999999949</v>
      </c>
      <c r="U832" s="6">
        <f t="shared" si="218"/>
        <v>-1.6005645748393693E-3</v>
      </c>
      <c r="V832">
        <v>1405.5083599999991</v>
      </c>
      <c r="W832" s="6">
        <f t="shared" si="220"/>
        <v>9.47384309742616E-3</v>
      </c>
      <c r="X832">
        <v>5087.5635435946151</v>
      </c>
      <c r="Y832" s="6">
        <f t="shared" si="219"/>
        <v>2.5843251643415943E-3</v>
      </c>
      <c r="Z832" s="29">
        <v>6493.071903594614</v>
      </c>
      <c r="AA832" s="6">
        <f t="shared" si="221"/>
        <v>4.0676626290514495E-3</v>
      </c>
      <c r="AB832">
        <f t="shared" si="211"/>
        <v>2019</v>
      </c>
      <c r="AC832">
        <f t="shared" si="212"/>
        <v>10</v>
      </c>
      <c r="AD832" s="23">
        <f t="shared" si="213"/>
        <v>4</v>
      </c>
      <c r="AE832">
        <f>IF(ISBLANK(Basket_Sheet!$I$1),0,IF(Basket_Sheet!$I$1=0,1,IF(Calculation_Sheet!AB832=Basket_Sheet!$I$1,1,0)))</f>
        <v>1</v>
      </c>
      <c r="AF832">
        <f>IF(ISBLANK(Basket_Sheet!$I$2),0,IF(Basket_Sheet!$I$2=0,1,IF(Calculation_Sheet!AC832=Basket_Sheet!$I$2,1,0)))</f>
        <v>0</v>
      </c>
      <c r="AG832">
        <f>IF(ISBLANK(Basket_Sheet!$I$3),0,IF(Basket_Sheet!$I$3=0,1,IF(Calculation_Sheet!AD832=Basket_Sheet!$I$3,1,0)))</f>
        <v>0</v>
      </c>
      <c r="AH832">
        <f t="shared" si="214"/>
        <v>1</v>
      </c>
    </row>
    <row r="833" spans="1:34" x14ac:dyDescent="0.35">
      <c r="A833" s="19">
        <v>43747</v>
      </c>
      <c r="B833" s="7">
        <v>1.955744538288948</v>
      </c>
      <c r="C833">
        <v>0.91915237599999999</v>
      </c>
      <c r="D833">
        <v>0.39887788795004703</v>
      </c>
      <c r="E833">
        <v>3.7692703074741498</v>
      </c>
      <c r="F833">
        <v>3</v>
      </c>
      <c r="G833">
        <f t="shared" si="205"/>
        <v>99999</v>
      </c>
      <c r="H833">
        <f t="shared" si="206"/>
        <v>99999</v>
      </c>
      <c r="I833">
        <f t="shared" si="207"/>
        <v>1</v>
      </c>
      <c r="J833">
        <f>IF(Basket_Sheet!$I$6=0,IF(C833&lt;Basket_Sheet!$I$7,-10,10),IF(Basket_Sheet!$I$6=1,IF(D833&lt;Basket_Sheet!$I$7,-10,10),IF(Basket_Sheet!$I$6=2,IF(E833&gt;Basket_Sheet!$I$7,-10,10),"")))</f>
        <v>10</v>
      </c>
      <c r="K833">
        <f t="shared" si="208"/>
        <v>1</v>
      </c>
      <c r="L833">
        <f t="shared" si="209"/>
        <v>5</v>
      </c>
      <c r="M833">
        <f t="shared" si="210"/>
        <v>5</v>
      </c>
      <c r="N833">
        <v>28797.199199999999</v>
      </c>
      <c r="O833" s="6">
        <f t="shared" si="215"/>
        <v>3.8129713945817212E-2</v>
      </c>
      <c r="P833">
        <v>29294280</v>
      </c>
      <c r="Q833" s="6">
        <f t="shared" si="216"/>
        <v>-8.2447542153765152E-3</v>
      </c>
      <c r="R833">
        <v>4343.4693170008122</v>
      </c>
      <c r="S833" s="6">
        <f t="shared" si="217"/>
        <v>1.9309904547899492E-3</v>
      </c>
      <c r="T833" s="29">
        <v>756.02393999999947</v>
      </c>
      <c r="U833" s="6">
        <f t="shared" si="218"/>
        <v>4.7293611933658664E-3</v>
      </c>
      <c r="V833">
        <v>1399.7763999999993</v>
      </c>
      <c r="W833" s="6">
        <f t="shared" si="220"/>
        <v>-4.0782112459294417E-3</v>
      </c>
      <c r="X833">
        <v>5099.4932570008114</v>
      </c>
      <c r="Y833" s="6">
        <f t="shared" si="219"/>
        <v>2.3448775241767805E-3</v>
      </c>
      <c r="Z833" s="29">
        <v>6499.2696570008102</v>
      </c>
      <c r="AA833" s="6">
        <f t="shared" si="221"/>
        <v>9.5451790742751008E-4</v>
      </c>
      <c r="AB833">
        <f t="shared" si="211"/>
        <v>2019</v>
      </c>
      <c r="AC833">
        <f t="shared" si="212"/>
        <v>10</v>
      </c>
      <c r="AD833" s="23">
        <f t="shared" si="213"/>
        <v>4</v>
      </c>
      <c r="AE833">
        <f>IF(ISBLANK(Basket_Sheet!$I$1),0,IF(Basket_Sheet!$I$1=0,1,IF(Calculation_Sheet!AB833=Basket_Sheet!$I$1,1,0)))</f>
        <v>1</v>
      </c>
      <c r="AF833">
        <f>IF(ISBLANK(Basket_Sheet!$I$2),0,IF(Basket_Sheet!$I$2=0,1,IF(Calculation_Sheet!AC833=Basket_Sheet!$I$2,1,0)))</f>
        <v>0</v>
      </c>
      <c r="AG833">
        <f>IF(ISBLANK(Basket_Sheet!$I$3),0,IF(Basket_Sheet!$I$3=0,1,IF(Calculation_Sheet!AD833=Basket_Sheet!$I$3,1,0)))</f>
        <v>0</v>
      </c>
      <c r="AH833">
        <f t="shared" si="214"/>
        <v>1</v>
      </c>
    </row>
    <row r="834" spans="1:34" x14ac:dyDescent="0.35">
      <c r="A834" s="19">
        <v>43748</v>
      </c>
      <c r="B834" s="7">
        <v>-0.82248367682535406</v>
      </c>
      <c r="C834">
        <v>0.78411101000000005</v>
      </c>
      <c r="D834">
        <v>0.11590211678463901</v>
      </c>
      <c r="E834">
        <v>8.8930082224335703</v>
      </c>
      <c r="F834">
        <v>7</v>
      </c>
      <c r="G834">
        <f t="shared" si="205"/>
        <v>-1</v>
      </c>
      <c r="H834">
        <f t="shared" si="206"/>
        <v>99999</v>
      </c>
      <c r="I834">
        <f t="shared" si="207"/>
        <v>99999</v>
      </c>
      <c r="J834">
        <f>IF(Basket_Sheet!$I$6=0,IF(C834&lt;Basket_Sheet!$I$7,-10,10),IF(Basket_Sheet!$I$6=1,IF(D834&lt;Basket_Sheet!$I$7,-10,10),IF(Basket_Sheet!$I$6=2,IF(E834&gt;Basket_Sheet!$I$7,-10,10),"")))</f>
        <v>10</v>
      </c>
      <c r="K834">
        <f t="shared" si="208"/>
        <v>-1</v>
      </c>
      <c r="L834">
        <f t="shared" si="209"/>
        <v>1</v>
      </c>
      <c r="M834">
        <f t="shared" si="210"/>
        <v>1</v>
      </c>
      <c r="N834">
        <v>28064.5</v>
      </c>
      <c r="O834" s="6">
        <f t="shared" si="215"/>
        <v>-2.5443418816924357E-2</v>
      </c>
      <c r="P834">
        <v>29444600</v>
      </c>
      <c r="Q834" s="6">
        <f t="shared" si="216"/>
        <v>5.131377183532182E-3</v>
      </c>
      <c r="R834">
        <v>4359.692358049947</v>
      </c>
      <c r="S834" s="6">
        <f t="shared" si="217"/>
        <v>3.7350421667849965E-3</v>
      </c>
      <c r="T834" s="29">
        <v>758.56204999999954</v>
      </c>
      <c r="U834" s="6">
        <f t="shared" si="218"/>
        <v>3.3571820490234661E-3</v>
      </c>
      <c r="V834">
        <v>1431.9161399999991</v>
      </c>
      <c r="W834" s="6">
        <f t="shared" si="220"/>
        <v>2.2960624282563957E-2</v>
      </c>
      <c r="X834">
        <v>5118.2544080499465</v>
      </c>
      <c r="Y834" s="6">
        <f t="shared" si="219"/>
        <v>3.679022621194461E-3</v>
      </c>
      <c r="Z834" s="29">
        <v>6550.1705480499459</v>
      </c>
      <c r="AA834" s="6">
        <f t="shared" si="221"/>
        <v>7.8317862983738884E-3</v>
      </c>
      <c r="AB834">
        <f t="shared" si="211"/>
        <v>2019</v>
      </c>
      <c r="AC834">
        <f t="shared" si="212"/>
        <v>10</v>
      </c>
      <c r="AD834" s="23">
        <f t="shared" si="213"/>
        <v>4</v>
      </c>
      <c r="AE834">
        <f>IF(ISBLANK(Basket_Sheet!$I$1),0,IF(Basket_Sheet!$I$1=0,1,IF(Calculation_Sheet!AB834=Basket_Sheet!$I$1,1,0)))</f>
        <v>1</v>
      </c>
      <c r="AF834">
        <f>IF(ISBLANK(Basket_Sheet!$I$2),0,IF(Basket_Sheet!$I$2=0,1,IF(Calculation_Sheet!AC834=Basket_Sheet!$I$2,1,0)))</f>
        <v>0</v>
      </c>
      <c r="AG834">
        <f>IF(ISBLANK(Basket_Sheet!$I$3),0,IF(Basket_Sheet!$I$3=0,1,IF(Calculation_Sheet!AD834=Basket_Sheet!$I$3,1,0)))</f>
        <v>0</v>
      </c>
      <c r="AH834">
        <f t="shared" si="214"/>
        <v>1</v>
      </c>
    </row>
    <row r="835" spans="1:34" x14ac:dyDescent="0.35">
      <c r="A835" s="19">
        <v>43749</v>
      </c>
      <c r="B835" s="7">
        <v>-0.64841042181869102</v>
      </c>
      <c r="C835">
        <v>0.24356349799999999</v>
      </c>
      <c r="D835">
        <v>0.17520345083385999</v>
      </c>
      <c r="E835">
        <v>6.8058742000577697</v>
      </c>
      <c r="F835">
        <v>9</v>
      </c>
      <c r="G835">
        <f t="shared" si="205"/>
        <v>-1</v>
      </c>
      <c r="H835">
        <f t="shared" si="206"/>
        <v>99999</v>
      </c>
      <c r="I835">
        <f t="shared" si="207"/>
        <v>99999</v>
      </c>
      <c r="J835">
        <f>IF(Basket_Sheet!$I$6=0,IF(C835&lt;Basket_Sheet!$I$7,-10,10),IF(Basket_Sheet!$I$6=1,IF(D835&lt;Basket_Sheet!$I$7,-10,10),IF(Basket_Sheet!$I$6=2,IF(E835&gt;Basket_Sheet!$I$7,-10,10),"")))</f>
        <v>10</v>
      </c>
      <c r="K835">
        <f t="shared" si="208"/>
        <v>-1</v>
      </c>
      <c r="L835">
        <f t="shared" si="209"/>
        <v>1</v>
      </c>
      <c r="M835">
        <f t="shared" si="210"/>
        <v>1</v>
      </c>
      <c r="N835">
        <v>28038.650399999999</v>
      </c>
      <c r="O835" s="6">
        <f t="shared" si="215"/>
        <v>-9.2107823050480153E-4</v>
      </c>
      <c r="P835">
        <v>29254388</v>
      </c>
      <c r="Q835" s="6">
        <f t="shared" si="216"/>
        <v>-6.4599960603981543E-3</v>
      </c>
      <c r="R835">
        <v>4365.1187765991572</v>
      </c>
      <c r="S835" s="6">
        <f t="shared" si="217"/>
        <v>1.244679235036017E-3</v>
      </c>
      <c r="T835" s="29">
        <v>750.00877999999943</v>
      </c>
      <c r="U835" s="6">
        <f t="shared" si="218"/>
        <v>-1.1275636581081439E-2</v>
      </c>
      <c r="V835">
        <v>1423.5037399999992</v>
      </c>
      <c r="W835" s="6">
        <f t="shared" si="220"/>
        <v>-5.8749250497308614E-3</v>
      </c>
      <c r="X835">
        <v>5115.1275565991564</v>
      </c>
      <c r="Y835" s="6">
        <f t="shared" si="219"/>
        <v>-6.1092145905683459E-4</v>
      </c>
      <c r="Z835" s="29">
        <v>6538.6312965991556</v>
      </c>
      <c r="AA835" s="6">
        <f t="shared" si="221"/>
        <v>-1.7616719085621346E-3</v>
      </c>
      <c r="AB835">
        <f t="shared" si="211"/>
        <v>2019</v>
      </c>
      <c r="AC835">
        <f t="shared" si="212"/>
        <v>10</v>
      </c>
      <c r="AD835" s="23">
        <f t="shared" si="213"/>
        <v>4</v>
      </c>
      <c r="AE835">
        <f>IF(ISBLANK(Basket_Sheet!$I$1),0,IF(Basket_Sheet!$I$1=0,1,IF(Calculation_Sheet!AB835=Basket_Sheet!$I$1,1,0)))</f>
        <v>1</v>
      </c>
      <c r="AF835">
        <f>IF(ISBLANK(Basket_Sheet!$I$2),0,IF(Basket_Sheet!$I$2=0,1,IF(Calculation_Sheet!AC835=Basket_Sheet!$I$2,1,0)))</f>
        <v>0</v>
      </c>
      <c r="AG835">
        <f>IF(ISBLANK(Basket_Sheet!$I$3),0,IF(Basket_Sheet!$I$3=0,1,IF(Calculation_Sheet!AD835=Basket_Sheet!$I$3,1,0)))</f>
        <v>0</v>
      </c>
      <c r="AH835">
        <f t="shared" si="214"/>
        <v>1</v>
      </c>
    </row>
    <row r="836" spans="1:34" x14ac:dyDescent="0.35">
      <c r="A836" s="19">
        <v>43752</v>
      </c>
      <c r="B836" s="7">
        <v>-0.24594121154651355</v>
      </c>
      <c r="C836">
        <v>0.25027394800000002</v>
      </c>
      <c r="D836">
        <v>9.1608582150500308E-3</v>
      </c>
      <c r="E836">
        <v>8.2106304336921401</v>
      </c>
      <c r="F836">
        <v>5</v>
      </c>
      <c r="G836">
        <f t="shared" si="205"/>
        <v>99999</v>
      </c>
      <c r="H836">
        <f t="shared" si="206"/>
        <v>0</v>
      </c>
      <c r="I836">
        <f t="shared" si="207"/>
        <v>99999</v>
      </c>
      <c r="J836">
        <f>IF(Basket_Sheet!$I$6=0,IF(C836&lt;Basket_Sheet!$I$7,-10,10),IF(Basket_Sheet!$I$6=1,IF(D836&lt;Basket_Sheet!$I$7,-10,10),IF(Basket_Sheet!$I$6=2,IF(E836&gt;Basket_Sheet!$I$7,-10,10),"")))</f>
        <v>-10</v>
      </c>
      <c r="K836">
        <f t="shared" si="208"/>
        <v>0</v>
      </c>
      <c r="L836">
        <f t="shared" si="209"/>
        <v>4</v>
      </c>
      <c r="M836">
        <f t="shared" si="210"/>
        <v>4</v>
      </c>
      <c r="N836">
        <v>28152.75</v>
      </c>
      <c r="O836" s="6">
        <f t="shared" si="215"/>
        <v>4.0693684743113856E-3</v>
      </c>
      <c r="P836">
        <v>29237580</v>
      </c>
      <c r="Q836" s="6">
        <f t="shared" si="216"/>
        <v>-5.7454628686814946E-4</v>
      </c>
      <c r="R836">
        <v>4367.6776447789989</v>
      </c>
      <c r="S836" s="6">
        <f t="shared" si="217"/>
        <v>5.8620814479537486E-4</v>
      </c>
      <c r="T836" s="29">
        <v>749.68376999999953</v>
      </c>
      <c r="U836" s="6">
        <f t="shared" si="218"/>
        <v>-4.3334159368091374E-4</v>
      </c>
      <c r="V836">
        <v>1422.1353999999994</v>
      </c>
      <c r="W836" s="6">
        <f t="shared" si="220"/>
        <v>-9.61247913545904E-4</v>
      </c>
      <c r="X836">
        <v>5117.3614147789986</v>
      </c>
      <c r="Y836" s="6">
        <f t="shared" si="219"/>
        <v>4.3671602616446314E-4</v>
      </c>
      <c r="Z836" s="29">
        <v>6539.4968147789978</v>
      </c>
      <c r="AA836" s="6">
        <f t="shared" si="221"/>
        <v>1.3236993195997471E-4</v>
      </c>
      <c r="AB836">
        <f t="shared" si="211"/>
        <v>2019</v>
      </c>
      <c r="AC836">
        <f t="shared" si="212"/>
        <v>10</v>
      </c>
      <c r="AD836" s="23">
        <f t="shared" si="213"/>
        <v>4</v>
      </c>
      <c r="AE836">
        <f>IF(ISBLANK(Basket_Sheet!$I$1),0,IF(Basket_Sheet!$I$1=0,1,IF(Calculation_Sheet!AB836=Basket_Sheet!$I$1,1,0)))</f>
        <v>1</v>
      </c>
      <c r="AF836">
        <f>IF(ISBLANK(Basket_Sheet!$I$2),0,IF(Basket_Sheet!$I$2=0,1,IF(Calculation_Sheet!AC836=Basket_Sheet!$I$2,1,0)))</f>
        <v>0</v>
      </c>
      <c r="AG836">
        <f>IF(ISBLANK(Basket_Sheet!$I$3),0,IF(Basket_Sheet!$I$3=0,1,IF(Calculation_Sheet!AD836=Basket_Sheet!$I$3,1,0)))</f>
        <v>0</v>
      </c>
      <c r="AH836">
        <f t="shared" si="214"/>
        <v>1</v>
      </c>
    </row>
    <row r="837" spans="1:34" x14ac:dyDescent="0.35">
      <c r="A837" s="19">
        <v>43753</v>
      </c>
      <c r="B837" s="7">
        <v>0.50395324603650438</v>
      </c>
      <c r="C837">
        <v>0.54718863799999995</v>
      </c>
      <c r="D837">
        <v>0.193158521615165</v>
      </c>
      <c r="E837">
        <v>6.7989851662412697</v>
      </c>
      <c r="F837">
        <v>3</v>
      </c>
      <c r="G837">
        <f t="shared" si="205"/>
        <v>99999</v>
      </c>
      <c r="H837">
        <f t="shared" si="206"/>
        <v>99999</v>
      </c>
      <c r="I837">
        <f t="shared" si="207"/>
        <v>1</v>
      </c>
      <c r="J837">
        <f>IF(Basket_Sheet!$I$6=0,IF(C837&lt;Basket_Sheet!$I$7,-10,10),IF(Basket_Sheet!$I$6=1,IF(D837&lt;Basket_Sheet!$I$7,-10,10),IF(Basket_Sheet!$I$6=2,IF(E837&gt;Basket_Sheet!$I$7,-10,10),"")))</f>
        <v>10</v>
      </c>
      <c r="K837">
        <f t="shared" si="208"/>
        <v>1</v>
      </c>
      <c r="L837">
        <f t="shared" si="209"/>
        <v>5</v>
      </c>
      <c r="M837">
        <f t="shared" si="210"/>
        <v>5</v>
      </c>
      <c r="N837">
        <v>28559.900399999999</v>
      </c>
      <c r="O837" s="6">
        <f t="shared" si="215"/>
        <v>1.4462189306550854E-2</v>
      </c>
      <c r="P837">
        <v>29280444</v>
      </c>
      <c r="Q837" s="6">
        <f t="shared" si="216"/>
        <v>1.466058408390758E-3</v>
      </c>
      <c r="R837">
        <v>4364.4824199992709</v>
      </c>
      <c r="S837" s="6">
        <f t="shared" si="217"/>
        <v>-7.3156149322228803E-4</v>
      </c>
      <c r="T837" s="29">
        <v>750.19710999999938</v>
      </c>
      <c r="U837" s="6">
        <f t="shared" si="218"/>
        <v>6.8474204797031035E-4</v>
      </c>
      <c r="V837">
        <v>1415.9191999999991</v>
      </c>
      <c r="W837" s="6">
        <f t="shared" si="220"/>
        <v>-4.371032462872626E-3</v>
      </c>
      <c r="X837">
        <v>5114.67952999927</v>
      </c>
      <c r="Y837" s="6">
        <f t="shared" si="219"/>
        <v>-5.2407570276025162E-4</v>
      </c>
      <c r="Z837" s="29">
        <v>6530.5987299992694</v>
      </c>
      <c r="AA837" s="6">
        <f t="shared" si="221"/>
        <v>-1.3606681112863228E-3</v>
      </c>
      <c r="AB837">
        <f t="shared" si="211"/>
        <v>2019</v>
      </c>
      <c r="AC837">
        <f t="shared" si="212"/>
        <v>10</v>
      </c>
      <c r="AD837" s="23">
        <f t="shared" si="213"/>
        <v>4</v>
      </c>
      <c r="AE837">
        <f>IF(ISBLANK(Basket_Sheet!$I$1),0,IF(Basket_Sheet!$I$1=0,1,IF(Calculation_Sheet!AB837=Basket_Sheet!$I$1,1,0)))</f>
        <v>1</v>
      </c>
      <c r="AF837">
        <f>IF(ISBLANK(Basket_Sheet!$I$2),0,IF(Basket_Sheet!$I$2=0,1,IF(Calculation_Sheet!AC837=Basket_Sheet!$I$2,1,0)))</f>
        <v>0</v>
      </c>
      <c r="AG837">
        <f>IF(ISBLANK(Basket_Sheet!$I$3),0,IF(Basket_Sheet!$I$3=0,1,IF(Calculation_Sheet!AD837=Basket_Sheet!$I$3,1,0)))</f>
        <v>0</v>
      </c>
      <c r="AH837">
        <f t="shared" si="214"/>
        <v>1</v>
      </c>
    </row>
    <row r="838" spans="1:34" x14ac:dyDescent="0.35">
      <c r="A838" s="19">
        <v>43754</v>
      </c>
      <c r="B838" s="7">
        <v>-0.19898322137069102</v>
      </c>
      <c r="C838">
        <v>0.59185517700000001</v>
      </c>
      <c r="D838">
        <v>0.116580139597703</v>
      </c>
      <c r="E838">
        <v>7.8336950478160299</v>
      </c>
      <c r="F838">
        <v>3</v>
      </c>
      <c r="G838">
        <f t="shared" si="205"/>
        <v>99999</v>
      </c>
      <c r="H838">
        <f t="shared" si="206"/>
        <v>0</v>
      </c>
      <c r="I838">
        <f t="shared" si="207"/>
        <v>99999</v>
      </c>
      <c r="J838">
        <f>IF(Basket_Sheet!$I$6=0,IF(C838&lt;Basket_Sheet!$I$7,-10,10),IF(Basket_Sheet!$I$6=1,IF(D838&lt;Basket_Sheet!$I$7,-10,10),IF(Basket_Sheet!$I$6=2,IF(E838&gt;Basket_Sheet!$I$7,-10,10),"")))</f>
        <v>10</v>
      </c>
      <c r="K838">
        <f t="shared" si="208"/>
        <v>0</v>
      </c>
      <c r="L838">
        <f t="shared" si="209"/>
        <v>3</v>
      </c>
      <c r="M838">
        <f t="shared" si="210"/>
        <v>3</v>
      </c>
      <c r="N838">
        <v>28537.300800000001</v>
      </c>
      <c r="O838" s="6">
        <f t="shared" si="215"/>
        <v>-7.9130528060233907E-4</v>
      </c>
      <c r="P838">
        <v>29370562</v>
      </c>
      <c r="Q838" s="6">
        <f t="shared" si="216"/>
        <v>3.0777538755901723E-3</v>
      </c>
      <c r="R838">
        <v>4368.3982018801853</v>
      </c>
      <c r="S838" s="6">
        <f t="shared" si="217"/>
        <v>8.9719272621446855E-4</v>
      </c>
      <c r="T838" s="29">
        <v>751.5366699999995</v>
      </c>
      <c r="U838" s="6">
        <f t="shared" si="218"/>
        <v>1.7856107176954517E-3</v>
      </c>
      <c r="V838">
        <v>1413.2348799999991</v>
      </c>
      <c r="W838" s="6">
        <f t="shared" si="220"/>
        <v>-1.8958143939287186E-3</v>
      </c>
      <c r="X838">
        <v>5119.9348718801848</v>
      </c>
      <c r="Y838" s="6">
        <f t="shared" si="219"/>
        <v>1.0275016939165216E-3</v>
      </c>
      <c r="Z838" s="29">
        <v>6533.1697518801839</v>
      </c>
      <c r="AA838" s="6">
        <f t="shared" si="221"/>
        <v>3.9368854024113276E-4</v>
      </c>
      <c r="AB838">
        <f t="shared" si="211"/>
        <v>2019</v>
      </c>
      <c r="AC838">
        <f t="shared" si="212"/>
        <v>10</v>
      </c>
      <c r="AD838" s="23">
        <f t="shared" si="213"/>
        <v>4</v>
      </c>
      <c r="AE838">
        <f>IF(ISBLANK(Basket_Sheet!$I$1),0,IF(Basket_Sheet!$I$1=0,1,IF(Calculation_Sheet!AB838=Basket_Sheet!$I$1,1,0)))</f>
        <v>1</v>
      </c>
      <c r="AF838">
        <f>IF(ISBLANK(Basket_Sheet!$I$2),0,IF(Basket_Sheet!$I$2=0,1,IF(Calculation_Sheet!AC838=Basket_Sheet!$I$2,1,0)))</f>
        <v>0</v>
      </c>
      <c r="AG838">
        <f>IF(ISBLANK(Basket_Sheet!$I$3),0,IF(Basket_Sheet!$I$3=0,1,IF(Calculation_Sheet!AD838=Basket_Sheet!$I$3,1,0)))</f>
        <v>0</v>
      </c>
      <c r="AH838">
        <f t="shared" si="214"/>
        <v>1</v>
      </c>
    </row>
    <row r="839" spans="1:34" x14ac:dyDescent="0.35">
      <c r="A839" s="19">
        <v>43755</v>
      </c>
      <c r="B839" s="7">
        <v>0.73577668834933263</v>
      </c>
      <c r="C839">
        <v>0.84604781399999995</v>
      </c>
      <c r="D839">
        <v>0.243490060995326</v>
      </c>
      <c r="E839">
        <v>5.9889446046851402</v>
      </c>
      <c r="F839">
        <v>2</v>
      </c>
      <c r="G839">
        <f t="shared" si="205"/>
        <v>99999</v>
      </c>
      <c r="H839">
        <f t="shared" si="206"/>
        <v>99999</v>
      </c>
      <c r="I839">
        <f t="shared" si="207"/>
        <v>1</v>
      </c>
      <c r="J839">
        <f>IF(Basket_Sheet!$I$6=0,IF(C839&lt;Basket_Sheet!$I$7,-10,10),IF(Basket_Sheet!$I$6=1,IF(D839&lt;Basket_Sheet!$I$7,-10,10),IF(Basket_Sheet!$I$6=2,IF(E839&gt;Basket_Sheet!$I$7,-10,10),"")))</f>
        <v>10</v>
      </c>
      <c r="K839">
        <f t="shared" si="208"/>
        <v>1</v>
      </c>
      <c r="L839">
        <f t="shared" si="209"/>
        <v>5</v>
      </c>
      <c r="M839">
        <f t="shared" si="210"/>
        <v>5</v>
      </c>
      <c r="N839">
        <v>28987.349600000001</v>
      </c>
      <c r="O839" s="6">
        <f t="shared" si="215"/>
        <v>1.5770545474994568E-2</v>
      </c>
      <c r="P839">
        <v>29523614</v>
      </c>
      <c r="Q839" s="6">
        <f t="shared" si="216"/>
        <v>5.2110681436738915E-3</v>
      </c>
      <c r="R839">
        <v>4383.801631834689</v>
      </c>
      <c r="S839" s="6">
        <f t="shared" si="217"/>
        <v>3.5261048198109712E-3</v>
      </c>
      <c r="T839" s="29">
        <v>754.5337899999995</v>
      </c>
      <c r="U839" s="6">
        <f t="shared" si="218"/>
        <v>3.9879890358509584E-3</v>
      </c>
      <c r="V839">
        <v>1408.5904199999993</v>
      </c>
      <c r="W839" s="6">
        <f t="shared" si="220"/>
        <v>-3.2864034604068726E-3</v>
      </c>
      <c r="X839">
        <v>5138.3354218346885</v>
      </c>
      <c r="Y839" s="6">
        <f t="shared" si="219"/>
        <v>3.5939031286440493E-3</v>
      </c>
      <c r="Z839" s="29">
        <v>6546.9258418346881</v>
      </c>
      <c r="AA839" s="6">
        <f t="shared" si="221"/>
        <v>2.1055766920101693E-3</v>
      </c>
      <c r="AB839">
        <f t="shared" si="211"/>
        <v>2019</v>
      </c>
      <c r="AC839">
        <f t="shared" si="212"/>
        <v>10</v>
      </c>
      <c r="AD839" s="23">
        <f t="shared" si="213"/>
        <v>4</v>
      </c>
      <c r="AE839">
        <f>IF(ISBLANK(Basket_Sheet!$I$1),0,IF(Basket_Sheet!$I$1=0,1,IF(Calculation_Sheet!AB839=Basket_Sheet!$I$1,1,0)))</f>
        <v>1</v>
      </c>
      <c r="AF839">
        <f>IF(ISBLANK(Basket_Sheet!$I$2),0,IF(Basket_Sheet!$I$2=0,1,IF(Calculation_Sheet!AC839=Basket_Sheet!$I$2,1,0)))</f>
        <v>0</v>
      </c>
      <c r="AG839">
        <f>IF(ISBLANK(Basket_Sheet!$I$3),0,IF(Basket_Sheet!$I$3=0,1,IF(Calculation_Sheet!AD839=Basket_Sheet!$I$3,1,0)))</f>
        <v>0</v>
      </c>
      <c r="AH839">
        <f t="shared" si="214"/>
        <v>1</v>
      </c>
    </row>
    <row r="840" spans="1:34" x14ac:dyDescent="0.35">
      <c r="A840" s="19">
        <v>43756</v>
      </c>
      <c r="B840" s="7">
        <v>0.46437387246397971</v>
      </c>
      <c r="C840">
        <v>0.17598730800000001</v>
      </c>
      <c r="D840">
        <v>1.9797219464441001E-2</v>
      </c>
      <c r="E840">
        <v>11.2040887941215</v>
      </c>
      <c r="F840">
        <v>4</v>
      </c>
      <c r="G840">
        <f t="shared" si="205"/>
        <v>99999</v>
      </c>
      <c r="H840">
        <f t="shared" si="206"/>
        <v>99999</v>
      </c>
      <c r="I840">
        <f t="shared" si="207"/>
        <v>1</v>
      </c>
      <c r="J840">
        <f>IF(Basket_Sheet!$I$6=0,IF(C840&lt;Basket_Sheet!$I$7,-10,10),IF(Basket_Sheet!$I$6=1,IF(D840&lt;Basket_Sheet!$I$7,-10,10),IF(Basket_Sheet!$I$6=2,IF(E840&gt;Basket_Sheet!$I$7,-10,10),"")))</f>
        <v>-10</v>
      </c>
      <c r="K840">
        <f t="shared" si="208"/>
        <v>1</v>
      </c>
      <c r="L840">
        <f t="shared" si="209"/>
        <v>6</v>
      </c>
      <c r="M840">
        <f t="shared" si="210"/>
        <v>6</v>
      </c>
      <c r="N840">
        <v>29099.599600000001</v>
      </c>
      <c r="O840" s="6">
        <f t="shared" si="215"/>
        <v>3.8723788669523529E-3</v>
      </c>
      <c r="P840">
        <v>29488582</v>
      </c>
      <c r="Q840" s="6">
        <f t="shared" si="216"/>
        <v>-1.1865756001281369E-3</v>
      </c>
      <c r="R840">
        <v>4377.7982399550738</v>
      </c>
      <c r="S840" s="6">
        <f t="shared" si="217"/>
        <v>-1.369448798964612E-3</v>
      </c>
      <c r="T840" s="29">
        <v>756.32332999999949</v>
      </c>
      <c r="U840" s="6">
        <f t="shared" si="218"/>
        <v>2.371716182518524E-3</v>
      </c>
      <c r="V840">
        <v>1398.6346399999993</v>
      </c>
      <c r="W840" s="6">
        <f t="shared" si="220"/>
        <v>-7.067902676776705E-3</v>
      </c>
      <c r="X840">
        <v>5134.121569955073</v>
      </c>
      <c r="Y840" s="6">
        <f t="shared" si="219"/>
        <v>-8.2008112232401231E-4</v>
      </c>
      <c r="Z840" s="29">
        <v>6532.7562099550723</v>
      </c>
      <c r="AA840" s="6">
        <f t="shared" si="221"/>
        <v>-2.1643183720017056E-3</v>
      </c>
      <c r="AB840">
        <f t="shared" si="211"/>
        <v>2019</v>
      </c>
      <c r="AC840">
        <f t="shared" si="212"/>
        <v>10</v>
      </c>
      <c r="AD840" s="23">
        <f t="shared" si="213"/>
        <v>4</v>
      </c>
      <c r="AE840">
        <f>IF(ISBLANK(Basket_Sheet!$I$1),0,IF(Basket_Sheet!$I$1=0,1,IF(Calculation_Sheet!AB840=Basket_Sheet!$I$1,1,0)))</f>
        <v>1</v>
      </c>
      <c r="AF840">
        <f>IF(ISBLANK(Basket_Sheet!$I$2),0,IF(Basket_Sheet!$I$2=0,1,IF(Calculation_Sheet!AC840=Basket_Sheet!$I$2,1,0)))</f>
        <v>0</v>
      </c>
      <c r="AG840">
        <f>IF(ISBLANK(Basket_Sheet!$I$3),0,IF(Basket_Sheet!$I$3=0,1,IF(Calculation_Sheet!AD840=Basket_Sheet!$I$3,1,0)))</f>
        <v>0</v>
      </c>
      <c r="AH840">
        <f t="shared" si="214"/>
        <v>1</v>
      </c>
    </row>
    <row r="841" spans="1:34" x14ac:dyDescent="0.35">
      <c r="A841" s="19">
        <v>43760</v>
      </c>
      <c r="B841" s="7">
        <v>0.23558585089857645</v>
      </c>
      <c r="C841">
        <v>0.123358865</v>
      </c>
      <c r="D841">
        <v>1.9293102123017599E-2</v>
      </c>
      <c r="E841">
        <v>9.9518532060516094</v>
      </c>
      <c r="F841">
        <v>6</v>
      </c>
      <c r="G841">
        <f t="shared" ref="G841:G904" si="222">IF(B841&gt;=MIN($B$9:$B$1732),IF(B841&lt;-0.25,-1,99999),99999)</f>
        <v>99999</v>
      </c>
      <c r="H841">
        <f t="shared" ref="H841:H904" si="223">IF(B841&gt;-0.25,IF(B841&lt;0.25,0,99999),99999)</f>
        <v>0</v>
      </c>
      <c r="I841">
        <f t="shared" ref="I841:I904" si="224">IF(B841&gt;0.25,1,99999)</f>
        <v>99999</v>
      </c>
      <c r="J841">
        <f>IF(Basket_Sheet!$I$6=0,IF(C841&lt;Basket_Sheet!$I$7,-10,10),IF(Basket_Sheet!$I$6=1,IF(D841&lt;Basket_Sheet!$I$7,-10,10),IF(Basket_Sheet!$I$6=2,IF(E841&gt;Basket_Sheet!$I$7,-10,10),"")))</f>
        <v>-10</v>
      </c>
      <c r="K841">
        <f t="shared" ref="K841:K904" si="225">MIN(G841:I841)</f>
        <v>0</v>
      </c>
      <c r="L841">
        <f t="shared" ref="L841:L904" si="226">IF(AND(K841=-1,J841=10),1,IF(AND(K841=-1,J841=-10),2,IF(AND(K841=0,J841=10),3,IF(AND(K841=0,J841=-10),4,IF(AND(K841=1,J841=10),5,IF(AND(K841=1,J841=-10),6,""))))))</f>
        <v>4</v>
      </c>
      <c r="M841">
        <f t="shared" ref="M841:M904" si="227">L841</f>
        <v>4</v>
      </c>
      <c r="N841">
        <v>29411.349600000001</v>
      </c>
      <c r="O841" s="6">
        <f t="shared" si="215"/>
        <v>1.0713205827065808E-2</v>
      </c>
      <c r="P841">
        <v>29478062</v>
      </c>
      <c r="Q841" s="6">
        <f t="shared" si="216"/>
        <v>-3.5674824920373105E-4</v>
      </c>
      <c r="R841">
        <v>4372.2755473606212</v>
      </c>
      <c r="S841" s="6">
        <f t="shared" si="217"/>
        <v>-1.2615228687444802E-3</v>
      </c>
      <c r="T841" s="29">
        <v>759.78300999999942</v>
      </c>
      <c r="U841" s="6">
        <f t="shared" si="218"/>
        <v>4.5743399188808986E-3</v>
      </c>
      <c r="V841">
        <v>1396.9496199999994</v>
      </c>
      <c r="W841" s="6">
        <f t="shared" si="220"/>
        <v>-1.2047606657302756E-3</v>
      </c>
      <c r="X841">
        <v>5132.0585573606204</v>
      </c>
      <c r="Y841" s="6">
        <f t="shared" si="219"/>
        <v>-4.0182386925258218E-4</v>
      </c>
      <c r="Z841" s="29">
        <v>6529.0081773606198</v>
      </c>
      <c r="AA841" s="6">
        <f t="shared" si="221"/>
        <v>-5.7372913881903465E-4</v>
      </c>
      <c r="AB841">
        <f t="shared" ref="AB841:AB904" si="228">YEAR(A841)</f>
        <v>2019</v>
      </c>
      <c r="AC841">
        <f t="shared" ref="AC841:AC904" si="229">MONTH(A841)</f>
        <v>10</v>
      </c>
      <c r="AD841" s="23">
        <f t="shared" si="213"/>
        <v>4</v>
      </c>
      <c r="AE841">
        <f>IF(ISBLANK(Basket_Sheet!$I$1),0,IF(Basket_Sheet!$I$1=0,1,IF(Calculation_Sheet!AB841=Basket_Sheet!$I$1,1,0)))</f>
        <v>1</v>
      </c>
      <c r="AF841">
        <f>IF(ISBLANK(Basket_Sheet!$I$2),0,IF(Basket_Sheet!$I$2=0,1,IF(Calculation_Sheet!AC841=Basket_Sheet!$I$2,1,0)))</f>
        <v>0</v>
      </c>
      <c r="AG841">
        <f>IF(ISBLANK(Basket_Sheet!$I$3),0,IF(Basket_Sheet!$I$3=0,1,IF(Calculation_Sheet!AD841=Basket_Sheet!$I$3,1,0)))</f>
        <v>0</v>
      </c>
      <c r="AH841">
        <f t="shared" si="214"/>
        <v>1</v>
      </c>
    </row>
    <row r="842" spans="1:34" x14ac:dyDescent="0.35">
      <c r="A842" s="19">
        <v>43761</v>
      </c>
      <c r="B842" s="7">
        <v>-0.1203848728153777</v>
      </c>
      <c r="C842">
        <v>0.20584430100000001</v>
      </c>
      <c r="D842">
        <v>0.109643774383908</v>
      </c>
      <c r="E842">
        <v>7.8322382780689104</v>
      </c>
      <c r="F842">
        <v>4</v>
      </c>
      <c r="G842">
        <f t="shared" si="222"/>
        <v>99999</v>
      </c>
      <c r="H842">
        <f t="shared" si="223"/>
        <v>0</v>
      </c>
      <c r="I842">
        <f t="shared" si="224"/>
        <v>99999</v>
      </c>
      <c r="J842">
        <f>IF(Basket_Sheet!$I$6=0,IF(C842&lt;Basket_Sheet!$I$7,-10,10),IF(Basket_Sheet!$I$6=1,IF(D842&lt;Basket_Sheet!$I$7,-10,10),IF(Basket_Sheet!$I$6=2,IF(E842&gt;Basket_Sheet!$I$7,-10,10),"")))</f>
        <v>10</v>
      </c>
      <c r="K842">
        <f t="shared" si="225"/>
        <v>0</v>
      </c>
      <c r="L842">
        <f t="shared" si="226"/>
        <v>3</v>
      </c>
      <c r="M842">
        <f t="shared" si="227"/>
        <v>3</v>
      </c>
      <c r="N842">
        <v>29482</v>
      </c>
      <c r="O842" s="6">
        <f t="shared" si="215"/>
        <v>2.4021475029489814E-3</v>
      </c>
      <c r="P842">
        <v>29560272</v>
      </c>
      <c r="Q842" s="6">
        <f t="shared" si="216"/>
        <v>2.7888536227380634E-3</v>
      </c>
      <c r="R842">
        <v>4369.0359493956139</v>
      </c>
      <c r="S842" s="6">
        <f t="shared" si="217"/>
        <v>-7.4094094251742071E-4</v>
      </c>
      <c r="T842" s="29">
        <v>756.55333999999948</v>
      </c>
      <c r="U842" s="6">
        <f t="shared" si="218"/>
        <v>-4.250779442935837E-3</v>
      </c>
      <c r="V842">
        <v>1393.1498599999993</v>
      </c>
      <c r="W842" s="6">
        <f t="shared" si="220"/>
        <v>-2.7200408272419763E-3</v>
      </c>
      <c r="X842">
        <v>5125.5892893956134</v>
      </c>
      <c r="Y842" s="6">
        <f t="shared" si="219"/>
        <v>-1.2605600448046816E-3</v>
      </c>
      <c r="Z842" s="29">
        <v>6518.7391493956129</v>
      </c>
      <c r="AA842" s="6">
        <f t="shared" si="221"/>
        <v>-1.5728312304179592E-3</v>
      </c>
      <c r="AB842">
        <f t="shared" si="228"/>
        <v>2019</v>
      </c>
      <c r="AC842">
        <f t="shared" si="229"/>
        <v>10</v>
      </c>
      <c r="AD842" s="23">
        <f t="shared" ref="AD842:AD905" si="230">ROUNDUP(AC842/3,0)</f>
        <v>4</v>
      </c>
      <c r="AE842">
        <f>IF(ISBLANK(Basket_Sheet!$I$1),0,IF(Basket_Sheet!$I$1=0,1,IF(Calculation_Sheet!AB842=Basket_Sheet!$I$1,1,0)))</f>
        <v>1</v>
      </c>
      <c r="AF842">
        <f>IF(ISBLANK(Basket_Sheet!$I$2),0,IF(Basket_Sheet!$I$2=0,1,IF(Calculation_Sheet!AC842=Basket_Sheet!$I$2,1,0)))</f>
        <v>0</v>
      </c>
      <c r="AG842">
        <f>IF(ISBLANK(Basket_Sheet!$I$3),0,IF(Basket_Sheet!$I$3=0,1,IF(Calculation_Sheet!AD842=Basket_Sheet!$I$3,1,0)))</f>
        <v>0</v>
      </c>
      <c r="AH842">
        <f t="shared" ref="AH842:AH905" si="231">IF(SUM(AE842:AG842)&gt;=$T$1,1,0)</f>
        <v>1</v>
      </c>
    </row>
    <row r="843" spans="1:34" x14ac:dyDescent="0.35">
      <c r="A843" s="19">
        <v>43762</v>
      </c>
      <c r="B843" s="7">
        <v>-1.1568999992643287</v>
      </c>
      <c r="C843">
        <v>0.63417492799999997</v>
      </c>
      <c r="D843">
        <v>0.23010765028412999</v>
      </c>
      <c r="E843">
        <v>6.9049482153548301</v>
      </c>
      <c r="F843">
        <v>14</v>
      </c>
      <c r="G843">
        <f t="shared" si="222"/>
        <v>-1</v>
      </c>
      <c r="H843">
        <f t="shared" si="223"/>
        <v>99999</v>
      </c>
      <c r="I843">
        <f t="shared" si="224"/>
        <v>99999</v>
      </c>
      <c r="J843">
        <f>IF(Basket_Sheet!$I$6=0,IF(C843&lt;Basket_Sheet!$I$7,-10,10),IF(Basket_Sheet!$I$6=1,IF(D843&lt;Basket_Sheet!$I$7,-10,10),IF(Basket_Sheet!$I$6=2,IF(E843&gt;Basket_Sheet!$I$7,-10,10),"")))</f>
        <v>10</v>
      </c>
      <c r="K843">
        <f t="shared" si="225"/>
        <v>-1</v>
      </c>
      <c r="L843">
        <f t="shared" si="226"/>
        <v>1</v>
      </c>
      <c r="M843">
        <f t="shared" si="227"/>
        <v>1</v>
      </c>
      <c r="N843">
        <v>29129.050800000001</v>
      </c>
      <c r="O843" s="6">
        <f t="shared" ref="O843:O906" si="232">N843/N842-1</f>
        <v>-1.1971684417610762E-2</v>
      </c>
      <c r="P843">
        <v>29696838</v>
      </c>
      <c r="Q843" s="6">
        <f t="shared" ref="Q843:Q906" si="233">P843/P842-1</f>
        <v>4.6199168938634294E-3</v>
      </c>
      <c r="R843">
        <v>4355.9574179673436</v>
      </c>
      <c r="S843" s="6">
        <f t="shared" ref="S843:S906" si="234">R843/R842-1</f>
        <v>-2.9934593305599444E-3</v>
      </c>
      <c r="T843" s="29">
        <v>751.98776999999939</v>
      </c>
      <c r="U843" s="6">
        <f t="shared" ref="U843:U906" si="235">T843/T842-1</f>
        <v>-6.0346967736605306E-3</v>
      </c>
      <c r="V843">
        <v>1386.8148999999992</v>
      </c>
      <c r="W843" s="6">
        <f t="shared" si="220"/>
        <v>-4.5472207849915902E-3</v>
      </c>
      <c r="X843">
        <v>5107.9451879673434</v>
      </c>
      <c r="Y843" s="6">
        <f t="shared" ref="Y843:Y906" si="236">X843/X842-1</f>
        <v>-3.4423556847940073E-3</v>
      </c>
      <c r="Z843" s="29">
        <v>6494.7600879673428</v>
      </c>
      <c r="AA843" s="6">
        <f t="shared" si="221"/>
        <v>-3.6784815098014345E-3</v>
      </c>
      <c r="AB843">
        <f t="shared" si="228"/>
        <v>2019</v>
      </c>
      <c r="AC843">
        <f t="shared" si="229"/>
        <v>10</v>
      </c>
      <c r="AD843" s="23">
        <f t="shared" si="230"/>
        <v>4</v>
      </c>
      <c r="AE843">
        <f>IF(ISBLANK(Basket_Sheet!$I$1),0,IF(Basket_Sheet!$I$1=0,1,IF(Calculation_Sheet!AB843=Basket_Sheet!$I$1,1,0)))</f>
        <v>1</v>
      </c>
      <c r="AF843">
        <f>IF(ISBLANK(Basket_Sheet!$I$2),0,IF(Basket_Sheet!$I$2=0,1,IF(Calculation_Sheet!AC843=Basket_Sheet!$I$2,1,0)))</f>
        <v>0</v>
      </c>
      <c r="AG843">
        <f>IF(ISBLANK(Basket_Sheet!$I$3),0,IF(Basket_Sheet!$I$3=0,1,IF(Calculation_Sheet!AD843=Basket_Sheet!$I$3,1,0)))</f>
        <v>0</v>
      </c>
      <c r="AH843">
        <f t="shared" si="231"/>
        <v>1</v>
      </c>
    </row>
    <row r="844" spans="1:34" x14ac:dyDescent="0.35">
      <c r="A844" s="19">
        <v>43763</v>
      </c>
      <c r="B844" s="7">
        <v>0.62081029457854009</v>
      </c>
      <c r="C844">
        <v>3.7337098999999999E-2</v>
      </c>
      <c r="D844">
        <v>6.8189532875348E-2</v>
      </c>
      <c r="E844">
        <v>7.9173906887539802</v>
      </c>
      <c r="F844">
        <v>11</v>
      </c>
      <c r="G844">
        <f t="shared" si="222"/>
        <v>99999</v>
      </c>
      <c r="H844">
        <f t="shared" si="223"/>
        <v>99999</v>
      </c>
      <c r="I844">
        <f t="shared" si="224"/>
        <v>1</v>
      </c>
      <c r="J844">
        <f>IF(Basket_Sheet!$I$6=0,IF(C844&lt;Basket_Sheet!$I$7,-10,10),IF(Basket_Sheet!$I$6=1,IF(D844&lt;Basket_Sheet!$I$7,-10,10),IF(Basket_Sheet!$I$6=2,IF(E844&gt;Basket_Sheet!$I$7,-10,10),"")))</f>
        <v>-10</v>
      </c>
      <c r="K844">
        <f t="shared" si="225"/>
        <v>1</v>
      </c>
      <c r="L844">
        <f t="shared" si="226"/>
        <v>6</v>
      </c>
      <c r="M844">
        <f t="shared" si="227"/>
        <v>6</v>
      </c>
      <c r="N844">
        <v>29393.900399999999</v>
      </c>
      <c r="O844" s="6">
        <f t="shared" si="232"/>
        <v>9.092283913350041E-3</v>
      </c>
      <c r="P844">
        <v>29796970</v>
      </c>
      <c r="Q844" s="6">
        <f t="shared" si="233"/>
        <v>3.3718067896655324E-3</v>
      </c>
      <c r="R844">
        <v>4350.6446548486347</v>
      </c>
      <c r="S844" s="6">
        <f t="shared" si="234"/>
        <v>-1.2196545119552704E-3</v>
      </c>
      <c r="T844" s="29">
        <v>751.2275899999994</v>
      </c>
      <c r="U844" s="6">
        <f t="shared" si="235"/>
        <v>-1.010894100046289E-3</v>
      </c>
      <c r="V844">
        <v>1414.3174399999994</v>
      </c>
      <c r="W844" s="6">
        <f t="shared" ref="W844:W907" si="237">V844/V843-1</f>
        <v>1.9831442537861621E-2</v>
      </c>
      <c r="X844">
        <v>5101.8722448486342</v>
      </c>
      <c r="Y844" s="6">
        <f t="shared" si="236"/>
        <v>-1.1889209643468623E-3</v>
      </c>
      <c r="Z844" s="29">
        <v>6516.189684848634</v>
      </c>
      <c r="AA844" s="6">
        <f t="shared" ref="AA844:AA907" si="238">Z844/Z843-1</f>
        <v>3.2995209354989008E-3</v>
      </c>
      <c r="AB844">
        <f t="shared" si="228"/>
        <v>2019</v>
      </c>
      <c r="AC844">
        <f t="shared" si="229"/>
        <v>10</v>
      </c>
      <c r="AD844" s="23">
        <f t="shared" si="230"/>
        <v>4</v>
      </c>
      <c r="AE844">
        <f>IF(ISBLANK(Basket_Sheet!$I$1),0,IF(Basket_Sheet!$I$1=0,1,IF(Calculation_Sheet!AB844=Basket_Sheet!$I$1,1,0)))</f>
        <v>1</v>
      </c>
      <c r="AF844">
        <f>IF(ISBLANK(Basket_Sheet!$I$2),0,IF(Basket_Sheet!$I$2=0,1,IF(Calculation_Sheet!AC844=Basket_Sheet!$I$2,1,0)))</f>
        <v>0</v>
      </c>
      <c r="AG844">
        <f>IF(ISBLANK(Basket_Sheet!$I$3),0,IF(Basket_Sheet!$I$3=0,1,IF(Calculation_Sheet!AD844=Basket_Sheet!$I$3,1,0)))</f>
        <v>0</v>
      </c>
      <c r="AH844">
        <f t="shared" si="231"/>
        <v>1</v>
      </c>
    </row>
    <row r="845" spans="1:34" x14ac:dyDescent="0.35">
      <c r="A845" s="19">
        <v>43767</v>
      </c>
      <c r="B845" s="7">
        <v>0.89654373108678476</v>
      </c>
      <c r="C845">
        <v>0.67987019500000001</v>
      </c>
      <c r="D845">
        <v>0.26424327824969401</v>
      </c>
      <c r="E845">
        <v>5.6463094299054299</v>
      </c>
      <c r="F845">
        <v>1</v>
      </c>
      <c r="G845">
        <f t="shared" si="222"/>
        <v>99999</v>
      </c>
      <c r="H845">
        <f t="shared" si="223"/>
        <v>99999</v>
      </c>
      <c r="I845">
        <f t="shared" si="224"/>
        <v>1</v>
      </c>
      <c r="J845">
        <f>IF(Basket_Sheet!$I$6=0,IF(C845&lt;Basket_Sheet!$I$7,-10,10),IF(Basket_Sheet!$I$6=1,IF(D845&lt;Basket_Sheet!$I$7,-10,10),IF(Basket_Sheet!$I$6=2,IF(E845&gt;Basket_Sheet!$I$7,-10,10),"")))</f>
        <v>10</v>
      </c>
      <c r="K845">
        <f t="shared" si="225"/>
        <v>1</v>
      </c>
      <c r="L845">
        <f t="shared" si="226"/>
        <v>5</v>
      </c>
      <c r="M845">
        <f t="shared" si="227"/>
        <v>5</v>
      </c>
      <c r="N845">
        <v>29863.349600000001</v>
      </c>
      <c r="O845" s="6">
        <f t="shared" si="232"/>
        <v>1.597097335200881E-2</v>
      </c>
      <c r="P845">
        <v>29843532</v>
      </c>
      <c r="Q845" s="6">
        <f t="shared" si="233"/>
        <v>1.5626421075700669E-3</v>
      </c>
      <c r="R845">
        <v>4361.6083690437054</v>
      </c>
      <c r="S845" s="6">
        <f t="shared" si="234"/>
        <v>2.5200206095554734E-3</v>
      </c>
      <c r="T845" s="29">
        <v>755.01484999999946</v>
      </c>
      <c r="U845" s="6">
        <f t="shared" si="235"/>
        <v>5.0414282574473557E-3</v>
      </c>
      <c r="V845">
        <v>1414.3174399999994</v>
      </c>
      <c r="W845" s="6">
        <f t="shared" si="237"/>
        <v>0</v>
      </c>
      <c r="X845">
        <v>5116.6232190437049</v>
      </c>
      <c r="Y845" s="6">
        <f t="shared" si="236"/>
        <v>2.8912864703667385E-3</v>
      </c>
      <c r="Z845" s="29">
        <v>6530.9406590437047</v>
      </c>
      <c r="AA845" s="6">
        <f t="shared" si="238"/>
        <v>2.2637422954965292E-3</v>
      </c>
      <c r="AB845">
        <f t="shared" si="228"/>
        <v>2019</v>
      </c>
      <c r="AC845">
        <f t="shared" si="229"/>
        <v>10</v>
      </c>
      <c r="AD845" s="23">
        <f t="shared" si="230"/>
        <v>4</v>
      </c>
      <c r="AE845">
        <f>IF(ISBLANK(Basket_Sheet!$I$1),0,IF(Basket_Sheet!$I$1=0,1,IF(Calculation_Sheet!AB845=Basket_Sheet!$I$1,1,0)))</f>
        <v>1</v>
      </c>
      <c r="AF845">
        <f>IF(ISBLANK(Basket_Sheet!$I$2),0,IF(Basket_Sheet!$I$2=0,1,IF(Calculation_Sheet!AC845=Basket_Sheet!$I$2,1,0)))</f>
        <v>0</v>
      </c>
      <c r="AG845">
        <f>IF(ISBLANK(Basket_Sheet!$I$3),0,IF(Basket_Sheet!$I$3=0,1,IF(Calculation_Sheet!AD845=Basket_Sheet!$I$3,1,0)))</f>
        <v>0</v>
      </c>
      <c r="AH845">
        <f t="shared" si="231"/>
        <v>1</v>
      </c>
    </row>
    <row r="846" spans="1:34" x14ac:dyDescent="0.35">
      <c r="A846" s="19">
        <v>43768</v>
      </c>
      <c r="B846" s="7">
        <v>-4.9237972828676563E-2</v>
      </c>
      <c r="C846">
        <v>7.5542095000000004E-2</v>
      </c>
      <c r="D846">
        <v>9.2942021744221906E-2</v>
      </c>
      <c r="E846">
        <v>8.6482267251709892</v>
      </c>
      <c r="F846">
        <v>3</v>
      </c>
      <c r="G846">
        <f t="shared" si="222"/>
        <v>99999</v>
      </c>
      <c r="H846">
        <f t="shared" si="223"/>
        <v>0</v>
      </c>
      <c r="I846">
        <f t="shared" si="224"/>
        <v>99999</v>
      </c>
      <c r="J846">
        <f>IF(Basket_Sheet!$I$6=0,IF(C846&lt;Basket_Sheet!$I$7,-10,10),IF(Basket_Sheet!$I$6=1,IF(D846&lt;Basket_Sheet!$I$7,-10,10),IF(Basket_Sheet!$I$6=2,IF(E846&gt;Basket_Sheet!$I$7,-10,10),"")))</f>
        <v>10</v>
      </c>
      <c r="K846">
        <f t="shared" si="225"/>
        <v>0</v>
      </c>
      <c r="L846">
        <f t="shared" si="226"/>
        <v>3</v>
      </c>
      <c r="M846">
        <f t="shared" si="227"/>
        <v>3</v>
      </c>
      <c r="N846">
        <v>29990.400399999999</v>
      </c>
      <c r="O846" s="6">
        <f t="shared" si="232"/>
        <v>4.2544055406295023E-3</v>
      </c>
      <c r="P846">
        <v>29918312</v>
      </c>
      <c r="Q846" s="6">
        <f t="shared" si="233"/>
        <v>2.5057355811637372E-3</v>
      </c>
      <c r="R846">
        <v>4375.8507915318778</v>
      </c>
      <c r="S846" s="6">
        <f t="shared" si="234"/>
        <v>3.2654060803023466E-3</v>
      </c>
      <c r="T846" s="29">
        <v>754.09886999999935</v>
      </c>
      <c r="U846" s="6">
        <f t="shared" si="235"/>
        <v>-1.2131946808729976E-3</v>
      </c>
      <c r="V846">
        <v>1417.6209599999993</v>
      </c>
      <c r="W846" s="6">
        <f t="shared" si="237"/>
        <v>2.3357698254784509E-3</v>
      </c>
      <c r="X846">
        <v>5129.9496615318767</v>
      </c>
      <c r="Y846" s="6">
        <f t="shared" si="236"/>
        <v>2.604538563357961E-3</v>
      </c>
      <c r="Z846" s="29">
        <v>6547.570621531876</v>
      </c>
      <c r="AA846" s="6">
        <f t="shared" si="238"/>
        <v>2.5463349548495717E-3</v>
      </c>
      <c r="AB846">
        <f t="shared" si="228"/>
        <v>2019</v>
      </c>
      <c r="AC846">
        <f t="shared" si="229"/>
        <v>10</v>
      </c>
      <c r="AD846" s="23">
        <f t="shared" si="230"/>
        <v>4</v>
      </c>
      <c r="AE846">
        <f>IF(ISBLANK(Basket_Sheet!$I$1),0,IF(Basket_Sheet!$I$1=0,1,IF(Calculation_Sheet!AB846=Basket_Sheet!$I$1,1,0)))</f>
        <v>1</v>
      </c>
      <c r="AF846">
        <f>IF(ISBLANK(Basket_Sheet!$I$2),0,IF(Basket_Sheet!$I$2=0,1,IF(Calculation_Sheet!AC846=Basket_Sheet!$I$2,1,0)))</f>
        <v>0</v>
      </c>
      <c r="AG846">
        <f>IF(ISBLANK(Basket_Sheet!$I$3),0,IF(Basket_Sheet!$I$3=0,1,IF(Calculation_Sheet!AD846=Basket_Sheet!$I$3,1,0)))</f>
        <v>0</v>
      </c>
      <c r="AH846">
        <f t="shared" si="231"/>
        <v>1</v>
      </c>
    </row>
    <row r="847" spans="1:34" x14ac:dyDescent="0.35">
      <c r="A847" s="19">
        <v>43769</v>
      </c>
      <c r="B847" s="7">
        <v>-0.23554292362684376</v>
      </c>
      <c r="C847">
        <v>8.4775773999999998E-2</v>
      </c>
      <c r="D847">
        <v>8.2633929894680699E-2</v>
      </c>
      <c r="E847">
        <v>7.84246713474377</v>
      </c>
      <c r="F847">
        <v>6</v>
      </c>
      <c r="G847">
        <f t="shared" si="222"/>
        <v>99999</v>
      </c>
      <c r="H847">
        <f t="shared" si="223"/>
        <v>0</v>
      </c>
      <c r="I847">
        <f t="shared" si="224"/>
        <v>99999</v>
      </c>
      <c r="J847">
        <f>IF(Basket_Sheet!$I$6=0,IF(C847&lt;Basket_Sheet!$I$7,-10,10),IF(Basket_Sheet!$I$6=1,IF(D847&lt;Basket_Sheet!$I$7,-10,10),IF(Basket_Sheet!$I$6=2,IF(E847&gt;Basket_Sheet!$I$7,-10,10),"")))</f>
        <v>-10</v>
      </c>
      <c r="K847">
        <f t="shared" si="225"/>
        <v>0</v>
      </c>
      <c r="L847">
        <f t="shared" si="226"/>
        <v>4</v>
      </c>
      <c r="M847">
        <f t="shared" si="227"/>
        <v>4</v>
      </c>
      <c r="N847">
        <v>30034.849600000001</v>
      </c>
      <c r="O847" s="6">
        <f t="shared" si="232"/>
        <v>1.4821142568006707E-3</v>
      </c>
      <c r="P847">
        <v>30443214</v>
      </c>
      <c r="Q847" s="6">
        <f t="shared" si="233"/>
        <v>1.7544505853137604E-2</v>
      </c>
      <c r="R847">
        <v>4411.4957516403747</v>
      </c>
      <c r="S847" s="6">
        <f t="shared" si="234"/>
        <v>8.1458353601719935E-3</v>
      </c>
      <c r="T847" s="29">
        <v>755.59550999999942</v>
      </c>
      <c r="U847" s="6">
        <f t="shared" si="235"/>
        <v>1.9846734420914114E-3</v>
      </c>
      <c r="V847">
        <v>1419.8935399999991</v>
      </c>
      <c r="W847" s="6">
        <f t="shared" si="237"/>
        <v>1.6030942431888295E-3</v>
      </c>
      <c r="X847">
        <v>5167.0912616403739</v>
      </c>
      <c r="Y847" s="6">
        <f t="shared" si="236"/>
        <v>7.240149038305832E-3</v>
      </c>
      <c r="Z847" s="29">
        <v>6586.984801640373</v>
      </c>
      <c r="AA847" s="6">
        <f t="shared" si="238"/>
        <v>6.0196647560979422E-3</v>
      </c>
      <c r="AB847">
        <f t="shared" si="228"/>
        <v>2019</v>
      </c>
      <c r="AC847">
        <f t="shared" si="229"/>
        <v>10</v>
      </c>
      <c r="AD847" s="23">
        <f t="shared" si="230"/>
        <v>4</v>
      </c>
      <c r="AE847">
        <f>IF(ISBLANK(Basket_Sheet!$I$1),0,IF(Basket_Sheet!$I$1=0,1,IF(Calculation_Sheet!AB847=Basket_Sheet!$I$1,1,0)))</f>
        <v>1</v>
      </c>
      <c r="AF847">
        <f>IF(ISBLANK(Basket_Sheet!$I$2),0,IF(Basket_Sheet!$I$2=0,1,IF(Calculation_Sheet!AC847=Basket_Sheet!$I$2,1,0)))</f>
        <v>0</v>
      </c>
      <c r="AG847">
        <f>IF(ISBLANK(Basket_Sheet!$I$3),0,IF(Basket_Sheet!$I$3=0,1,IF(Calculation_Sheet!AD847=Basket_Sheet!$I$3,1,0)))</f>
        <v>0</v>
      </c>
      <c r="AH847">
        <f t="shared" si="231"/>
        <v>1</v>
      </c>
    </row>
    <row r="848" spans="1:34" x14ac:dyDescent="0.35">
      <c r="A848" s="19">
        <v>43770</v>
      </c>
      <c r="B848" s="7">
        <v>0.52835159282131583</v>
      </c>
      <c r="C848">
        <v>0.55540348799999995</v>
      </c>
      <c r="D848">
        <v>0.11274262871517</v>
      </c>
      <c r="E848">
        <v>10.489783894745001</v>
      </c>
      <c r="F848">
        <v>7</v>
      </c>
      <c r="G848">
        <f t="shared" si="222"/>
        <v>99999</v>
      </c>
      <c r="H848">
        <f t="shared" si="223"/>
        <v>99999</v>
      </c>
      <c r="I848">
        <f t="shared" si="224"/>
        <v>1</v>
      </c>
      <c r="J848">
        <f>IF(Basket_Sheet!$I$6=0,IF(C848&lt;Basket_Sheet!$I$7,-10,10),IF(Basket_Sheet!$I$6=1,IF(D848&lt;Basket_Sheet!$I$7,-10,10),IF(Basket_Sheet!$I$6=2,IF(E848&gt;Basket_Sheet!$I$7,-10,10),"")))</f>
        <v>10</v>
      </c>
      <c r="K848">
        <f t="shared" si="225"/>
        <v>1</v>
      </c>
      <c r="L848">
        <f t="shared" si="226"/>
        <v>5</v>
      </c>
      <c r="M848">
        <f t="shared" si="227"/>
        <v>5</v>
      </c>
      <c r="N848">
        <v>30360.949199999999</v>
      </c>
      <c r="O848" s="6">
        <f t="shared" si="232"/>
        <v>1.0857374161780342E-2</v>
      </c>
      <c r="P848">
        <v>30470950</v>
      </c>
      <c r="Q848" s="6">
        <f t="shared" si="233"/>
        <v>9.1107331834283656E-4</v>
      </c>
      <c r="R848">
        <v>4415.9356001780934</v>
      </c>
      <c r="S848" s="6">
        <f t="shared" si="234"/>
        <v>1.0064270233214323E-3</v>
      </c>
      <c r="T848" s="29">
        <v>754.77057999999943</v>
      </c>
      <c r="U848" s="6">
        <f t="shared" si="235"/>
        <v>-1.0917613843417495E-3</v>
      </c>
      <c r="V848">
        <v>1406.9152199999992</v>
      </c>
      <c r="W848" s="6">
        <f t="shared" si="237"/>
        <v>-9.1403472403993602E-3</v>
      </c>
      <c r="X848">
        <v>5170.7061801780928</v>
      </c>
      <c r="Y848" s="6">
        <f t="shared" si="236"/>
        <v>6.9960415922110109E-4</v>
      </c>
      <c r="Z848" s="29">
        <v>6577.6214001780918</v>
      </c>
      <c r="AA848" s="6">
        <f t="shared" si="238"/>
        <v>-1.4215003896698164E-3</v>
      </c>
      <c r="AB848">
        <f t="shared" si="228"/>
        <v>2019</v>
      </c>
      <c r="AC848">
        <f t="shared" si="229"/>
        <v>11</v>
      </c>
      <c r="AD848" s="23">
        <f t="shared" si="230"/>
        <v>4</v>
      </c>
      <c r="AE848">
        <f>IF(ISBLANK(Basket_Sheet!$I$1),0,IF(Basket_Sheet!$I$1=0,1,IF(Calculation_Sheet!AB848=Basket_Sheet!$I$1,1,0)))</f>
        <v>1</v>
      </c>
      <c r="AF848">
        <f>IF(ISBLANK(Basket_Sheet!$I$2),0,IF(Basket_Sheet!$I$2=0,1,IF(Calculation_Sheet!AC848=Basket_Sheet!$I$2,1,0)))</f>
        <v>0</v>
      </c>
      <c r="AG848">
        <f>IF(ISBLANK(Basket_Sheet!$I$3),0,IF(Basket_Sheet!$I$3=0,1,IF(Calculation_Sheet!AD848=Basket_Sheet!$I$3,1,0)))</f>
        <v>0</v>
      </c>
      <c r="AH848">
        <f t="shared" si="231"/>
        <v>1</v>
      </c>
    </row>
    <row r="849" spans="1:34" x14ac:dyDescent="0.35">
      <c r="A849" s="19">
        <v>43773</v>
      </c>
      <c r="B849" s="7">
        <v>-0.49007898575115622</v>
      </c>
      <c r="C849">
        <v>0.51874193400000002</v>
      </c>
      <c r="D849">
        <v>0.17834823134366501</v>
      </c>
      <c r="E849">
        <v>8.0156429370355102</v>
      </c>
      <c r="F849">
        <v>4</v>
      </c>
      <c r="G849">
        <f t="shared" si="222"/>
        <v>-1</v>
      </c>
      <c r="H849">
        <f t="shared" si="223"/>
        <v>99999</v>
      </c>
      <c r="I849">
        <f t="shared" si="224"/>
        <v>99999</v>
      </c>
      <c r="J849">
        <f>IF(Basket_Sheet!$I$6=0,IF(C849&lt;Basket_Sheet!$I$7,-10,10),IF(Basket_Sheet!$I$6=1,IF(D849&lt;Basket_Sheet!$I$7,-10,10),IF(Basket_Sheet!$I$6=2,IF(E849&gt;Basket_Sheet!$I$7,-10,10),"")))</f>
        <v>10</v>
      </c>
      <c r="K849">
        <f t="shared" si="225"/>
        <v>-1</v>
      </c>
      <c r="L849">
        <f t="shared" si="226"/>
        <v>1</v>
      </c>
      <c r="M849">
        <f t="shared" si="227"/>
        <v>1</v>
      </c>
      <c r="N849">
        <v>30330.400399999999</v>
      </c>
      <c r="O849" s="6">
        <f t="shared" si="232"/>
        <v>-1.0061872505620073E-3</v>
      </c>
      <c r="P849">
        <v>30523062</v>
      </c>
      <c r="Q849" s="6">
        <f t="shared" si="233"/>
        <v>1.7102190775148962E-3</v>
      </c>
      <c r="R849">
        <v>4419.0447640705988</v>
      </c>
      <c r="S849" s="6">
        <f t="shared" si="234"/>
        <v>7.0407817821882546E-4</v>
      </c>
      <c r="T849" s="29">
        <v>754.64935999999943</v>
      </c>
      <c r="U849" s="6">
        <f t="shared" si="235"/>
        <v>-1.6060509406712331E-4</v>
      </c>
      <c r="V849">
        <v>1406.9961599999992</v>
      </c>
      <c r="W849" s="6">
        <f t="shared" si="237"/>
        <v>5.7530118979132183E-5</v>
      </c>
      <c r="X849">
        <v>5173.6941240705983</v>
      </c>
      <c r="Y849" s="6">
        <f t="shared" si="236"/>
        <v>5.7785992635972505E-4</v>
      </c>
      <c r="Z849" s="29">
        <v>6580.690284070597</v>
      </c>
      <c r="AA849" s="6">
        <f t="shared" si="238"/>
        <v>4.6656438639391951E-4</v>
      </c>
      <c r="AB849">
        <f t="shared" si="228"/>
        <v>2019</v>
      </c>
      <c r="AC849">
        <f t="shared" si="229"/>
        <v>11</v>
      </c>
      <c r="AD849" s="23">
        <f t="shared" si="230"/>
        <v>4</v>
      </c>
      <c r="AE849">
        <f>IF(ISBLANK(Basket_Sheet!$I$1),0,IF(Basket_Sheet!$I$1=0,1,IF(Calculation_Sheet!AB849=Basket_Sheet!$I$1,1,0)))</f>
        <v>1</v>
      </c>
      <c r="AF849">
        <f>IF(ISBLANK(Basket_Sheet!$I$2),0,IF(Basket_Sheet!$I$2=0,1,IF(Calculation_Sheet!AC849=Basket_Sheet!$I$2,1,0)))</f>
        <v>0</v>
      </c>
      <c r="AG849">
        <f>IF(ISBLANK(Basket_Sheet!$I$3),0,IF(Basket_Sheet!$I$3=0,1,IF(Calculation_Sheet!AD849=Basket_Sheet!$I$3,1,0)))</f>
        <v>0</v>
      </c>
      <c r="AH849">
        <f t="shared" si="231"/>
        <v>1</v>
      </c>
    </row>
    <row r="850" spans="1:34" x14ac:dyDescent="0.35">
      <c r="A850" s="19">
        <v>43774</v>
      </c>
      <c r="B850" s="7">
        <v>-0.30697655063137358</v>
      </c>
      <c r="C850">
        <v>0.73242850400000004</v>
      </c>
      <c r="D850">
        <v>5.6142596018962002E-2</v>
      </c>
      <c r="E850">
        <v>7.5956779805484</v>
      </c>
      <c r="F850">
        <v>3</v>
      </c>
      <c r="G850">
        <f t="shared" si="222"/>
        <v>-1</v>
      </c>
      <c r="H850">
        <f t="shared" si="223"/>
        <v>99999</v>
      </c>
      <c r="I850">
        <f t="shared" si="224"/>
        <v>99999</v>
      </c>
      <c r="J850">
        <f>IF(Basket_Sheet!$I$6=0,IF(C850&lt;Basket_Sheet!$I$7,-10,10),IF(Basket_Sheet!$I$6=1,IF(D850&lt;Basket_Sheet!$I$7,-10,10),IF(Basket_Sheet!$I$6=2,IF(E850&gt;Basket_Sheet!$I$7,-10,10),"")))</f>
        <v>-10</v>
      </c>
      <c r="K850">
        <f t="shared" si="225"/>
        <v>-1</v>
      </c>
      <c r="L850">
        <f t="shared" si="226"/>
        <v>2</v>
      </c>
      <c r="M850">
        <f t="shared" si="227"/>
        <v>2</v>
      </c>
      <c r="N850">
        <v>30208.25</v>
      </c>
      <c r="O850" s="6">
        <f t="shared" si="232"/>
        <v>-4.0273256662974877E-3</v>
      </c>
      <c r="P850">
        <v>30727554</v>
      </c>
      <c r="Q850" s="6">
        <f t="shared" si="233"/>
        <v>6.6995899690536209E-3</v>
      </c>
      <c r="R850">
        <v>4426.1149596881824</v>
      </c>
      <c r="S850" s="6">
        <f t="shared" si="234"/>
        <v>1.5999375419475381E-3</v>
      </c>
      <c r="T850" s="29">
        <v>754.21180999999933</v>
      </c>
      <c r="U850" s="6">
        <f t="shared" si="235"/>
        <v>-5.7980569943116844E-4</v>
      </c>
      <c r="V850">
        <v>1406.9482399999993</v>
      </c>
      <c r="W850" s="6">
        <f t="shared" si="237"/>
        <v>-3.4058372980871887E-5</v>
      </c>
      <c r="X850">
        <v>5180.3267696881812</v>
      </c>
      <c r="Y850" s="6">
        <f t="shared" si="236"/>
        <v>1.2819941532153933E-3</v>
      </c>
      <c r="Z850" s="29">
        <v>6587.2750096881809</v>
      </c>
      <c r="AA850" s="6">
        <f t="shared" si="238"/>
        <v>1.0006132082409636E-3</v>
      </c>
      <c r="AB850">
        <f t="shared" si="228"/>
        <v>2019</v>
      </c>
      <c r="AC850">
        <f t="shared" si="229"/>
        <v>11</v>
      </c>
      <c r="AD850" s="23">
        <f t="shared" si="230"/>
        <v>4</v>
      </c>
      <c r="AE850">
        <f>IF(ISBLANK(Basket_Sheet!$I$1),0,IF(Basket_Sheet!$I$1=0,1,IF(Calculation_Sheet!AB850=Basket_Sheet!$I$1,1,0)))</f>
        <v>1</v>
      </c>
      <c r="AF850">
        <f>IF(ISBLANK(Basket_Sheet!$I$2),0,IF(Basket_Sheet!$I$2=0,1,IF(Calculation_Sheet!AC850=Basket_Sheet!$I$2,1,0)))</f>
        <v>0</v>
      </c>
      <c r="AG850">
        <f>IF(ISBLANK(Basket_Sheet!$I$3),0,IF(Basket_Sheet!$I$3=0,1,IF(Calculation_Sheet!AD850=Basket_Sheet!$I$3,1,0)))</f>
        <v>0</v>
      </c>
      <c r="AH850">
        <f t="shared" si="231"/>
        <v>1</v>
      </c>
    </row>
    <row r="851" spans="1:34" x14ac:dyDescent="0.35">
      <c r="A851" s="19">
        <v>43775</v>
      </c>
      <c r="B851" s="7">
        <v>1.2457246026389266</v>
      </c>
      <c r="C851">
        <v>0.86915274899999995</v>
      </c>
      <c r="D851">
        <v>0.33727839418148398</v>
      </c>
      <c r="E851">
        <v>4.4511554395005204</v>
      </c>
      <c r="F851">
        <v>3</v>
      </c>
      <c r="G851">
        <f t="shared" si="222"/>
        <v>99999</v>
      </c>
      <c r="H851">
        <f t="shared" si="223"/>
        <v>99999</v>
      </c>
      <c r="I851">
        <f t="shared" si="224"/>
        <v>1</v>
      </c>
      <c r="J851">
        <f>IF(Basket_Sheet!$I$6=0,IF(C851&lt;Basket_Sheet!$I$7,-10,10),IF(Basket_Sheet!$I$6=1,IF(D851&lt;Basket_Sheet!$I$7,-10,10),IF(Basket_Sheet!$I$6=2,IF(E851&gt;Basket_Sheet!$I$7,-10,10),"")))</f>
        <v>10</v>
      </c>
      <c r="K851">
        <f t="shared" si="225"/>
        <v>1</v>
      </c>
      <c r="L851">
        <f t="shared" si="226"/>
        <v>5</v>
      </c>
      <c r="M851">
        <f t="shared" si="227"/>
        <v>5</v>
      </c>
      <c r="N851">
        <v>30584.800800000001</v>
      </c>
      <c r="O851" s="6">
        <f t="shared" si="232"/>
        <v>1.2465164317694732E-2</v>
      </c>
      <c r="P851">
        <v>30863140</v>
      </c>
      <c r="Q851" s="6">
        <f t="shared" si="233"/>
        <v>4.4125217386323801E-3</v>
      </c>
      <c r="R851">
        <v>4441.0463917360985</v>
      </c>
      <c r="S851" s="6">
        <f t="shared" si="234"/>
        <v>3.373484914853675E-3</v>
      </c>
      <c r="T851" s="29">
        <v>757.16973999999936</v>
      </c>
      <c r="U851" s="6">
        <f t="shared" si="235"/>
        <v>3.9218823688269566E-3</v>
      </c>
      <c r="V851">
        <v>1407.2956199999992</v>
      </c>
      <c r="W851" s="6">
        <f t="shared" si="237"/>
        <v>2.4690318387254884E-4</v>
      </c>
      <c r="X851">
        <v>5198.2161317360979</v>
      </c>
      <c r="Y851" s="6">
        <f t="shared" si="236"/>
        <v>3.4533269508389974E-3</v>
      </c>
      <c r="Z851" s="29">
        <v>6605.5117517360968</v>
      </c>
      <c r="AA851" s="6">
        <f t="shared" si="238"/>
        <v>2.7684804446594935E-3</v>
      </c>
      <c r="AB851">
        <f t="shared" si="228"/>
        <v>2019</v>
      </c>
      <c r="AC851">
        <f t="shared" si="229"/>
        <v>11</v>
      </c>
      <c r="AD851" s="23">
        <f t="shared" si="230"/>
        <v>4</v>
      </c>
      <c r="AE851">
        <f>IF(ISBLANK(Basket_Sheet!$I$1),0,IF(Basket_Sheet!$I$1=0,1,IF(Calculation_Sheet!AB851=Basket_Sheet!$I$1,1,0)))</f>
        <v>1</v>
      </c>
      <c r="AF851">
        <f>IF(ISBLANK(Basket_Sheet!$I$2),0,IF(Basket_Sheet!$I$2=0,1,IF(Calculation_Sheet!AC851=Basket_Sheet!$I$2,1,0)))</f>
        <v>0</v>
      </c>
      <c r="AG851">
        <f>IF(ISBLANK(Basket_Sheet!$I$3),0,IF(Basket_Sheet!$I$3=0,1,IF(Calculation_Sheet!AD851=Basket_Sheet!$I$3,1,0)))</f>
        <v>0</v>
      </c>
      <c r="AH851">
        <f t="shared" si="231"/>
        <v>1</v>
      </c>
    </row>
    <row r="852" spans="1:34" x14ac:dyDescent="0.35">
      <c r="A852" s="19">
        <v>43776</v>
      </c>
      <c r="B852" s="7">
        <v>-0.22534036496579465</v>
      </c>
      <c r="C852">
        <v>6.193919E-3</v>
      </c>
      <c r="D852">
        <v>0.102661318563913</v>
      </c>
      <c r="E852">
        <v>9.9198882493486806</v>
      </c>
      <c r="F852">
        <v>9</v>
      </c>
      <c r="G852">
        <f t="shared" si="222"/>
        <v>99999</v>
      </c>
      <c r="H852">
        <f t="shared" si="223"/>
        <v>0</v>
      </c>
      <c r="I852">
        <f t="shared" si="224"/>
        <v>99999</v>
      </c>
      <c r="J852">
        <f>IF(Basket_Sheet!$I$6=0,IF(C852&lt;Basket_Sheet!$I$7,-10,10),IF(Basket_Sheet!$I$6=1,IF(D852&lt;Basket_Sheet!$I$7,-10,10),IF(Basket_Sheet!$I$6=2,IF(E852&gt;Basket_Sheet!$I$7,-10,10),"")))</f>
        <v>10</v>
      </c>
      <c r="K852">
        <f t="shared" si="225"/>
        <v>0</v>
      </c>
      <c r="L852">
        <f t="shared" si="226"/>
        <v>3</v>
      </c>
      <c r="M852">
        <f t="shared" si="227"/>
        <v>3</v>
      </c>
      <c r="N852">
        <v>30650.349600000001</v>
      </c>
      <c r="O852" s="6">
        <f t="shared" si="232"/>
        <v>2.1431821782538218E-3</v>
      </c>
      <c r="P852">
        <v>31029002</v>
      </c>
      <c r="Q852" s="6">
        <f t="shared" si="233"/>
        <v>5.3741129386057906E-3</v>
      </c>
      <c r="R852">
        <v>4455.8445252997371</v>
      </c>
      <c r="S852" s="6">
        <f t="shared" si="234"/>
        <v>3.3321276695454927E-3</v>
      </c>
      <c r="T852" s="29">
        <v>756.79276999999934</v>
      </c>
      <c r="U852" s="6">
        <f t="shared" si="235"/>
        <v>-4.9786722855571508E-4</v>
      </c>
      <c r="V852">
        <v>1415.5880599999994</v>
      </c>
      <c r="W852" s="6">
        <f t="shared" si="237"/>
        <v>5.8924648681846215E-3</v>
      </c>
      <c r="X852">
        <v>5212.6372952997363</v>
      </c>
      <c r="Y852" s="6">
        <f t="shared" si="236"/>
        <v>2.7742523970086808E-3</v>
      </c>
      <c r="Z852" s="29">
        <v>6628.2253552997354</v>
      </c>
      <c r="AA852" s="6">
        <f t="shared" si="238"/>
        <v>3.4385834765442436E-3</v>
      </c>
      <c r="AB852">
        <f t="shared" si="228"/>
        <v>2019</v>
      </c>
      <c r="AC852">
        <f t="shared" si="229"/>
        <v>11</v>
      </c>
      <c r="AD852" s="23">
        <f t="shared" si="230"/>
        <v>4</v>
      </c>
      <c r="AE852">
        <f>IF(ISBLANK(Basket_Sheet!$I$1),0,IF(Basket_Sheet!$I$1=0,1,IF(Calculation_Sheet!AB852=Basket_Sheet!$I$1,1,0)))</f>
        <v>1</v>
      </c>
      <c r="AF852">
        <f>IF(ISBLANK(Basket_Sheet!$I$2),0,IF(Basket_Sheet!$I$2=0,1,IF(Calculation_Sheet!AC852=Basket_Sheet!$I$2,1,0)))</f>
        <v>0</v>
      </c>
      <c r="AG852">
        <f>IF(ISBLANK(Basket_Sheet!$I$3),0,IF(Basket_Sheet!$I$3=0,1,IF(Calculation_Sheet!AD852=Basket_Sheet!$I$3,1,0)))</f>
        <v>0</v>
      </c>
      <c r="AH852">
        <f t="shared" si="231"/>
        <v>1</v>
      </c>
    </row>
    <row r="853" spans="1:34" x14ac:dyDescent="0.35">
      <c r="A853" s="19">
        <v>43777</v>
      </c>
      <c r="B853" s="7">
        <v>0.48748809713832281</v>
      </c>
      <c r="C853">
        <v>0.342339956</v>
      </c>
      <c r="D853">
        <v>2.42275239265329E-2</v>
      </c>
      <c r="E853">
        <v>7.0394543531017604</v>
      </c>
      <c r="F853">
        <v>5</v>
      </c>
      <c r="G853">
        <f t="shared" si="222"/>
        <v>99999</v>
      </c>
      <c r="H853">
        <f t="shared" si="223"/>
        <v>99999</v>
      </c>
      <c r="I853">
        <f t="shared" si="224"/>
        <v>1</v>
      </c>
      <c r="J853">
        <f>IF(Basket_Sheet!$I$6=0,IF(C853&lt;Basket_Sheet!$I$7,-10,10),IF(Basket_Sheet!$I$6=1,IF(D853&lt;Basket_Sheet!$I$7,-10,10),IF(Basket_Sheet!$I$6=2,IF(E853&gt;Basket_Sheet!$I$7,-10,10),"")))</f>
        <v>-10</v>
      </c>
      <c r="K853">
        <f t="shared" si="225"/>
        <v>1</v>
      </c>
      <c r="L853">
        <f t="shared" si="226"/>
        <v>6</v>
      </c>
      <c r="M853">
        <f t="shared" si="227"/>
        <v>6</v>
      </c>
      <c r="N853">
        <v>30754.099600000001</v>
      </c>
      <c r="O853" s="6">
        <f t="shared" si="232"/>
        <v>3.3849532339429445E-3</v>
      </c>
      <c r="P853">
        <v>31055584</v>
      </c>
      <c r="Q853" s="6">
        <f t="shared" si="233"/>
        <v>8.5668240312730681E-4</v>
      </c>
      <c r="R853">
        <v>4457.3044436216405</v>
      </c>
      <c r="S853" s="6">
        <f t="shared" si="234"/>
        <v>3.2764121674677682E-4</v>
      </c>
      <c r="T853" s="29">
        <v>757.81580999999937</v>
      </c>
      <c r="U853" s="6">
        <f t="shared" si="235"/>
        <v>1.3518099545268836E-3</v>
      </c>
      <c r="V853">
        <v>1408.8303599999992</v>
      </c>
      <c r="W853" s="6">
        <f t="shared" si="237"/>
        <v>-4.7737757833307137E-3</v>
      </c>
      <c r="X853">
        <v>5215.1202536216397</v>
      </c>
      <c r="Y853" s="6">
        <f t="shared" si="236"/>
        <v>4.7633437380012467E-4</v>
      </c>
      <c r="Z853" s="29">
        <v>6623.9506136216387</v>
      </c>
      <c r="AA853" s="6">
        <f t="shared" si="238"/>
        <v>-6.4493004521626318E-4</v>
      </c>
      <c r="AB853">
        <f t="shared" si="228"/>
        <v>2019</v>
      </c>
      <c r="AC853">
        <f t="shared" si="229"/>
        <v>11</v>
      </c>
      <c r="AD853" s="23">
        <f t="shared" si="230"/>
        <v>4</v>
      </c>
      <c r="AE853">
        <f>IF(ISBLANK(Basket_Sheet!$I$1),0,IF(Basket_Sheet!$I$1=0,1,IF(Calculation_Sheet!AB853=Basket_Sheet!$I$1,1,0)))</f>
        <v>1</v>
      </c>
      <c r="AF853">
        <f>IF(ISBLANK(Basket_Sheet!$I$2),0,IF(Basket_Sheet!$I$2=0,1,IF(Calculation_Sheet!AC853=Basket_Sheet!$I$2,1,0)))</f>
        <v>0</v>
      </c>
      <c r="AG853">
        <f>IF(ISBLANK(Basket_Sheet!$I$3),0,IF(Basket_Sheet!$I$3=0,1,IF(Calculation_Sheet!AD853=Basket_Sheet!$I$3,1,0)))</f>
        <v>0</v>
      </c>
      <c r="AH853">
        <f t="shared" si="231"/>
        <v>1</v>
      </c>
    </row>
    <row r="854" spans="1:34" x14ac:dyDescent="0.35">
      <c r="A854" s="19">
        <v>43780</v>
      </c>
      <c r="B854" s="7">
        <v>0.93543003711212125</v>
      </c>
      <c r="C854">
        <v>0.553165456</v>
      </c>
      <c r="D854">
        <v>0.27569580558898199</v>
      </c>
      <c r="E854">
        <v>6.7825064485943898</v>
      </c>
      <c r="F854">
        <v>4</v>
      </c>
      <c r="G854">
        <f t="shared" si="222"/>
        <v>99999</v>
      </c>
      <c r="H854">
        <f t="shared" si="223"/>
        <v>99999</v>
      </c>
      <c r="I854">
        <f t="shared" si="224"/>
        <v>1</v>
      </c>
      <c r="J854">
        <f>IF(Basket_Sheet!$I$6=0,IF(C854&lt;Basket_Sheet!$I$7,-10,10),IF(Basket_Sheet!$I$6=1,IF(D854&lt;Basket_Sheet!$I$7,-10,10),IF(Basket_Sheet!$I$6=2,IF(E854&gt;Basket_Sheet!$I$7,-10,10),"")))</f>
        <v>10</v>
      </c>
      <c r="K854">
        <f t="shared" si="225"/>
        <v>1</v>
      </c>
      <c r="L854">
        <f t="shared" si="226"/>
        <v>5</v>
      </c>
      <c r="M854">
        <f t="shared" si="227"/>
        <v>5</v>
      </c>
      <c r="N854">
        <v>31133.099600000001</v>
      </c>
      <c r="O854" s="6">
        <f t="shared" si="232"/>
        <v>1.232356027096948E-2</v>
      </c>
      <c r="P854">
        <v>31163880</v>
      </c>
      <c r="Q854" s="6">
        <f t="shared" si="233"/>
        <v>3.4871667523623806E-3</v>
      </c>
      <c r="R854">
        <v>4467.7983527223514</v>
      </c>
      <c r="S854" s="6">
        <f t="shared" si="234"/>
        <v>2.3543173308988585E-3</v>
      </c>
      <c r="T854" s="29">
        <v>760.60929999999928</v>
      </c>
      <c r="U854" s="6">
        <f t="shared" si="235"/>
        <v>3.6862387444778211E-3</v>
      </c>
      <c r="V854">
        <v>1404.7597199999993</v>
      </c>
      <c r="W854" s="6">
        <f t="shared" si="237"/>
        <v>-2.8893755526392395E-3</v>
      </c>
      <c r="X854">
        <v>5228.4076527223506</v>
      </c>
      <c r="Y854" s="6">
        <f t="shared" si="236"/>
        <v>2.5478605390707454E-3</v>
      </c>
      <c r="Z854" s="29">
        <v>6633.1673727223497</v>
      </c>
      <c r="AA854" s="6">
        <f t="shared" si="238"/>
        <v>1.3914293204053685E-3</v>
      </c>
      <c r="AB854">
        <f t="shared" si="228"/>
        <v>2019</v>
      </c>
      <c r="AC854">
        <f t="shared" si="229"/>
        <v>11</v>
      </c>
      <c r="AD854" s="23">
        <f t="shared" si="230"/>
        <v>4</v>
      </c>
      <c r="AE854">
        <f>IF(ISBLANK(Basket_Sheet!$I$1),0,IF(Basket_Sheet!$I$1=0,1,IF(Calculation_Sheet!AB854=Basket_Sheet!$I$1,1,0)))</f>
        <v>1</v>
      </c>
      <c r="AF854">
        <f>IF(ISBLANK(Basket_Sheet!$I$2),0,IF(Basket_Sheet!$I$2=0,1,IF(Calculation_Sheet!AC854=Basket_Sheet!$I$2,1,0)))</f>
        <v>0</v>
      </c>
      <c r="AG854">
        <f>IF(ISBLANK(Basket_Sheet!$I$3),0,IF(Basket_Sheet!$I$3=0,1,IF(Calculation_Sheet!AD854=Basket_Sheet!$I$3,1,0)))</f>
        <v>0</v>
      </c>
      <c r="AH854">
        <f t="shared" si="231"/>
        <v>1</v>
      </c>
    </row>
    <row r="855" spans="1:34" x14ac:dyDescent="0.35">
      <c r="A855" s="19">
        <v>43782</v>
      </c>
      <c r="B855" s="7">
        <v>-1.4137335495245125</v>
      </c>
      <c r="C855">
        <v>0.82049414200000004</v>
      </c>
      <c r="D855">
        <v>0.35332640009466998</v>
      </c>
      <c r="E855">
        <v>4.6997942905501304</v>
      </c>
      <c r="F855">
        <v>2</v>
      </c>
      <c r="G855">
        <f t="shared" si="222"/>
        <v>-1</v>
      </c>
      <c r="H855">
        <f t="shared" si="223"/>
        <v>99999</v>
      </c>
      <c r="I855">
        <f t="shared" si="224"/>
        <v>99999</v>
      </c>
      <c r="J855">
        <f>IF(Basket_Sheet!$I$6=0,IF(C855&lt;Basket_Sheet!$I$7,-10,10),IF(Basket_Sheet!$I$6=1,IF(D855&lt;Basket_Sheet!$I$7,-10,10),IF(Basket_Sheet!$I$6=2,IF(E855&gt;Basket_Sheet!$I$7,-10,10),"")))</f>
        <v>10</v>
      </c>
      <c r="K855">
        <f t="shared" si="225"/>
        <v>-1</v>
      </c>
      <c r="L855">
        <f t="shared" si="226"/>
        <v>1</v>
      </c>
      <c r="M855">
        <f t="shared" si="227"/>
        <v>1</v>
      </c>
      <c r="N855">
        <v>30544.400399999999</v>
      </c>
      <c r="O855" s="6">
        <f t="shared" si="232"/>
        <v>-1.8909109840126614E-2</v>
      </c>
      <c r="P855">
        <v>31265544</v>
      </c>
      <c r="Q855" s="6">
        <f t="shared" si="233"/>
        <v>3.2622382065390365E-3</v>
      </c>
      <c r="R855">
        <v>4482.4776666659109</v>
      </c>
      <c r="S855" s="6">
        <f t="shared" si="234"/>
        <v>3.2855811262419987E-3</v>
      </c>
      <c r="T855" s="29">
        <v>763.30307999999934</v>
      </c>
      <c r="U855" s="6">
        <f t="shared" si="235"/>
        <v>3.5416080239882852E-3</v>
      </c>
      <c r="V855">
        <v>1409.9269199999994</v>
      </c>
      <c r="W855" s="6">
        <f t="shared" si="237"/>
        <v>3.6783514834837217E-3</v>
      </c>
      <c r="X855">
        <v>5245.7807466659106</v>
      </c>
      <c r="Y855" s="6">
        <f t="shared" si="236"/>
        <v>3.3228269671194965E-3</v>
      </c>
      <c r="Z855" s="29">
        <v>6655.7076666659104</v>
      </c>
      <c r="AA855" s="6">
        <f t="shared" si="238"/>
        <v>3.3981192810321748E-3</v>
      </c>
      <c r="AB855">
        <f t="shared" si="228"/>
        <v>2019</v>
      </c>
      <c r="AC855">
        <f t="shared" si="229"/>
        <v>11</v>
      </c>
      <c r="AD855" s="23">
        <f t="shared" si="230"/>
        <v>4</v>
      </c>
      <c r="AE855">
        <f>IF(ISBLANK(Basket_Sheet!$I$1),0,IF(Basket_Sheet!$I$1=0,1,IF(Calculation_Sheet!AB855=Basket_Sheet!$I$1,1,0)))</f>
        <v>1</v>
      </c>
      <c r="AF855">
        <f>IF(ISBLANK(Basket_Sheet!$I$2),0,IF(Basket_Sheet!$I$2=0,1,IF(Calculation_Sheet!AC855=Basket_Sheet!$I$2,1,0)))</f>
        <v>0</v>
      </c>
      <c r="AG855">
        <f>IF(ISBLANK(Basket_Sheet!$I$3),0,IF(Basket_Sheet!$I$3=0,1,IF(Calculation_Sheet!AD855=Basket_Sheet!$I$3,1,0)))</f>
        <v>0</v>
      </c>
      <c r="AH855">
        <f t="shared" si="231"/>
        <v>1</v>
      </c>
    </row>
    <row r="856" spans="1:34" x14ac:dyDescent="0.35">
      <c r="A856" s="19">
        <v>43783</v>
      </c>
      <c r="B856" s="7">
        <v>0.39029807211021528</v>
      </c>
      <c r="C856">
        <v>0.30423020200000001</v>
      </c>
      <c r="D856">
        <v>0.16624221502994499</v>
      </c>
      <c r="E856">
        <v>7.7716728594200299</v>
      </c>
      <c r="F856">
        <v>7</v>
      </c>
      <c r="G856">
        <f t="shared" si="222"/>
        <v>99999</v>
      </c>
      <c r="H856">
        <f t="shared" si="223"/>
        <v>99999</v>
      </c>
      <c r="I856">
        <f t="shared" si="224"/>
        <v>1</v>
      </c>
      <c r="J856">
        <f>IF(Basket_Sheet!$I$6=0,IF(C856&lt;Basket_Sheet!$I$7,-10,10),IF(Basket_Sheet!$I$6=1,IF(D856&lt;Basket_Sheet!$I$7,-10,10),IF(Basket_Sheet!$I$6=2,IF(E856&gt;Basket_Sheet!$I$7,-10,10),"")))</f>
        <v>10</v>
      </c>
      <c r="K856">
        <f t="shared" si="225"/>
        <v>1</v>
      </c>
      <c r="L856">
        <f t="shared" si="226"/>
        <v>5</v>
      </c>
      <c r="M856">
        <f t="shared" si="227"/>
        <v>5</v>
      </c>
      <c r="N856">
        <v>30753.349600000001</v>
      </c>
      <c r="O856" s="6">
        <f t="shared" si="232"/>
        <v>6.8408348916222383E-3</v>
      </c>
      <c r="P856">
        <v>30960738</v>
      </c>
      <c r="Q856" s="6">
        <f t="shared" si="233"/>
        <v>-9.7489427978607601E-3</v>
      </c>
      <c r="R856">
        <v>4479.9456604757115</v>
      </c>
      <c r="S856" s="6">
        <f t="shared" si="234"/>
        <v>-5.6486755283324808E-4</v>
      </c>
      <c r="T856" s="29">
        <v>762.90104999999937</v>
      </c>
      <c r="U856" s="6">
        <f t="shared" si="235"/>
        <v>-5.2669773060520786E-4</v>
      </c>
      <c r="V856">
        <v>1422.8059599999992</v>
      </c>
      <c r="W856" s="6">
        <f t="shared" si="237"/>
        <v>9.1345443634764933E-3</v>
      </c>
      <c r="X856">
        <v>5242.846710475711</v>
      </c>
      <c r="Y856" s="6">
        <f t="shared" si="236"/>
        <v>-5.5931353823057695E-4</v>
      </c>
      <c r="Z856" s="29">
        <v>6665.6526704757107</v>
      </c>
      <c r="AA856" s="6">
        <f t="shared" si="238"/>
        <v>1.4942068233567696E-3</v>
      </c>
      <c r="AB856">
        <f t="shared" si="228"/>
        <v>2019</v>
      </c>
      <c r="AC856">
        <f t="shared" si="229"/>
        <v>11</v>
      </c>
      <c r="AD856" s="23">
        <f t="shared" si="230"/>
        <v>4</v>
      </c>
      <c r="AE856">
        <f>IF(ISBLANK(Basket_Sheet!$I$1),0,IF(Basket_Sheet!$I$1=0,1,IF(Calculation_Sheet!AB856=Basket_Sheet!$I$1,1,0)))</f>
        <v>1</v>
      </c>
      <c r="AF856">
        <f>IF(ISBLANK(Basket_Sheet!$I$2),0,IF(Basket_Sheet!$I$2=0,1,IF(Calculation_Sheet!AC856=Basket_Sheet!$I$2,1,0)))</f>
        <v>0</v>
      </c>
      <c r="AG856">
        <f>IF(ISBLANK(Basket_Sheet!$I$3),0,IF(Basket_Sheet!$I$3=0,1,IF(Calculation_Sheet!AD856=Basket_Sheet!$I$3,1,0)))</f>
        <v>0</v>
      </c>
      <c r="AH856">
        <f t="shared" si="231"/>
        <v>1</v>
      </c>
    </row>
    <row r="857" spans="1:34" x14ac:dyDescent="0.35">
      <c r="A857" s="19">
        <v>43784</v>
      </c>
      <c r="B857" s="7">
        <v>0.26283329566579594</v>
      </c>
      <c r="C857">
        <v>0.24899985799999999</v>
      </c>
      <c r="D857">
        <v>2.1579083580835E-3</v>
      </c>
      <c r="E857">
        <v>11.5682168795115</v>
      </c>
      <c r="F857">
        <v>11</v>
      </c>
      <c r="G857">
        <f t="shared" si="222"/>
        <v>99999</v>
      </c>
      <c r="H857">
        <f t="shared" si="223"/>
        <v>99999</v>
      </c>
      <c r="I857">
        <f t="shared" si="224"/>
        <v>1</v>
      </c>
      <c r="J857">
        <f>IF(Basket_Sheet!$I$6=0,IF(C857&lt;Basket_Sheet!$I$7,-10,10),IF(Basket_Sheet!$I$6=1,IF(D857&lt;Basket_Sheet!$I$7,-10,10),IF(Basket_Sheet!$I$6=2,IF(E857&gt;Basket_Sheet!$I$7,-10,10),"")))</f>
        <v>-10</v>
      </c>
      <c r="K857">
        <f t="shared" si="225"/>
        <v>1</v>
      </c>
      <c r="L857">
        <f t="shared" si="226"/>
        <v>6</v>
      </c>
      <c r="M857">
        <f t="shared" si="227"/>
        <v>6</v>
      </c>
      <c r="N857">
        <v>31012.050800000001</v>
      </c>
      <c r="O857" s="6">
        <f t="shared" si="232"/>
        <v>8.4121308203772838E-3</v>
      </c>
      <c r="P857">
        <v>30772120</v>
      </c>
      <c r="Q857" s="6">
        <f t="shared" si="233"/>
        <v>-6.0921674412283133E-3</v>
      </c>
      <c r="R857">
        <v>4479.7127397766253</v>
      </c>
      <c r="S857" s="6">
        <f t="shared" si="234"/>
        <v>-5.1991858102451438E-5</v>
      </c>
      <c r="T857" s="29">
        <v>764.87553999999943</v>
      </c>
      <c r="U857" s="6">
        <f t="shared" si="235"/>
        <v>2.5881338084408068E-3</v>
      </c>
      <c r="V857">
        <v>1410.1185199999991</v>
      </c>
      <c r="W857" s="6">
        <f t="shared" si="237"/>
        <v>-8.9171962703896712E-3</v>
      </c>
      <c r="X857">
        <v>5244.5882797766244</v>
      </c>
      <c r="Y857" s="6">
        <f t="shared" si="236"/>
        <v>3.3218009167290674E-4</v>
      </c>
      <c r="Z857" s="29">
        <v>6654.7067997766235</v>
      </c>
      <c r="AA857" s="6">
        <f t="shared" si="238"/>
        <v>-1.6421303719543756E-3</v>
      </c>
      <c r="AB857">
        <f t="shared" si="228"/>
        <v>2019</v>
      </c>
      <c r="AC857">
        <f t="shared" si="229"/>
        <v>11</v>
      </c>
      <c r="AD857" s="23">
        <f t="shared" si="230"/>
        <v>4</v>
      </c>
      <c r="AE857">
        <f>IF(ISBLANK(Basket_Sheet!$I$1),0,IF(Basket_Sheet!$I$1=0,1,IF(Calculation_Sheet!AB857=Basket_Sheet!$I$1,1,0)))</f>
        <v>1</v>
      </c>
      <c r="AF857">
        <f>IF(ISBLANK(Basket_Sheet!$I$2),0,IF(Basket_Sheet!$I$2=0,1,IF(Calculation_Sheet!AC857=Basket_Sheet!$I$2,1,0)))</f>
        <v>0</v>
      </c>
      <c r="AG857">
        <f>IF(ISBLANK(Basket_Sheet!$I$3),0,IF(Basket_Sheet!$I$3=0,1,IF(Calculation_Sheet!AD857=Basket_Sheet!$I$3,1,0)))</f>
        <v>0</v>
      </c>
      <c r="AH857">
        <f t="shared" si="231"/>
        <v>1</v>
      </c>
    </row>
    <row r="858" spans="1:34" x14ac:dyDescent="0.35">
      <c r="A858" s="19">
        <v>43787</v>
      </c>
      <c r="B858" s="7">
        <v>-0.31682213200791615</v>
      </c>
      <c r="C858">
        <v>0.157912155</v>
      </c>
      <c r="D858">
        <v>4.8431862576617198E-2</v>
      </c>
      <c r="E858">
        <v>12.095012806884499</v>
      </c>
      <c r="F858">
        <v>4</v>
      </c>
      <c r="G858">
        <f t="shared" si="222"/>
        <v>-1</v>
      </c>
      <c r="H858">
        <f t="shared" si="223"/>
        <v>99999</v>
      </c>
      <c r="I858">
        <f t="shared" si="224"/>
        <v>99999</v>
      </c>
      <c r="J858">
        <f>IF(Basket_Sheet!$I$6=0,IF(C858&lt;Basket_Sheet!$I$7,-10,10),IF(Basket_Sheet!$I$6=1,IF(D858&lt;Basket_Sheet!$I$7,-10,10),IF(Basket_Sheet!$I$6=2,IF(E858&gt;Basket_Sheet!$I$7,-10,10),"")))</f>
        <v>-10</v>
      </c>
      <c r="K858">
        <f t="shared" si="225"/>
        <v>-1</v>
      </c>
      <c r="L858">
        <f t="shared" si="226"/>
        <v>2</v>
      </c>
      <c r="M858">
        <f t="shared" si="227"/>
        <v>2</v>
      </c>
      <c r="N858">
        <v>31007</v>
      </c>
      <c r="O858" s="6">
        <f t="shared" si="232"/>
        <v>-1.6286572057344628E-4</v>
      </c>
      <c r="P858">
        <v>30925994</v>
      </c>
      <c r="Q858" s="6">
        <f t="shared" si="233"/>
        <v>5.0004354591104416E-3</v>
      </c>
      <c r="R858">
        <v>4487.5651876090551</v>
      </c>
      <c r="S858" s="6">
        <f t="shared" si="234"/>
        <v>1.7528909304174167E-3</v>
      </c>
      <c r="T858" s="29">
        <v>762.90571999999941</v>
      </c>
      <c r="U858" s="6">
        <f t="shared" si="235"/>
        <v>-2.5753470950320434E-3</v>
      </c>
      <c r="V858">
        <v>1408.3514799999991</v>
      </c>
      <c r="W858" s="6">
        <f t="shared" si="237"/>
        <v>-1.2531145254371934E-3</v>
      </c>
      <c r="X858">
        <v>5250.4709076090548</v>
      </c>
      <c r="Y858" s="6">
        <f t="shared" si="236"/>
        <v>1.1216567476066697E-3</v>
      </c>
      <c r="Z858" s="29">
        <v>6658.8223876090542</v>
      </c>
      <c r="AA858" s="6">
        <f t="shared" si="238"/>
        <v>6.1844765761409626E-4</v>
      </c>
      <c r="AB858">
        <f t="shared" si="228"/>
        <v>2019</v>
      </c>
      <c r="AC858">
        <f t="shared" si="229"/>
        <v>11</v>
      </c>
      <c r="AD858" s="23">
        <f t="shared" si="230"/>
        <v>4</v>
      </c>
      <c r="AE858">
        <f>IF(ISBLANK(Basket_Sheet!$I$1),0,IF(Basket_Sheet!$I$1=0,1,IF(Calculation_Sheet!AB858=Basket_Sheet!$I$1,1,0)))</f>
        <v>1</v>
      </c>
      <c r="AF858">
        <f>IF(ISBLANK(Basket_Sheet!$I$2),0,IF(Basket_Sheet!$I$2=0,1,IF(Calculation_Sheet!AC858=Basket_Sheet!$I$2,1,0)))</f>
        <v>0</v>
      </c>
      <c r="AG858">
        <f>IF(ISBLANK(Basket_Sheet!$I$3),0,IF(Basket_Sheet!$I$3=0,1,IF(Calculation_Sheet!AD858=Basket_Sheet!$I$3,1,0)))</f>
        <v>0</v>
      </c>
      <c r="AH858">
        <f t="shared" si="231"/>
        <v>1</v>
      </c>
    </row>
    <row r="859" spans="1:34" x14ac:dyDescent="0.35">
      <c r="A859" s="19">
        <v>43788</v>
      </c>
      <c r="B859" s="7">
        <v>0.51560791635650649</v>
      </c>
      <c r="C859">
        <v>0.50375891299999997</v>
      </c>
      <c r="D859">
        <v>0.179103759885652</v>
      </c>
      <c r="E859">
        <v>8.1513272349378099</v>
      </c>
      <c r="F859">
        <v>4</v>
      </c>
      <c r="G859">
        <f t="shared" si="222"/>
        <v>99999</v>
      </c>
      <c r="H859">
        <f t="shared" si="223"/>
        <v>99999</v>
      </c>
      <c r="I859">
        <f t="shared" si="224"/>
        <v>1</v>
      </c>
      <c r="J859">
        <f>IF(Basket_Sheet!$I$6=0,IF(C859&lt;Basket_Sheet!$I$7,-10,10),IF(Basket_Sheet!$I$6=1,IF(D859&lt;Basket_Sheet!$I$7,-10,10),IF(Basket_Sheet!$I$6=2,IF(E859&gt;Basket_Sheet!$I$7,-10,10),"")))</f>
        <v>10</v>
      </c>
      <c r="K859">
        <f t="shared" si="225"/>
        <v>1</v>
      </c>
      <c r="L859">
        <f t="shared" si="226"/>
        <v>5</v>
      </c>
      <c r="M859">
        <f t="shared" si="227"/>
        <v>5</v>
      </c>
      <c r="N859">
        <v>31286.199199999999</v>
      </c>
      <c r="O859" s="6">
        <f t="shared" si="232"/>
        <v>9.0043925565195249E-3</v>
      </c>
      <c r="P859">
        <v>30940096</v>
      </c>
      <c r="Q859" s="6">
        <f t="shared" si="233"/>
        <v>4.5599181064326366E-4</v>
      </c>
      <c r="R859">
        <v>4494.6410913291857</v>
      </c>
      <c r="S859" s="6">
        <f t="shared" si="234"/>
        <v>1.5767801523347558E-3</v>
      </c>
      <c r="T859" s="29">
        <v>764.5024899999994</v>
      </c>
      <c r="U859" s="6">
        <f t="shared" si="235"/>
        <v>2.0930109162111687E-3</v>
      </c>
      <c r="V859">
        <v>1408.1679599999993</v>
      </c>
      <c r="W859" s="6">
        <f t="shared" si="237"/>
        <v>-1.3030838012095813E-4</v>
      </c>
      <c r="X859">
        <v>5259.1435813291846</v>
      </c>
      <c r="Y859" s="6">
        <f t="shared" si="236"/>
        <v>1.6517896913896823E-3</v>
      </c>
      <c r="Z859" s="29">
        <v>6667.3115413291835</v>
      </c>
      <c r="AA859" s="6">
        <f t="shared" si="238"/>
        <v>1.2748731271052804E-3</v>
      </c>
      <c r="AB859">
        <f t="shared" si="228"/>
        <v>2019</v>
      </c>
      <c r="AC859">
        <f t="shared" si="229"/>
        <v>11</v>
      </c>
      <c r="AD859" s="23">
        <f t="shared" si="230"/>
        <v>4</v>
      </c>
      <c r="AE859">
        <f>IF(ISBLANK(Basket_Sheet!$I$1),0,IF(Basket_Sheet!$I$1=0,1,IF(Calculation_Sheet!AB859=Basket_Sheet!$I$1,1,0)))</f>
        <v>1</v>
      </c>
      <c r="AF859">
        <f>IF(ISBLANK(Basket_Sheet!$I$2),0,IF(Basket_Sheet!$I$2=0,1,IF(Calculation_Sheet!AC859=Basket_Sheet!$I$2,1,0)))</f>
        <v>0</v>
      </c>
      <c r="AG859">
        <f>IF(ISBLANK(Basket_Sheet!$I$3),0,IF(Basket_Sheet!$I$3=0,1,IF(Calculation_Sheet!AD859=Basket_Sheet!$I$3,1,0)))</f>
        <v>0</v>
      </c>
      <c r="AH859">
        <f t="shared" si="231"/>
        <v>1</v>
      </c>
    </row>
    <row r="860" spans="1:34" x14ac:dyDescent="0.35">
      <c r="A860" s="19">
        <v>43789</v>
      </c>
      <c r="B860" s="7">
        <v>0.11791704211930115</v>
      </c>
      <c r="C860">
        <v>6.1099999999999994E-5</v>
      </c>
      <c r="D860">
        <v>0.105386189318966</v>
      </c>
      <c r="E860">
        <v>9.0926274372957803</v>
      </c>
      <c r="F860">
        <v>2</v>
      </c>
      <c r="G860">
        <f t="shared" si="222"/>
        <v>99999</v>
      </c>
      <c r="H860">
        <f t="shared" si="223"/>
        <v>0</v>
      </c>
      <c r="I860">
        <f t="shared" si="224"/>
        <v>99999</v>
      </c>
      <c r="J860">
        <f>IF(Basket_Sheet!$I$6=0,IF(C860&lt;Basket_Sheet!$I$7,-10,10),IF(Basket_Sheet!$I$6=1,IF(D860&lt;Basket_Sheet!$I$7,-10,10),IF(Basket_Sheet!$I$6=2,IF(E860&gt;Basket_Sheet!$I$7,-10,10),"")))</f>
        <v>10</v>
      </c>
      <c r="K860">
        <f t="shared" si="225"/>
        <v>0</v>
      </c>
      <c r="L860">
        <f t="shared" si="226"/>
        <v>3</v>
      </c>
      <c r="M860">
        <f t="shared" si="227"/>
        <v>3</v>
      </c>
      <c r="N860">
        <v>31337</v>
      </c>
      <c r="O860" s="6">
        <f t="shared" si="232"/>
        <v>1.6237446957123591E-3</v>
      </c>
      <c r="P860">
        <v>31011018</v>
      </c>
      <c r="Q860" s="6">
        <f t="shared" si="233"/>
        <v>2.2922359387638203E-3</v>
      </c>
      <c r="R860">
        <v>4519.6887965841897</v>
      </c>
      <c r="S860" s="6">
        <f t="shared" si="234"/>
        <v>5.5727931877196379E-3</v>
      </c>
      <c r="T860" s="29">
        <v>765.75281999999936</v>
      </c>
      <c r="U860" s="6">
        <f t="shared" si="235"/>
        <v>1.6354819197514914E-3</v>
      </c>
      <c r="V860">
        <v>1407.6558799999991</v>
      </c>
      <c r="W860" s="6">
        <f t="shared" si="237"/>
        <v>-3.6364980211611719E-4</v>
      </c>
      <c r="X860">
        <v>5285.4416165841894</v>
      </c>
      <c r="Y860" s="6">
        <f t="shared" si="236"/>
        <v>5.0004406322670114E-3</v>
      </c>
      <c r="Z860" s="29">
        <v>6693.0974965841888</v>
      </c>
      <c r="AA860" s="6">
        <f t="shared" si="238"/>
        <v>3.8675191784820484E-3</v>
      </c>
      <c r="AB860">
        <f t="shared" si="228"/>
        <v>2019</v>
      </c>
      <c r="AC860">
        <f t="shared" si="229"/>
        <v>11</v>
      </c>
      <c r="AD860" s="23">
        <f t="shared" si="230"/>
        <v>4</v>
      </c>
      <c r="AE860">
        <f>IF(ISBLANK(Basket_Sheet!$I$1),0,IF(Basket_Sheet!$I$1=0,1,IF(Calculation_Sheet!AB860=Basket_Sheet!$I$1,1,0)))</f>
        <v>1</v>
      </c>
      <c r="AF860">
        <f>IF(ISBLANK(Basket_Sheet!$I$2),0,IF(Basket_Sheet!$I$2=0,1,IF(Calculation_Sheet!AC860=Basket_Sheet!$I$2,1,0)))</f>
        <v>0</v>
      </c>
      <c r="AG860">
        <f>IF(ISBLANK(Basket_Sheet!$I$3),0,IF(Basket_Sheet!$I$3=0,1,IF(Calculation_Sheet!AD860=Basket_Sheet!$I$3,1,0)))</f>
        <v>0</v>
      </c>
      <c r="AH860">
        <f t="shared" si="231"/>
        <v>1</v>
      </c>
    </row>
    <row r="861" spans="1:34" x14ac:dyDescent="0.35">
      <c r="A861" s="19">
        <v>43790</v>
      </c>
      <c r="B861" s="7">
        <v>5.2434345405564929E-2</v>
      </c>
      <c r="C861">
        <v>0.42790704800000001</v>
      </c>
      <c r="D861">
        <v>6.3065109947122694E-2</v>
      </c>
      <c r="E861">
        <v>10.627029521635199</v>
      </c>
      <c r="F861">
        <v>5</v>
      </c>
      <c r="G861">
        <f t="shared" si="222"/>
        <v>99999</v>
      </c>
      <c r="H861">
        <f t="shared" si="223"/>
        <v>0</v>
      </c>
      <c r="I861">
        <f t="shared" si="224"/>
        <v>99999</v>
      </c>
      <c r="J861">
        <f>IF(Basket_Sheet!$I$6=0,IF(C861&lt;Basket_Sheet!$I$7,-10,10),IF(Basket_Sheet!$I$6=1,IF(D861&lt;Basket_Sheet!$I$7,-10,10),IF(Basket_Sheet!$I$6=2,IF(E861&gt;Basket_Sheet!$I$7,-10,10),"")))</f>
        <v>-10</v>
      </c>
      <c r="K861">
        <f t="shared" si="225"/>
        <v>0</v>
      </c>
      <c r="L861">
        <f t="shared" si="226"/>
        <v>4</v>
      </c>
      <c r="M861">
        <f t="shared" si="227"/>
        <v>4</v>
      </c>
      <c r="N861">
        <v>31336.400399999999</v>
      </c>
      <c r="O861" s="6">
        <f t="shared" si="232"/>
        <v>-1.9133931135728588E-5</v>
      </c>
      <c r="P861">
        <v>31529208</v>
      </c>
      <c r="Q861" s="6">
        <f t="shared" si="233"/>
        <v>1.6709867441307535E-2</v>
      </c>
      <c r="R861">
        <v>4570.7428442191476</v>
      </c>
      <c r="S861" s="6">
        <f t="shared" si="234"/>
        <v>1.129592100977006E-2</v>
      </c>
      <c r="T861" s="29">
        <v>767.08240999999941</v>
      </c>
      <c r="U861" s="6">
        <f t="shared" si="235"/>
        <v>1.7363174712174967E-3</v>
      </c>
      <c r="V861">
        <v>1406.9443199999992</v>
      </c>
      <c r="W861" s="6">
        <f t="shared" si="237"/>
        <v>-5.0549286236067914E-4</v>
      </c>
      <c r="X861">
        <v>5337.8252542191467</v>
      </c>
      <c r="Y861" s="6">
        <f t="shared" si="236"/>
        <v>9.91092919664327E-3</v>
      </c>
      <c r="Z861" s="29">
        <v>6744.7695742191463</v>
      </c>
      <c r="AA861" s="6">
        <f t="shared" si="238"/>
        <v>7.7202039356707441E-3</v>
      </c>
      <c r="AB861">
        <f t="shared" si="228"/>
        <v>2019</v>
      </c>
      <c r="AC861">
        <f t="shared" si="229"/>
        <v>11</v>
      </c>
      <c r="AD861" s="23">
        <f t="shared" si="230"/>
        <v>4</v>
      </c>
      <c r="AE861">
        <f>IF(ISBLANK(Basket_Sheet!$I$1),0,IF(Basket_Sheet!$I$1=0,1,IF(Calculation_Sheet!AB861=Basket_Sheet!$I$1,1,0)))</f>
        <v>1</v>
      </c>
      <c r="AF861">
        <f>IF(ISBLANK(Basket_Sheet!$I$2),0,IF(Basket_Sheet!$I$2=0,1,IF(Calculation_Sheet!AC861=Basket_Sheet!$I$2,1,0)))</f>
        <v>0</v>
      </c>
      <c r="AG861">
        <f>IF(ISBLANK(Basket_Sheet!$I$3),0,IF(Basket_Sheet!$I$3=0,1,IF(Calculation_Sheet!AD861=Basket_Sheet!$I$3,1,0)))</f>
        <v>0</v>
      </c>
      <c r="AH861">
        <f t="shared" si="231"/>
        <v>1</v>
      </c>
    </row>
    <row r="862" spans="1:34" x14ac:dyDescent="0.35">
      <c r="A862" s="19">
        <v>43791</v>
      </c>
      <c r="B862" s="7">
        <v>-0.52355696892801007</v>
      </c>
      <c r="C862">
        <v>0.74862964099999996</v>
      </c>
      <c r="D862">
        <v>0.18404865816801599</v>
      </c>
      <c r="E862">
        <v>8.7301045862085704</v>
      </c>
      <c r="F862">
        <v>6</v>
      </c>
      <c r="G862">
        <f t="shared" si="222"/>
        <v>-1</v>
      </c>
      <c r="H862">
        <f t="shared" si="223"/>
        <v>99999</v>
      </c>
      <c r="I862">
        <f t="shared" si="224"/>
        <v>99999</v>
      </c>
      <c r="J862">
        <f>IF(Basket_Sheet!$I$6=0,IF(C862&lt;Basket_Sheet!$I$7,-10,10),IF(Basket_Sheet!$I$6=1,IF(D862&lt;Basket_Sheet!$I$7,-10,10),IF(Basket_Sheet!$I$6=2,IF(E862&gt;Basket_Sheet!$I$7,-10,10),"")))</f>
        <v>10</v>
      </c>
      <c r="K862">
        <f t="shared" si="225"/>
        <v>-1</v>
      </c>
      <c r="L862">
        <f t="shared" si="226"/>
        <v>1</v>
      </c>
      <c r="M862">
        <f t="shared" si="227"/>
        <v>1</v>
      </c>
      <c r="N862">
        <v>31130.099600000001</v>
      </c>
      <c r="O862" s="6">
        <f t="shared" si="232"/>
        <v>-6.5834236659804146E-3</v>
      </c>
      <c r="P862">
        <v>31557326</v>
      </c>
      <c r="Q862" s="6">
        <f t="shared" si="233"/>
        <v>8.9180800228150225E-4</v>
      </c>
      <c r="R862">
        <v>4572.1233589835747</v>
      </c>
      <c r="S862" s="6">
        <f t="shared" si="234"/>
        <v>3.0203291050878711E-4</v>
      </c>
      <c r="T862" s="29">
        <v>769.69771999999932</v>
      </c>
      <c r="U862" s="6">
        <f t="shared" si="235"/>
        <v>3.4094250707690232E-3</v>
      </c>
      <c r="V862">
        <v>1406.9443199999992</v>
      </c>
      <c r="W862" s="6">
        <f t="shared" si="237"/>
        <v>0</v>
      </c>
      <c r="X862">
        <v>5341.8210789835739</v>
      </c>
      <c r="Y862" s="6">
        <f t="shared" si="236"/>
        <v>7.4858665732246976E-4</v>
      </c>
      <c r="Z862" s="29">
        <v>6748.7653989835726</v>
      </c>
      <c r="AA862" s="6">
        <f t="shared" si="238"/>
        <v>5.9243310248868752E-4</v>
      </c>
      <c r="AB862">
        <f t="shared" si="228"/>
        <v>2019</v>
      </c>
      <c r="AC862">
        <f t="shared" si="229"/>
        <v>11</v>
      </c>
      <c r="AD862" s="23">
        <f t="shared" si="230"/>
        <v>4</v>
      </c>
      <c r="AE862">
        <f>IF(ISBLANK(Basket_Sheet!$I$1),0,IF(Basket_Sheet!$I$1=0,1,IF(Calculation_Sheet!AB862=Basket_Sheet!$I$1,1,0)))</f>
        <v>1</v>
      </c>
      <c r="AF862">
        <f>IF(ISBLANK(Basket_Sheet!$I$2),0,IF(Basket_Sheet!$I$2=0,1,IF(Calculation_Sheet!AC862=Basket_Sheet!$I$2,1,0)))</f>
        <v>0</v>
      </c>
      <c r="AG862">
        <f>IF(ISBLANK(Basket_Sheet!$I$3),0,IF(Basket_Sheet!$I$3=0,1,IF(Calculation_Sheet!AD862=Basket_Sheet!$I$3,1,0)))</f>
        <v>0</v>
      </c>
      <c r="AH862">
        <f t="shared" si="231"/>
        <v>1</v>
      </c>
    </row>
    <row r="863" spans="1:34" x14ac:dyDescent="0.35">
      <c r="A863" s="19">
        <v>43794</v>
      </c>
      <c r="B863" s="7">
        <v>1.0328729272584976</v>
      </c>
      <c r="C863">
        <v>0.933970199</v>
      </c>
      <c r="D863">
        <v>0.28453114521559397</v>
      </c>
      <c r="E863">
        <v>5.5950613802156104</v>
      </c>
      <c r="F863">
        <v>2</v>
      </c>
      <c r="G863">
        <f t="shared" si="222"/>
        <v>99999</v>
      </c>
      <c r="H863">
        <f t="shared" si="223"/>
        <v>99999</v>
      </c>
      <c r="I863">
        <f t="shared" si="224"/>
        <v>1</v>
      </c>
      <c r="J863">
        <f>IF(Basket_Sheet!$I$6=0,IF(C863&lt;Basket_Sheet!$I$7,-10,10),IF(Basket_Sheet!$I$6=1,IF(D863&lt;Basket_Sheet!$I$7,-10,10),IF(Basket_Sheet!$I$6=2,IF(E863&gt;Basket_Sheet!$I$7,-10,10),"")))</f>
        <v>10</v>
      </c>
      <c r="K863">
        <f t="shared" si="225"/>
        <v>1</v>
      </c>
      <c r="L863">
        <f t="shared" si="226"/>
        <v>5</v>
      </c>
      <c r="M863">
        <f t="shared" si="227"/>
        <v>5</v>
      </c>
      <c r="N863">
        <v>31566.699199999999</v>
      </c>
      <c r="O863" s="6">
        <f t="shared" si="232"/>
        <v>1.4024998493740615E-2</v>
      </c>
      <c r="P863">
        <v>31652584</v>
      </c>
      <c r="Q863" s="6">
        <f t="shared" si="233"/>
        <v>3.0185700778322389E-3</v>
      </c>
      <c r="R863">
        <v>4581.234383354632</v>
      </c>
      <c r="S863" s="6">
        <f t="shared" si="234"/>
        <v>1.9927337159779679E-3</v>
      </c>
      <c r="T863" s="29">
        <v>772.93485999999928</v>
      </c>
      <c r="U863" s="6">
        <f t="shared" si="235"/>
        <v>4.205728971108158E-3</v>
      </c>
      <c r="V863">
        <v>1405.5329799999993</v>
      </c>
      <c r="W863" s="6">
        <f t="shared" si="237"/>
        <v>-1.0031242743138158E-3</v>
      </c>
      <c r="X863">
        <v>5354.1692433546314</v>
      </c>
      <c r="Y863" s="6">
        <f t="shared" si="236"/>
        <v>2.3116020152076366E-3</v>
      </c>
      <c r="Z863" s="29">
        <v>6759.7022233546304</v>
      </c>
      <c r="AA863" s="6">
        <f t="shared" si="238"/>
        <v>1.6205666850865885E-3</v>
      </c>
      <c r="AB863">
        <f t="shared" si="228"/>
        <v>2019</v>
      </c>
      <c r="AC863">
        <f t="shared" si="229"/>
        <v>11</v>
      </c>
      <c r="AD863" s="23">
        <f t="shared" si="230"/>
        <v>4</v>
      </c>
      <c r="AE863">
        <f>IF(ISBLANK(Basket_Sheet!$I$1),0,IF(Basket_Sheet!$I$1=0,1,IF(Calculation_Sheet!AB863=Basket_Sheet!$I$1,1,0)))</f>
        <v>1</v>
      </c>
      <c r="AF863">
        <f>IF(ISBLANK(Basket_Sheet!$I$2),0,IF(Basket_Sheet!$I$2=0,1,IF(Calculation_Sheet!AC863=Basket_Sheet!$I$2,1,0)))</f>
        <v>0</v>
      </c>
      <c r="AG863">
        <f>IF(ISBLANK(Basket_Sheet!$I$3),0,IF(Basket_Sheet!$I$3=0,1,IF(Calculation_Sheet!AD863=Basket_Sheet!$I$3,1,0)))</f>
        <v>0</v>
      </c>
      <c r="AH863">
        <f t="shared" si="231"/>
        <v>1</v>
      </c>
    </row>
    <row r="864" spans="1:34" x14ac:dyDescent="0.35">
      <c r="A864" s="19">
        <v>43795</v>
      </c>
      <c r="B864" s="7">
        <v>0.17131898935089254</v>
      </c>
      <c r="C864">
        <v>0.17211689999999999</v>
      </c>
      <c r="D864">
        <v>1.9834348918015599E-2</v>
      </c>
      <c r="E864">
        <v>8.4106935871141708</v>
      </c>
      <c r="F864">
        <v>5</v>
      </c>
      <c r="G864">
        <f t="shared" si="222"/>
        <v>99999</v>
      </c>
      <c r="H864">
        <f t="shared" si="223"/>
        <v>0</v>
      </c>
      <c r="I864">
        <f t="shared" si="224"/>
        <v>99999</v>
      </c>
      <c r="J864">
        <f>IF(Basket_Sheet!$I$6=0,IF(C864&lt;Basket_Sheet!$I$7,-10,10),IF(Basket_Sheet!$I$6=1,IF(D864&lt;Basket_Sheet!$I$7,-10,10),IF(Basket_Sheet!$I$6=2,IF(E864&gt;Basket_Sheet!$I$7,-10,10),"")))</f>
        <v>-10</v>
      </c>
      <c r="K864">
        <f t="shared" si="225"/>
        <v>0</v>
      </c>
      <c r="L864">
        <f t="shared" si="226"/>
        <v>4</v>
      </c>
      <c r="M864">
        <f t="shared" si="227"/>
        <v>4</v>
      </c>
      <c r="N864">
        <v>31778.199199999999</v>
      </c>
      <c r="O864" s="6">
        <f t="shared" si="232"/>
        <v>6.7000986913450244E-3</v>
      </c>
      <c r="P864">
        <v>31656476</v>
      </c>
      <c r="Q864" s="6">
        <f t="shared" si="233"/>
        <v>1.2295994538713551E-4</v>
      </c>
      <c r="R864">
        <v>4569.1027017023953</v>
      </c>
      <c r="S864" s="6">
        <f t="shared" si="234"/>
        <v>-2.6481250765766351E-3</v>
      </c>
      <c r="T864" s="29">
        <v>772.21956999999941</v>
      </c>
      <c r="U864" s="6">
        <f t="shared" si="235"/>
        <v>-9.2542080454216524E-4</v>
      </c>
      <c r="V864">
        <v>1417.9839999999992</v>
      </c>
      <c r="W864" s="6">
        <f t="shared" si="237"/>
        <v>8.8585754850092346E-3</v>
      </c>
      <c r="X864">
        <v>5341.3222717023946</v>
      </c>
      <c r="Y864" s="6">
        <f t="shared" si="236"/>
        <v>-2.3994332394670081E-3</v>
      </c>
      <c r="Z864" s="29">
        <v>6759.306271702394</v>
      </c>
      <c r="AA864" s="6">
        <f t="shared" si="238"/>
        <v>-5.8575309851427448E-5</v>
      </c>
      <c r="AB864">
        <f t="shared" si="228"/>
        <v>2019</v>
      </c>
      <c r="AC864">
        <f t="shared" si="229"/>
        <v>11</v>
      </c>
      <c r="AD864" s="23">
        <f t="shared" si="230"/>
        <v>4</v>
      </c>
      <c r="AE864">
        <f>IF(ISBLANK(Basket_Sheet!$I$1),0,IF(Basket_Sheet!$I$1=0,1,IF(Calculation_Sheet!AB864=Basket_Sheet!$I$1,1,0)))</f>
        <v>1</v>
      </c>
      <c r="AF864">
        <f>IF(ISBLANK(Basket_Sheet!$I$2),0,IF(Basket_Sheet!$I$2=0,1,IF(Calculation_Sheet!AC864=Basket_Sheet!$I$2,1,0)))</f>
        <v>0</v>
      </c>
      <c r="AG864">
        <f>IF(ISBLANK(Basket_Sheet!$I$3),0,IF(Basket_Sheet!$I$3=0,1,IF(Calculation_Sheet!AD864=Basket_Sheet!$I$3,1,0)))</f>
        <v>0</v>
      </c>
      <c r="AH864">
        <f t="shared" si="231"/>
        <v>1</v>
      </c>
    </row>
    <row r="865" spans="1:34" x14ac:dyDescent="0.35">
      <c r="A865" s="19">
        <v>43796</v>
      </c>
      <c r="B865" s="7">
        <v>0.12593793086363245</v>
      </c>
      <c r="C865">
        <v>4.4707528000000003E-2</v>
      </c>
      <c r="D865">
        <v>2.3832337285015801E-2</v>
      </c>
      <c r="E865">
        <v>12.7336218702709</v>
      </c>
      <c r="F865">
        <v>3</v>
      </c>
      <c r="G865">
        <f t="shared" si="222"/>
        <v>99999</v>
      </c>
      <c r="H865">
        <f t="shared" si="223"/>
        <v>0</v>
      </c>
      <c r="I865">
        <f t="shared" si="224"/>
        <v>99999</v>
      </c>
      <c r="J865">
        <f>IF(Basket_Sheet!$I$6=0,IF(C865&lt;Basket_Sheet!$I$7,-10,10),IF(Basket_Sheet!$I$6=1,IF(D865&lt;Basket_Sheet!$I$7,-10,10),IF(Basket_Sheet!$I$6=2,IF(E865&gt;Basket_Sheet!$I$7,-10,10),"")))</f>
        <v>-10</v>
      </c>
      <c r="K865">
        <f t="shared" si="225"/>
        <v>0</v>
      </c>
      <c r="L865">
        <f t="shared" si="226"/>
        <v>4</v>
      </c>
      <c r="M865">
        <f t="shared" si="227"/>
        <v>4</v>
      </c>
      <c r="N865">
        <v>31900.099600000001</v>
      </c>
      <c r="O865" s="6">
        <f t="shared" si="232"/>
        <v>3.835975702487282E-3</v>
      </c>
      <c r="P865">
        <v>31904584</v>
      </c>
      <c r="Q865" s="6">
        <f t="shared" si="233"/>
        <v>7.8375116674389567E-3</v>
      </c>
      <c r="R865">
        <v>4590.738656492008</v>
      </c>
      <c r="S865" s="6">
        <f t="shared" si="234"/>
        <v>4.7352743420610022E-3</v>
      </c>
      <c r="T865" s="29">
        <v>775.04143999999928</v>
      </c>
      <c r="U865" s="6">
        <f t="shared" si="235"/>
        <v>3.6542326944652981E-3</v>
      </c>
      <c r="V865">
        <v>1419.0519399999989</v>
      </c>
      <c r="W865" s="6">
        <f t="shared" si="237"/>
        <v>7.5313966871259908E-4</v>
      </c>
      <c r="X865">
        <v>5365.780096492007</v>
      </c>
      <c r="Y865" s="6">
        <f t="shared" si="236"/>
        <v>4.5789831703633155E-3</v>
      </c>
      <c r="Z865" s="29">
        <v>6784.8320364920055</v>
      </c>
      <c r="AA865" s="6">
        <f t="shared" si="238"/>
        <v>3.7763882510359892E-3</v>
      </c>
      <c r="AB865">
        <f t="shared" si="228"/>
        <v>2019</v>
      </c>
      <c r="AC865">
        <f t="shared" si="229"/>
        <v>11</v>
      </c>
      <c r="AD865" s="23">
        <f t="shared" si="230"/>
        <v>4</v>
      </c>
      <c r="AE865">
        <f>IF(ISBLANK(Basket_Sheet!$I$1),0,IF(Basket_Sheet!$I$1=0,1,IF(Calculation_Sheet!AB865=Basket_Sheet!$I$1,1,0)))</f>
        <v>1</v>
      </c>
      <c r="AF865">
        <f>IF(ISBLANK(Basket_Sheet!$I$2),0,IF(Basket_Sheet!$I$2=0,1,IF(Calculation_Sheet!AC865=Basket_Sheet!$I$2,1,0)))</f>
        <v>0</v>
      </c>
      <c r="AG865">
        <f>IF(ISBLANK(Basket_Sheet!$I$3),0,IF(Basket_Sheet!$I$3=0,1,IF(Calculation_Sheet!AD865=Basket_Sheet!$I$3,1,0)))</f>
        <v>0</v>
      </c>
      <c r="AH865">
        <f t="shared" si="231"/>
        <v>1</v>
      </c>
    </row>
    <row r="866" spans="1:34" x14ac:dyDescent="0.35">
      <c r="A866" s="19">
        <v>43797</v>
      </c>
      <c r="B866" s="7">
        <v>0.53915787834309103</v>
      </c>
      <c r="C866">
        <v>0.56821469000000002</v>
      </c>
      <c r="D866">
        <v>0.15945508169863701</v>
      </c>
      <c r="E866">
        <v>9.72048109978663</v>
      </c>
      <c r="F866">
        <v>2</v>
      </c>
      <c r="G866">
        <f t="shared" si="222"/>
        <v>99999</v>
      </c>
      <c r="H866">
        <f t="shared" si="223"/>
        <v>99999</v>
      </c>
      <c r="I866">
        <f t="shared" si="224"/>
        <v>1</v>
      </c>
      <c r="J866">
        <f>IF(Basket_Sheet!$I$6=0,IF(C866&lt;Basket_Sheet!$I$7,-10,10),IF(Basket_Sheet!$I$6=1,IF(D866&lt;Basket_Sheet!$I$7,-10,10),IF(Basket_Sheet!$I$6=2,IF(E866&gt;Basket_Sheet!$I$7,-10,10),"")))</f>
        <v>10</v>
      </c>
      <c r="K866">
        <f t="shared" si="225"/>
        <v>1</v>
      </c>
      <c r="L866">
        <f t="shared" si="226"/>
        <v>5</v>
      </c>
      <c r="M866">
        <f t="shared" si="227"/>
        <v>5</v>
      </c>
      <c r="N866">
        <v>32132.300800000001</v>
      </c>
      <c r="O866" s="6">
        <f t="shared" si="232"/>
        <v>7.2790117558128031E-3</v>
      </c>
      <c r="P866">
        <v>32035220</v>
      </c>
      <c r="Q866" s="6">
        <f t="shared" si="233"/>
        <v>4.0945840259192234E-3</v>
      </c>
      <c r="R866">
        <v>4615.1669797514896</v>
      </c>
      <c r="S866" s="6">
        <f t="shared" si="234"/>
        <v>5.3212184546675978E-3</v>
      </c>
      <c r="T866" s="29">
        <v>776.38698999999929</v>
      </c>
      <c r="U866" s="6">
        <f t="shared" si="235"/>
        <v>1.7361007174017118E-3</v>
      </c>
      <c r="V866">
        <v>1416.7471799999992</v>
      </c>
      <c r="W866" s="6">
        <f t="shared" si="237"/>
        <v>-1.6241547860466055E-3</v>
      </c>
      <c r="X866">
        <v>5391.5539697514887</v>
      </c>
      <c r="Y866" s="6">
        <f t="shared" si="236"/>
        <v>4.8033785947232399E-3</v>
      </c>
      <c r="Z866" s="29">
        <v>6808.3011497514881</v>
      </c>
      <c r="AA866" s="6">
        <f t="shared" si="238"/>
        <v>3.4590558960421181E-3</v>
      </c>
      <c r="AB866">
        <f t="shared" si="228"/>
        <v>2019</v>
      </c>
      <c r="AC866">
        <f t="shared" si="229"/>
        <v>11</v>
      </c>
      <c r="AD866" s="23">
        <f t="shared" si="230"/>
        <v>4</v>
      </c>
      <c r="AE866">
        <f>IF(ISBLANK(Basket_Sheet!$I$1),0,IF(Basket_Sheet!$I$1=0,1,IF(Calculation_Sheet!AB866=Basket_Sheet!$I$1,1,0)))</f>
        <v>1</v>
      </c>
      <c r="AF866">
        <f>IF(ISBLANK(Basket_Sheet!$I$2),0,IF(Basket_Sheet!$I$2=0,1,IF(Calculation_Sheet!AC866=Basket_Sheet!$I$2,1,0)))</f>
        <v>0</v>
      </c>
      <c r="AG866">
        <f>IF(ISBLANK(Basket_Sheet!$I$3),0,IF(Basket_Sheet!$I$3=0,1,IF(Calculation_Sheet!AD866=Basket_Sheet!$I$3,1,0)))</f>
        <v>0</v>
      </c>
      <c r="AH866">
        <f t="shared" si="231"/>
        <v>1</v>
      </c>
    </row>
    <row r="867" spans="1:34" x14ac:dyDescent="0.35">
      <c r="A867" s="19">
        <v>43798</v>
      </c>
      <c r="B867" s="7">
        <v>-0.39397291889299774</v>
      </c>
      <c r="C867">
        <v>0.30839457599999998</v>
      </c>
      <c r="D867">
        <v>7.0515209084762095E-2</v>
      </c>
      <c r="E867">
        <v>9.4829314387209802</v>
      </c>
      <c r="F867">
        <v>5</v>
      </c>
      <c r="G867">
        <f t="shared" si="222"/>
        <v>-1</v>
      </c>
      <c r="H867">
        <f t="shared" si="223"/>
        <v>99999</v>
      </c>
      <c r="I867">
        <f t="shared" si="224"/>
        <v>99999</v>
      </c>
      <c r="J867">
        <f>IF(Basket_Sheet!$I$6=0,IF(C867&lt;Basket_Sheet!$I$7,-10,10),IF(Basket_Sheet!$I$6=1,IF(D867&lt;Basket_Sheet!$I$7,-10,10),IF(Basket_Sheet!$I$6=2,IF(E867&gt;Basket_Sheet!$I$7,-10,10),"")))</f>
        <v>-10</v>
      </c>
      <c r="K867">
        <f t="shared" si="225"/>
        <v>-1</v>
      </c>
      <c r="L867">
        <f t="shared" si="226"/>
        <v>2</v>
      </c>
      <c r="M867">
        <f t="shared" si="227"/>
        <v>2</v>
      </c>
      <c r="N867">
        <v>31926.300800000001</v>
      </c>
      <c r="O867" s="6">
        <f t="shared" si="232"/>
        <v>-6.410994384815405E-3</v>
      </c>
      <c r="P867">
        <v>32010234</v>
      </c>
      <c r="Q867" s="6">
        <f t="shared" si="233"/>
        <v>-7.7995406305930715E-4</v>
      </c>
      <c r="R867">
        <v>4602.7354955704741</v>
      </c>
      <c r="S867" s="6">
        <f t="shared" si="234"/>
        <v>-2.693615254996673E-3</v>
      </c>
      <c r="T867" s="29">
        <v>776.41621999999927</v>
      </c>
      <c r="U867" s="6">
        <f t="shared" si="235"/>
        <v>3.7648750399466024E-5</v>
      </c>
      <c r="V867">
        <v>1413.0738199999992</v>
      </c>
      <c r="W867" s="6">
        <f t="shared" si="237"/>
        <v>-2.5928126428316212E-3</v>
      </c>
      <c r="X867">
        <v>5379.1517155704732</v>
      </c>
      <c r="Y867" s="6">
        <f t="shared" si="236"/>
        <v>-2.3003116078585961E-3</v>
      </c>
      <c r="Z867" s="29">
        <v>6792.2255355704729</v>
      </c>
      <c r="AA867" s="6">
        <f t="shared" si="238"/>
        <v>-2.3611784830642746E-3</v>
      </c>
      <c r="AB867">
        <f t="shared" si="228"/>
        <v>2019</v>
      </c>
      <c r="AC867">
        <f t="shared" si="229"/>
        <v>11</v>
      </c>
      <c r="AD867" s="23">
        <f t="shared" si="230"/>
        <v>4</v>
      </c>
      <c r="AE867">
        <f>IF(ISBLANK(Basket_Sheet!$I$1),0,IF(Basket_Sheet!$I$1=0,1,IF(Calculation_Sheet!AB867=Basket_Sheet!$I$1,1,0)))</f>
        <v>1</v>
      </c>
      <c r="AF867">
        <f>IF(ISBLANK(Basket_Sheet!$I$2),0,IF(Basket_Sheet!$I$2=0,1,IF(Calculation_Sheet!AC867=Basket_Sheet!$I$2,1,0)))</f>
        <v>0</v>
      </c>
      <c r="AG867">
        <f>IF(ISBLANK(Basket_Sheet!$I$3),0,IF(Basket_Sheet!$I$3=0,1,IF(Calculation_Sheet!AD867=Basket_Sheet!$I$3,1,0)))</f>
        <v>0</v>
      </c>
      <c r="AH867">
        <f t="shared" si="231"/>
        <v>1</v>
      </c>
    </row>
    <row r="868" spans="1:34" x14ac:dyDescent="0.35">
      <c r="A868" s="19">
        <v>43801</v>
      </c>
      <c r="B868" s="7">
        <v>-6.9399035449725305E-3</v>
      </c>
      <c r="C868">
        <v>7.4813823000000002E-2</v>
      </c>
      <c r="D868">
        <v>1.7452053391980998E-2</v>
      </c>
      <c r="E868">
        <v>8.5254141680383793</v>
      </c>
      <c r="F868">
        <v>8</v>
      </c>
      <c r="G868">
        <f t="shared" si="222"/>
        <v>99999</v>
      </c>
      <c r="H868">
        <f t="shared" si="223"/>
        <v>0</v>
      </c>
      <c r="I868">
        <f t="shared" si="224"/>
        <v>99999</v>
      </c>
      <c r="J868">
        <f>IF(Basket_Sheet!$I$6=0,IF(C868&lt;Basket_Sheet!$I$7,-10,10),IF(Basket_Sheet!$I$6=1,IF(D868&lt;Basket_Sheet!$I$7,-10,10),IF(Basket_Sheet!$I$6=2,IF(E868&gt;Basket_Sheet!$I$7,-10,10),"")))</f>
        <v>-10</v>
      </c>
      <c r="K868">
        <f t="shared" si="225"/>
        <v>0</v>
      </c>
      <c r="L868">
        <f t="shared" si="226"/>
        <v>4</v>
      </c>
      <c r="M868">
        <f t="shared" si="227"/>
        <v>4</v>
      </c>
      <c r="N868">
        <v>31871.800800000001</v>
      </c>
      <c r="O868" s="6">
        <f t="shared" si="232"/>
        <v>-1.7070565218755274E-3</v>
      </c>
      <c r="P868">
        <v>31803448</v>
      </c>
      <c r="Q868" s="6">
        <f t="shared" si="233"/>
        <v>-6.4599965123653957E-3</v>
      </c>
      <c r="R868">
        <v>4608.6083125645873</v>
      </c>
      <c r="S868" s="6">
        <f t="shared" si="234"/>
        <v>1.2759405791979983E-3</v>
      </c>
      <c r="T868" s="29">
        <v>776.18372999999917</v>
      </c>
      <c r="U868" s="6">
        <f t="shared" si="235"/>
        <v>-2.9943990608549687E-4</v>
      </c>
      <c r="V868">
        <v>1410.1649799999991</v>
      </c>
      <c r="W868" s="6">
        <f t="shared" si="237"/>
        <v>-2.058519490510502E-3</v>
      </c>
      <c r="X868">
        <v>5384.7920425645862</v>
      </c>
      <c r="Y868" s="6">
        <f t="shared" si="236"/>
        <v>1.0485532463764269E-3</v>
      </c>
      <c r="Z868" s="29">
        <v>6794.9570225645857</v>
      </c>
      <c r="AA868" s="6">
        <f t="shared" si="238"/>
        <v>4.0214904228497161E-4</v>
      </c>
      <c r="AB868">
        <f t="shared" si="228"/>
        <v>2019</v>
      </c>
      <c r="AC868">
        <f t="shared" si="229"/>
        <v>12</v>
      </c>
      <c r="AD868" s="23">
        <f t="shared" si="230"/>
        <v>4</v>
      </c>
      <c r="AE868">
        <f>IF(ISBLANK(Basket_Sheet!$I$1),0,IF(Basket_Sheet!$I$1=0,1,IF(Calculation_Sheet!AB868=Basket_Sheet!$I$1,1,0)))</f>
        <v>1</v>
      </c>
      <c r="AF868">
        <f>IF(ISBLANK(Basket_Sheet!$I$2),0,IF(Basket_Sheet!$I$2=0,1,IF(Calculation_Sheet!AC868=Basket_Sheet!$I$2,1,0)))</f>
        <v>0</v>
      </c>
      <c r="AG868">
        <f>IF(ISBLANK(Basket_Sheet!$I$3),0,IF(Basket_Sheet!$I$3=0,1,IF(Calculation_Sheet!AD868=Basket_Sheet!$I$3,1,0)))</f>
        <v>0</v>
      </c>
      <c r="AH868">
        <f t="shared" si="231"/>
        <v>1</v>
      </c>
    </row>
    <row r="869" spans="1:34" x14ac:dyDescent="0.35">
      <c r="A869" s="19">
        <v>43802</v>
      </c>
      <c r="B869" s="7">
        <v>-0.46546727515151032</v>
      </c>
      <c r="C869">
        <v>0.60512152699999999</v>
      </c>
      <c r="D869">
        <v>0.18181901915193099</v>
      </c>
      <c r="E869">
        <v>6.8204800000000301</v>
      </c>
      <c r="F869">
        <v>3</v>
      </c>
      <c r="G869">
        <f t="shared" si="222"/>
        <v>-1</v>
      </c>
      <c r="H869">
        <f t="shared" si="223"/>
        <v>99999</v>
      </c>
      <c r="I869">
        <f t="shared" si="224"/>
        <v>99999</v>
      </c>
      <c r="J869">
        <f>IF(Basket_Sheet!$I$6=0,IF(C869&lt;Basket_Sheet!$I$7,-10,10),IF(Basket_Sheet!$I$6=1,IF(D869&lt;Basket_Sheet!$I$7,-10,10),IF(Basket_Sheet!$I$6=2,IF(E869&gt;Basket_Sheet!$I$7,-10,10),"")))</f>
        <v>10</v>
      </c>
      <c r="K869">
        <f t="shared" si="225"/>
        <v>-1</v>
      </c>
      <c r="L869">
        <f t="shared" si="226"/>
        <v>1</v>
      </c>
      <c r="M869">
        <f t="shared" si="227"/>
        <v>1</v>
      </c>
      <c r="N869">
        <v>31633.099600000001</v>
      </c>
      <c r="O869" s="6">
        <f t="shared" si="232"/>
        <v>-7.4894167887745722E-3</v>
      </c>
      <c r="P869">
        <v>31823910</v>
      </c>
      <c r="Q869" s="6">
        <f t="shared" si="233"/>
        <v>6.4338935828600619E-4</v>
      </c>
      <c r="R869">
        <v>4603.9802578295757</v>
      </c>
      <c r="S869" s="6">
        <f t="shared" si="234"/>
        <v>-1.0042195867229209E-3</v>
      </c>
      <c r="T869" s="29">
        <v>777.38151999999923</v>
      </c>
      <c r="U869" s="6">
        <f t="shared" si="235"/>
        <v>1.5431784430730566E-3</v>
      </c>
      <c r="V869">
        <v>1411.626279999999</v>
      </c>
      <c r="W869" s="6">
        <f t="shared" si="237"/>
        <v>1.0362617287518194E-3</v>
      </c>
      <c r="X869">
        <v>5381.3617778295747</v>
      </c>
      <c r="Y869" s="6">
        <f t="shared" si="236"/>
        <v>-6.3702826551081948E-4</v>
      </c>
      <c r="Z869" s="29">
        <v>6792.9880578295742</v>
      </c>
      <c r="AA869" s="6">
        <f t="shared" si="238"/>
        <v>-2.8976853399853564E-4</v>
      </c>
      <c r="AB869">
        <f t="shared" si="228"/>
        <v>2019</v>
      </c>
      <c r="AC869">
        <f t="shared" si="229"/>
        <v>12</v>
      </c>
      <c r="AD869" s="23">
        <f t="shared" si="230"/>
        <v>4</v>
      </c>
      <c r="AE869">
        <f>IF(ISBLANK(Basket_Sheet!$I$1),0,IF(Basket_Sheet!$I$1=0,1,IF(Calculation_Sheet!AB869=Basket_Sheet!$I$1,1,0)))</f>
        <v>1</v>
      </c>
      <c r="AF869">
        <f>IF(ISBLANK(Basket_Sheet!$I$2),0,IF(Basket_Sheet!$I$2=0,1,IF(Calculation_Sheet!AC869=Basket_Sheet!$I$2,1,0)))</f>
        <v>0</v>
      </c>
      <c r="AG869">
        <f>IF(ISBLANK(Basket_Sheet!$I$3),0,IF(Basket_Sheet!$I$3=0,1,IF(Calculation_Sheet!AD869=Basket_Sheet!$I$3,1,0)))</f>
        <v>0</v>
      </c>
      <c r="AH869">
        <f t="shared" si="231"/>
        <v>1</v>
      </c>
    </row>
    <row r="870" spans="1:34" x14ac:dyDescent="0.35">
      <c r="A870" s="19">
        <v>43803</v>
      </c>
      <c r="B870" s="7">
        <v>1.2960779707294139</v>
      </c>
      <c r="C870">
        <v>2.083723E-3</v>
      </c>
      <c r="D870">
        <v>0.26112361607742601</v>
      </c>
      <c r="E870">
        <v>6.1306904466062999</v>
      </c>
      <c r="F870">
        <v>4</v>
      </c>
      <c r="G870">
        <f t="shared" si="222"/>
        <v>99999</v>
      </c>
      <c r="H870">
        <f t="shared" si="223"/>
        <v>99999</v>
      </c>
      <c r="I870">
        <f t="shared" si="224"/>
        <v>1</v>
      </c>
      <c r="J870">
        <f>IF(Basket_Sheet!$I$6=0,IF(C870&lt;Basket_Sheet!$I$7,-10,10),IF(Basket_Sheet!$I$6=1,IF(D870&lt;Basket_Sheet!$I$7,-10,10),IF(Basket_Sheet!$I$6=2,IF(E870&gt;Basket_Sheet!$I$7,-10,10),"")))</f>
        <v>10</v>
      </c>
      <c r="K870">
        <f t="shared" si="225"/>
        <v>1</v>
      </c>
      <c r="L870">
        <f t="shared" si="226"/>
        <v>5</v>
      </c>
      <c r="M870">
        <f t="shared" si="227"/>
        <v>5</v>
      </c>
      <c r="N870">
        <v>31968.349600000001</v>
      </c>
      <c r="O870" s="6">
        <f t="shared" si="232"/>
        <v>1.0598076199905604E-2</v>
      </c>
      <c r="P870">
        <v>31983114</v>
      </c>
      <c r="Q870" s="6">
        <f t="shared" si="233"/>
        <v>5.002653665121537E-3</v>
      </c>
      <c r="R870">
        <v>4574.8422463391553</v>
      </c>
      <c r="S870" s="6">
        <f t="shared" si="234"/>
        <v>-6.328874117317973E-3</v>
      </c>
      <c r="T870" s="29">
        <v>775.36312999999916</v>
      </c>
      <c r="U870" s="6">
        <f t="shared" si="235"/>
        <v>-2.5963956539641897E-3</v>
      </c>
      <c r="V870">
        <v>1406.200039999999</v>
      </c>
      <c r="W870" s="6">
        <f t="shared" si="237"/>
        <v>-3.8439635737016475E-3</v>
      </c>
      <c r="X870">
        <v>5350.2053763391541</v>
      </c>
      <c r="Y870" s="6">
        <f t="shared" si="236"/>
        <v>-5.7896872161207202E-3</v>
      </c>
      <c r="Z870" s="29">
        <v>6756.4054163391529</v>
      </c>
      <c r="AA870" s="6">
        <f t="shared" si="238"/>
        <v>-5.3853534231164124E-3</v>
      </c>
      <c r="AB870">
        <f t="shared" si="228"/>
        <v>2019</v>
      </c>
      <c r="AC870">
        <f t="shared" si="229"/>
        <v>12</v>
      </c>
      <c r="AD870" s="23">
        <f t="shared" si="230"/>
        <v>4</v>
      </c>
      <c r="AE870">
        <f>IF(ISBLANK(Basket_Sheet!$I$1),0,IF(Basket_Sheet!$I$1=0,1,IF(Calculation_Sheet!AB870=Basket_Sheet!$I$1,1,0)))</f>
        <v>1</v>
      </c>
      <c r="AF870">
        <f>IF(ISBLANK(Basket_Sheet!$I$2),0,IF(Basket_Sheet!$I$2=0,1,IF(Calculation_Sheet!AC870=Basket_Sheet!$I$2,1,0)))</f>
        <v>0</v>
      </c>
      <c r="AG870">
        <f>IF(ISBLANK(Basket_Sheet!$I$3),0,IF(Basket_Sheet!$I$3=0,1,IF(Calculation_Sheet!AD870=Basket_Sheet!$I$3,1,0)))</f>
        <v>0</v>
      </c>
      <c r="AH870">
        <f t="shared" si="231"/>
        <v>1</v>
      </c>
    </row>
    <row r="871" spans="1:34" x14ac:dyDescent="0.35">
      <c r="A871" s="19">
        <v>43804</v>
      </c>
      <c r="B871" s="7">
        <v>-1.1514318074803336</v>
      </c>
      <c r="C871">
        <v>0.59217265699999999</v>
      </c>
      <c r="D871">
        <v>0.16670508429926101</v>
      </c>
      <c r="E871">
        <v>8.8242212277668699</v>
      </c>
      <c r="F871">
        <v>10</v>
      </c>
      <c r="G871">
        <f t="shared" si="222"/>
        <v>-1</v>
      </c>
      <c r="H871">
        <f t="shared" si="223"/>
        <v>99999</v>
      </c>
      <c r="I871">
        <f t="shared" si="224"/>
        <v>99999</v>
      </c>
      <c r="J871">
        <f>IF(Basket_Sheet!$I$6=0,IF(C871&lt;Basket_Sheet!$I$7,-10,10),IF(Basket_Sheet!$I$6=1,IF(D871&lt;Basket_Sheet!$I$7,-10,10),IF(Basket_Sheet!$I$6=2,IF(E871&gt;Basket_Sheet!$I$7,-10,10),"")))</f>
        <v>10</v>
      </c>
      <c r="K871">
        <f t="shared" si="225"/>
        <v>-1</v>
      </c>
      <c r="L871">
        <f t="shared" si="226"/>
        <v>1</v>
      </c>
      <c r="M871">
        <f t="shared" si="227"/>
        <v>1</v>
      </c>
      <c r="N871">
        <v>31677</v>
      </c>
      <c r="O871" s="6">
        <f t="shared" si="232"/>
        <v>-9.1136891220684468E-3</v>
      </c>
      <c r="P871">
        <v>31647292</v>
      </c>
      <c r="Q871" s="6">
        <f t="shared" si="233"/>
        <v>-1.0499978207250238E-2</v>
      </c>
      <c r="R871">
        <v>4520.3264317219127</v>
      </c>
      <c r="S871" s="6">
        <f t="shared" si="234"/>
        <v>-1.1916435951614845E-2</v>
      </c>
      <c r="T871" s="29">
        <v>770.38919999999928</v>
      </c>
      <c r="U871" s="6">
        <f t="shared" si="235"/>
        <v>-6.4149684290506492E-3</v>
      </c>
      <c r="V871">
        <v>1431.184279999999</v>
      </c>
      <c r="W871" s="6">
        <f t="shared" si="237"/>
        <v>1.7767201884022255E-2</v>
      </c>
      <c r="X871">
        <v>5290.7156317219124</v>
      </c>
      <c r="Y871" s="6">
        <f t="shared" si="236"/>
        <v>-1.1119151590017529E-2</v>
      </c>
      <c r="Z871" s="29">
        <v>6721.8999117219118</v>
      </c>
      <c r="AA871" s="6">
        <f t="shared" si="238"/>
        <v>-5.1070802432601203E-3</v>
      </c>
      <c r="AB871">
        <f t="shared" si="228"/>
        <v>2019</v>
      </c>
      <c r="AC871">
        <f t="shared" si="229"/>
        <v>12</v>
      </c>
      <c r="AD871" s="23">
        <f t="shared" si="230"/>
        <v>4</v>
      </c>
      <c r="AE871">
        <f>IF(ISBLANK(Basket_Sheet!$I$1),0,IF(Basket_Sheet!$I$1=0,1,IF(Calculation_Sheet!AB871=Basket_Sheet!$I$1,1,0)))</f>
        <v>1</v>
      </c>
      <c r="AF871">
        <f>IF(ISBLANK(Basket_Sheet!$I$2),0,IF(Basket_Sheet!$I$2=0,1,IF(Calculation_Sheet!AC871=Basket_Sheet!$I$2,1,0)))</f>
        <v>0</v>
      </c>
      <c r="AG871">
        <f>IF(ISBLANK(Basket_Sheet!$I$3),0,IF(Basket_Sheet!$I$3=0,1,IF(Calculation_Sheet!AD871=Basket_Sheet!$I$3,1,0)))</f>
        <v>0</v>
      </c>
      <c r="AH871">
        <f t="shared" si="231"/>
        <v>1</v>
      </c>
    </row>
    <row r="872" spans="1:34" x14ac:dyDescent="0.35">
      <c r="A872" s="19">
        <v>43805</v>
      </c>
      <c r="B872" s="7">
        <v>-1.5956407226640292</v>
      </c>
      <c r="C872">
        <v>0.93245222900000002</v>
      </c>
      <c r="D872">
        <v>0.32670309975204298</v>
      </c>
      <c r="E872">
        <v>5.3364795889351004</v>
      </c>
      <c r="F872">
        <v>8</v>
      </c>
      <c r="G872">
        <f t="shared" si="222"/>
        <v>-1</v>
      </c>
      <c r="H872">
        <f t="shared" si="223"/>
        <v>99999</v>
      </c>
      <c r="I872">
        <f t="shared" si="224"/>
        <v>99999</v>
      </c>
      <c r="J872">
        <f>IF(Basket_Sheet!$I$6=0,IF(C872&lt;Basket_Sheet!$I$7,-10,10),IF(Basket_Sheet!$I$6=1,IF(D872&lt;Basket_Sheet!$I$7,-10,10),IF(Basket_Sheet!$I$6=2,IF(E872&gt;Basket_Sheet!$I$7,-10,10),"")))</f>
        <v>10</v>
      </c>
      <c r="K872">
        <f t="shared" si="225"/>
        <v>-1</v>
      </c>
      <c r="L872">
        <f t="shared" si="226"/>
        <v>1</v>
      </c>
      <c r="M872">
        <f t="shared" si="227"/>
        <v>1</v>
      </c>
      <c r="N872">
        <v>31319.449199999999</v>
      </c>
      <c r="O872" s="6">
        <f t="shared" si="232"/>
        <v>-1.12873946396439E-2</v>
      </c>
      <c r="P872">
        <v>31714036</v>
      </c>
      <c r="Q872" s="6">
        <f t="shared" si="233"/>
        <v>2.1089956132740451E-3</v>
      </c>
      <c r="R872">
        <v>4527.4622636233871</v>
      </c>
      <c r="S872" s="6">
        <f t="shared" si="234"/>
        <v>1.578609865738434E-3</v>
      </c>
      <c r="T872" s="29">
        <v>774.17720999999915</v>
      </c>
      <c r="U872" s="6">
        <f t="shared" si="235"/>
        <v>4.9170081823575185E-3</v>
      </c>
      <c r="V872">
        <v>1423.4792399999992</v>
      </c>
      <c r="W872" s="6">
        <f t="shared" si="237"/>
        <v>-5.3836812684945334E-3</v>
      </c>
      <c r="X872">
        <v>5301.639473623386</v>
      </c>
      <c r="Y872" s="6">
        <f t="shared" si="236"/>
        <v>2.0647191536768972E-3</v>
      </c>
      <c r="Z872" s="29">
        <v>6725.1187136233857</v>
      </c>
      <c r="AA872" s="6">
        <f t="shared" si="238"/>
        <v>4.7885299450256547E-4</v>
      </c>
      <c r="AB872">
        <f t="shared" si="228"/>
        <v>2019</v>
      </c>
      <c r="AC872">
        <f t="shared" si="229"/>
        <v>12</v>
      </c>
      <c r="AD872" s="23">
        <f t="shared" si="230"/>
        <v>4</v>
      </c>
      <c r="AE872">
        <f>IF(ISBLANK(Basket_Sheet!$I$1),0,IF(Basket_Sheet!$I$1=0,1,IF(Calculation_Sheet!AB872=Basket_Sheet!$I$1,1,0)))</f>
        <v>1</v>
      </c>
      <c r="AF872">
        <f>IF(ISBLANK(Basket_Sheet!$I$2),0,IF(Basket_Sheet!$I$2=0,1,IF(Calculation_Sheet!AC872=Basket_Sheet!$I$2,1,0)))</f>
        <v>0</v>
      </c>
      <c r="AG872">
        <f>IF(ISBLANK(Basket_Sheet!$I$3),0,IF(Basket_Sheet!$I$3=0,1,IF(Calculation_Sheet!AD872=Basket_Sheet!$I$3,1,0)))</f>
        <v>0</v>
      </c>
      <c r="AH872">
        <f t="shared" si="231"/>
        <v>1</v>
      </c>
    </row>
    <row r="873" spans="1:34" x14ac:dyDescent="0.35">
      <c r="A873" s="19">
        <v>43808</v>
      </c>
      <c r="B873" s="7">
        <v>0.38158057657291933</v>
      </c>
      <c r="C873">
        <v>8.0390610000000001E-3</v>
      </c>
      <c r="D873">
        <v>7.1424664438379901E-2</v>
      </c>
      <c r="E873">
        <v>8.9526419555408001</v>
      </c>
      <c r="F873">
        <v>11</v>
      </c>
      <c r="G873">
        <f t="shared" si="222"/>
        <v>99999</v>
      </c>
      <c r="H873">
        <f t="shared" si="223"/>
        <v>99999</v>
      </c>
      <c r="I873">
        <f t="shared" si="224"/>
        <v>1</v>
      </c>
      <c r="J873">
        <f>IF(Basket_Sheet!$I$6=0,IF(C873&lt;Basket_Sheet!$I$7,-10,10),IF(Basket_Sheet!$I$6=1,IF(D873&lt;Basket_Sheet!$I$7,-10,10),IF(Basket_Sheet!$I$6=2,IF(E873&gt;Basket_Sheet!$I$7,-10,10),"")))</f>
        <v>-10</v>
      </c>
      <c r="K873">
        <f t="shared" si="225"/>
        <v>1</v>
      </c>
      <c r="L873">
        <f t="shared" si="226"/>
        <v>6</v>
      </c>
      <c r="M873">
        <f t="shared" si="227"/>
        <v>6</v>
      </c>
      <c r="N873">
        <v>31332.400399999999</v>
      </c>
      <c r="O873" s="6">
        <f t="shared" si="232"/>
        <v>4.1351940506029194E-4</v>
      </c>
      <c r="P873">
        <v>31779226</v>
      </c>
      <c r="Q873" s="6">
        <f t="shared" si="233"/>
        <v>2.055556725734986E-3</v>
      </c>
      <c r="R873">
        <v>4528.2549953860935</v>
      </c>
      <c r="S873" s="6">
        <f t="shared" si="234"/>
        <v>1.7509406297566699E-4</v>
      </c>
      <c r="T873" s="29">
        <v>773.14677999999935</v>
      </c>
      <c r="U873" s="6">
        <f t="shared" si="235"/>
        <v>-1.3310001724279319E-3</v>
      </c>
      <c r="V873">
        <v>1432.1051399999992</v>
      </c>
      <c r="W873" s="6">
        <f t="shared" si="237"/>
        <v>6.0597301018594507E-3</v>
      </c>
      <c r="X873">
        <v>5301.4017753860926</v>
      </c>
      <c r="Y873" s="6">
        <f t="shared" si="236"/>
        <v>-4.4834855043585087E-5</v>
      </c>
      <c r="Z873" s="29">
        <v>6733.5069153860914</v>
      </c>
      <c r="AA873" s="6">
        <f t="shared" si="238"/>
        <v>1.2472942292771627E-3</v>
      </c>
      <c r="AB873">
        <f t="shared" si="228"/>
        <v>2019</v>
      </c>
      <c r="AC873">
        <f t="shared" si="229"/>
        <v>12</v>
      </c>
      <c r="AD873" s="23">
        <f t="shared" si="230"/>
        <v>4</v>
      </c>
      <c r="AE873">
        <f>IF(ISBLANK(Basket_Sheet!$I$1),0,IF(Basket_Sheet!$I$1=0,1,IF(Calculation_Sheet!AB873=Basket_Sheet!$I$1,1,0)))</f>
        <v>1</v>
      </c>
      <c r="AF873">
        <f>IF(ISBLANK(Basket_Sheet!$I$2),0,IF(Basket_Sheet!$I$2=0,1,IF(Calculation_Sheet!AC873=Basket_Sheet!$I$2,1,0)))</f>
        <v>0</v>
      </c>
      <c r="AG873">
        <f>IF(ISBLANK(Basket_Sheet!$I$3),0,IF(Basket_Sheet!$I$3=0,1,IF(Calculation_Sheet!AD873=Basket_Sheet!$I$3,1,0)))</f>
        <v>0</v>
      </c>
      <c r="AH873">
        <f t="shared" si="231"/>
        <v>1</v>
      </c>
    </row>
    <row r="874" spans="1:34" x14ac:dyDescent="0.35">
      <c r="A874" s="19">
        <v>43809</v>
      </c>
      <c r="B874" s="7">
        <v>-0.57337284454014303</v>
      </c>
      <c r="C874">
        <v>0.30980655299999998</v>
      </c>
      <c r="D874">
        <v>6.7098075709310506E-2</v>
      </c>
      <c r="E874">
        <v>11.278853069306599</v>
      </c>
      <c r="F874">
        <v>5</v>
      </c>
      <c r="G874">
        <f t="shared" si="222"/>
        <v>-1</v>
      </c>
      <c r="H874">
        <f t="shared" si="223"/>
        <v>99999</v>
      </c>
      <c r="I874">
        <f t="shared" si="224"/>
        <v>99999</v>
      </c>
      <c r="J874">
        <f>IF(Basket_Sheet!$I$6=0,IF(C874&lt;Basket_Sheet!$I$7,-10,10),IF(Basket_Sheet!$I$6=1,IF(D874&lt;Basket_Sheet!$I$7,-10,10),IF(Basket_Sheet!$I$6=2,IF(E874&gt;Basket_Sheet!$I$7,-10,10),"")))</f>
        <v>-10</v>
      </c>
      <c r="K874">
        <f t="shared" si="225"/>
        <v>-1</v>
      </c>
      <c r="L874">
        <f t="shared" si="226"/>
        <v>2</v>
      </c>
      <c r="M874">
        <f t="shared" si="227"/>
        <v>2</v>
      </c>
      <c r="N874">
        <v>31176.349600000001</v>
      </c>
      <c r="O874" s="6">
        <f t="shared" si="232"/>
        <v>-4.9804929723800129E-3</v>
      </c>
      <c r="P874">
        <v>31920328</v>
      </c>
      <c r="Q874" s="6">
        <f t="shared" si="233"/>
        <v>4.4400703780513862E-3</v>
      </c>
      <c r="R874">
        <v>4535.8537703737356</v>
      </c>
      <c r="S874" s="6">
        <f t="shared" si="234"/>
        <v>1.6780801866027595E-3</v>
      </c>
      <c r="T874" s="29">
        <v>773.53760999999918</v>
      </c>
      <c r="U874" s="6">
        <f t="shared" si="235"/>
        <v>5.0550556519146639E-4</v>
      </c>
      <c r="V874">
        <v>1435.8372399999992</v>
      </c>
      <c r="W874" s="6">
        <f t="shared" si="237"/>
        <v>2.6060237448766177E-3</v>
      </c>
      <c r="X874">
        <v>5309.391380373735</v>
      </c>
      <c r="Y874" s="6">
        <f t="shared" si="236"/>
        <v>1.5070740393110515E-3</v>
      </c>
      <c r="Z874" s="29">
        <v>6745.228620373734</v>
      </c>
      <c r="AA874" s="6">
        <f t="shared" si="238"/>
        <v>1.7408023983547238E-3</v>
      </c>
      <c r="AB874">
        <f t="shared" si="228"/>
        <v>2019</v>
      </c>
      <c r="AC874">
        <f t="shared" si="229"/>
        <v>12</v>
      </c>
      <c r="AD874" s="23">
        <f t="shared" si="230"/>
        <v>4</v>
      </c>
      <c r="AE874">
        <f>IF(ISBLANK(Basket_Sheet!$I$1),0,IF(Basket_Sheet!$I$1=0,1,IF(Calculation_Sheet!AB874=Basket_Sheet!$I$1,1,0)))</f>
        <v>1</v>
      </c>
      <c r="AF874">
        <f>IF(ISBLANK(Basket_Sheet!$I$2),0,IF(Basket_Sheet!$I$2=0,1,IF(Calculation_Sheet!AC874=Basket_Sheet!$I$2,1,0)))</f>
        <v>0</v>
      </c>
      <c r="AG874">
        <f>IF(ISBLANK(Basket_Sheet!$I$3),0,IF(Basket_Sheet!$I$3=0,1,IF(Calculation_Sheet!AD874=Basket_Sheet!$I$3,1,0)))</f>
        <v>0</v>
      </c>
      <c r="AH874">
        <f t="shared" si="231"/>
        <v>1</v>
      </c>
    </row>
    <row r="875" spans="1:34" x14ac:dyDescent="0.35">
      <c r="A875" s="19">
        <v>43810</v>
      </c>
      <c r="B875" s="7">
        <v>0.27503994378364033</v>
      </c>
      <c r="C875">
        <v>0.43208233899999998</v>
      </c>
      <c r="D875">
        <v>6.0787519892420601E-2</v>
      </c>
      <c r="E875">
        <v>8.13431456275109</v>
      </c>
      <c r="F875">
        <v>6</v>
      </c>
      <c r="G875">
        <f t="shared" si="222"/>
        <v>99999</v>
      </c>
      <c r="H875">
        <f t="shared" si="223"/>
        <v>99999</v>
      </c>
      <c r="I875">
        <f t="shared" si="224"/>
        <v>1</v>
      </c>
      <c r="J875">
        <f>IF(Basket_Sheet!$I$6=0,IF(C875&lt;Basket_Sheet!$I$7,-10,10),IF(Basket_Sheet!$I$6=1,IF(D875&lt;Basket_Sheet!$I$7,-10,10),IF(Basket_Sheet!$I$6=2,IF(E875&gt;Basket_Sheet!$I$7,-10,10),"")))</f>
        <v>-10</v>
      </c>
      <c r="K875">
        <f t="shared" si="225"/>
        <v>1</v>
      </c>
      <c r="L875">
        <f t="shared" si="226"/>
        <v>6</v>
      </c>
      <c r="M875">
        <f t="shared" si="227"/>
        <v>6</v>
      </c>
      <c r="N875">
        <v>31285.349600000001</v>
      </c>
      <c r="O875" s="6">
        <f t="shared" si="232"/>
        <v>3.4962399831441893E-3</v>
      </c>
      <c r="P875">
        <v>31974652</v>
      </c>
      <c r="Q875" s="6">
        <f t="shared" si="233"/>
        <v>1.7018622114408632E-3</v>
      </c>
      <c r="R875">
        <v>4522.0120943569236</v>
      </c>
      <c r="S875" s="6">
        <f t="shared" si="234"/>
        <v>-3.0516142533562052E-3</v>
      </c>
      <c r="T875" s="29">
        <v>772.45610999999917</v>
      </c>
      <c r="U875" s="6">
        <f t="shared" si="235"/>
        <v>-1.3981220641617886E-3</v>
      </c>
      <c r="V875">
        <v>1436.0855799999993</v>
      </c>
      <c r="W875" s="6">
        <f t="shared" si="237"/>
        <v>1.7295832221209118E-4</v>
      </c>
      <c r="X875">
        <v>5294.4682043569228</v>
      </c>
      <c r="Y875" s="6">
        <f t="shared" si="236"/>
        <v>-2.810713120900421E-3</v>
      </c>
      <c r="Z875" s="29">
        <v>6730.5537843569218</v>
      </c>
      <c r="AA875" s="6">
        <f t="shared" si="238"/>
        <v>-2.1755876402005381E-3</v>
      </c>
      <c r="AB875">
        <f t="shared" si="228"/>
        <v>2019</v>
      </c>
      <c r="AC875">
        <f t="shared" si="229"/>
        <v>12</v>
      </c>
      <c r="AD875" s="23">
        <f t="shared" si="230"/>
        <v>4</v>
      </c>
      <c r="AE875">
        <f>IF(ISBLANK(Basket_Sheet!$I$1),0,IF(Basket_Sheet!$I$1=0,1,IF(Calculation_Sheet!AB875=Basket_Sheet!$I$1,1,0)))</f>
        <v>1</v>
      </c>
      <c r="AF875">
        <f>IF(ISBLANK(Basket_Sheet!$I$2),0,IF(Basket_Sheet!$I$2=0,1,IF(Calculation_Sheet!AC875=Basket_Sheet!$I$2,1,0)))</f>
        <v>0</v>
      </c>
      <c r="AG875">
        <f>IF(ISBLANK(Basket_Sheet!$I$3),0,IF(Basket_Sheet!$I$3=0,1,IF(Calculation_Sheet!AD875=Basket_Sheet!$I$3,1,0)))</f>
        <v>0</v>
      </c>
      <c r="AH875">
        <f t="shared" si="231"/>
        <v>1</v>
      </c>
    </row>
    <row r="876" spans="1:34" x14ac:dyDescent="0.35">
      <c r="A876" s="19">
        <v>43811</v>
      </c>
      <c r="B876" s="7">
        <v>0.86636595988401022</v>
      </c>
      <c r="C876">
        <v>0.79616911599999995</v>
      </c>
      <c r="D876">
        <v>0.25674758984295298</v>
      </c>
      <c r="E876">
        <v>6.7277767722485002</v>
      </c>
      <c r="F876">
        <v>2</v>
      </c>
      <c r="G876">
        <f t="shared" si="222"/>
        <v>99999</v>
      </c>
      <c r="H876">
        <f t="shared" si="223"/>
        <v>99999</v>
      </c>
      <c r="I876">
        <f t="shared" si="224"/>
        <v>1</v>
      </c>
      <c r="J876">
        <f>IF(Basket_Sheet!$I$6=0,IF(C876&lt;Basket_Sheet!$I$7,-10,10),IF(Basket_Sheet!$I$6=1,IF(D876&lt;Basket_Sheet!$I$7,-10,10),IF(Basket_Sheet!$I$6=2,IF(E876&gt;Basket_Sheet!$I$7,-10,10),"")))</f>
        <v>10</v>
      </c>
      <c r="K876">
        <f t="shared" si="225"/>
        <v>1</v>
      </c>
      <c r="L876">
        <f t="shared" si="226"/>
        <v>5</v>
      </c>
      <c r="M876">
        <f t="shared" si="227"/>
        <v>5</v>
      </c>
      <c r="N876">
        <v>31665.800800000001</v>
      </c>
      <c r="O876" s="6">
        <f t="shared" si="232"/>
        <v>1.2160682391735289E-2</v>
      </c>
      <c r="P876">
        <v>32122796</v>
      </c>
      <c r="Q876" s="6">
        <f t="shared" si="233"/>
        <v>4.6331700498256634E-3</v>
      </c>
      <c r="R876">
        <v>4540.685653361611</v>
      </c>
      <c r="S876" s="6">
        <f t="shared" si="234"/>
        <v>4.1294801108537893E-3</v>
      </c>
      <c r="T876" s="29">
        <v>775.47539999999924</v>
      </c>
      <c r="U876" s="6">
        <f t="shared" si="235"/>
        <v>3.9086880936187729E-3</v>
      </c>
      <c r="V876">
        <v>1434.8402199999991</v>
      </c>
      <c r="W876" s="6">
        <f t="shared" si="237"/>
        <v>-8.6719065865148437E-4</v>
      </c>
      <c r="X876">
        <v>5316.1610533616104</v>
      </c>
      <c r="Y876" s="6">
        <f t="shared" si="236"/>
        <v>4.0972668391578981E-3</v>
      </c>
      <c r="Z876" s="29">
        <v>6751.0012733616095</v>
      </c>
      <c r="AA876" s="6">
        <f t="shared" si="238"/>
        <v>3.0380098963345148E-3</v>
      </c>
      <c r="AB876">
        <f t="shared" si="228"/>
        <v>2019</v>
      </c>
      <c r="AC876">
        <f t="shared" si="229"/>
        <v>12</v>
      </c>
      <c r="AD876" s="23">
        <f t="shared" si="230"/>
        <v>4</v>
      </c>
      <c r="AE876">
        <f>IF(ISBLANK(Basket_Sheet!$I$1),0,IF(Basket_Sheet!$I$1=0,1,IF(Calculation_Sheet!AB876=Basket_Sheet!$I$1,1,0)))</f>
        <v>1</v>
      </c>
      <c r="AF876">
        <f>IF(ISBLANK(Basket_Sheet!$I$2),0,IF(Basket_Sheet!$I$2=0,1,IF(Calculation_Sheet!AC876=Basket_Sheet!$I$2,1,0)))</f>
        <v>0</v>
      </c>
      <c r="AG876">
        <f>IF(ISBLANK(Basket_Sheet!$I$3),0,IF(Basket_Sheet!$I$3=0,1,IF(Calculation_Sheet!AD876=Basket_Sheet!$I$3,1,0)))</f>
        <v>0</v>
      </c>
      <c r="AH876">
        <f t="shared" si="231"/>
        <v>1</v>
      </c>
    </row>
    <row r="877" spans="1:34" x14ac:dyDescent="0.35">
      <c r="A877" s="19">
        <v>43812</v>
      </c>
      <c r="B877" s="7">
        <v>0.69564352696493659</v>
      </c>
      <c r="C877">
        <v>0.74292112399999999</v>
      </c>
      <c r="D877">
        <v>9.8143250486637398E-2</v>
      </c>
      <c r="E877">
        <v>8.5043243003501292</v>
      </c>
      <c r="F877">
        <v>5</v>
      </c>
      <c r="G877">
        <f t="shared" si="222"/>
        <v>99999</v>
      </c>
      <c r="H877">
        <f t="shared" si="223"/>
        <v>99999</v>
      </c>
      <c r="I877">
        <f t="shared" si="224"/>
        <v>1</v>
      </c>
      <c r="J877">
        <f>IF(Basket_Sheet!$I$6=0,IF(C877&lt;Basket_Sheet!$I$7,-10,10),IF(Basket_Sheet!$I$6=1,IF(D877&lt;Basket_Sheet!$I$7,-10,10),IF(Basket_Sheet!$I$6=2,IF(E877&gt;Basket_Sheet!$I$7,-10,10),"")))</f>
        <v>10</v>
      </c>
      <c r="K877">
        <f t="shared" si="225"/>
        <v>1</v>
      </c>
      <c r="L877">
        <f t="shared" si="226"/>
        <v>5</v>
      </c>
      <c r="M877">
        <f t="shared" si="227"/>
        <v>5</v>
      </c>
      <c r="N877">
        <v>32029.599600000001</v>
      </c>
      <c r="O877" s="6">
        <f t="shared" si="232"/>
        <v>1.1488697295158889E-2</v>
      </c>
      <c r="P877">
        <v>32076150</v>
      </c>
      <c r="Q877" s="6">
        <f t="shared" si="233"/>
        <v>-1.4521151894747453E-3</v>
      </c>
      <c r="R877">
        <v>4528.5974842002061</v>
      </c>
      <c r="S877" s="6">
        <f t="shared" si="234"/>
        <v>-2.6621902690964205E-3</v>
      </c>
      <c r="T877" s="29">
        <v>777.23529999999926</v>
      </c>
      <c r="U877" s="6">
        <f t="shared" si="235"/>
        <v>2.2694465872161729E-3</v>
      </c>
      <c r="V877">
        <v>1435.8042799999992</v>
      </c>
      <c r="W877" s="6">
        <f t="shared" si="237"/>
        <v>6.7189362729180857E-4</v>
      </c>
      <c r="X877">
        <v>5305.8327842002054</v>
      </c>
      <c r="Y877" s="6">
        <f t="shared" si="236"/>
        <v>-1.9428059191084479E-3</v>
      </c>
      <c r="Z877" s="29">
        <v>6741.6370642002048</v>
      </c>
      <c r="AA877" s="6">
        <f t="shared" si="238"/>
        <v>-1.3870844904673163E-3</v>
      </c>
      <c r="AB877">
        <f t="shared" si="228"/>
        <v>2019</v>
      </c>
      <c r="AC877">
        <f t="shared" si="229"/>
        <v>12</v>
      </c>
      <c r="AD877" s="23">
        <f t="shared" si="230"/>
        <v>4</v>
      </c>
      <c r="AE877">
        <f>IF(ISBLANK(Basket_Sheet!$I$1),0,IF(Basket_Sheet!$I$1=0,1,IF(Calculation_Sheet!AB877=Basket_Sheet!$I$1,1,0)))</f>
        <v>1</v>
      </c>
      <c r="AF877">
        <f>IF(ISBLANK(Basket_Sheet!$I$2),0,IF(Basket_Sheet!$I$2=0,1,IF(Calculation_Sheet!AC877=Basket_Sheet!$I$2,1,0)))</f>
        <v>0</v>
      </c>
      <c r="AG877">
        <f>IF(ISBLANK(Basket_Sheet!$I$3),0,IF(Basket_Sheet!$I$3=0,1,IF(Calculation_Sheet!AD877=Basket_Sheet!$I$3,1,0)))</f>
        <v>0</v>
      </c>
      <c r="AH877">
        <f t="shared" si="231"/>
        <v>1</v>
      </c>
    </row>
    <row r="878" spans="1:34" x14ac:dyDescent="0.35">
      <c r="A878" s="19">
        <v>43815</v>
      </c>
      <c r="B878" s="7">
        <v>-0.36924032622803149</v>
      </c>
      <c r="C878">
        <v>4.8109503999999997E-2</v>
      </c>
      <c r="D878">
        <v>3.6522097595544797E-2</v>
      </c>
      <c r="E878">
        <v>12.2428111515637</v>
      </c>
      <c r="F878">
        <v>2</v>
      </c>
      <c r="G878">
        <f t="shared" si="222"/>
        <v>-1</v>
      </c>
      <c r="H878">
        <f t="shared" si="223"/>
        <v>99999</v>
      </c>
      <c r="I878">
        <f t="shared" si="224"/>
        <v>99999</v>
      </c>
      <c r="J878">
        <f>IF(Basket_Sheet!$I$6=0,IF(C878&lt;Basket_Sheet!$I$7,-10,10),IF(Basket_Sheet!$I$6=1,IF(D878&lt;Basket_Sheet!$I$7,-10,10),IF(Basket_Sheet!$I$6=2,IF(E878&gt;Basket_Sheet!$I$7,-10,10),"")))</f>
        <v>-10</v>
      </c>
      <c r="K878">
        <f t="shared" si="225"/>
        <v>-1</v>
      </c>
      <c r="L878">
        <f t="shared" si="226"/>
        <v>2</v>
      </c>
      <c r="M878">
        <f t="shared" si="227"/>
        <v>2</v>
      </c>
      <c r="N878">
        <v>31995.599600000001</v>
      </c>
      <c r="O878" s="6">
        <f t="shared" si="232"/>
        <v>-1.0615181090181114E-3</v>
      </c>
      <c r="P878">
        <v>32120164</v>
      </c>
      <c r="Q878" s="6">
        <f t="shared" si="233"/>
        <v>1.3721721590651548E-3</v>
      </c>
      <c r="R878">
        <v>4527.0573396027939</v>
      </c>
      <c r="S878" s="6">
        <f t="shared" si="234"/>
        <v>-3.4009306474813705E-4</v>
      </c>
      <c r="T878" s="29">
        <v>776.74061999999924</v>
      </c>
      <c r="U878" s="6">
        <f t="shared" si="235"/>
        <v>-6.3646105625925209E-4</v>
      </c>
      <c r="V878">
        <v>1434.8755999999992</v>
      </c>
      <c r="W878" s="6">
        <f t="shared" si="237"/>
        <v>-6.4680124786919979E-4</v>
      </c>
      <c r="X878">
        <v>5303.7979596027935</v>
      </c>
      <c r="Y878" s="6">
        <f t="shared" si="236"/>
        <v>-3.8350711003765081E-4</v>
      </c>
      <c r="Z878" s="29">
        <v>6738.6735596027929</v>
      </c>
      <c r="AA878" s="6">
        <f t="shared" si="238"/>
        <v>-4.3958234019281228E-4</v>
      </c>
      <c r="AB878">
        <f t="shared" si="228"/>
        <v>2019</v>
      </c>
      <c r="AC878">
        <f t="shared" si="229"/>
        <v>12</v>
      </c>
      <c r="AD878" s="23">
        <f t="shared" si="230"/>
        <v>4</v>
      </c>
      <c r="AE878">
        <f>IF(ISBLANK(Basket_Sheet!$I$1),0,IF(Basket_Sheet!$I$1=0,1,IF(Calculation_Sheet!AB878=Basket_Sheet!$I$1,1,0)))</f>
        <v>1</v>
      </c>
      <c r="AF878">
        <f>IF(ISBLANK(Basket_Sheet!$I$2),0,IF(Basket_Sheet!$I$2=0,1,IF(Calculation_Sheet!AC878=Basket_Sheet!$I$2,1,0)))</f>
        <v>0</v>
      </c>
      <c r="AG878">
        <f>IF(ISBLANK(Basket_Sheet!$I$3),0,IF(Basket_Sheet!$I$3=0,1,IF(Calculation_Sheet!AD878=Basket_Sheet!$I$3,1,0)))</f>
        <v>0</v>
      </c>
      <c r="AH878">
        <f t="shared" si="231"/>
        <v>1</v>
      </c>
    </row>
    <row r="879" spans="1:34" x14ac:dyDescent="0.35">
      <c r="A879" s="19">
        <v>43816</v>
      </c>
      <c r="B879" s="7">
        <v>0.37072121502646477</v>
      </c>
      <c r="C879">
        <v>5.8123037000000002E-2</v>
      </c>
      <c r="D879">
        <v>2.63897754412648E-2</v>
      </c>
      <c r="E879">
        <v>14.7791715285901</v>
      </c>
      <c r="F879">
        <v>3</v>
      </c>
      <c r="G879">
        <f t="shared" si="222"/>
        <v>99999</v>
      </c>
      <c r="H879">
        <f t="shared" si="223"/>
        <v>99999</v>
      </c>
      <c r="I879">
        <f t="shared" si="224"/>
        <v>1</v>
      </c>
      <c r="J879">
        <f>IF(Basket_Sheet!$I$6=0,IF(C879&lt;Basket_Sheet!$I$7,-10,10),IF(Basket_Sheet!$I$6=1,IF(D879&lt;Basket_Sheet!$I$7,-10,10),IF(Basket_Sheet!$I$6=2,IF(E879&gt;Basket_Sheet!$I$7,-10,10),"")))</f>
        <v>-10</v>
      </c>
      <c r="K879">
        <f t="shared" si="225"/>
        <v>1</v>
      </c>
      <c r="L879">
        <f t="shared" si="226"/>
        <v>6</v>
      </c>
      <c r="M879">
        <f t="shared" si="227"/>
        <v>6</v>
      </c>
      <c r="N879">
        <v>32152.150399999999</v>
      </c>
      <c r="O879" s="6">
        <f t="shared" si="232"/>
        <v>4.8928853328942257E-3</v>
      </c>
      <c r="P879">
        <v>32113846</v>
      </c>
      <c r="Q879" s="6">
        <f t="shared" si="233"/>
        <v>-1.9669887115147944E-4</v>
      </c>
      <c r="R879">
        <v>4537.8611637675558</v>
      </c>
      <c r="S879" s="6">
        <f t="shared" si="234"/>
        <v>2.386500402866476E-3</v>
      </c>
      <c r="T879" s="29">
        <v>778.23028999999929</v>
      </c>
      <c r="U879" s="6">
        <f t="shared" si="235"/>
        <v>1.9178474276264623E-3</v>
      </c>
      <c r="V879">
        <v>1433.5437599999991</v>
      </c>
      <c r="W879" s="6">
        <f t="shared" si="237"/>
        <v>-9.2819196312210472E-4</v>
      </c>
      <c r="X879">
        <v>5316.0914537675553</v>
      </c>
      <c r="Y879" s="6">
        <f t="shared" si="236"/>
        <v>2.3178662268805716E-3</v>
      </c>
      <c r="Z879" s="29">
        <v>6749.6352137675549</v>
      </c>
      <c r="AA879" s="6">
        <f t="shared" si="238"/>
        <v>1.6266783170022503E-3</v>
      </c>
      <c r="AB879">
        <f t="shared" si="228"/>
        <v>2019</v>
      </c>
      <c r="AC879">
        <f t="shared" si="229"/>
        <v>12</v>
      </c>
      <c r="AD879" s="23">
        <f t="shared" si="230"/>
        <v>4</v>
      </c>
      <c r="AE879">
        <f>IF(ISBLANK(Basket_Sheet!$I$1),0,IF(Basket_Sheet!$I$1=0,1,IF(Calculation_Sheet!AB879=Basket_Sheet!$I$1,1,0)))</f>
        <v>1</v>
      </c>
      <c r="AF879">
        <f>IF(ISBLANK(Basket_Sheet!$I$2),0,IF(Basket_Sheet!$I$2=0,1,IF(Calculation_Sheet!AC879=Basket_Sheet!$I$2,1,0)))</f>
        <v>0</v>
      </c>
      <c r="AG879">
        <f>IF(ISBLANK(Basket_Sheet!$I$3),0,IF(Basket_Sheet!$I$3=0,1,IF(Calculation_Sheet!AD879=Basket_Sheet!$I$3,1,0)))</f>
        <v>0</v>
      </c>
      <c r="AH879">
        <f t="shared" si="231"/>
        <v>1</v>
      </c>
    </row>
    <row r="880" spans="1:34" x14ac:dyDescent="0.35">
      <c r="A880" s="19">
        <v>43817</v>
      </c>
      <c r="B880" s="7">
        <v>0.28786232320484906</v>
      </c>
      <c r="C880">
        <v>0.70857978300000002</v>
      </c>
      <c r="D880">
        <v>0.11709958723435999</v>
      </c>
      <c r="E880">
        <v>8.9250831714649905</v>
      </c>
      <c r="F880">
        <v>4</v>
      </c>
      <c r="G880">
        <f t="shared" si="222"/>
        <v>99999</v>
      </c>
      <c r="H880">
        <f t="shared" si="223"/>
        <v>99999</v>
      </c>
      <c r="I880">
        <f t="shared" si="224"/>
        <v>1</v>
      </c>
      <c r="J880">
        <f>IF(Basket_Sheet!$I$6=0,IF(C880&lt;Basket_Sheet!$I$7,-10,10),IF(Basket_Sheet!$I$6=1,IF(D880&lt;Basket_Sheet!$I$7,-10,10),IF(Basket_Sheet!$I$6=2,IF(E880&gt;Basket_Sheet!$I$7,-10,10),"")))</f>
        <v>10</v>
      </c>
      <c r="K880">
        <f t="shared" si="225"/>
        <v>1</v>
      </c>
      <c r="L880">
        <f t="shared" si="226"/>
        <v>5</v>
      </c>
      <c r="M880">
        <f t="shared" si="227"/>
        <v>5</v>
      </c>
      <c r="N880">
        <v>32276</v>
      </c>
      <c r="O880" s="6">
        <f t="shared" si="232"/>
        <v>3.8519849670770601E-3</v>
      </c>
      <c r="P880">
        <v>32041458</v>
      </c>
      <c r="Q880" s="6">
        <f t="shared" si="233"/>
        <v>-2.2541055966949219E-3</v>
      </c>
      <c r="R880">
        <v>4543.1237486075288</v>
      </c>
      <c r="S880" s="6">
        <f t="shared" si="234"/>
        <v>1.1597060046684149E-3</v>
      </c>
      <c r="T880" s="29">
        <v>778.39909999999918</v>
      </c>
      <c r="U880" s="6">
        <f t="shared" si="235"/>
        <v>2.1691522698241705E-4</v>
      </c>
      <c r="V880">
        <v>1430.9882399999992</v>
      </c>
      <c r="W880" s="6">
        <f t="shared" si="237"/>
        <v>-1.7826592192762281E-3</v>
      </c>
      <c r="X880">
        <v>5321.5228486075284</v>
      </c>
      <c r="Y880" s="6">
        <f t="shared" si="236"/>
        <v>1.0216895038785978E-3</v>
      </c>
      <c r="Z880" s="29">
        <v>6752.5110886075272</v>
      </c>
      <c r="AA880" s="6">
        <f t="shared" si="238"/>
        <v>4.2607855815757212E-4</v>
      </c>
      <c r="AB880">
        <f t="shared" si="228"/>
        <v>2019</v>
      </c>
      <c r="AC880">
        <f t="shared" si="229"/>
        <v>12</v>
      </c>
      <c r="AD880" s="23">
        <f t="shared" si="230"/>
        <v>4</v>
      </c>
      <c r="AE880">
        <f>IF(ISBLANK(Basket_Sheet!$I$1),0,IF(Basket_Sheet!$I$1=0,1,IF(Calculation_Sheet!AB880=Basket_Sheet!$I$1,1,0)))</f>
        <v>1</v>
      </c>
      <c r="AF880">
        <f>IF(ISBLANK(Basket_Sheet!$I$2),0,IF(Basket_Sheet!$I$2=0,1,IF(Calculation_Sheet!AC880=Basket_Sheet!$I$2,1,0)))</f>
        <v>0</v>
      </c>
      <c r="AG880">
        <f>IF(ISBLANK(Basket_Sheet!$I$3),0,IF(Basket_Sheet!$I$3=0,1,IF(Calculation_Sheet!AD880=Basket_Sheet!$I$3,1,0)))</f>
        <v>0</v>
      </c>
      <c r="AH880">
        <f t="shared" si="231"/>
        <v>1</v>
      </c>
    </row>
    <row r="881" spans="1:34" x14ac:dyDescent="0.35">
      <c r="A881" s="19">
        <v>43818</v>
      </c>
      <c r="B881" s="7">
        <v>0.29735151264413406</v>
      </c>
      <c r="C881">
        <v>0.33906442399999998</v>
      </c>
      <c r="D881">
        <v>0.12916247606188799</v>
      </c>
      <c r="E881">
        <v>9.8588747663348499</v>
      </c>
      <c r="F881">
        <v>5</v>
      </c>
      <c r="G881">
        <f t="shared" si="222"/>
        <v>99999</v>
      </c>
      <c r="H881">
        <f t="shared" si="223"/>
        <v>99999</v>
      </c>
      <c r="I881">
        <f t="shared" si="224"/>
        <v>1</v>
      </c>
      <c r="J881">
        <f>IF(Basket_Sheet!$I$6=0,IF(C881&lt;Basket_Sheet!$I$7,-10,10),IF(Basket_Sheet!$I$6=1,IF(D881&lt;Basket_Sheet!$I$7,-10,10),IF(Basket_Sheet!$I$6=2,IF(E881&gt;Basket_Sheet!$I$7,-10,10),"")))</f>
        <v>10</v>
      </c>
      <c r="K881">
        <f t="shared" si="225"/>
        <v>1</v>
      </c>
      <c r="L881">
        <f t="shared" si="226"/>
        <v>5</v>
      </c>
      <c r="M881">
        <f t="shared" si="227"/>
        <v>5</v>
      </c>
      <c r="N881">
        <v>32249.599600000001</v>
      </c>
      <c r="O881" s="6">
        <f t="shared" si="232"/>
        <v>-8.179576155656898E-4</v>
      </c>
      <c r="P881">
        <v>32189222</v>
      </c>
      <c r="Q881" s="6">
        <f t="shared" si="233"/>
        <v>4.6116503187838553E-3</v>
      </c>
      <c r="R881">
        <v>4557.1680932813024</v>
      </c>
      <c r="S881" s="6">
        <f t="shared" si="234"/>
        <v>3.0913409915540591E-3</v>
      </c>
      <c r="T881" s="29">
        <v>777.30703999999923</v>
      </c>
      <c r="U881" s="6">
        <f t="shared" si="235"/>
        <v>-1.4029564011571738E-3</v>
      </c>
      <c r="V881">
        <v>1423.434199999999</v>
      </c>
      <c r="W881" s="6">
        <f t="shared" si="237"/>
        <v>-5.278897330421306E-3</v>
      </c>
      <c r="X881">
        <v>5334.4751332813012</v>
      </c>
      <c r="Y881" s="6">
        <f t="shared" si="236"/>
        <v>2.4339432606517164E-3</v>
      </c>
      <c r="Z881" s="29">
        <v>6757.9093332813</v>
      </c>
      <c r="AA881" s="6">
        <f t="shared" si="238"/>
        <v>7.9944254854757979E-4</v>
      </c>
      <c r="AB881">
        <f t="shared" si="228"/>
        <v>2019</v>
      </c>
      <c r="AC881">
        <f t="shared" si="229"/>
        <v>12</v>
      </c>
      <c r="AD881" s="23">
        <f t="shared" si="230"/>
        <v>4</v>
      </c>
      <c r="AE881">
        <f>IF(ISBLANK(Basket_Sheet!$I$1),0,IF(Basket_Sheet!$I$1=0,1,IF(Calculation_Sheet!AB881=Basket_Sheet!$I$1,1,0)))</f>
        <v>1</v>
      </c>
      <c r="AF881">
        <f>IF(ISBLANK(Basket_Sheet!$I$2),0,IF(Basket_Sheet!$I$2=0,1,IF(Calculation_Sheet!AC881=Basket_Sheet!$I$2,1,0)))</f>
        <v>0</v>
      </c>
      <c r="AG881">
        <f>IF(ISBLANK(Basket_Sheet!$I$3),0,IF(Basket_Sheet!$I$3=0,1,IF(Calculation_Sheet!AD881=Basket_Sheet!$I$3,1,0)))</f>
        <v>0</v>
      </c>
      <c r="AH881">
        <f t="shared" si="231"/>
        <v>1</v>
      </c>
    </row>
    <row r="882" spans="1:34" x14ac:dyDescent="0.35">
      <c r="A882" s="19">
        <v>43819</v>
      </c>
      <c r="B882" s="7">
        <v>0.34528041255024899</v>
      </c>
      <c r="C882">
        <v>0.10053549000000001</v>
      </c>
      <c r="D882">
        <v>4.45992482784318E-2</v>
      </c>
      <c r="E882">
        <v>14.3615543694224</v>
      </c>
      <c r="F882">
        <v>6</v>
      </c>
      <c r="G882">
        <f t="shared" si="222"/>
        <v>99999</v>
      </c>
      <c r="H882">
        <f t="shared" si="223"/>
        <v>99999</v>
      </c>
      <c r="I882">
        <f t="shared" si="224"/>
        <v>1</v>
      </c>
      <c r="J882">
        <f>IF(Basket_Sheet!$I$6=0,IF(C882&lt;Basket_Sheet!$I$7,-10,10),IF(Basket_Sheet!$I$6=1,IF(D882&lt;Basket_Sheet!$I$7,-10,10),IF(Basket_Sheet!$I$6=2,IF(E882&gt;Basket_Sheet!$I$7,-10,10),"")))</f>
        <v>-10</v>
      </c>
      <c r="K882">
        <f t="shared" si="225"/>
        <v>1</v>
      </c>
      <c r="L882">
        <f t="shared" si="226"/>
        <v>6</v>
      </c>
      <c r="M882">
        <f t="shared" si="227"/>
        <v>6</v>
      </c>
      <c r="N882">
        <v>32381.150399999999</v>
      </c>
      <c r="O882" s="6">
        <f t="shared" si="232"/>
        <v>4.0791452182866728E-3</v>
      </c>
      <c r="P882">
        <v>32312124</v>
      </c>
      <c r="Q882" s="6">
        <f t="shared" si="233"/>
        <v>3.8181102979126802E-3</v>
      </c>
      <c r="R882">
        <v>4569.0049426986425</v>
      </c>
      <c r="S882" s="6">
        <f t="shared" si="234"/>
        <v>2.5974133881063732E-3</v>
      </c>
      <c r="T882" s="29">
        <v>778.04600999999923</v>
      </c>
      <c r="U882" s="6">
        <f t="shared" si="235"/>
        <v>9.5067966964501593E-4</v>
      </c>
      <c r="V882">
        <v>1413.2332199999992</v>
      </c>
      <c r="W882" s="6">
        <f t="shared" si="237"/>
        <v>-7.1664570093931124E-3</v>
      </c>
      <c r="X882">
        <v>5347.0509526986416</v>
      </c>
      <c r="Y882" s="6">
        <f t="shared" si="236"/>
        <v>2.3574614377488423E-3</v>
      </c>
      <c r="Z882" s="29">
        <v>6760.2841726986408</v>
      </c>
      <c r="AA882" s="6">
        <f t="shared" si="238"/>
        <v>3.5141628871016017E-4</v>
      </c>
      <c r="AB882">
        <f t="shared" si="228"/>
        <v>2019</v>
      </c>
      <c r="AC882">
        <f t="shared" si="229"/>
        <v>12</v>
      </c>
      <c r="AD882" s="23">
        <f t="shared" si="230"/>
        <v>4</v>
      </c>
      <c r="AE882">
        <f>IF(ISBLANK(Basket_Sheet!$I$1),0,IF(Basket_Sheet!$I$1=0,1,IF(Calculation_Sheet!AB882=Basket_Sheet!$I$1,1,0)))</f>
        <v>1</v>
      </c>
      <c r="AF882">
        <f>IF(ISBLANK(Basket_Sheet!$I$2),0,IF(Basket_Sheet!$I$2=0,1,IF(Calculation_Sheet!AC882=Basket_Sheet!$I$2,1,0)))</f>
        <v>0</v>
      </c>
      <c r="AG882">
        <f>IF(ISBLANK(Basket_Sheet!$I$3),0,IF(Basket_Sheet!$I$3=0,1,IF(Calculation_Sheet!AD882=Basket_Sheet!$I$3,1,0)))</f>
        <v>0</v>
      </c>
      <c r="AH882">
        <f t="shared" si="231"/>
        <v>1</v>
      </c>
    </row>
    <row r="883" spans="1:34" x14ac:dyDescent="0.35">
      <c r="A883" s="19">
        <v>43822</v>
      </c>
      <c r="B883" s="7">
        <v>-4.9432163997367939E-2</v>
      </c>
      <c r="C883">
        <v>0.65491507800000004</v>
      </c>
      <c r="D883">
        <v>2.6835302151011899E-2</v>
      </c>
      <c r="E883">
        <v>6.6473149966406098</v>
      </c>
      <c r="F883">
        <v>4</v>
      </c>
      <c r="G883">
        <f t="shared" si="222"/>
        <v>99999</v>
      </c>
      <c r="H883">
        <f t="shared" si="223"/>
        <v>0</v>
      </c>
      <c r="I883">
        <f t="shared" si="224"/>
        <v>99999</v>
      </c>
      <c r="J883">
        <f>IF(Basket_Sheet!$I$6=0,IF(C883&lt;Basket_Sheet!$I$7,-10,10),IF(Basket_Sheet!$I$6=1,IF(D883&lt;Basket_Sheet!$I$7,-10,10),IF(Basket_Sheet!$I$6=2,IF(E883&gt;Basket_Sheet!$I$7,-10,10),"")))</f>
        <v>-10</v>
      </c>
      <c r="K883">
        <f t="shared" si="225"/>
        <v>0</v>
      </c>
      <c r="L883">
        <f t="shared" si="226"/>
        <v>4</v>
      </c>
      <c r="M883">
        <f t="shared" si="227"/>
        <v>4</v>
      </c>
      <c r="N883">
        <v>32336.300800000001</v>
      </c>
      <c r="O883" s="6">
        <f t="shared" si="232"/>
        <v>-1.385052706465828E-3</v>
      </c>
      <c r="P883">
        <v>32524928</v>
      </c>
      <c r="Q883" s="6">
        <f t="shared" si="233"/>
        <v>6.5858870806512204E-3</v>
      </c>
      <c r="R883">
        <v>4571.2094126347019</v>
      </c>
      <c r="S883" s="6">
        <f t="shared" si="234"/>
        <v>4.8248359625491233E-4</v>
      </c>
      <c r="T883" s="29">
        <v>777.4872199999993</v>
      </c>
      <c r="U883" s="6">
        <f t="shared" si="235"/>
        <v>-7.1819660125227447E-4</v>
      </c>
      <c r="V883">
        <v>1412.4192199999989</v>
      </c>
      <c r="W883" s="6">
        <f t="shared" si="237"/>
        <v>-5.7598419601279094E-4</v>
      </c>
      <c r="X883">
        <v>5348.696632634701</v>
      </c>
      <c r="Y883" s="6">
        <f t="shared" si="236"/>
        <v>3.0777337837584184E-4</v>
      </c>
      <c r="Z883" s="29">
        <v>6761.1158526346999</v>
      </c>
      <c r="AA883" s="6">
        <f t="shared" si="238"/>
        <v>1.2302440471634313E-4</v>
      </c>
      <c r="AB883">
        <f t="shared" si="228"/>
        <v>2019</v>
      </c>
      <c r="AC883">
        <f t="shared" si="229"/>
        <v>12</v>
      </c>
      <c r="AD883" s="23">
        <f t="shared" si="230"/>
        <v>4</v>
      </c>
      <c r="AE883">
        <f>IF(ISBLANK(Basket_Sheet!$I$1),0,IF(Basket_Sheet!$I$1=0,1,IF(Calculation_Sheet!AB883=Basket_Sheet!$I$1,1,0)))</f>
        <v>1</v>
      </c>
      <c r="AF883">
        <f>IF(ISBLANK(Basket_Sheet!$I$2),0,IF(Basket_Sheet!$I$2=0,1,IF(Calculation_Sheet!AC883=Basket_Sheet!$I$2,1,0)))</f>
        <v>0</v>
      </c>
      <c r="AG883">
        <f>IF(ISBLANK(Basket_Sheet!$I$3),0,IF(Basket_Sheet!$I$3=0,1,IF(Calculation_Sheet!AD883=Basket_Sheet!$I$3,1,0)))</f>
        <v>0</v>
      </c>
      <c r="AH883">
        <f t="shared" si="231"/>
        <v>1</v>
      </c>
    </row>
    <row r="884" spans="1:34" x14ac:dyDescent="0.35">
      <c r="A884" s="19">
        <v>43823</v>
      </c>
      <c r="B884" s="7">
        <v>-0.26033243511686577</v>
      </c>
      <c r="C884">
        <v>0.35460017199999999</v>
      </c>
      <c r="D884">
        <v>0.13497509042055</v>
      </c>
      <c r="E884">
        <v>11.447100045181999</v>
      </c>
      <c r="F884">
        <v>8</v>
      </c>
      <c r="G884">
        <f t="shared" si="222"/>
        <v>-1</v>
      </c>
      <c r="H884">
        <f t="shared" si="223"/>
        <v>99999</v>
      </c>
      <c r="I884">
        <f t="shared" si="224"/>
        <v>99999</v>
      </c>
      <c r="J884">
        <f>IF(Basket_Sheet!$I$6=0,IF(C884&lt;Basket_Sheet!$I$7,-10,10),IF(Basket_Sheet!$I$6=1,IF(D884&lt;Basket_Sheet!$I$7,-10,10),IF(Basket_Sheet!$I$6=2,IF(E884&gt;Basket_Sheet!$I$7,-10,10),"")))</f>
        <v>10</v>
      </c>
      <c r="K884">
        <f t="shared" si="225"/>
        <v>-1</v>
      </c>
      <c r="L884">
        <f t="shared" si="226"/>
        <v>1</v>
      </c>
      <c r="M884">
        <f t="shared" si="227"/>
        <v>1</v>
      </c>
      <c r="N884">
        <v>32286.800800000001</v>
      </c>
      <c r="O884" s="6">
        <f t="shared" si="232"/>
        <v>-1.5307873434923236E-3</v>
      </c>
      <c r="P884">
        <v>32713190</v>
      </c>
      <c r="Q884" s="6">
        <f t="shared" si="233"/>
        <v>5.7882372560518203E-3</v>
      </c>
      <c r="R884">
        <v>4589.2159103721033</v>
      </c>
      <c r="S884" s="6">
        <f t="shared" si="234"/>
        <v>3.939110224885356E-3</v>
      </c>
      <c r="T884" s="29">
        <v>777.77864999999917</v>
      </c>
      <c r="U884" s="6">
        <f t="shared" si="235"/>
        <v>3.7483574328067704E-4</v>
      </c>
      <c r="V884">
        <v>1411.1568799999991</v>
      </c>
      <c r="W884" s="6">
        <f t="shared" si="237"/>
        <v>-8.9374314801504706E-4</v>
      </c>
      <c r="X884">
        <v>5366.9945603721026</v>
      </c>
      <c r="Y884" s="6">
        <f t="shared" si="236"/>
        <v>3.4210068347788614E-3</v>
      </c>
      <c r="Z884" s="29">
        <v>6778.1514403721012</v>
      </c>
      <c r="AA884" s="6">
        <f t="shared" si="238"/>
        <v>2.5196414480552765E-3</v>
      </c>
      <c r="AB884">
        <f t="shared" si="228"/>
        <v>2019</v>
      </c>
      <c r="AC884">
        <f t="shared" si="229"/>
        <v>12</v>
      </c>
      <c r="AD884" s="23">
        <f t="shared" si="230"/>
        <v>4</v>
      </c>
      <c r="AE884">
        <f>IF(ISBLANK(Basket_Sheet!$I$1),0,IF(Basket_Sheet!$I$1=0,1,IF(Calculation_Sheet!AB884=Basket_Sheet!$I$1,1,0)))</f>
        <v>1</v>
      </c>
      <c r="AF884">
        <f>IF(ISBLANK(Basket_Sheet!$I$2),0,IF(Basket_Sheet!$I$2=0,1,IF(Calculation_Sheet!AC884=Basket_Sheet!$I$2,1,0)))</f>
        <v>0</v>
      </c>
      <c r="AG884">
        <f>IF(ISBLANK(Basket_Sheet!$I$3),0,IF(Basket_Sheet!$I$3=0,1,IF(Calculation_Sheet!AD884=Basket_Sheet!$I$3,1,0)))</f>
        <v>0</v>
      </c>
      <c r="AH884">
        <f t="shared" si="231"/>
        <v>1</v>
      </c>
    </row>
    <row r="885" spans="1:34" x14ac:dyDescent="0.35">
      <c r="A885" s="19">
        <v>43825</v>
      </c>
      <c r="B885" s="7">
        <v>-0.81725213898169513</v>
      </c>
      <c r="C885">
        <v>0.95613821600000004</v>
      </c>
      <c r="D885">
        <v>0.32394573765493601</v>
      </c>
      <c r="E885">
        <v>5.7233292518776402</v>
      </c>
      <c r="F885">
        <v>2</v>
      </c>
      <c r="G885">
        <f t="shared" si="222"/>
        <v>-1</v>
      </c>
      <c r="H885">
        <f t="shared" si="223"/>
        <v>99999</v>
      </c>
      <c r="I885">
        <f t="shared" si="224"/>
        <v>99999</v>
      </c>
      <c r="J885">
        <f>IF(Basket_Sheet!$I$6=0,IF(C885&lt;Basket_Sheet!$I$7,-10,10),IF(Basket_Sheet!$I$6=1,IF(D885&lt;Basket_Sheet!$I$7,-10,10),IF(Basket_Sheet!$I$6=2,IF(E885&gt;Basket_Sheet!$I$7,-10,10),"")))</f>
        <v>10</v>
      </c>
      <c r="K885">
        <f t="shared" si="225"/>
        <v>-1</v>
      </c>
      <c r="L885">
        <f t="shared" si="226"/>
        <v>1</v>
      </c>
      <c r="M885">
        <f t="shared" si="227"/>
        <v>1</v>
      </c>
      <c r="N885">
        <v>32020.599600000001</v>
      </c>
      <c r="O885" s="6">
        <f t="shared" si="232"/>
        <v>-8.244892445336327E-3</v>
      </c>
      <c r="P885">
        <v>32814672</v>
      </c>
      <c r="Q885" s="6">
        <f t="shared" si="233"/>
        <v>3.1021737714971298E-3</v>
      </c>
      <c r="R885">
        <v>4605.9277664871861</v>
      </c>
      <c r="S885" s="6">
        <f t="shared" si="234"/>
        <v>3.6415493281352074E-3</v>
      </c>
      <c r="T885" s="29">
        <v>780.26857999999925</v>
      </c>
      <c r="U885" s="6">
        <f t="shared" si="235"/>
        <v>3.2013349813602154E-3</v>
      </c>
      <c r="V885">
        <v>1411.1568799999991</v>
      </c>
      <c r="W885" s="6">
        <f t="shared" si="237"/>
        <v>0</v>
      </c>
      <c r="X885">
        <v>5386.1963464871851</v>
      </c>
      <c r="Y885" s="6">
        <f t="shared" si="236"/>
        <v>3.5777539736785435E-3</v>
      </c>
      <c r="Z885" s="29">
        <v>6797.3532264871847</v>
      </c>
      <c r="AA885" s="6">
        <f t="shared" si="238"/>
        <v>2.8328942314144179E-3</v>
      </c>
      <c r="AB885">
        <f t="shared" si="228"/>
        <v>2019</v>
      </c>
      <c r="AC885">
        <f t="shared" si="229"/>
        <v>12</v>
      </c>
      <c r="AD885" s="23">
        <f t="shared" si="230"/>
        <v>4</v>
      </c>
      <c r="AE885">
        <f>IF(ISBLANK(Basket_Sheet!$I$1),0,IF(Basket_Sheet!$I$1=0,1,IF(Calculation_Sheet!AB885=Basket_Sheet!$I$1,1,0)))</f>
        <v>1</v>
      </c>
      <c r="AF885">
        <f>IF(ISBLANK(Basket_Sheet!$I$2),0,IF(Basket_Sheet!$I$2=0,1,IF(Calculation_Sheet!AC885=Basket_Sheet!$I$2,1,0)))</f>
        <v>0</v>
      </c>
      <c r="AG885">
        <f>IF(ISBLANK(Basket_Sheet!$I$3),0,IF(Basket_Sheet!$I$3=0,1,IF(Calculation_Sheet!AD885=Basket_Sheet!$I$3,1,0)))</f>
        <v>0</v>
      </c>
      <c r="AH885">
        <f t="shared" si="231"/>
        <v>1</v>
      </c>
    </row>
    <row r="886" spans="1:34" x14ac:dyDescent="0.35">
      <c r="A886" s="19">
        <v>43826</v>
      </c>
      <c r="B886" s="7">
        <v>0.99502016883150723</v>
      </c>
      <c r="C886">
        <v>0.65557153300000004</v>
      </c>
      <c r="D886">
        <v>0.245838584743861</v>
      </c>
      <c r="E886">
        <v>6.6188579710163298</v>
      </c>
      <c r="F886">
        <v>2</v>
      </c>
      <c r="G886">
        <f t="shared" si="222"/>
        <v>99999</v>
      </c>
      <c r="H886">
        <f t="shared" si="223"/>
        <v>99999</v>
      </c>
      <c r="I886">
        <f t="shared" si="224"/>
        <v>1</v>
      </c>
      <c r="J886">
        <f>IF(Basket_Sheet!$I$6=0,IF(C886&lt;Basket_Sheet!$I$7,-10,10),IF(Basket_Sheet!$I$6=1,IF(D886&lt;Basket_Sheet!$I$7,-10,10),IF(Basket_Sheet!$I$6=2,IF(E886&gt;Basket_Sheet!$I$7,-10,10),"")))</f>
        <v>10</v>
      </c>
      <c r="K886">
        <f t="shared" si="225"/>
        <v>1</v>
      </c>
      <c r="L886">
        <f t="shared" si="226"/>
        <v>5</v>
      </c>
      <c r="M886">
        <f t="shared" si="227"/>
        <v>5</v>
      </c>
      <c r="N886">
        <v>32414.349600000001</v>
      </c>
      <c r="O886" s="6">
        <f t="shared" si="232"/>
        <v>1.2296771606987722E-2</v>
      </c>
      <c r="P886">
        <v>32881332</v>
      </c>
      <c r="Q886" s="6">
        <f t="shared" si="233"/>
        <v>2.0314083895154322E-3</v>
      </c>
      <c r="R886">
        <v>4612.4965584709635</v>
      </c>
      <c r="S886" s="6">
        <f t="shared" si="234"/>
        <v>1.4261604429779418E-3</v>
      </c>
      <c r="T886" s="29">
        <v>781.79627999999911</v>
      </c>
      <c r="U886" s="6">
        <f t="shared" si="235"/>
        <v>1.9579155679956273E-3</v>
      </c>
      <c r="V886">
        <v>1443.2244999999989</v>
      </c>
      <c r="W886" s="6">
        <f t="shared" si="237"/>
        <v>2.2724347983195115E-2</v>
      </c>
      <c r="X886">
        <v>5394.292838470963</v>
      </c>
      <c r="Y886" s="6">
        <f t="shared" si="236"/>
        <v>1.5031928772999414E-3</v>
      </c>
      <c r="Z886" s="29">
        <v>6837.5173384709615</v>
      </c>
      <c r="AA886" s="6">
        <f t="shared" si="238"/>
        <v>5.9087869418452676E-3</v>
      </c>
      <c r="AB886">
        <f t="shared" si="228"/>
        <v>2019</v>
      </c>
      <c r="AC886">
        <f t="shared" si="229"/>
        <v>12</v>
      </c>
      <c r="AD886" s="23">
        <f t="shared" si="230"/>
        <v>4</v>
      </c>
      <c r="AE886">
        <f>IF(ISBLANK(Basket_Sheet!$I$1),0,IF(Basket_Sheet!$I$1=0,1,IF(Calculation_Sheet!AB886=Basket_Sheet!$I$1,1,0)))</f>
        <v>1</v>
      </c>
      <c r="AF886">
        <f>IF(ISBLANK(Basket_Sheet!$I$2),0,IF(Basket_Sheet!$I$2=0,1,IF(Calculation_Sheet!AC886=Basket_Sheet!$I$2,1,0)))</f>
        <v>0</v>
      </c>
      <c r="AG886">
        <f>IF(ISBLANK(Basket_Sheet!$I$3),0,IF(Basket_Sheet!$I$3=0,1,IF(Calculation_Sheet!AD886=Basket_Sheet!$I$3,1,0)))</f>
        <v>0</v>
      </c>
      <c r="AH886">
        <f t="shared" si="231"/>
        <v>1</v>
      </c>
    </row>
    <row r="887" spans="1:34" x14ac:dyDescent="0.35">
      <c r="A887" s="19">
        <v>43829</v>
      </c>
      <c r="B887" s="7">
        <v>-0.45112957391145991</v>
      </c>
      <c r="C887">
        <v>0.689363324</v>
      </c>
      <c r="D887">
        <v>0.171918644822627</v>
      </c>
      <c r="E887">
        <v>6.5322353617506703</v>
      </c>
      <c r="F887">
        <v>5</v>
      </c>
      <c r="G887">
        <f t="shared" si="222"/>
        <v>-1</v>
      </c>
      <c r="H887">
        <f t="shared" si="223"/>
        <v>99999</v>
      </c>
      <c r="I887">
        <f t="shared" si="224"/>
        <v>99999</v>
      </c>
      <c r="J887">
        <f>IF(Basket_Sheet!$I$6=0,IF(C887&lt;Basket_Sheet!$I$7,-10,10),IF(Basket_Sheet!$I$6=1,IF(D887&lt;Basket_Sheet!$I$7,-10,10),IF(Basket_Sheet!$I$6=2,IF(E887&gt;Basket_Sheet!$I$7,-10,10),"")))</f>
        <v>10</v>
      </c>
      <c r="K887">
        <f t="shared" si="225"/>
        <v>-1</v>
      </c>
      <c r="L887">
        <f t="shared" si="226"/>
        <v>1</v>
      </c>
      <c r="M887">
        <f t="shared" si="227"/>
        <v>1</v>
      </c>
      <c r="N887">
        <v>32372.099600000001</v>
      </c>
      <c r="O887" s="6">
        <f t="shared" si="232"/>
        <v>-1.3034350687696206E-3</v>
      </c>
      <c r="P887">
        <v>32683078</v>
      </c>
      <c r="Q887" s="6">
        <f t="shared" si="233"/>
        <v>-6.0293786151972562E-3</v>
      </c>
      <c r="R887">
        <v>4616.7807118946093</v>
      </c>
      <c r="S887" s="6">
        <f t="shared" si="234"/>
        <v>9.2881444340120467E-4</v>
      </c>
      <c r="T887" s="29">
        <v>781.9822599999992</v>
      </c>
      <c r="U887" s="6">
        <f t="shared" si="235"/>
        <v>2.3788805953395276E-4</v>
      </c>
      <c r="V887">
        <v>1448.5537399999989</v>
      </c>
      <c r="W887" s="6">
        <f t="shared" si="237"/>
        <v>3.6925925245865354E-3</v>
      </c>
      <c r="X887">
        <v>5398.7629718946082</v>
      </c>
      <c r="Y887" s="6">
        <f t="shared" si="236"/>
        <v>8.2867830084509819E-4</v>
      </c>
      <c r="Z887" s="29">
        <v>6847.3167118946076</v>
      </c>
      <c r="AA887" s="6">
        <f t="shared" si="238"/>
        <v>1.4331771224198597E-3</v>
      </c>
      <c r="AB887">
        <f t="shared" si="228"/>
        <v>2019</v>
      </c>
      <c r="AC887">
        <f t="shared" si="229"/>
        <v>12</v>
      </c>
      <c r="AD887" s="23">
        <f t="shared" si="230"/>
        <v>4</v>
      </c>
      <c r="AE887">
        <f>IF(ISBLANK(Basket_Sheet!$I$1),0,IF(Basket_Sheet!$I$1=0,1,IF(Calculation_Sheet!AB887=Basket_Sheet!$I$1,1,0)))</f>
        <v>1</v>
      </c>
      <c r="AF887">
        <f>IF(ISBLANK(Basket_Sheet!$I$2),0,IF(Basket_Sheet!$I$2=0,1,IF(Calculation_Sheet!AC887=Basket_Sheet!$I$2,1,0)))</f>
        <v>0</v>
      </c>
      <c r="AG887">
        <f>IF(ISBLANK(Basket_Sheet!$I$3),0,IF(Basket_Sheet!$I$3=0,1,IF(Calculation_Sheet!AD887=Basket_Sheet!$I$3,1,0)))</f>
        <v>0</v>
      </c>
      <c r="AH887">
        <f t="shared" si="231"/>
        <v>1</v>
      </c>
    </row>
    <row r="888" spans="1:34" x14ac:dyDescent="0.35">
      <c r="A888" s="19">
        <v>43830</v>
      </c>
      <c r="B888" s="7">
        <v>-0.29933583512744338</v>
      </c>
      <c r="C888">
        <v>1.5039327999999999E-2</v>
      </c>
      <c r="D888">
        <v>6.6306662631240895E-2</v>
      </c>
      <c r="E888">
        <v>8.8954562138071598</v>
      </c>
      <c r="F888">
        <v>6</v>
      </c>
      <c r="G888">
        <f t="shared" si="222"/>
        <v>-1</v>
      </c>
      <c r="H888">
        <f t="shared" si="223"/>
        <v>99999</v>
      </c>
      <c r="I888">
        <f t="shared" si="224"/>
        <v>99999</v>
      </c>
      <c r="J888">
        <f>IF(Basket_Sheet!$I$6=0,IF(C888&lt;Basket_Sheet!$I$7,-10,10),IF(Basket_Sheet!$I$6=1,IF(D888&lt;Basket_Sheet!$I$7,-10,10),IF(Basket_Sheet!$I$6=2,IF(E888&gt;Basket_Sheet!$I$7,-10,10),"")))</f>
        <v>-10</v>
      </c>
      <c r="K888">
        <f t="shared" si="225"/>
        <v>-1</v>
      </c>
      <c r="L888">
        <f t="shared" si="226"/>
        <v>2</v>
      </c>
      <c r="M888">
        <f t="shared" si="227"/>
        <v>2</v>
      </c>
      <c r="N888">
        <v>32180.5</v>
      </c>
      <c r="O888" s="6">
        <f t="shared" si="232"/>
        <v>-5.9186646021563982E-3</v>
      </c>
      <c r="P888">
        <v>32508934</v>
      </c>
      <c r="Q888" s="6">
        <f t="shared" si="233"/>
        <v>-5.3282619219646721E-3</v>
      </c>
      <c r="R888">
        <v>4599.7728835944026</v>
      </c>
      <c r="S888" s="6">
        <f t="shared" si="234"/>
        <v>-3.6839151264836945E-3</v>
      </c>
      <c r="T888" s="29">
        <v>781.77977999999905</v>
      </c>
      <c r="U888" s="6">
        <f t="shared" si="235"/>
        <v>-2.589317051772122E-4</v>
      </c>
      <c r="V888">
        <v>1445.806519999999</v>
      </c>
      <c r="W888" s="6">
        <f t="shared" si="237"/>
        <v>-1.8965261171463021E-3</v>
      </c>
      <c r="X888">
        <v>5381.5526635944016</v>
      </c>
      <c r="Y888" s="6">
        <f t="shared" si="236"/>
        <v>-3.1878243941809714E-3</v>
      </c>
      <c r="Z888" s="29">
        <v>6827.3591835944007</v>
      </c>
      <c r="AA888" s="6">
        <f t="shared" si="238"/>
        <v>-2.9146495101560754E-3</v>
      </c>
      <c r="AB888">
        <f t="shared" si="228"/>
        <v>2019</v>
      </c>
      <c r="AC888">
        <f t="shared" si="229"/>
        <v>12</v>
      </c>
      <c r="AD888" s="23">
        <f t="shared" si="230"/>
        <v>4</v>
      </c>
      <c r="AE888">
        <f>IF(ISBLANK(Basket_Sheet!$I$1),0,IF(Basket_Sheet!$I$1=0,1,IF(Calculation_Sheet!AB888=Basket_Sheet!$I$1,1,0)))</f>
        <v>1</v>
      </c>
      <c r="AF888">
        <f>IF(ISBLANK(Basket_Sheet!$I$2),0,IF(Basket_Sheet!$I$2=0,1,IF(Calculation_Sheet!AC888=Basket_Sheet!$I$2,1,0)))</f>
        <v>0</v>
      </c>
      <c r="AG888">
        <f>IF(ISBLANK(Basket_Sheet!$I$3),0,IF(Basket_Sheet!$I$3=0,1,IF(Calculation_Sheet!AD888=Basket_Sheet!$I$3,1,0)))</f>
        <v>0</v>
      </c>
      <c r="AH888">
        <f t="shared" si="231"/>
        <v>1</v>
      </c>
    </row>
    <row r="889" spans="1:34" x14ac:dyDescent="0.35">
      <c r="A889" s="19">
        <v>43831</v>
      </c>
      <c r="B889" s="7">
        <v>-0.59700132281040397</v>
      </c>
      <c r="C889">
        <v>0.37953176300000002</v>
      </c>
      <c r="D889">
        <v>0.27593406022077199</v>
      </c>
      <c r="E889">
        <v>6.8034792201398897</v>
      </c>
      <c r="F889">
        <v>4</v>
      </c>
      <c r="G889">
        <f t="shared" si="222"/>
        <v>-1</v>
      </c>
      <c r="H889">
        <f t="shared" si="223"/>
        <v>99999</v>
      </c>
      <c r="I889">
        <f t="shared" si="224"/>
        <v>99999</v>
      </c>
      <c r="J889">
        <f>IF(Basket_Sheet!$I$6=0,IF(C889&lt;Basket_Sheet!$I$7,-10,10),IF(Basket_Sheet!$I$6=1,IF(D889&lt;Basket_Sheet!$I$7,-10,10),IF(Basket_Sheet!$I$6=2,IF(E889&gt;Basket_Sheet!$I$7,-10,10),"")))</f>
        <v>10</v>
      </c>
      <c r="K889">
        <f t="shared" si="225"/>
        <v>-1</v>
      </c>
      <c r="L889">
        <f t="shared" si="226"/>
        <v>1</v>
      </c>
      <c r="M889">
        <f t="shared" si="227"/>
        <v>1</v>
      </c>
      <c r="N889">
        <v>32128.900399999999</v>
      </c>
      <c r="O889" s="6">
        <f t="shared" si="232"/>
        <v>-1.603443078883271E-3</v>
      </c>
      <c r="P889">
        <v>32623592</v>
      </c>
      <c r="Q889" s="6">
        <f t="shared" si="233"/>
        <v>3.5269689249115554E-3</v>
      </c>
      <c r="R889">
        <v>4611.9148511017756</v>
      </c>
      <c r="S889" s="6">
        <f t="shared" si="234"/>
        <v>2.6396884834638534E-3</v>
      </c>
      <c r="T889" s="29">
        <v>779.78125999999907</v>
      </c>
      <c r="U889" s="6">
        <f t="shared" si="235"/>
        <v>-2.5563720770572784E-3</v>
      </c>
      <c r="V889">
        <v>1448.9926199999989</v>
      </c>
      <c r="W889" s="6">
        <f t="shared" si="237"/>
        <v>2.2036835191474591E-3</v>
      </c>
      <c r="X889">
        <v>5391.6961111017745</v>
      </c>
      <c r="Y889" s="6">
        <f t="shared" si="236"/>
        <v>1.8848551972727723E-3</v>
      </c>
      <c r="Z889" s="29">
        <v>6840.6887311017736</v>
      </c>
      <c r="AA889" s="6">
        <f t="shared" si="238"/>
        <v>1.9523723813157368E-3</v>
      </c>
      <c r="AB889">
        <f t="shared" si="228"/>
        <v>2020</v>
      </c>
      <c r="AC889">
        <f t="shared" si="229"/>
        <v>1</v>
      </c>
      <c r="AD889" s="23">
        <f t="shared" si="230"/>
        <v>1</v>
      </c>
      <c r="AE889">
        <f>IF(ISBLANK(Basket_Sheet!$I$1),0,IF(Basket_Sheet!$I$1=0,1,IF(Calculation_Sheet!AB889=Basket_Sheet!$I$1,1,0)))</f>
        <v>1</v>
      </c>
      <c r="AF889">
        <f>IF(ISBLANK(Basket_Sheet!$I$2),0,IF(Basket_Sheet!$I$2=0,1,IF(Calculation_Sheet!AC889=Basket_Sheet!$I$2,1,0)))</f>
        <v>0</v>
      </c>
      <c r="AG889">
        <f>IF(ISBLANK(Basket_Sheet!$I$3),0,IF(Basket_Sheet!$I$3=0,1,IF(Calculation_Sheet!AD889=Basket_Sheet!$I$3,1,0)))</f>
        <v>0</v>
      </c>
      <c r="AH889">
        <f t="shared" si="231"/>
        <v>1</v>
      </c>
    </row>
    <row r="890" spans="1:34" x14ac:dyDescent="0.35">
      <c r="A890" s="19">
        <v>43832</v>
      </c>
      <c r="B890" s="7">
        <v>0.77457497868375313</v>
      </c>
      <c r="C890">
        <v>0.87722199599999995</v>
      </c>
      <c r="D890">
        <v>0.23813241485591199</v>
      </c>
      <c r="E890">
        <v>5.1812330827060897</v>
      </c>
      <c r="F890">
        <v>1</v>
      </c>
      <c r="G890">
        <f t="shared" si="222"/>
        <v>99999</v>
      </c>
      <c r="H890">
        <f t="shared" si="223"/>
        <v>99999</v>
      </c>
      <c r="I890">
        <f t="shared" si="224"/>
        <v>1</v>
      </c>
      <c r="J890">
        <f>IF(Basket_Sheet!$I$6=0,IF(C890&lt;Basket_Sheet!$I$7,-10,10),IF(Basket_Sheet!$I$6=1,IF(D890&lt;Basket_Sheet!$I$7,-10,10),IF(Basket_Sheet!$I$6=2,IF(E890&gt;Basket_Sheet!$I$7,-10,10),"")))</f>
        <v>10</v>
      </c>
      <c r="K890">
        <f t="shared" si="225"/>
        <v>1</v>
      </c>
      <c r="L890">
        <f t="shared" si="226"/>
        <v>5</v>
      </c>
      <c r="M890">
        <f t="shared" si="227"/>
        <v>5</v>
      </c>
      <c r="N890">
        <v>32432.650399999999</v>
      </c>
      <c r="O890" s="6">
        <f t="shared" si="232"/>
        <v>9.4541050648593306E-3</v>
      </c>
      <c r="P890">
        <v>32291316</v>
      </c>
      <c r="Q890" s="6">
        <f t="shared" si="233"/>
        <v>-1.0185144542023461E-2</v>
      </c>
      <c r="R890">
        <v>4617.3341210152221</v>
      </c>
      <c r="S890" s="6">
        <f t="shared" si="234"/>
        <v>1.1750585360768007E-3</v>
      </c>
      <c r="T890" s="29">
        <v>780.54959999999915</v>
      </c>
      <c r="U890" s="6">
        <f t="shared" si="235"/>
        <v>9.8532760328207125E-4</v>
      </c>
      <c r="V890">
        <v>1447.7260199999989</v>
      </c>
      <c r="W890" s="6">
        <f t="shared" si="237"/>
        <v>-8.7412453487856201E-4</v>
      </c>
      <c r="X890">
        <v>5397.8837210152215</v>
      </c>
      <c r="Y890" s="6">
        <f t="shared" si="236"/>
        <v>1.1476184462078098E-3</v>
      </c>
      <c r="Z890" s="29">
        <v>6845.6097410152206</v>
      </c>
      <c r="AA890" s="6">
        <f t="shared" si="238"/>
        <v>7.1937345885553228E-4</v>
      </c>
      <c r="AB890">
        <f t="shared" si="228"/>
        <v>2020</v>
      </c>
      <c r="AC890">
        <f t="shared" si="229"/>
        <v>1</v>
      </c>
      <c r="AD890" s="23">
        <f t="shared" si="230"/>
        <v>1</v>
      </c>
      <c r="AE890">
        <f>IF(ISBLANK(Basket_Sheet!$I$1),0,IF(Basket_Sheet!$I$1=0,1,IF(Calculation_Sheet!AB890=Basket_Sheet!$I$1,1,0)))</f>
        <v>1</v>
      </c>
      <c r="AF890">
        <f>IF(ISBLANK(Basket_Sheet!$I$2),0,IF(Basket_Sheet!$I$2=0,1,IF(Calculation_Sheet!AC890=Basket_Sheet!$I$2,1,0)))</f>
        <v>0</v>
      </c>
      <c r="AG890">
        <f>IF(ISBLANK(Basket_Sheet!$I$3),0,IF(Basket_Sheet!$I$3=0,1,IF(Calculation_Sheet!AD890=Basket_Sheet!$I$3,1,0)))</f>
        <v>0</v>
      </c>
      <c r="AH890">
        <f t="shared" si="231"/>
        <v>1</v>
      </c>
    </row>
    <row r="891" spans="1:34" x14ac:dyDescent="0.35">
      <c r="A891" s="19">
        <v>43833</v>
      </c>
      <c r="B891" s="7">
        <v>-0.5897314357248864</v>
      </c>
      <c r="C891">
        <v>0.81138634799999998</v>
      </c>
      <c r="D891">
        <v>0.14689697786806999</v>
      </c>
      <c r="E891">
        <v>6.6799459738905798</v>
      </c>
      <c r="F891">
        <v>3</v>
      </c>
      <c r="G891">
        <f t="shared" si="222"/>
        <v>-1</v>
      </c>
      <c r="H891">
        <f t="shared" si="223"/>
        <v>99999</v>
      </c>
      <c r="I891">
        <f t="shared" si="224"/>
        <v>99999</v>
      </c>
      <c r="J891">
        <f>IF(Basket_Sheet!$I$6=0,IF(C891&lt;Basket_Sheet!$I$7,-10,10),IF(Basket_Sheet!$I$6=1,IF(D891&lt;Basket_Sheet!$I$7,-10,10),IF(Basket_Sheet!$I$6=2,IF(E891&gt;Basket_Sheet!$I$7,-10,10),"")))</f>
        <v>10</v>
      </c>
      <c r="K891">
        <f t="shared" si="225"/>
        <v>-1</v>
      </c>
      <c r="L891">
        <f t="shared" si="226"/>
        <v>1</v>
      </c>
      <c r="M891">
        <f t="shared" si="227"/>
        <v>1</v>
      </c>
      <c r="N891">
        <v>32077.800800000001</v>
      </c>
      <c r="O891" s="6">
        <f t="shared" si="232"/>
        <v>-1.0941122468362874E-2</v>
      </c>
      <c r="P891">
        <v>32326048</v>
      </c>
      <c r="Q891" s="6">
        <f t="shared" si="233"/>
        <v>1.0755832930438025E-3</v>
      </c>
      <c r="R891">
        <v>4612.8577485786127</v>
      </c>
      <c r="S891" s="6">
        <f t="shared" si="234"/>
        <v>-9.6947119686130456E-4</v>
      </c>
      <c r="T891" s="29">
        <v>781.80996999999911</v>
      </c>
      <c r="U891" s="6">
        <f t="shared" si="235"/>
        <v>1.6147212169475011E-3</v>
      </c>
      <c r="V891">
        <v>1434.8101599999991</v>
      </c>
      <c r="W891" s="6">
        <f t="shared" si="237"/>
        <v>-8.9214808752279273E-3</v>
      </c>
      <c r="X891">
        <v>5394.667718578612</v>
      </c>
      <c r="Y891" s="6">
        <f t="shared" si="236"/>
        <v>-5.9578949877869825E-4</v>
      </c>
      <c r="Z891" s="29">
        <v>6829.4778785786111</v>
      </c>
      <c r="AA891" s="6">
        <f t="shared" si="238"/>
        <v>-2.3565267444265459E-3</v>
      </c>
      <c r="AB891">
        <f t="shared" si="228"/>
        <v>2020</v>
      </c>
      <c r="AC891">
        <f t="shared" si="229"/>
        <v>1</v>
      </c>
      <c r="AD891" s="23">
        <f t="shared" si="230"/>
        <v>1</v>
      </c>
      <c r="AE891">
        <f>IF(ISBLANK(Basket_Sheet!$I$1),0,IF(Basket_Sheet!$I$1=0,1,IF(Calculation_Sheet!AB891=Basket_Sheet!$I$1,1,0)))</f>
        <v>1</v>
      </c>
      <c r="AF891">
        <f>IF(ISBLANK(Basket_Sheet!$I$2),0,IF(Basket_Sheet!$I$2=0,1,IF(Calculation_Sheet!AC891=Basket_Sheet!$I$2,1,0)))</f>
        <v>0</v>
      </c>
      <c r="AG891">
        <f>IF(ISBLANK(Basket_Sheet!$I$3),0,IF(Basket_Sheet!$I$3=0,1,IF(Calculation_Sheet!AD891=Basket_Sheet!$I$3,1,0)))</f>
        <v>0</v>
      </c>
      <c r="AH891">
        <f t="shared" si="231"/>
        <v>1</v>
      </c>
    </row>
    <row r="892" spans="1:34" x14ac:dyDescent="0.35">
      <c r="A892" s="19">
        <v>43836</v>
      </c>
      <c r="B892" s="7">
        <v>-1.2816797325084428</v>
      </c>
      <c r="C892">
        <v>0.91949446400000001</v>
      </c>
      <c r="D892">
        <v>0.24070932081586</v>
      </c>
      <c r="E892">
        <v>5.7350086103546198</v>
      </c>
      <c r="F892">
        <v>2</v>
      </c>
      <c r="G892">
        <f t="shared" si="222"/>
        <v>-1</v>
      </c>
      <c r="H892">
        <f t="shared" si="223"/>
        <v>99999</v>
      </c>
      <c r="I892">
        <f t="shared" si="224"/>
        <v>99999</v>
      </c>
      <c r="J892">
        <f>IF(Basket_Sheet!$I$6=0,IF(C892&lt;Basket_Sheet!$I$7,-10,10),IF(Basket_Sheet!$I$6=1,IF(D892&lt;Basket_Sheet!$I$7,-10,10),IF(Basket_Sheet!$I$6=2,IF(E892&gt;Basket_Sheet!$I$7,-10,10),"")))</f>
        <v>10</v>
      </c>
      <c r="K892">
        <f t="shared" si="225"/>
        <v>-1</v>
      </c>
      <c r="L892">
        <f t="shared" si="226"/>
        <v>1</v>
      </c>
      <c r="M892">
        <f t="shared" si="227"/>
        <v>1</v>
      </c>
      <c r="N892">
        <v>31228.699199999999</v>
      </c>
      <c r="O892" s="6">
        <f t="shared" si="232"/>
        <v>-2.6470068983033279E-2</v>
      </c>
      <c r="P892">
        <v>32447666</v>
      </c>
      <c r="Q892" s="6">
        <f t="shared" si="233"/>
        <v>3.7622291472190206E-3</v>
      </c>
      <c r="R892">
        <v>4623.0099353154947</v>
      </c>
      <c r="S892" s="6">
        <f t="shared" si="234"/>
        <v>2.2008453956792184E-3</v>
      </c>
      <c r="T892" s="29">
        <v>784.72326999999905</v>
      </c>
      <c r="U892" s="6">
        <f t="shared" si="235"/>
        <v>3.7263530931945787E-3</v>
      </c>
      <c r="V892">
        <v>1431.6200399999991</v>
      </c>
      <c r="W892" s="6">
        <f t="shared" si="237"/>
        <v>-2.2233742755208841E-3</v>
      </c>
      <c r="X892">
        <v>5407.7332053154933</v>
      </c>
      <c r="Y892" s="6">
        <f t="shared" si="236"/>
        <v>2.4219261349285315E-3</v>
      </c>
      <c r="Z892" s="29">
        <v>6839.3532453154921</v>
      </c>
      <c r="AA892" s="6">
        <f t="shared" si="238"/>
        <v>1.4459914670572616E-3</v>
      </c>
      <c r="AB892">
        <f t="shared" si="228"/>
        <v>2020</v>
      </c>
      <c r="AC892">
        <f t="shared" si="229"/>
        <v>1</v>
      </c>
      <c r="AD892" s="23">
        <f t="shared" si="230"/>
        <v>1</v>
      </c>
      <c r="AE892">
        <f>IF(ISBLANK(Basket_Sheet!$I$1),0,IF(Basket_Sheet!$I$1=0,1,IF(Calculation_Sheet!AB892=Basket_Sheet!$I$1,1,0)))</f>
        <v>1</v>
      </c>
      <c r="AF892">
        <f>IF(ISBLANK(Basket_Sheet!$I$2),0,IF(Basket_Sheet!$I$2=0,1,IF(Calculation_Sheet!AC892=Basket_Sheet!$I$2,1,0)))</f>
        <v>0</v>
      </c>
      <c r="AG892">
        <f>IF(ISBLANK(Basket_Sheet!$I$3),0,IF(Basket_Sheet!$I$3=0,1,IF(Calculation_Sheet!AD892=Basket_Sheet!$I$3,1,0)))</f>
        <v>0</v>
      </c>
      <c r="AH892">
        <f t="shared" si="231"/>
        <v>1</v>
      </c>
    </row>
    <row r="893" spans="1:34" x14ac:dyDescent="0.35">
      <c r="A893" s="19">
        <v>43837</v>
      </c>
      <c r="B893" s="7">
        <v>-1.0758532066740243</v>
      </c>
      <c r="C893">
        <v>0.74662018799999996</v>
      </c>
      <c r="D893">
        <v>0.20167247336349001</v>
      </c>
      <c r="E893">
        <v>5.2306403455057398</v>
      </c>
      <c r="F893">
        <v>7</v>
      </c>
      <c r="G893">
        <f t="shared" si="222"/>
        <v>-1</v>
      </c>
      <c r="H893">
        <f t="shared" si="223"/>
        <v>99999</v>
      </c>
      <c r="I893">
        <f t="shared" si="224"/>
        <v>99999</v>
      </c>
      <c r="J893">
        <f>IF(Basket_Sheet!$I$6=0,IF(C893&lt;Basket_Sheet!$I$7,-10,10),IF(Basket_Sheet!$I$6=1,IF(D893&lt;Basket_Sheet!$I$7,-10,10),IF(Basket_Sheet!$I$6=2,IF(E893&gt;Basket_Sheet!$I$7,-10,10),"")))</f>
        <v>10</v>
      </c>
      <c r="K893">
        <f t="shared" si="225"/>
        <v>-1</v>
      </c>
      <c r="L893">
        <f t="shared" si="226"/>
        <v>1</v>
      </c>
      <c r="M893">
        <f t="shared" si="227"/>
        <v>1</v>
      </c>
      <c r="N893">
        <v>31409.099600000001</v>
      </c>
      <c r="O893" s="6">
        <f t="shared" si="232"/>
        <v>5.7767503809444953E-3</v>
      </c>
      <c r="P893">
        <v>32490068</v>
      </c>
      <c r="Q893" s="6">
        <f t="shared" si="233"/>
        <v>1.3067812026912318E-3</v>
      </c>
      <c r="R893">
        <v>4617.7053937474393</v>
      </c>
      <c r="S893" s="6">
        <f t="shared" si="234"/>
        <v>-1.147421624066558E-3</v>
      </c>
      <c r="T893" s="29">
        <v>778.79211999999916</v>
      </c>
      <c r="U893" s="6">
        <f t="shared" si="235"/>
        <v>-7.5582695540554745E-3</v>
      </c>
      <c r="V893">
        <v>1462.3798599999989</v>
      </c>
      <c r="W893" s="6">
        <f t="shared" si="237"/>
        <v>2.1486022226958834E-2</v>
      </c>
      <c r="X893">
        <v>5396.4975137474385</v>
      </c>
      <c r="Y893" s="6">
        <f t="shared" si="236"/>
        <v>-2.0777081896368177E-3</v>
      </c>
      <c r="Z893" s="29">
        <v>6858.8773737474376</v>
      </c>
      <c r="AA893" s="6">
        <f t="shared" si="238"/>
        <v>2.8546746646429533E-3</v>
      </c>
      <c r="AB893">
        <f t="shared" si="228"/>
        <v>2020</v>
      </c>
      <c r="AC893">
        <f t="shared" si="229"/>
        <v>1</v>
      </c>
      <c r="AD893" s="23">
        <f t="shared" si="230"/>
        <v>1</v>
      </c>
      <c r="AE893">
        <f>IF(ISBLANK(Basket_Sheet!$I$1),0,IF(Basket_Sheet!$I$1=0,1,IF(Calculation_Sheet!AB893=Basket_Sheet!$I$1,1,0)))</f>
        <v>1</v>
      </c>
      <c r="AF893">
        <f>IF(ISBLANK(Basket_Sheet!$I$2),0,IF(Basket_Sheet!$I$2=0,1,IF(Calculation_Sheet!AC893=Basket_Sheet!$I$2,1,0)))</f>
        <v>0</v>
      </c>
      <c r="AG893">
        <f>IF(ISBLANK(Basket_Sheet!$I$3),0,IF(Basket_Sheet!$I$3=0,1,IF(Calculation_Sheet!AD893=Basket_Sheet!$I$3,1,0)))</f>
        <v>0</v>
      </c>
      <c r="AH893">
        <f t="shared" si="231"/>
        <v>1</v>
      </c>
    </row>
    <row r="894" spans="1:34" x14ac:dyDescent="0.35">
      <c r="A894" s="19">
        <v>43838</v>
      </c>
      <c r="B894" s="7">
        <v>0.9487721478460357</v>
      </c>
      <c r="C894">
        <v>0.336764391</v>
      </c>
      <c r="D894">
        <v>0.17306941184712599</v>
      </c>
      <c r="E894">
        <v>8.3476965096729998</v>
      </c>
      <c r="F894">
        <v>9</v>
      </c>
      <c r="G894">
        <f t="shared" si="222"/>
        <v>99999</v>
      </c>
      <c r="H894">
        <f t="shared" si="223"/>
        <v>99999</v>
      </c>
      <c r="I894">
        <f t="shared" si="224"/>
        <v>1</v>
      </c>
      <c r="J894">
        <f>IF(Basket_Sheet!$I$6=0,IF(C894&lt;Basket_Sheet!$I$7,-10,10),IF(Basket_Sheet!$I$6=1,IF(D894&lt;Basket_Sheet!$I$7,-10,10),IF(Basket_Sheet!$I$6=2,IF(E894&gt;Basket_Sheet!$I$7,-10,10),"")))</f>
        <v>10</v>
      </c>
      <c r="K894">
        <f t="shared" si="225"/>
        <v>1</v>
      </c>
      <c r="L894">
        <f t="shared" si="226"/>
        <v>5</v>
      </c>
      <c r="M894">
        <f t="shared" si="227"/>
        <v>5</v>
      </c>
      <c r="N894">
        <v>31355.300800000001</v>
      </c>
      <c r="O894" s="6">
        <f t="shared" si="232"/>
        <v>-1.7128412047825448E-3</v>
      </c>
      <c r="P894">
        <v>32546916</v>
      </c>
      <c r="Q894" s="6">
        <f t="shared" si="233"/>
        <v>1.74970394029339E-3</v>
      </c>
      <c r="R894">
        <v>4617.0075160765819</v>
      </c>
      <c r="S894" s="6">
        <f t="shared" si="234"/>
        <v>-1.5113083476536726E-4</v>
      </c>
      <c r="T894" s="29">
        <v>779.63455999999906</v>
      </c>
      <c r="U894" s="6">
        <f t="shared" si="235"/>
        <v>1.0817264047302544E-3</v>
      </c>
      <c r="V894">
        <v>1446.8631399999988</v>
      </c>
      <c r="W894" s="6">
        <f t="shared" si="237"/>
        <v>-1.0610594705537157E-2</v>
      </c>
      <c r="X894">
        <v>5396.6420760765814</v>
      </c>
      <c r="Y894" s="6">
        <f t="shared" si="236"/>
        <v>2.6788176733960611E-5</v>
      </c>
      <c r="Z894" s="29">
        <v>6843.5052160765799</v>
      </c>
      <c r="AA894" s="6">
        <f t="shared" si="238"/>
        <v>-2.2412060798309152E-3</v>
      </c>
      <c r="AB894">
        <f t="shared" si="228"/>
        <v>2020</v>
      </c>
      <c r="AC894">
        <f t="shared" si="229"/>
        <v>1</v>
      </c>
      <c r="AD894" s="23">
        <f t="shared" si="230"/>
        <v>1</v>
      </c>
      <c r="AE894">
        <f>IF(ISBLANK(Basket_Sheet!$I$1),0,IF(Basket_Sheet!$I$1=0,1,IF(Calculation_Sheet!AB894=Basket_Sheet!$I$1,1,0)))</f>
        <v>1</v>
      </c>
      <c r="AF894">
        <f>IF(ISBLANK(Basket_Sheet!$I$2),0,IF(Basket_Sheet!$I$2=0,1,IF(Calculation_Sheet!AC894=Basket_Sheet!$I$2,1,0)))</f>
        <v>0</v>
      </c>
      <c r="AG894">
        <f>IF(ISBLANK(Basket_Sheet!$I$3),0,IF(Basket_Sheet!$I$3=0,1,IF(Calculation_Sheet!AD894=Basket_Sheet!$I$3,1,0)))</f>
        <v>0</v>
      </c>
      <c r="AH894">
        <f t="shared" si="231"/>
        <v>1</v>
      </c>
    </row>
    <row r="895" spans="1:34" x14ac:dyDescent="0.35">
      <c r="A895" s="19">
        <v>43839</v>
      </c>
      <c r="B895" s="7">
        <v>0.67260604896499454</v>
      </c>
      <c r="C895">
        <v>0.81456052800000001</v>
      </c>
      <c r="D895">
        <v>0.25167914482296599</v>
      </c>
      <c r="E895">
        <v>5.7692295202384303</v>
      </c>
      <c r="F895">
        <v>1</v>
      </c>
      <c r="G895">
        <f t="shared" si="222"/>
        <v>99999</v>
      </c>
      <c r="H895">
        <f t="shared" si="223"/>
        <v>99999</v>
      </c>
      <c r="I895">
        <f t="shared" si="224"/>
        <v>1</v>
      </c>
      <c r="J895">
        <f>IF(Basket_Sheet!$I$6=0,IF(C895&lt;Basket_Sheet!$I$7,-10,10),IF(Basket_Sheet!$I$6=1,IF(D895&lt;Basket_Sheet!$I$7,-10,10),IF(Basket_Sheet!$I$6=2,IF(E895&gt;Basket_Sheet!$I$7,-10,10),"")))</f>
        <v>10</v>
      </c>
      <c r="K895">
        <f t="shared" si="225"/>
        <v>1</v>
      </c>
      <c r="L895">
        <f t="shared" si="226"/>
        <v>5</v>
      </c>
      <c r="M895">
        <f t="shared" si="227"/>
        <v>5</v>
      </c>
      <c r="N895">
        <v>32071.550800000001</v>
      </c>
      <c r="O895" s="6">
        <f t="shared" si="232"/>
        <v>2.2843027549587447E-2</v>
      </c>
      <c r="P895">
        <v>32697280</v>
      </c>
      <c r="Q895" s="6">
        <f t="shared" si="233"/>
        <v>4.6199154475956572E-3</v>
      </c>
      <c r="R895">
        <v>4640.0672101667833</v>
      </c>
      <c r="S895" s="6">
        <f t="shared" si="234"/>
        <v>4.9945108406055372E-3</v>
      </c>
      <c r="T895" s="29">
        <v>783.10017999999911</v>
      </c>
      <c r="U895" s="6">
        <f t="shared" si="235"/>
        <v>4.445185190353973E-3</v>
      </c>
      <c r="V895">
        <v>1495.9559799999988</v>
      </c>
      <c r="W895" s="6">
        <f t="shared" si="237"/>
        <v>3.3930534715260086E-2</v>
      </c>
      <c r="X895">
        <v>5423.1673901667828</v>
      </c>
      <c r="Y895" s="6">
        <f t="shared" si="236"/>
        <v>4.9151516287857522E-3</v>
      </c>
      <c r="Z895" s="29">
        <v>6919.1233701667816</v>
      </c>
      <c r="AA895" s="6">
        <f t="shared" si="238"/>
        <v>1.1049623212467496E-2</v>
      </c>
      <c r="AB895">
        <f t="shared" si="228"/>
        <v>2020</v>
      </c>
      <c r="AC895">
        <f t="shared" si="229"/>
        <v>1</v>
      </c>
      <c r="AD895" s="23">
        <f t="shared" si="230"/>
        <v>1</v>
      </c>
      <c r="AE895">
        <f>IF(ISBLANK(Basket_Sheet!$I$1),0,IF(Basket_Sheet!$I$1=0,1,IF(Calculation_Sheet!AB895=Basket_Sheet!$I$1,1,0)))</f>
        <v>1</v>
      </c>
      <c r="AF895">
        <f>IF(ISBLANK(Basket_Sheet!$I$2),0,IF(Basket_Sheet!$I$2=0,1,IF(Calculation_Sheet!AC895=Basket_Sheet!$I$2,1,0)))</f>
        <v>0</v>
      </c>
      <c r="AG895">
        <f>IF(ISBLANK(Basket_Sheet!$I$3),0,IF(Basket_Sheet!$I$3=0,1,IF(Calculation_Sheet!AD895=Basket_Sheet!$I$3,1,0)))</f>
        <v>0</v>
      </c>
      <c r="AH895">
        <f t="shared" si="231"/>
        <v>1</v>
      </c>
    </row>
    <row r="896" spans="1:34" x14ac:dyDescent="0.35">
      <c r="A896" s="19">
        <v>43840</v>
      </c>
      <c r="B896" s="7">
        <v>-0.41717790863831405</v>
      </c>
      <c r="C896">
        <v>0.33131633999999999</v>
      </c>
      <c r="D896">
        <v>2.1130067303177201E-2</v>
      </c>
      <c r="E896">
        <v>7.61134772376281</v>
      </c>
      <c r="F896">
        <v>6</v>
      </c>
      <c r="G896">
        <f t="shared" si="222"/>
        <v>-1</v>
      </c>
      <c r="H896">
        <f t="shared" si="223"/>
        <v>99999</v>
      </c>
      <c r="I896">
        <f t="shared" si="224"/>
        <v>99999</v>
      </c>
      <c r="J896">
        <f>IF(Basket_Sheet!$I$6=0,IF(C896&lt;Basket_Sheet!$I$7,-10,10),IF(Basket_Sheet!$I$6=1,IF(D896&lt;Basket_Sheet!$I$7,-10,10),IF(Basket_Sheet!$I$6=2,IF(E896&gt;Basket_Sheet!$I$7,-10,10),"")))</f>
        <v>-10</v>
      </c>
      <c r="K896">
        <f t="shared" si="225"/>
        <v>-1</v>
      </c>
      <c r="L896">
        <f t="shared" si="226"/>
        <v>2</v>
      </c>
      <c r="M896">
        <f t="shared" si="227"/>
        <v>2</v>
      </c>
      <c r="N896">
        <v>32081.900399999999</v>
      </c>
      <c r="O896" s="6">
        <f t="shared" si="232"/>
        <v>3.2270344719331767E-4</v>
      </c>
      <c r="P896">
        <v>32486312</v>
      </c>
      <c r="Q896" s="6">
        <f t="shared" si="233"/>
        <v>-6.4521574883292798E-3</v>
      </c>
      <c r="R896">
        <v>4636.1987430665622</v>
      </c>
      <c r="S896" s="6">
        <f t="shared" si="234"/>
        <v>-8.3370928156922819E-4</v>
      </c>
      <c r="T896" s="29">
        <v>782.6122099999991</v>
      </c>
      <c r="U896" s="6">
        <f t="shared" si="235"/>
        <v>-6.2312589431412491E-4</v>
      </c>
      <c r="V896">
        <v>1525.7371399999988</v>
      </c>
      <c r="W896" s="6">
        <f t="shared" si="237"/>
        <v>1.9907778302407086E-2</v>
      </c>
      <c r="X896">
        <v>5418.8109530665615</v>
      </c>
      <c r="Y896" s="6">
        <f t="shared" si="236"/>
        <v>-8.0330124202332431E-4</v>
      </c>
      <c r="Z896" s="29">
        <v>6944.5480930665599</v>
      </c>
      <c r="AA896" s="6">
        <f t="shared" si="238"/>
        <v>3.6745583998982756E-3</v>
      </c>
      <c r="AB896">
        <f t="shared" si="228"/>
        <v>2020</v>
      </c>
      <c r="AC896">
        <f t="shared" si="229"/>
        <v>1</v>
      </c>
      <c r="AD896" s="23">
        <f t="shared" si="230"/>
        <v>1</v>
      </c>
      <c r="AE896">
        <f>IF(ISBLANK(Basket_Sheet!$I$1),0,IF(Basket_Sheet!$I$1=0,1,IF(Calculation_Sheet!AB896=Basket_Sheet!$I$1,1,0)))</f>
        <v>1</v>
      </c>
      <c r="AF896">
        <f>IF(ISBLANK(Basket_Sheet!$I$2),0,IF(Basket_Sheet!$I$2=0,1,IF(Calculation_Sheet!AC896=Basket_Sheet!$I$2,1,0)))</f>
        <v>0</v>
      </c>
      <c r="AG896">
        <f>IF(ISBLANK(Basket_Sheet!$I$3),0,IF(Basket_Sheet!$I$3=0,1,IF(Calculation_Sheet!AD896=Basket_Sheet!$I$3,1,0)))</f>
        <v>0</v>
      </c>
      <c r="AH896">
        <f t="shared" si="231"/>
        <v>1</v>
      </c>
    </row>
    <row r="897" spans="1:34" x14ac:dyDescent="0.35">
      <c r="A897" s="19">
        <v>43843</v>
      </c>
      <c r="B897" s="7">
        <v>-0.23031607172315158</v>
      </c>
      <c r="C897">
        <v>0.37035183900000002</v>
      </c>
      <c r="D897">
        <v>7.1866060649545593E-2</v>
      </c>
      <c r="E897">
        <v>9.9127053770237392</v>
      </c>
      <c r="F897">
        <v>5</v>
      </c>
      <c r="G897">
        <f t="shared" si="222"/>
        <v>99999</v>
      </c>
      <c r="H897">
        <f t="shared" si="223"/>
        <v>0</v>
      </c>
      <c r="I897">
        <f t="shared" si="224"/>
        <v>99999</v>
      </c>
      <c r="J897">
        <f>IF(Basket_Sheet!$I$6=0,IF(C897&lt;Basket_Sheet!$I$7,-10,10),IF(Basket_Sheet!$I$6=1,IF(D897&lt;Basket_Sheet!$I$7,-10,10),IF(Basket_Sheet!$I$6=2,IF(E897&gt;Basket_Sheet!$I$7,-10,10),"")))</f>
        <v>-10</v>
      </c>
      <c r="K897">
        <f t="shared" si="225"/>
        <v>0</v>
      </c>
      <c r="L897">
        <f t="shared" si="226"/>
        <v>4</v>
      </c>
      <c r="M897">
        <f t="shared" si="227"/>
        <v>4</v>
      </c>
      <c r="N897">
        <v>32198.199199999999</v>
      </c>
      <c r="O897" s="6">
        <f t="shared" si="232"/>
        <v>3.6250595678553044E-3</v>
      </c>
      <c r="P897">
        <v>32479016</v>
      </c>
      <c r="Q897" s="6">
        <f t="shared" si="233"/>
        <v>-2.2458689678284127E-4</v>
      </c>
      <c r="R897">
        <v>4639.8735507702841</v>
      </c>
      <c r="S897" s="6">
        <f t="shared" si="234"/>
        <v>7.9263377335103691E-4</v>
      </c>
      <c r="T897" s="29">
        <v>779.57143999999903</v>
      </c>
      <c r="U897" s="6">
        <f t="shared" si="235"/>
        <v>-3.8854108856799519E-3</v>
      </c>
      <c r="V897">
        <v>1524.2152199999987</v>
      </c>
      <c r="W897" s="6">
        <f t="shared" si="237"/>
        <v>-9.9749816668959213E-4</v>
      </c>
      <c r="X897">
        <v>5419.4449907702829</v>
      </c>
      <c r="Y897" s="6">
        <f t="shared" si="236"/>
        <v>1.1700679525694646E-4</v>
      </c>
      <c r="Z897" s="29">
        <v>6943.660210770282</v>
      </c>
      <c r="AA897" s="6">
        <f t="shared" si="238"/>
        <v>-1.278531424044882E-4</v>
      </c>
      <c r="AB897">
        <f t="shared" si="228"/>
        <v>2020</v>
      </c>
      <c r="AC897">
        <f t="shared" si="229"/>
        <v>1</v>
      </c>
      <c r="AD897" s="23">
        <f t="shared" si="230"/>
        <v>1</v>
      </c>
      <c r="AE897">
        <f>IF(ISBLANK(Basket_Sheet!$I$1),0,IF(Basket_Sheet!$I$1=0,1,IF(Calculation_Sheet!AB897=Basket_Sheet!$I$1,1,0)))</f>
        <v>1</v>
      </c>
      <c r="AF897">
        <f>IF(ISBLANK(Basket_Sheet!$I$2),0,IF(Basket_Sheet!$I$2=0,1,IF(Calculation_Sheet!AC897=Basket_Sheet!$I$2,1,0)))</f>
        <v>0</v>
      </c>
      <c r="AG897">
        <f>IF(ISBLANK(Basket_Sheet!$I$3),0,IF(Basket_Sheet!$I$3=0,1,IF(Calculation_Sheet!AD897=Basket_Sheet!$I$3,1,0)))</f>
        <v>0</v>
      </c>
      <c r="AH897">
        <f t="shared" si="231"/>
        <v>1</v>
      </c>
    </row>
    <row r="898" spans="1:34" x14ac:dyDescent="0.35">
      <c r="A898" s="19">
        <v>43844</v>
      </c>
      <c r="B898" s="7">
        <v>-6.2376324925204403E-2</v>
      </c>
      <c r="C898">
        <v>5.8991818000000001E-2</v>
      </c>
      <c r="D898">
        <v>5.1337001211799703E-2</v>
      </c>
      <c r="E898">
        <v>13.3947999326237</v>
      </c>
      <c r="F898">
        <v>6</v>
      </c>
      <c r="G898">
        <f t="shared" si="222"/>
        <v>99999</v>
      </c>
      <c r="H898">
        <f t="shared" si="223"/>
        <v>0</v>
      </c>
      <c r="I898">
        <f t="shared" si="224"/>
        <v>99999</v>
      </c>
      <c r="J898">
        <f>IF(Basket_Sheet!$I$6=0,IF(C898&lt;Basket_Sheet!$I$7,-10,10),IF(Basket_Sheet!$I$6=1,IF(D898&lt;Basket_Sheet!$I$7,-10,10),IF(Basket_Sheet!$I$6=2,IF(E898&gt;Basket_Sheet!$I$7,-10,10),"")))</f>
        <v>-10</v>
      </c>
      <c r="K898">
        <f t="shared" si="225"/>
        <v>0</v>
      </c>
      <c r="L898">
        <f t="shared" si="226"/>
        <v>4</v>
      </c>
      <c r="M898">
        <f t="shared" si="227"/>
        <v>4</v>
      </c>
      <c r="N898">
        <v>32061.449199999999</v>
      </c>
      <c r="O898" s="6">
        <f t="shared" si="232"/>
        <v>-4.2471319327697099E-3</v>
      </c>
      <c r="P898">
        <v>32621606</v>
      </c>
      <c r="Q898" s="6">
        <f t="shared" si="233"/>
        <v>4.3902192110745197E-3</v>
      </c>
      <c r="R898">
        <v>4646.3736945115716</v>
      </c>
      <c r="S898" s="6">
        <f t="shared" si="234"/>
        <v>1.4009312258538298E-3</v>
      </c>
      <c r="T898" s="29">
        <v>778.24945999999909</v>
      </c>
      <c r="U898" s="6">
        <f t="shared" si="235"/>
        <v>-1.6957778750846808E-3</v>
      </c>
      <c r="V898">
        <v>1518.2154199999986</v>
      </c>
      <c r="W898" s="6">
        <f t="shared" si="237"/>
        <v>-3.9363207513437581E-3</v>
      </c>
      <c r="X898">
        <v>5424.6231545115706</v>
      </c>
      <c r="Y898" s="6">
        <f t="shared" si="236"/>
        <v>9.5547860530120765E-4</v>
      </c>
      <c r="Z898" s="29">
        <v>6942.8385745115693</v>
      </c>
      <c r="AA898" s="6">
        <f t="shared" si="238"/>
        <v>-1.1832898410524262E-4</v>
      </c>
      <c r="AB898">
        <f t="shared" si="228"/>
        <v>2020</v>
      </c>
      <c r="AC898">
        <f t="shared" si="229"/>
        <v>1</v>
      </c>
      <c r="AD898" s="23">
        <f t="shared" si="230"/>
        <v>1</v>
      </c>
      <c r="AE898">
        <f>IF(ISBLANK(Basket_Sheet!$I$1),0,IF(Basket_Sheet!$I$1=0,1,IF(Calculation_Sheet!AB898=Basket_Sheet!$I$1,1,0)))</f>
        <v>1</v>
      </c>
      <c r="AF898">
        <f>IF(ISBLANK(Basket_Sheet!$I$2),0,IF(Basket_Sheet!$I$2=0,1,IF(Calculation_Sheet!AC898=Basket_Sheet!$I$2,1,0)))</f>
        <v>0</v>
      </c>
      <c r="AG898">
        <f>IF(ISBLANK(Basket_Sheet!$I$3),0,IF(Basket_Sheet!$I$3=0,1,IF(Calculation_Sheet!AD898=Basket_Sheet!$I$3,1,0)))</f>
        <v>0</v>
      </c>
      <c r="AH898">
        <f t="shared" si="231"/>
        <v>1</v>
      </c>
    </row>
    <row r="899" spans="1:34" x14ac:dyDescent="0.35">
      <c r="A899" s="19">
        <v>43845</v>
      </c>
      <c r="B899" s="7">
        <v>-2.690339050818457E-2</v>
      </c>
      <c r="C899">
        <v>2.537086E-3</v>
      </c>
      <c r="D899">
        <v>3.2897185816507898E-2</v>
      </c>
      <c r="E899">
        <v>10.6774170798924</v>
      </c>
      <c r="F899">
        <v>3</v>
      </c>
      <c r="G899">
        <f t="shared" si="222"/>
        <v>99999</v>
      </c>
      <c r="H899">
        <f t="shared" si="223"/>
        <v>0</v>
      </c>
      <c r="I899">
        <f t="shared" si="224"/>
        <v>99999</v>
      </c>
      <c r="J899">
        <f>IF(Basket_Sheet!$I$6=0,IF(C899&lt;Basket_Sheet!$I$7,-10,10),IF(Basket_Sheet!$I$6=1,IF(D899&lt;Basket_Sheet!$I$7,-10,10),IF(Basket_Sheet!$I$6=2,IF(E899&gt;Basket_Sheet!$I$7,-10,10),"")))</f>
        <v>-10</v>
      </c>
      <c r="K899">
        <f t="shared" si="225"/>
        <v>0</v>
      </c>
      <c r="L899">
        <f t="shared" si="226"/>
        <v>4</v>
      </c>
      <c r="M899">
        <f t="shared" si="227"/>
        <v>4</v>
      </c>
      <c r="N899">
        <v>31835.849600000001</v>
      </c>
      <c r="O899" s="6">
        <f t="shared" si="232"/>
        <v>-7.0364754441604171E-3</v>
      </c>
      <c r="P899">
        <v>32588968</v>
      </c>
      <c r="Q899" s="6">
        <f t="shared" si="233"/>
        <v>-1.000502550364879E-3</v>
      </c>
      <c r="R899">
        <v>4648.6232188658305</v>
      </c>
      <c r="S899" s="6">
        <f t="shared" si="234"/>
        <v>4.841462400917429E-4</v>
      </c>
      <c r="T899" s="29">
        <v>777.43466999999907</v>
      </c>
      <c r="U899" s="6">
        <f t="shared" si="235"/>
        <v>-1.0469522201789205E-3</v>
      </c>
      <c r="V899">
        <v>1519.2520199999985</v>
      </c>
      <c r="W899" s="6">
        <f t="shared" si="237"/>
        <v>6.8277530734062175E-4</v>
      </c>
      <c r="X899">
        <v>5426.0578888658292</v>
      </c>
      <c r="Y899" s="6">
        <f t="shared" si="236"/>
        <v>2.6448553445890255E-4</v>
      </c>
      <c r="Z899" s="29">
        <v>6945.3099088658273</v>
      </c>
      <c r="AA899" s="6">
        <f t="shared" si="238"/>
        <v>3.5595445979841323E-4</v>
      </c>
      <c r="AB899">
        <f t="shared" si="228"/>
        <v>2020</v>
      </c>
      <c r="AC899">
        <f t="shared" si="229"/>
        <v>1</v>
      </c>
      <c r="AD899" s="23">
        <f t="shared" si="230"/>
        <v>1</v>
      </c>
      <c r="AE899">
        <f>IF(ISBLANK(Basket_Sheet!$I$1),0,IF(Basket_Sheet!$I$1=0,1,IF(Calculation_Sheet!AB899=Basket_Sheet!$I$1,1,0)))</f>
        <v>1</v>
      </c>
      <c r="AF899">
        <f>IF(ISBLANK(Basket_Sheet!$I$2),0,IF(Basket_Sheet!$I$2=0,1,IF(Calculation_Sheet!AC899=Basket_Sheet!$I$2,1,0)))</f>
        <v>0</v>
      </c>
      <c r="AG899">
        <f>IF(ISBLANK(Basket_Sheet!$I$3),0,IF(Basket_Sheet!$I$3=0,1,IF(Calculation_Sheet!AD899=Basket_Sheet!$I$3,1,0)))</f>
        <v>0</v>
      </c>
      <c r="AH899">
        <f t="shared" si="231"/>
        <v>1</v>
      </c>
    </row>
    <row r="900" spans="1:34" x14ac:dyDescent="0.35">
      <c r="A900" s="19">
        <v>43846</v>
      </c>
      <c r="B900" s="7">
        <v>-0.32581789596143573</v>
      </c>
      <c r="C900">
        <v>5.2130839999999998E-3</v>
      </c>
      <c r="D900">
        <v>6.2279515758517701E-2</v>
      </c>
      <c r="E900">
        <v>7.5944620573352903</v>
      </c>
      <c r="F900">
        <v>2</v>
      </c>
      <c r="G900">
        <f t="shared" si="222"/>
        <v>-1</v>
      </c>
      <c r="H900">
        <f t="shared" si="223"/>
        <v>99999</v>
      </c>
      <c r="I900">
        <f t="shared" si="224"/>
        <v>99999</v>
      </c>
      <c r="J900">
        <f>IF(Basket_Sheet!$I$6=0,IF(C900&lt;Basket_Sheet!$I$7,-10,10),IF(Basket_Sheet!$I$6=1,IF(D900&lt;Basket_Sheet!$I$7,-10,10),IF(Basket_Sheet!$I$6=2,IF(E900&gt;Basket_Sheet!$I$7,-10,10),"")))</f>
        <v>-10</v>
      </c>
      <c r="K900">
        <f t="shared" si="225"/>
        <v>-1</v>
      </c>
      <c r="L900">
        <f t="shared" si="226"/>
        <v>2</v>
      </c>
      <c r="M900">
        <f t="shared" si="227"/>
        <v>2</v>
      </c>
      <c r="N900">
        <v>31849.449199999999</v>
      </c>
      <c r="O900" s="6">
        <f t="shared" si="232"/>
        <v>4.271787990854925E-4</v>
      </c>
      <c r="P900">
        <v>32730926</v>
      </c>
      <c r="Q900" s="6">
        <f t="shared" si="233"/>
        <v>4.3560139738085812E-3</v>
      </c>
      <c r="R900">
        <v>4652.6798630669891</v>
      </c>
      <c r="S900" s="6">
        <f t="shared" si="234"/>
        <v>8.726549798003802E-4</v>
      </c>
      <c r="T900" s="29">
        <v>775.85676999999907</v>
      </c>
      <c r="U900" s="6">
        <f t="shared" si="235"/>
        <v>-2.0296239168238195E-3</v>
      </c>
      <c r="V900">
        <v>1513.9114999999988</v>
      </c>
      <c r="W900" s="6">
        <f t="shared" si="237"/>
        <v>-3.5152298168409368E-3</v>
      </c>
      <c r="X900">
        <v>5428.5366330669885</v>
      </c>
      <c r="Y900" s="6">
        <f t="shared" si="236"/>
        <v>4.568222919709708E-4</v>
      </c>
      <c r="Z900" s="29">
        <v>6942.4481330669878</v>
      </c>
      <c r="AA900" s="6">
        <f t="shared" si="238"/>
        <v>-4.120443632308346E-4</v>
      </c>
      <c r="AB900">
        <f t="shared" si="228"/>
        <v>2020</v>
      </c>
      <c r="AC900">
        <f t="shared" si="229"/>
        <v>1</v>
      </c>
      <c r="AD900" s="23">
        <f t="shared" si="230"/>
        <v>1</v>
      </c>
      <c r="AE900">
        <f>IF(ISBLANK(Basket_Sheet!$I$1),0,IF(Basket_Sheet!$I$1=0,1,IF(Calculation_Sheet!AB900=Basket_Sheet!$I$1,1,0)))</f>
        <v>1</v>
      </c>
      <c r="AF900">
        <f>IF(ISBLANK(Basket_Sheet!$I$2),0,IF(Basket_Sheet!$I$2=0,1,IF(Calculation_Sheet!AC900=Basket_Sheet!$I$2,1,0)))</f>
        <v>0</v>
      </c>
      <c r="AG900">
        <f>IF(ISBLANK(Basket_Sheet!$I$3),0,IF(Basket_Sheet!$I$3=0,1,IF(Calculation_Sheet!AD900=Basket_Sheet!$I$3,1,0)))</f>
        <v>0</v>
      </c>
      <c r="AH900">
        <f t="shared" si="231"/>
        <v>1</v>
      </c>
    </row>
    <row r="901" spans="1:34" x14ac:dyDescent="0.35">
      <c r="A901" s="19">
        <v>43847</v>
      </c>
      <c r="B901" s="7">
        <v>-5.4343404837525762E-2</v>
      </c>
      <c r="C901">
        <v>0.120432924</v>
      </c>
      <c r="D901">
        <v>4.5884448289114498E-2</v>
      </c>
      <c r="E901">
        <v>8.1818562336440497</v>
      </c>
      <c r="F901">
        <v>4</v>
      </c>
      <c r="G901">
        <f t="shared" si="222"/>
        <v>99999</v>
      </c>
      <c r="H901">
        <f t="shared" si="223"/>
        <v>0</v>
      </c>
      <c r="I901">
        <f t="shared" si="224"/>
        <v>99999</v>
      </c>
      <c r="J901">
        <f>IF(Basket_Sheet!$I$6=0,IF(C901&lt;Basket_Sheet!$I$7,-10,10),IF(Basket_Sheet!$I$6=1,IF(D901&lt;Basket_Sheet!$I$7,-10,10),IF(Basket_Sheet!$I$6=2,IF(E901&gt;Basket_Sheet!$I$7,-10,10),"")))</f>
        <v>-10</v>
      </c>
      <c r="K901">
        <f t="shared" si="225"/>
        <v>0</v>
      </c>
      <c r="L901">
        <f t="shared" si="226"/>
        <v>4</v>
      </c>
      <c r="M901">
        <f t="shared" si="227"/>
        <v>4</v>
      </c>
      <c r="N901">
        <v>31553.699199999999</v>
      </c>
      <c r="O901" s="6">
        <f t="shared" si="232"/>
        <v>-9.285874871581723E-3</v>
      </c>
      <c r="P901">
        <v>32704066</v>
      </c>
      <c r="Q901" s="6">
        <f t="shared" si="233"/>
        <v>-8.2063061705006657E-4</v>
      </c>
      <c r="R901">
        <v>4648.8191469595467</v>
      </c>
      <c r="S901" s="6">
        <f t="shared" si="234"/>
        <v>-8.2978331221295054E-4</v>
      </c>
      <c r="T901" s="29">
        <v>774.57602999999904</v>
      </c>
      <c r="U901" s="6">
        <f t="shared" si="235"/>
        <v>-1.6507428297622972E-3</v>
      </c>
      <c r="V901">
        <v>1495.0391399999987</v>
      </c>
      <c r="W901" s="6">
        <f t="shared" si="237"/>
        <v>-1.2465959866214127E-2</v>
      </c>
      <c r="X901">
        <v>5423.395176959546</v>
      </c>
      <c r="Y901" s="6">
        <f t="shared" si="236"/>
        <v>-9.4711640631184313E-4</v>
      </c>
      <c r="Z901" s="29">
        <v>6918.434316959545</v>
      </c>
      <c r="AA901" s="6">
        <f t="shared" si="238"/>
        <v>-3.4589838695466835E-3</v>
      </c>
      <c r="AB901">
        <f t="shared" si="228"/>
        <v>2020</v>
      </c>
      <c r="AC901">
        <f t="shared" si="229"/>
        <v>1</v>
      </c>
      <c r="AD901" s="23">
        <f t="shared" si="230"/>
        <v>1</v>
      </c>
      <c r="AE901">
        <f>IF(ISBLANK(Basket_Sheet!$I$1),0,IF(Basket_Sheet!$I$1=0,1,IF(Calculation_Sheet!AB901=Basket_Sheet!$I$1,1,0)))</f>
        <v>1</v>
      </c>
      <c r="AF901">
        <f>IF(ISBLANK(Basket_Sheet!$I$2),0,IF(Basket_Sheet!$I$2=0,1,IF(Calculation_Sheet!AC901=Basket_Sheet!$I$2,1,0)))</f>
        <v>0</v>
      </c>
      <c r="AG901">
        <f>IF(ISBLANK(Basket_Sheet!$I$3),0,IF(Basket_Sheet!$I$3=0,1,IF(Calculation_Sheet!AD901=Basket_Sheet!$I$3,1,0)))</f>
        <v>0</v>
      </c>
      <c r="AH901">
        <f t="shared" si="231"/>
        <v>1</v>
      </c>
    </row>
    <row r="902" spans="1:34" x14ac:dyDescent="0.35">
      <c r="A902" s="19">
        <v>43850</v>
      </c>
      <c r="B902" s="7">
        <v>-1.7018713422428453</v>
      </c>
      <c r="C902">
        <v>0.90709773500000002</v>
      </c>
      <c r="D902">
        <v>0.26963548035294699</v>
      </c>
      <c r="E902">
        <v>5.8443759683870899</v>
      </c>
      <c r="F902">
        <v>4</v>
      </c>
      <c r="G902">
        <f t="shared" si="222"/>
        <v>-1</v>
      </c>
      <c r="H902">
        <f t="shared" si="223"/>
        <v>99999</v>
      </c>
      <c r="I902">
        <f t="shared" si="224"/>
        <v>99999</v>
      </c>
      <c r="J902">
        <f>IF(Basket_Sheet!$I$6=0,IF(C902&lt;Basket_Sheet!$I$7,-10,10),IF(Basket_Sheet!$I$6=1,IF(D902&lt;Basket_Sheet!$I$7,-10,10),IF(Basket_Sheet!$I$6=2,IF(E902&gt;Basket_Sheet!$I$7,-10,10),"")))</f>
        <v>10</v>
      </c>
      <c r="K902">
        <f t="shared" si="225"/>
        <v>-1</v>
      </c>
      <c r="L902">
        <f t="shared" si="226"/>
        <v>1</v>
      </c>
      <c r="M902">
        <f t="shared" si="227"/>
        <v>1</v>
      </c>
      <c r="N902">
        <v>31097.699199999999</v>
      </c>
      <c r="O902" s="6">
        <f t="shared" si="232"/>
        <v>-1.4451554383835941E-2</v>
      </c>
      <c r="P902">
        <v>32783900</v>
      </c>
      <c r="Q902" s="6">
        <f t="shared" si="233"/>
        <v>2.4411031949360673E-3</v>
      </c>
      <c r="R902">
        <v>4655.483848688802</v>
      </c>
      <c r="S902" s="6">
        <f t="shared" si="234"/>
        <v>1.4336332557944864E-3</v>
      </c>
      <c r="T902" s="29">
        <v>776.20729999999912</v>
      </c>
      <c r="U902" s="6">
        <f t="shared" si="235"/>
        <v>2.1060166295103766E-3</v>
      </c>
      <c r="V902">
        <v>1495.0391399999987</v>
      </c>
      <c r="W902" s="6">
        <f t="shared" si="237"/>
        <v>0</v>
      </c>
      <c r="X902">
        <v>5431.6911486888011</v>
      </c>
      <c r="Y902" s="6">
        <f t="shared" si="236"/>
        <v>1.5296638837050125E-3</v>
      </c>
      <c r="Z902" s="29">
        <v>6926.7302886888001</v>
      </c>
      <c r="AA902" s="6">
        <f t="shared" si="238"/>
        <v>1.199111149891019E-3</v>
      </c>
      <c r="AB902">
        <f t="shared" si="228"/>
        <v>2020</v>
      </c>
      <c r="AC902">
        <f t="shared" si="229"/>
        <v>1</v>
      </c>
      <c r="AD902" s="23">
        <f t="shared" si="230"/>
        <v>1</v>
      </c>
      <c r="AE902">
        <f>IF(ISBLANK(Basket_Sheet!$I$1),0,IF(Basket_Sheet!$I$1=0,1,IF(Calculation_Sheet!AB902=Basket_Sheet!$I$1,1,0)))</f>
        <v>1</v>
      </c>
      <c r="AF902">
        <f>IF(ISBLANK(Basket_Sheet!$I$2),0,IF(Basket_Sheet!$I$2=0,1,IF(Calculation_Sheet!AC902=Basket_Sheet!$I$2,1,0)))</f>
        <v>0</v>
      </c>
      <c r="AG902">
        <f>IF(ISBLANK(Basket_Sheet!$I$3),0,IF(Basket_Sheet!$I$3=0,1,IF(Calculation_Sheet!AD902=Basket_Sheet!$I$3,1,0)))</f>
        <v>0</v>
      </c>
      <c r="AH902">
        <f t="shared" si="231"/>
        <v>1</v>
      </c>
    </row>
    <row r="903" spans="1:34" x14ac:dyDescent="0.35">
      <c r="A903" s="19">
        <v>43851</v>
      </c>
      <c r="B903" s="7">
        <v>0.11499938777307092</v>
      </c>
      <c r="C903">
        <v>0.239988532</v>
      </c>
      <c r="D903">
        <v>4.0350493942748797E-2</v>
      </c>
      <c r="E903">
        <v>9.8602945998074496</v>
      </c>
      <c r="F903">
        <v>5</v>
      </c>
      <c r="G903">
        <f t="shared" si="222"/>
        <v>99999</v>
      </c>
      <c r="H903">
        <f t="shared" si="223"/>
        <v>0</v>
      </c>
      <c r="I903">
        <f t="shared" si="224"/>
        <v>99999</v>
      </c>
      <c r="J903">
        <f>IF(Basket_Sheet!$I$6=0,IF(C903&lt;Basket_Sheet!$I$7,-10,10),IF(Basket_Sheet!$I$6=1,IF(D903&lt;Basket_Sheet!$I$7,-10,10),IF(Basket_Sheet!$I$6=2,IF(E903&gt;Basket_Sheet!$I$7,-10,10),"")))</f>
        <v>-10</v>
      </c>
      <c r="K903">
        <f t="shared" si="225"/>
        <v>0</v>
      </c>
      <c r="L903">
        <f t="shared" si="226"/>
        <v>4</v>
      </c>
      <c r="M903">
        <f t="shared" si="227"/>
        <v>4</v>
      </c>
      <c r="N903">
        <v>30962.099600000001</v>
      </c>
      <c r="O903" s="6">
        <f t="shared" si="232"/>
        <v>-4.3604383439401762E-3</v>
      </c>
      <c r="P903">
        <v>32924394</v>
      </c>
      <c r="Q903" s="6">
        <f t="shared" si="233"/>
        <v>4.285457190877251E-3</v>
      </c>
      <c r="R903">
        <v>4657.7231021827274</v>
      </c>
      <c r="S903" s="6">
        <f t="shared" si="234"/>
        <v>4.8099264581402679E-4</v>
      </c>
      <c r="T903" s="29">
        <v>777.17087999999899</v>
      </c>
      <c r="U903" s="6">
        <f t="shared" si="235"/>
        <v>1.2413951788392552E-3</v>
      </c>
      <c r="V903">
        <v>1509.0039199999987</v>
      </c>
      <c r="W903" s="6">
        <f t="shared" si="237"/>
        <v>9.3407454202170115E-3</v>
      </c>
      <c r="X903">
        <v>5434.8939821827262</v>
      </c>
      <c r="Y903" s="6">
        <f t="shared" si="236"/>
        <v>5.89656776545322E-4</v>
      </c>
      <c r="Z903" s="29">
        <v>6943.8979021827254</v>
      </c>
      <c r="AA903" s="6">
        <f t="shared" si="238"/>
        <v>2.4784584902863838E-3</v>
      </c>
      <c r="AB903">
        <f t="shared" si="228"/>
        <v>2020</v>
      </c>
      <c r="AC903">
        <f t="shared" si="229"/>
        <v>1</v>
      </c>
      <c r="AD903" s="23">
        <f t="shared" si="230"/>
        <v>1</v>
      </c>
      <c r="AE903">
        <f>IF(ISBLANK(Basket_Sheet!$I$1),0,IF(Basket_Sheet!$I$1=0,1,IF(Calculation_Sheet!AB903=Basket_Sheet!$I$1,1,0)))</f>
        <v>1</v>
      </c>
      <c r="AF903">
        <f>IF(ISBLANK(Basket_Sheet!$I$2),0,IF(Basket_Sheet!$I$2=0,1,IF(Calculation_Sheet!AC903=Basket_Sheet!$I$2,1,0)))</f>
        <v>0</v>
      </c>
      <c r="AG903">
        <f>IF(ISBLANK(Basket_Sheet!$I$3),0,IF(Basket_Sheet!$I$3=0,1,IF(Calculation_Sheet!AD903=Basket_Sheet!$I$3,1,0)))</f>
        <v>0</v>
      </c>
      <c r="AH903">
        <f t="shared" si="231"/>
        <v>1</v>
      </c>
    </row>
    <row r="904" spans="1:34" x14ac:dyDescent="0.35">
      <c r="A904" s="19">
        <v>43852</v>
      </c>
      <c r="B904" s="7">
        <v>-1.1156783195726263</v>
      </c>
      <c r="C904">
        <v>0.56214974100000004</v>
      </c>
      <c r="D904">
        <v>0.23309610404725101</v>
      </c>
      <c r="E904">
        <v>6.58574635038556</v>
      </c>
      <c r="F904">
        <v>3</v>
      </c>
      <c r="G904">
        <f t="shared" si="222"/>
        <v>-1</v>
      </c>
      <c r="H904">
        <f t="shared" si="223"/>
        <v>99999</v>
      </c>
      <c r="I904">
        <f t="shared" si="224"/>
        <v>99999</v>
      </c>
      <c r="J904">
        <f>IF(Basket_Sheet!$I$6=0,IF(C904&lt;Basket_Sheet!$I$7,-10,10),IF(Basket_Sheet!$I$6=1,IF(D904&lt;Basket_Sheet!$I$7,-10,10),IF(Basket_Sheet!$I$6=2,IF(E904&gt;Basket_Sheet!$I$7,-10,10),"")))</f>
        <v>10</v>
      </c>
      <c r="K904">
        <f t="shared" si="225"/>
        <v>-1</v>
      </c>
      <c r="L904">
        <f t="shared" si="226"/>
        <v>1</v>
      </c>
      <c r="M904">
        <f t="shared" si="227"/>
        <v>1</v>
      </c>
      <c r="N904">
        <v>30691.849600000001</v>
      </c>
      <c r="O904" s="6">
        <f t="shared" si="232"/>
        <v>-8.7284132371953094E-3</v>
      </c>
      <c r="P904">
        <v>33062742</v>
      </c>
      <c r="Q904" s="6">
        <f t="shared" si="233"/>
        <v>4.2019907792381073E-3</v>
      </c>
      <c r="R904">
        <v>4662.1898942625949</v>
      </c>
      <c r="S904" s="6">
        <f t="shared" si="234"/>
        <v>9.590076485599397E-4</v>
      </c>
      <c r="T904" s="29">
        <v>779.60343999999895</v>
      </c>
      <c r="U904" s="6">
        <f t="shared" si="235"/>
        <v>3.1300194881207499E-3</v>
      </c>
      <c r="V904">
        <v>1523.5064799999986</v>
      </c>
      <c r="W904" s="6">
        <f t="shared" si="237"/>
        <v>9.6106841127356901E-3</v>
      </c>
      <c r="X904">
        <v>5441.7933342625938</v>
      </c>
      <c r="Y904" s="6">
        <f t="shared" si="236"/>
        <v>1.2694547681124657E-3</v>
      </c>
      <c r="Z904" s="29">
        <v>6965.2998142625929</v>
      </c>
      <c r="AA904" s="6">
        <f t="shared" si="238"/>
        <v>3.0821179086086836E-3</v>
      </c>
      <c r="AB904">
        <f t="shared" si="228"/>
        <v>2020</v>
      </c>
      <c r="AC904">
        <f t="shared" si="229"/>
        <v>1</v>
      </c>
      <c r="AD904" s="23">
        <f t="shared" si="230"/>
        <v>1</v>
      </c>
      <c r="AE904">
        <f>IF(ISBLANK(Basket_Sheet!$I$1),0,IF(Basket_Sheet!$I$1=0,1,IF(Calculation_Sheet!AB904=Basket_Sheet!$I$1,1,0)))</f>
        <v>1</v>
      </c>
      <c r="AF904">
        <f>IF(ISBLANK(Basket_Sheet!$I$2),0,IF(Basket_Sheet!$I$2=0,1,IF(Calculation_Sheet!AC904=Basket_Sheet!$I$2,1,0)))</f>
        <v>0</v>
      </c>
      <c r="AG904">
        <f>IF(ISBLANK(Basket_Sheet!$I$3),0,IF(Basket_Sheet!$I$3=0,1,IF(Calculation_Sheet!AD904=Basket_Sheet!$I$3,1,0)))</f>
        <v>0</v>
      </c>
      <c r="AH904">
        <f t="shared" si="231"/>
        <v>1</v>
      </c>
    </row>
    <row r="905" spans="1:34" x14ac:dyDescent="0.35">
      <c r="A905" s="19">
        <v>43853</v>
      </c>
      <c r="B905" s="7">
        <v>0.7078533525501467</v>
      </c>
      <c r="C905">
        <v>0.574441223</v>
      </c>
      <c r="D905">
        <v>6.2137275991780802E-2</v>
      </c>
      <c r="E905">
        <v>6.6959307814114704</v>
      </c>
      <c r="F905">
        <v>3</v>
      </c>
      <c r="G905">
        <f t="shared" ref="G905:G968" si="239">IF(B905&gt;=MIN($B$9:$B$1732),IF(B905&lt;-0.25,-1,99999),99999)</f>
        <v>99999</v>
      </c>
      <c r="H905">
        <f t="shared" ref="H905:H968" si="240">IF(B905&gt;-0.25,IF(B905&lt;0.25,0,99999),99999)</f>
        <v>99999</v>
      </c>
      <c r="I905">
        <f t="shared" ref="I905:I968" si="241">IF(B905&gt;0.25,1,99999)</f>
        <v>1</v>
      </c>
      <c r="J905">
        <f>IF(Basket_Sheet!$I$6=0,IF(C905&lt;Basket_Sheet!$I$7,-10,10),IF(Basket_Sheet!$I$6=1,IF(D905&lt;Basket_Sheet!$I$7,-10,10),IF(Basket_Sheet!$I$6=2,IF(E905&gt;Basket_Sheet!$I$7,-10,10),"")))</f>
        <v>-10</v>
      </c>
      <c r="K905">
        <f t="shared" ref="K905:K968" si="242">MIN(G905:I905)</f>
        <v>1</v>
      </c>
      <c r="L905">
        <f t="shared" ref="L905:L968" si="243">IF(AND(K905=-1,J905=10),1,IF(AND(K905=-1,J905=-10),2,IF(AND(K905=0,J905=10),3,IF(AND(K905=0,J905=-10),4,IF(AND(K905=1,J905=10),5,IF(AND(K905=1,J905=-10),6,""))))))</f>
        <v>6</v>
      </c>
      <c r="M905">
        <f t="shared" ref="M905:M968" si="244">L905</f>
        <v>6</v>
      </c>
      <c r="N905">
        <v>31012.75</v>
      </c>
      <c r="O905" s="6">
        <f t="shared" si="232"/>
        <v>1.045555755623151E-2</v>
      </c>
      <c r="P905">
        <v>33244562</v>
      </c>
      <c r="Q905" s="6">
        <f t="shared" si="233"/>
        <v>5.4992414119796607E-3</v>
      </c>
      <c r="R905">
        <v>4666.3945066804517</v>
      </c>
      <c r="S905" s="6">
        <f t="shared" si="234"/>
        <v>9.018535308977782E-4</v>
      </c>
      <c r="T905" s="29">
        <v>779.87371999999903</v>
      </c>
      <c r="U905" s="6">
        <f t="shared" si="235"/>
        <v>3.466890807972689E-4</v>
      </c>
      <c r="V905">
        <v>1529.6577599999987</v>
      </c>
      <c r="W905" s="6">
        <f t="shared" si="237"/>
        <v>4.0375804637207136E-3</v>
      </c>
      <c r="X905">
        <v>5446.2682266804504</v>
      </c>
      <c r="Y905" s="6">
        <f t="shared" si="236"/>
        <v>8.2231943460286949E-4</v>
      </c>
      <c r="Z905" s="29">
        <v>6975.9259866804496</v>
      </c>
      <c r="AA905" s="6">
        <f t="shared" si="238"/>
        <v>1.5255872254196223E-3</v>
      </c>
      <c r="AB905">
        <f t="shared" ref="AB905:AB968" si="245">YEAR(A905)</f>
        <v>2020</v>
      </c>
      <c r="AC905">
        <f t="shared" ref="AC905:AC968" si="246">MONTH(A905)</f>
        <v>1</v>
      </c>
      <c r="AD905" s="23">
        <f t="shared" si="230"/>
        <v>1</v>
      </c>
      <c r="AE905">
        <f>IF(ISBLANK(Basket_Sheet!$I$1),0,IF(Basket_Sheet!$I$1=0,1,IF(Calculation_Sheet!AB905=Basket_Sheet!$I$1,1,0)))</f>
        <v>1</v>
      </c>
      <c r="AF905">
        <f>IF(ISBLANK(Basket_Sheet!$I$2),0,IF(Basket_Sheet!$I$2=0,1,IF(Calculation_Sheet!AC905=Basket_Sheet!$I$2,1,0)))</f>
        <v>0</v>
      </c>
      <c r="AG905">
        <f>IF(ISBLANK(Basket_Sheet!$I$3),0,IF(Basket_Sheet!$I$3=0,1,IF(Calculation_Sheet!AD905=Basket_Sheet!$I$3,1,0)))</f>
        <v>0</v>
      </c>
      <c r="AH905">
        <f t="shared" si="231"/>
        <v>1</v>
      </c>
    </row>
    <row r="906" spans="1:34" x14ac:dyDescent="0.35">
      <c r="A906" s="19">
        <v>43854</v>
      </c>
      <c r="B906" s="7">
        <v>0.93277347738069882</v>
      </c>
      <c r="C906">
        <v>0.54056800900000002</v>
      </c>
      <c r="D906">
        <v>0.14864708256832801</v>
      </c>
      <c r="E906">
        <v>6.3158521315910798</v>
      </c>
      <c r="F906">
        <v>5</v>
      </c>
      <c r="G906">
        <f t="shared" si="239"/>
        <v>99999</v>
      </c>
      <c r="H906">
        <f t="shared" si="240"/>
        <v>99999</v>
      </c>
      <c r="I906">
        <f t="shared" si="241"/>
        <v>1</v>
      </c>
      <c r="J906">
        <f>IF(Basket_Sheet!$I$6=0,IF(C906&lt;Basket_Sheet!$I$7,-10,10),IF(Basket_Sheet!$I$6=1,IF(D906&lt;Basket_Sheet!$I$7,-10,10),IF(Basket_Sheet!$I$6=2,IF(E906&gt;Basket_Sheet!$I$7,-10,10),"")))</f>
        <v>10</v>
      </c>
      <c r="K906">
        <f t="shared" si="242"/>
        <v>1</v>
      </c>
      <c r="L906">
        <f t="shared" si="243"/>
        <v>5</v>
      </c>
      <c r="M906">
        <f t="shared" si="244"/>
        <v>5</v>
      </c>
      <c r="N906">
        <v>31257</v>
      </c>
      <c r="O906" s="6">
        <f t="shared" si="232"/>
        <v>7.875793020612587E-3</v>
      </c>
      <c r="P906">
        <v>33293584</v>
      </c>
      <c r="Q906" s="6">
        <f t="shared" si="233"/>
        <v>1.4745870317076637E-3</v>
      </c>
      <c r="R906">
        <v>4672.0853375334018</v>
      </c>
      <c r="S906" s="6">
        <f t="shared" si="234"/>
        <v>1.219534877473949E-3</v>
      </c>
      <c r="T906" s="29">
        <v>780.90265999999906</v>
      </c>
      <c r="U906" s="6">
        <f t="shared" si="235"/>
        <v>1.3193674483606976E-3</v>
      </c>
      <c r="V906">
        <v>1523.6659399999987</v>
      </c>
      <c r="W906" s="6">
        <f t="shared" si="237"/>
        <v>-3.917098423375398E-3</v>
      </c>
      <c r="X906">
        <v>5452.9879975334006</v>
      </c>
      <c r="Y906" s="6">
        <f t="shared" si="236"/>
        <v>1.2338303170658094E-3</v>
      </c>
      <c r="Z906" s="29">
        <v>6976.6539375333996</v>
      </c>
      <c r="AA906" s="6">
        <f t="shared" si="238"/>
        <v>1.0435186014579045E-4</v>
      </c>
      <c r="AB906">
        <f t="shared" si="245"/>
        <v>2020</v>
      </c>
      <c r="AC906">
        <f t="shared" si="246"/>
        <v>1</v>
      </c>
      <c r="AD906" s="23">
        <f t="shared" ref="AD906:AD969" si="247">ROUNDUP(AC906/3,0)</f>
        <v>1</v>
      </c>
      <c r="AE906">
        <f>IF(ISBLANK(Basket_Sheet!$I$1),0,IF(Basket_Sheet!$I$1=0,1,IF(Calculation_Sheet!AB906=Basket_Sheet!$I$1,1,0)))</f>
        <v>1</v>
      </c>
      <c r="AF906">
        <f>IF(ISBLANK(Basket_Sheet!$I$2),0,IF(Basket_Sheet!$I$2=0,1,IF(Calculation_Sheet!AC906=Basket_Sheet!$I$2,1,0)))</f>
        <v>0</v>
      </c>
      <c r="AG906">
        <f>IF(ISBLANK(Basket_Sheet!$I$3),0,IF(Basket_Sheet!$I$3=0,1,IF(Calculation_Sheet!AD906=Basket_Sheet!$I$3,1,0)))</f>
        <v>0</v>
      </c>
      <c r="AH906">
        <f t="shared" ref="AH906:AH969" si="248">IF(SUM(AE906:AG906)&gt;=$T$1,1,0)</f>
        <v>1</v>
      </c>
    </row>
    <row r="907" spans="1:34" x14ac:dyDescent="0.35">
      <c r="A907" s="19">
        <v>43857</v>
      </c>
      <c r="B907" s="7">
        <v>-0.55599339068044251</v>
      </c>
      <c r="C907">
        <v>0.68986329599999996</v>
      </c>
      <c r="D907">
        <v>0.124343346917187</v>
      </c>
      <c r="E907">
        <v>6.7384110910176798</v>
      </c>
      <c r="F907">
        <v>1</v>
      </c>
      <c r="G907">
        <f t="shared" si="239"/>
        <v>-1</v>
      </c>
      <c r="H907">
        <f t="shared" si="240"/>
        <v>99999</v>
      </c>
      <c r="I907">
        <f t="shared" si="241"/>
        <v>99999</v>
      </c>
      <c r="J907">
        <f>IF(Basket_Sheet!$I$6=0,IF(C907&lt;Basket_Sheet!$I$7,-10,10),IF(Basket_Sheet!$I$6=1,IF(D907&lt;Basket_Sheet!$I$7,-10,10),IF(Basket_Sheet!$I$6=2,IF(E907&gt;Basket_Sheet!$I$7,-10,10),"")))</f>
        <v>10</v>
      </c>
      <c r="K907">
        <f t="shared" si="242"/>
        <v>-1</v>
      </c>
      <c r="L907">
        <f t="shared" si="243"/>
        <v>1</v>
      </c>
      <c r="M907">
        <f t="shared" si="244"/>
        <v>1</v>
      </c>
      <c r="N907">
        <v>30819.199199999999</v>
      </c>
      <c r="O907" s="6">
        <f t="shared" ref="O907:O970" si="249">N907/N906-1</f>
        <v>-1.4006488146655172E-2</v>
      </c>
      <c r="P907">
        <v>33180830</v>
      </c>
      <c r="Q907" s="6">
        <f t="shared" ref="Q907:Q970" si="250">P907/P906-1</f>
        <v>-3.3866585225549306E-3</v>
      </c>
      <c r="R907">
        <v>4674.1045051080509</v>
      </c>
      <c r="S907" s="6">
        <f t="shared" ref="S907:S970" si="251">R907/R906-1</f>
        <v>4.3217694643282734E-4</v>
      </c>
      <c r="T907" s="29">
        <v>779.76626999999905</v>
      </c>
      <c r="U907" s="6">
        <f t="shared" ref="U907:U970" si="252">T907/T906-1</f>
        <v>-1.4552261865774518E-3</v>
      </c>
      <c r="V907">
        <v>1523.542279999999</v>
      </c>
      <c r="W907" s="6">
        <f t="shared" si="237"/>
        <v>-8.1159522408058571E-5</v>
      </c>
      <c r="X907">
        <v>5453.8707751080501</v>
      </c>
      <c r="Y907" s="6">
        <f t="shared" ref="Y907:Y970" si="253">X907/X906-1</f>
        <v>1.6188878006850871E-4</v>
      </c>
      <c r="Z907" s="29">
        <v>6977.4130551080489</v>
      </c>
      <c r="AA907" s="6">
        <f t="shared" si="238"/>
        <v>1.0880825986880893E-4</v>
      </c>
      <c r="AB907">
        <f t="shared" si="245"/>
        <v>2020</v>
      </c>
      <c r="AC907">
        <f t="shared" si="246"/>
        <v>1</v>
      </c>
      <c r="AD907" s="23">
        <f t="shared" si="247"/>
        <v>1</v>
      </c>
      <c r="AE907">
        <f>IF(ISBLANK(Basket_Sheet!$I$1),0,IF(Basket_Sheet!$I$1=0,1,IF(Calculation_Sheet!AB907=Basket_Sheet!$I$1,1,0)))</f>
        <v>1</v>
      </c>
      <c r="AF907">
        <f>IF(ISBLANK(Basket_Sheet!$I$2),0,IF(Basket_Sheet!$I$2=0,1,IF(Calculation_Sheet!AC907=Basket_Sheet!$I$2,1,0)))</f>
        <v>0</v>
      </c>
      <c r="AG907">
        <f>IF(ISBLANK(Basket_Sheet!$I$3),0,IF(Basket_Sheet!$I$3=0,1,IF(Calculation_Sheet!AD907=Basket_Sheet!$I$3,1,0)))</f>
        <v>0</v>
      </c>
      <c r="AH907">
        <f t="shared" si="248"/>
        <v>1</v>
      </c>
    </row>
    <row r="908" spans="1:34" x14ac:dyDescent="0.35">
      <c r="A908" s="19">
        <v>43858</v>
      </c>
      <c r="B908" s="7">
        <v>-8.2352813737151323E-2</v>
      </c>
      <c r="C908">
        <v>0.32554333400000002</v>
      </c>
      <c r="D908">
        <v>0.11394484334251601</v>
      </c>
      <c r="E908">
        <v>7.5552395360788198</v>
      </c>
      <c r="F908">
        <v>3</v>
      </c>
      <c r="G908">
        <f t="shared" si="239"/>
        <v>99999</v>
      </c>
      <c r="H908">
        <f t="shared" si="240"/>
        <v>0</v>
      </c>
      <c r="I908">
        <f t="shared" si="241"/>
        <v>99999</v>
      </c>
      <c r="J908">
        <f>IF(Basket_Sheet!$I$6=0,IF(C908&lt;Basket_Sheet!$I$7,-10,10),IF(Basket_Sheet!$I$6=1,IF(D908&lt;Basket_Sheet!$I$7,-10,10),IF(Basket_Sheet!$I$6=2,IF(E908&gt;Basket_Sheet!$I$7,-10,10),"")))</f>
        <v>10</v>
      </c>
      <c r="K908">
        <f t="shared" si="242"/>
        <v>0</v>
      </c>
      <c r="L908">
        <f t="shared" si="243"/>
        <v>3</v>
      </c>
      <c r="M908">
        <f t="shared" si="244"/>
        <v>3</v>
      </c>
      <c r="N908">
        <v>30780.699199999999</v>
      </c>
      <c r="O908" s="6">
        <f t="shared" si="249"/>
        <v>-1.2492212970932615E-3</v>
      </c>
      <c r="P908">
        <v>33213906</v>
      </c>
      <c r="Q908" s="6">
        <f t="shared" si="250"/>
        <v>9.9684064563776431E-4</v>
      </c>
      <c r="R908">
        <v>4667.912783644605</v>
      </c>
      <c r="S908" s="6">
        <f t="shared" si="251"/>
        <v>-1.3246861418436673E-3</v>
      </c>
      <c r="T908" s="29">
        <v>777.1050499999991</v>
      </c>
      <c r="U908" s="6">
        <f t="shared" si="252"/>
        <v>-3.4128431844070439E-3</v>
      </c>
      <c r="V908">
        <v>1512.9844799999989</v>
      </c>
      <c r="W908" s="6">
        <f t="shared" ref="W908:W971" si="254">V908/V907-1</f>
        <v>-6.9297715846783348E-3</v>
      </c>
      <c r="X908">
        <v>5445.0178336446043</v>
      </c>
      <c r="Y908" s="6">
        <f t="shared" si="253"/>
        <v>-1.6232400488569443E-3</v>
      </c>
      <c r="Z908" s="29">
        <v>6958.0023136446034</v>
      </c>
      <c r="AA908" s="6">
        <f t="shared" ref="AA908:AA971" si="255">Z908/Z907-1</f>
        <v>-2.7819395684529624E-3</v>
      </c>
      <c r="AB908">
        <f t="shared" si="245"/>
        <v>2020</v>
      </c>
      <c r="AC908">
        <f t="shared" si="246"/>
        <v>1</v>
      </c>
      <c r="AD908" s="23">
        <f t="shared" si="247"/>
        <v>1</v>
      </c>
      <c r="AE908">
        <f>IF(ISBLANK(Basket_Sheet!$I$1),0,IF(Basket_Sheet!$I$1=0,1,IF(Calculation_Sheet!AB908=Basket_Sheet!$I$1,1,0)))</f>
        <v>1</v>
      </c>
      <c r="AF908">
        <f>IF(ISBLANK(Basket_Sheet!$I$2),0,IF(Basket_Sheet!$I$2=0,1,IF(Calculation_Sheet!AC908=Basket_Sheet!$I$2,1,0)))</f>
        <v>0</v>
      </c>
      <c r="AG908">
        <f>IF(ISBLANK(Basket_Sheet!$I$3),0,IF(Basket_Sheet!$I$3=0,1,IF(Calculation_Sheet!AD908=Basket_Sheet!$I$3,1,0)))</f>
        <v>0</v>
      </c>
      <c r="AH908">
        <f t="shared" si="248"/>
        <v>1</v>
      </c>
    </row>
    <row r="909" spans="1:34" x14ac:dyDescent="0.35">
      <c r="A909" s="19">
        <v>43859</v>
      </c>
      <c r="B909" s="7">
        <v>-0.10407031970003383</v>
      </c>
      <c r="C909">
        <v>0.242897747</v>
      </c>
      <c r="D909">
        <v>1.16100065077553E-2</v>
      </c>
      <c r="E909">
        <v>9.9243420733055796</v>
      </c>
      <c r="F909">
        <v>3</v>
      </c>
      <c r="G909">
        <f t="shared" si="239"/>
        <v>99999</v>
      </c>
      <c r="H909">
        <f t="shared" si="240"/>
        <v>0</v>
      </c>
      <c r="I909">
        <f t="shared" si="241"/>
        <v>99999</v>
      </c>
      <c r="J909">
        <f>IF(Basket_Sheet!$I$6=0,IF(C909&lt;Basket_Sheet!$I$7,-10,10),IF(Basket_Sheet!$I$6=1,IF(D909&lt;Basket_Sheet!$I$7,-10,10),IF(Basket_Sheet!$I$6=2,IF(E909&gt;Basket_Sheet!$I$7,-10,10),"")))</f>
        <v>-10</v>
      </c>
      <c r="K909">
        <f t="shared" si="242"/>
        <v>0</v>
      </c>
      <c r="L909">
        <f t="shared" si="243"/>
        <v>4</v>
      </c>
      <c r="M909">
        <f t="shared" si="244"/>
        <v>4</v>
      </c>
      <c r="N909">
        <v>30872.650399999999</v>
      </c>
      <c r="O909" s="6">
        <f t="shared" si="249"/>
        <v>2.9873005613856307E-3</v>
      </c>
      <c r="P909">
        <v>33530902</v>
      </c>
      <c r="Q909" s="6">
        <f t="shared" si="250"/>
        <v>9.5440747017228045E-3</v>
      </c>
      <c r="R909">
        <v>4684.4125450067431</v>
      </c>
      <c r="S909" s="6">
        <f t="shared" si="251"/>
        <v>3.5347192903754099E-3</v>
      </c>
      <c r="T909" s="29">
        <v>775.82269999999914</v>
      </c>
      <c r="U909" s="6">
        <f t="shared" si="252"/>
        <v>-1.6501629991980682E-3</v>
      </c>
      <c r="V909">
        <v>1509.5596599999988</v>
      </c>
      <c r="W909" s="6">
        <f t="shared" si="254"/>
        <v>-2.2636187252893514E-3</v>
      </c>
      <c r="X909">
        <v>5460.2352450067419</v>
      </c>
      <c r="Y909" s="6">
        <f t="shared" si="253"/>
        <v>2.7947404080312932E-3</v>
      </c>
      <c r="Z909" s="29">
        <v>6969.7949050067409</v>
      </c>
      <c r="AA909" s="6">
        <f t="shared" si="255"/>
        <v>1.6948242944692105E-3</v>
      </c>
      <c r="AB909">
        <f t="shared" si="245"/>
        <v>2020</v>
      </c>
      <c r="AC909">
        <f t="shared" si="246"/>
        <v>1</v>
      </c>
      <c r="AD909" s="23">
        <f t="shared" si="247"/>
        <v>1</v>
      </c>
      <c r="AE909">
        <f>IF(ISBLANK(Basket_Sheet!$I$1),0,IF(Basket_Sheet!$I$1=0,1,IF(Calculation_Sheet!AB909=Basket_Sheet!$I$1,1,0)))</f>
        <v>1</v>
      </c>
      <c r="AF909">
        <f>IF(ISBLANK(Basket_Sheet!$I$2),0,IF(Basket_Sheet!$I$2=0,1,IF(Calculation_Sheet!AC909=Basket_Sheet!$I$2,1,0)))</f>
        <v>0</v>
      </c>
      <c r="AG909">
        <f>IF(ISBLANK(Basket_Sheet!$I$3),0,IF(Basket_Sheet!$I$3=0,1,IF(Calculation_Sheet!AD909=Basket_Sheet!$I$3,1,0)))</f>
        <v>0</v>
      </c>
      <c r="AH909">
        <f t="shared" si="248"/>
        <v>1</v>
      </c>
    </row>
    <row r="910" spans="1:34" x14ac:dyDescent="0.35">
      <c r="A910" s="19">
        <v>43860</v>
      </c>
      <c r="B910" s="7">
        <v>-0.3343698962824912</v>
      </c>
      <c r="C910">
        <v>0.24139523399999999</v>
      </c>
      <c r="D910">
        <v>5.1464003778669699E-2</v>
      </c>
      <c r="E910">
        <v>11.8039107542922</v>
      </c>
      <c r="F910">
        <v>4</v>
      </c>
      <c r="G910">
        <f t="shared" si="239"/>
        <v>-1</v>
      </c>
      <c r="H910">
        <f t="shared" si="240"/>
        <v>99999</v>
      </c>
      <c r="I910">
        <f t="shared" si="241"/>
        <v>99999</v>
      </c>
      <c r="J910">
        <f>IF(Basket_Sheet!$I$6=0,IF(C910&lt;Basket_Sheet!$I$7,-10,10),IF(Basket_Sheet!$I$6=1,IF(D910&lt;Basket_Sheet!$I$7,-10,10),IF(Basket_Sheet!$I$6=2,IF(E910&gt;Basket_Sheet!$I$7,-10,10),"")))</f>
        <v>-10</v>
      </c>
      <c r="K910">
        <f t="shared" si="242"/>
        <v>-1</v>
      </c>
      <c r="L910">
        <f t="shared" si="243"/>
        <v>2</v>
      </c>
      <c r="M910">
        <f t="shared" si="244"/>
        <v>2</v>
      </c>
      <c r="N910">
        <v>30620</v>
      </c>
      <c r="O910" s="6">
        <f t="shared" si="249"/>
        <v>-8.1836316845669277E-3</v>
      </c>
      <c r="P910">
        <v>33710924</v>
      </c>
      <c r="Q910" s="6">
        <f t="shared" si="250"/>
        <v>5.3688385716554876E-3</v>
      </c>
      <c r="R910">
        <v>4710.8248937222106</v>
      </c>
      <c r="S910" s="6">
        <f t="shared" si="251"/>
        <v>5.638348130465376E-3</v>
      </c>
      <c r="T910" s="29">
        <v>778.16141999999911</v>
      </c>
      <c r="U910" s="6">
        <f t="shared" si="252"/>
        <v>3.0145031848127779E-3</v>
      </c>
      <c r="V910">
        <v>1505.5263999999988</v>
      </c>
      <c r="W910" s="6">
        <f t="shared" si="254"/>
        <v>-2.6718122555022816E-3</v>
      </c>
      <c r="X910">
        <v>5488.9863137222101</v>
      </c>
      <c r="Y910" s="6">
        <f t="shared" si="253"/>
        <v>5.2655366344811494E-3</v>
      </c>
      <c r="Z910" s="29">
        <v>6994.5127137222089</v>
      </c>
      <c r="AA910" s="6">
        <f t="shared" si="255"/>
        <v>3.5464183741922284E-3</v>
      </c>
      <c r="AB910">
        <f t="shared" si="245"/>
        <v>2020</v>
      </c>
      <c r="AC910">
        <f t="shared" si="246"/>
        <v>1</v>
      </c>
      <c r="AD910" s="23">
        <f t="shared" si="247"/>
        <v>1</v>
      </c>
      <c r="AE910">
        <f>IF(ISBLANK(Basket_Sheet!$I$1),0,IF(Basket_Sheet!$I$1=0,1,IF(Calculation_Sheet!AB910=Basket_Sheet!$I$1,1,0)))</f>
        <v>1</v>
      </c>
      <c r="AF910">
        <f>IF(ISBLANK(Basket_Sheet!$I$2),0,IF(Basket_Sheet!$I$2=0,1,IF(Calculation_Sheet!AC910=Basket_Sheet!$I$2,1,0)))</f>
        <v>0</v>
      </c>
      <c r="AG910">
        <f>IF(ISBLANK(Basket_Sheet!$I$3),0,IF(Basket_Sheet!$I$3=0,1,IF(Calculation_Sheet!AD910=Basket_Sheet!$I$3,1,0)))</f>
        <v>0</v>
      </c>
      <c r="AH910">
        <f t="shared" si="248"/>
        <v>1</v>
      </c>
    </row>
    <row r="911" spans="1:34" x14ac:dyDescent="0.35">
      <c r="A911" s="19">
        <v>43861</v>
      </c>
      <c r="B911" s="7">
        <v>-8.3083896988762201E-2</v>
      </c>
      <c r="C911">
        <v>6.2433468999999998E-2</v>
      </c>
      <c r="D911">
        <v>6.9542768777843197E-2</v>
      </c>
      <c r="E911">
        <v>10.4480009272689</v>
      </c>
      <c r="F911">
        <v>8</v>
      </c>
      <c r="G911">
        <f t="shared" si="239"/>
        <v>99999</v>
      </c>
      <c r="H911">
        <f t="shared" si="240"/>
        <v>0</v>
      </c>
      <c r="I911">
        <f t="shared" si="241"/>
        <v>99999</v>
      </c>
      <c r="J911">
        <f>IF(Basket_Sheet!$I$6=0,IF(C911&lt;Basket_Sheet!$I$7,-10,10),IF(Basket_Sheet!$I$6=1,IF(D911&lt;Basket_Sheet!$I$7,-10,10),IF(Basket_Sheet!$I$6=2,IF(E911&gt;Basket_Sheet!$I$7,-10,10),"")))</f>
        <v>-10</v>
      </c>
      <c r="K911">
        <f t="shared" si="242"/>
        <v>0</v>
      </c>
      <c r="L911">
        <f t="shared" si="243"/>
        <v>4</v>
      </c>
      <c r="M911">
        <f t="shared" si="244"/>
        <v>4</v>
      </c>
      <c r="N911">
        <v>30812.75</v>
      </c>
      <c r="O911" s="6">
        <f t="shared" si="249"/>
        <v>6.2949052906597913E-3</v>
      </c>
      <c r="P911">
        <v>33614772</v>
      </c>
      <c r="Q911" s="6">
        <f t="shared" si="250"/>
        <v>-2.8522505049105584E-3</v>
      </c>
      <c r="R911">
        <v>4692.9158157940274</v>
      </c>
      <c r="S911" s="6">
        <f t="shared" si="251"/>
        <v>-3.8016861870729945E-3</v>
      </c>
      <c r="T911" s="29">
        <v>775.31930999999918</v>
      </c>
      <c r="U911" s="6">
        <f t="shared" si="252"/>
        <v>-3.652339896264678E-3</v>
      </c>
      <c r="V911">
        <v>1484.189499999999</v>
      </c>
      <c r="W911" s="6">
        <f t="shared" si="254"/>
        <v>-1.4172385153790601E-2</v>
      </c>
      <c r="X911">
        <v>5468.2351257940263</v>
      </c>
      <c r="Y911" s="6">
        <f t="shared" si="253"/>
        <v>-3.7805136945425755E-3</v>
      </c>
      <c r="Z911" s="29">
        <v>6952.4246257940249</v>
      </c>
      <c r="AA911" s="6">
        <f t="shared" si="255"/>
        <v>-6.0173009401517374E-3</v>
      </c>
      <c r="AB911">
        <f t="shared" si="245"/>
        <v>2020</v>
      </c>
      <c r="AC911">
        <f t="shared" si="246"/>
        <v>1</v>
      </c>
      <c r="AD911" s="23">
        <f t="shared" si="247"/>
        <v>1</v>
      </c>
      <c r="AE911">
        <f>IF(ISBLANK(Basket_Sheet!$I$1),0,IF(Basket_Sheet!$I$1=0,1,IF(Calculation_Sheet!AB911=Basket_Sheet!$I$1,1,0)))</f>
        <v>1</v>
      </c>
      <c r="AF911">
        <f>IF(ISBLANK(Basket_Sheet!$I$2),0,IF(Basket_Sheet!$I$2=0,1,IF(Calculation_Sheet!AC911=Basket_Sheet!$I$2,1,0)))</f>
        <v>0</v>
      </c>
      <c r="AG911">
        <f>IF(ISBLANK(Basket_Sheet!$I$3),0,IF(Basket_Sheet!$I$3=0,1,IF(Calculation_Sheet!AD911=Basket_Sheet!$I$3,1,0)))</f>
        <v>0</v>
      </c>
      <c r="AH911">
        <f t="shared" si="248"/>
        <v>1</v>
      </c>
    </row>
    <row r="912" spans="1:34" x14ac:dyDescent="0.35">
      <c r="A912" s="19">
        <v>43862</v>
      </c>
      <c r="B912" s="7">
        <v>-1.9466187665689163</v>
      </c>
      <c r="C912">
        <v>0.73980853000000002</v>
      </c>
      <c r="D912">
        <v>0.27193524608618003</v>
      </c>
      <c r="E912">
        <v>5.6826103921104796</v>
      </c>
      <c r="F912">
        <v>19</v>
      </c>
      <c r="G912">
        <f t="shared" si="239"/>
        <v>-1</v>
      </c>
      <c r="H912">
        <f t="shared" si="240"/>
        <v>99999</v>
      </c>
      <c r="I912">
        <f t="shared" si="241"/>
        <v>99999</v>
      </c>
      <c r="J912">
        <f>IF(Basket_Sheet!$I$6=0,IF(C912&lt;Basket_Sheet!$I$7,-10,10),IF(Basket_Sheet!$I$6=1,IF(D912&lt;Basket_Sheet!$I$7,-10,10),IF(Basket_Sheet!$I$6=2,IF(E912&gt;Basket_Sheet!$I$7,-10,10),"")))</f>
        <v>10</v>
      </c>
      <c r="K912">
        <f t="shared" si="242"/>
        <v>-1</v>
      </c>
      <c r="L912">
        <f t="shared" si="243"/>
        <v>1</v>
      </c>
      <c r="M912">
        <f t="shared" si="244"/>
        <v>1</v>
      </c>
      <c r="N912">
        <v>29814.75</v>
      </c>
      <c r="O912" s="6">
        <f t="shared" si="249"/>
        <v>-3.2389189540044327E-2</v>
      </c>
      <c r="P912">
        <v>33957148</v>
      </c>
      <c r="Q912" s="6">
        <f t="shared" si="250"/>
        <v>1.0185284017395713E-2</v>
      </c>
      <c r="R912">
        <v>4708.7192515737152</v>
      </c>
      <c r="S912" s="6">
        <f t="shared" si="251"/>
        <v>3.3675089006499626E-3</v>
      </c>
      <c r="T912" s="29">
        <v>780.60952999999904</v>
      </c>
      <c r="U912" s="6">
        <f t="shared" si="252"/>
        <v>6.8232790435722723E-3</v>
      </c>
      <c r="V912">
        <v>1484.189499999999</v>
      </c>
      <c r="W912" s="6">
        <f t="shared" si="254"/>
        <v>0</v>
      </c>
      <c r="X912">
        <v>5489.328781573714</v>
      </c>
      <c r="Y912" s="6">
        <f t="shared" si="253"/>
        <v>3.8574888047859801E-3</v>
      </c>
      <c r="Z912" s="29">
        <v>6973.5182815737135</v>
      </c>
      <c r="AA912" s="6">
        <f t="shared" si="255"/>
        <v>3.0339999230526438E-3</v>
      </c>
      <c r="AB912">
        <f t="shared" si="245"/>
        <v>2020</v>
      </c>
      <c r="AC912">
        <f t="shared" si="246"/>
        <v>2</v>
      </c>
      <c r="AD912" s="23">
        <f t="shared" si="247"/>
        <v>1</v>
      </c>
      <c r="AE912">
        <f>IF(ISBLANK(Basket_Sheet!$I$1),0,IF(Basket_Sheet!$I$1=0,1,IF(Calculation_Sheet!AB912=Basket_Sheet!$I$1,1,0)))</f>
        <v>1</v>
      </c>
      <c r="AF912">
        <f>IF(ISBLANK(Basket_Sheet!$I$2),0,IF(Basket_Sheet!$I$2=0,1,IF(Calculation_Sheet!AC912=Basket_Sheet!$I$2,1,0)))</f>
        <v>0</v>
      </c>
      <c r="AG912">
        <f>IF(ISBLANK(Basket_Sheet!$I$3),0,IF(Basket_Sheet!$I$3=0,1,IF(Calculation_Sheet!AD912=Basket_Sheet!$I$3,1,0)))</f>
        <v>0</v>
      </c>
      <c r="AH912">
        <f t="shared" si="248"/>
        <v>1</v>
      </c>
    </row>
    <row r="913" spans="1:34" x14ac:dyDescent="0.35">
      <c r="A913" s="19">
        <v>43864</v>
      </c>
      <c r="B913" s="7">
        <v>0.58306741648694027</v>
      </c>
      <c r="C913">
        <v>0.16191744499999999</v>
      </c>
      <c r="D913">
        <v>0.149705656115903</v>
      </c>
      <c r="E913">
        <v>9.5734365940192099</v>
      </c>
      <c r="F913">
        <v>18</v>
      </c>
      <c r="G913">
        <f t="shared" si="239"/>
        <v>99999</v>
      </c>
      <c r="H913">
        <f t="shared" si="240"/>
        <v>99999</v>
      </c>
      <c r="I913">
        <f t="shared" si="241"/>
        <v>1</v>
      </c>
      <c r="J913">
        <f>IF(Basket_Sheet!$I$6=0,IF(C913&lt;Basket_Sheet!$I$7,-10,10),IF(Basket_Sheet!$I$6=1,IF(D913&lt;Basket_Sheet!$I$7,-10,10),IF(Basket_Sheet!$I$6=2,IF(E913&gt;Basket_Sheet!$I$7,-10,10),"")))</f>
        <v>10</v>
      </c>
      <c r="K913">
        <f t="shared" si="242"/>
        <v>1</v>
      </c>
      <c r="L913">
        <f t="shared" si="243"/>
        <v>5</v>
      </c>
      <c r="M913">
        <f t="shared" si="244"/>
        <v>5</v>
      </c>
      <c r="N913">
        <v>30046.5</v>
      </c>
      <c r="O913" s="6">
        <f t="shared" si="249"/>
        <v>7.7729982642820161E-3</v>
      </c>
      <c r="P913">
        <v>34000256</v>
      </c>
      <c r="Q913" s="6">
        <f t="shared" si="250"/>
        <v>1.2694823487531259E-3</v>
      </c>
      <c r="R913">
        <v>4719.0148156608384</v>
      </c>
      <c r="S913" s="6">
        <f t="shared" si="251"/>
        <v>2.1864892632283972E-3</v>
      </c>
      <c r="T913" s="29">
        <v>782.165559999999</v>
      </c>
      <c r="U913" s="6">
        <f t="shared" si="252"/>
        <v>1.9933525536128816E-3</v>
      </c>
      <c r="V913">
        <v>1494.3293999999989</v>
      </c>
      <c r="W913" s="6">
        <f t="shared" si="254"/>
        <v>6.8319443036080063E-3</v>
      </c>
      <c r="X913">
        <v>5501.1803756608369</v>
      </c>
      <c r="Y913" s="6">
        <f t="shared" si="253"/>
        <v>2.1590242739524257E-3</v>
      </c>
      <c r="Z913" s="29">
        <v>6995.5097756608357</v>
      </c>
      <c r="AA913" s="6">
        <f t="shared" si="255"/>
        <v>3.1535723001159255E-3</v>
      </c>
      <c r="AB913">
        <f t="shared" si="245"/>
        <v>2020</v>
      </c>
      <c r="AC913">
        <f t="shared" si="246"/>
        <v>2</v>
      </c>
      <c r="AD913" s="23">
        <f t="shared" si="247"/>
        <v>1</v>
      </c>
      <c r="AE913">
        <f>IF(ISBLANK(Basket_Sheet!$I$1),0,IF(Basket_Sheet!$I$1=0,1,IF(Calculation_Sheet!AB913=Basket_Sheet!$I$1,1,0)))</f>
        <v>1</v>
      </c>
      <c r="AF913">
        <f>IF(ISBLANK(Basket_Sheet!$I$2),0,IF(Basket_Sheet!$I$2=0,1,IF(Calculation_Sheet!AC913=Basket_Sheet!$I$2,1,0)))</f>
        <v>0</v>
      </c>
      <c r="AG913">
        <f>IF(ISBLANK(Basket_Sheet!$I$3),0,IF(Basket_Sheet!$I$3=0,1,IF(Calculation_Sheet!AD913=Basket_Sheet!$I$3,1,0)))</f>
        <v>0</v>
      </c>
      <c r="AH913">
        <f t="shared" si="248"/>
        <v>1</v>
      </c>
    </row>
    <row r="914" spans="1:34" x14ac:dyDescent="0.35">
      <c r="A914" s="19">
        <v>43865</v>
      </c>
      <c r="B914" s="7">
        <v>1.445702058509154</v>
      </c>
      <c r="C914">
        <v>0.53352040700000003</v>
      </c>
      <c r="D914">
        <v>0.23046189491427299</v>
      </c>
      <c r="E914">
        <v>6.0954294272338698</v>
      </c>
      <c r="F914">
        <v>5</v>
      </c>
      <c r="G914">
        <f t="shared" si="239"/>
        <v>99999</v>
      </c>
      <c r="H914">
        <f t="shared" si="240"/>
        <v>99999</v>
      </c>
      <c r="I914">
        <f t="shared" si="241"/>
        <v>1</v>
      </c>
      <c r="J914">
        <f>IF(Basket_Sheet!$I$6=0,IF(C914&lt;Basket_Sheet!$I$7,-10,10),IF(Basket_Sheet!$I$6=1,IF(D914&lt;Basket_Sheet!$I$7,-10,10),IF(Basket_Sheet!$I$6=2,IF(E914&gt;Basket_Sheet!$I$7,-10,10),"")))</f>
        <v>10</v>
      </c>
      <c r="K914">
        <f t="shared" si="242"/>
        <v>1</v>
      </c>
      <c r="L914">
        <f t="shared" si="243"/>
        <v>5</v>
      </c>
      <c r="M914">
        <f t="shared" si="244"/>
        <v>5</v>
      </c>
      <c r="N914">
        <v>30679.800800000001</v>
      </c>
      <c r="O914" s="6">
        <f t="shared" si="249"/>
        <v>2.1077356763683053E-2</v>
      </c>
      <c r="P914">
        <v>34093516</v>
      </c>
      <c r="Q914" s="6">
        <f t="shared" si="250"/>
        <v>2.742920523892467E-3</v>
      </c>
      <c r="R914">
        <v>4722.6338996667055</v>
      </c>
      <c r="S914" s="6">
        <f t="shared" si="251"/>
        <v>7.6691516073568167E-4</v>
      </c>
      <c r="T914" s="29">
        <v>787.33773999999903</v>
      </c>
      <c r="U914" s="6">
        <f t="shared" si="252"/>
        <v>6.612640934996028E-3</v>
      </c>
      <c r="V914">
        <v>1489.9583599999992</v>
      </c>
      <c r="W914" s="6">
        <f t="shared" si="254"/>
        <v>-2.9250846567027144E-3</v>
      </c>
      <c r="X914">
        <v>5509.9716396667045</v>
      </c>
      <c r="Y914" s="6">
        <f t="shared" si="253"/>
        <v>1.5980686699099689E-3</v>
      </c>
      <c r="Z914" s="29">
        <v>6999.9299996667032</v>
      </c>
      <c r="AA914" s="6">
        <f t="shared" si="255"/>
        <v>6.3186588935182364E-4</v>
      </c>
      <c r="AB914">
        <f t="shared" si="245"/>
        <v>2020</v>
      </c>
      <c r="AC914">
        <f t="shared" si="246"/>
        <v>2</v>
      </c>
      <c r="AD914" s="23">
        <f t="shared" si="247"/>
        <v>1</v>
      </c>
      <c r="AE914">
        <f>IF(ISBLANK(Basket_Sheet!$I$1),0,IF(Basket_Sheet!$I$1=0,1,IF(Calculation_Sheet!AB914=Basket_Sheet!$I$1,1,0)))</f>
        <v>1</v>
      </c>
      <c r="AF914">
        <f>IF(ISBLANK(Basket_Sheet!$I$2),0,IF(Basket_Sheet!$I$2=0,1,IF(Calculation_Sheet!AC914=Basket_Sheet!$I$2,1,0)))</f>
        <v>0</v>
      </c>
      <c r="AG914">
        <f>IF(ISBLANK(Basket_Sheet!$I$3),0,IF(Basket_Sheet!$I$3=0,1,IF(Calculation_Sheet!AD914=Basket_Sheet!$I$3,1,0)))</f>
        <v>0</v>
      </c>
      <c r="AH914">
        <f t="shared" si="248"/>
        <v>1</v>
      </c>
    </row>
    <row r="915" spans="1:34" x14ac:dyDescent="0.35">
      <c r="A915" s="19">
        <v>43866</v>
      </c>
      <c r="B915" s="7">
        <v>0.81598625543120074</v>
      </c>
      <c r="C915">
        <v>0.16806853699999999</v>
      </c>
      <c r="D915">
        <v>9.3976970411931607E-2</v>
      </c>
      <c r="E915">
        <v>7.64386133477832</v>
      </c>
      <c r="F915">
        <v>3</v>
      </c>
      <c r="G915">
        <f t="shared" si="239"/>
        <v>99999</v>
      </c>
      <c r="H915">
        <f t="shared" si="240"/>
        <v>99999</v>
      </c>
      <c r="I915">
        <f t="shared" si="241"/>
        <v>1</v>
      </c>
      <c r="J915">
        <f>IF(Basket_Sheet!$I$6=0,IF(C915&lt;Basket_Sheet!$I$7,-10,10),IF(Basket_Sheet!$I$6=1,IF(D915&lt;Basket_Sheet!$I$7,-10,10),IF(Basket_Sheet!$I$6=2,IF(E915&gt;Basket_Sheet!$I$7,-10,10),"")))</f>
        <v>10</v>
      </c>
      <c r="K915">
        <f t="shared" si="242"/>
        <v>1</v>
      </c>
      <c r="L915">
        <f t="shared" si="243"/>
        <v>5</v>
      </c>
      <c r="M915">
        <f t="shared" si="244"/>
        <v>5</v>
      </c>
      <c r="N915">
        <v>31018</v>
      </c>
      <c r="O915" s="6">
        <f t="shared" si="249"/>
        <v>1.1023513555537878E-2</v>
      </c>
      <c r="P915">
        <v>33817124</v>
      </c>
      <c r="Q915" s="6">
        <f t="shared" si="250"/>
        <v>-8.1068787390540242E-3</v>
      </c>
      <c r="R915">
        <v>4697.7607199993327</v>
      </c>
      <c r="S915" s="6">
        <f t="shared" si="251"/>
        <v>-5.2668024233528676E-3</v>
      </c>
      <c r="T915" s="29">
        <v>788.48261999999886</v>
      </c>
      <c r="U915" s="6">
        <f t="shared" si="252"/>
        <v>1.4541154854330607E-3</v>
      </c>
      <c r="V915">
        <v>1500.850999999999</v>
      </c>
      <c r="W915" s="6">
        <f t="shared" si="254"/>
        <v>7.3107009514008503E-3</v>
      </c>
      <c r="X915">
        <v>5486.2433399993315</v>
      </c>
      <c r="Y915" s="6">
        <f t="shared" si="253"/>
        <v>-4.3064286386795825E-3</v>
      </c>
      <c r="Z915" s="29">
        <v>6987.0943399993303</v>
      </c>
      <c r="AA915" s="6">
        <f t="shared" si="255"/>
        <v>-1.8336840036948798E-3</v>
      </c>
      <c r="AB915">
        <f t="shared" si="245"/>
        <v>2020</v>
      </c>
      <c r="AC915">
        <f t="shared" si="246"/>
        <v>2</v>
      </c>
      <c r="AD915" s="23">
        <f t="shared" si="247"/>
        <v>1</v>
      </c>
      <c r="AE915">
        <f>IF(ISBLANK(Basket_Sheet!$I$1),0,IF(Basket_Sheet!$I$1=0,1,IF(Calculation_Sheet!AB915=Basket_Sheet!$I$1,1,0)))</f>
        <v>1</v>
      </c>
      <c r="AF915">
        <f>IF(ISBLANK(Basket_Sheet!$I$2),0,IF(Basket_Sheet!$I$2=0,1,IF(Calculation_Sheet!AC915=Basket_Sheet!$I$2,1,0)))</f>
        <v>0</v>
      </c>
      <c r="AG915">
        <f>IF(ISBLANK(Basket_Sheet!$I$3),0,IF(Basket_Sheet!$I$3=0,1,IF(Calculation_Sheet!AD915=Basket_Sheet!$I$3,1,0)))</f>
        <v>0</v>
      </c>
      <c r="AH915">
        <f t="shared" si="248"/>
        <v>1</v>
      </c>
    </row>
    <row r="916" spans="1:34" x14ac:dyDescent="0.35">
      <c r="A916" s="19">
        <v>43867</v>
      </c>
      <c r="B916" s="7">
        <v>0.66746947640447274</v>
      </c>
      <c r="C916">
        <v>0.693960354</v>
      </c>
      <c r="D916">
        <v>0.17094692717972801</v>
      </c>
      <c r="E916">
        <v>6.3654569096805398</v>
      </c>
      <c r="F916">
        <v>10</v>
      </c>
      <c r="G916">
        <f t="shared" si="239"/>
        <v>99999</v>
      </c>
      <c r="H916">
        <f t="shared" si="240"/>
        <v>99999</v>
      </c>
      <c r="I916">
        <f t="shared" si="241"/>
        <v>1</v>
      </c>
      <c r="J916">
        <f>IF(Basket_Sheet!$I$6=0,IF(C916&lt;Basket_Sheet!$I$7,-10,10),IF(Basket_Sheet!$I$6=1,IF(D916&lt;Basket_Sheet!$I$7,-10,10),IF(Basket_Sheet!$I$6=2,IF(E916&gt;Basket_Sheet!$I$7,-10,10),"")))</f>
        <v>10</v>
      </c>
      <c r="K916">
        <f t="shared" si="242"/>
        <v>1</v>
      </c>
      <c r="L916">
        <f t="shared" si="243"/>
        <v>5</v>
      </c>
      <c r="M916">
        <f t="shared" si="244"/>
        <v>5</v>
      </c>
      <c r="N916">
        <v>31286.699199999999</v>
      </c>
      <c r="O916" s="6">
        <f t="shared" si="249"/>
        <v>8.6626861822167722E-3</v>
      </c>
      <c r="P916">
        <v>33508324</v>
      </c>
      <c r="Q916" s="6">
        <f t="shared" si="250"/>
        <v>-9.1314684241037281E-3</v>
      </c>
      <c r="R916">
        <v>4689.0344830030681</v>
      </c>
      <c r="S916" s="6">
        <f t="shared" si="251"/>
        <v>-1.8575311763144864E-3</v>
      </c>
      <c r="T916" s="29">
        <v>788.39395999999897</v>
      </c>
      <c r="U916" s="6">
        <f t="shared" si="252"/>
        <v>-1.1244382279462783E-4</v>
      </c>
      <c r="V916">
        <v>1514.582519999999</v>
      </c>
      <c r="W916" s="6">
        <f t="shared" si="254"/>
        <v>9.1491560454701748E-3</v>
      </c>
      <c r="X916">
        <v>5477.4284430030675</v>
      </c>
      <c r="Y916" s="6">
        <f t="shared" si="253"/>
        <v>-1.6067273086477485E-3</v>
      </c>
      <c r="Z916" s="29">
        <v>6992.0109630030665</v>
      </c>
      <c r="AA916" s="6">
        <f t="shared" si="255"/>
        <v>7.0367205085375417E-4</v>
      </c>
      <c r="AB916">
        <f t="shared" si="245"/>
        <v>2020</v>
      </c>
      <c r="AC916">
        <f t="shared" si="246"/>
        <v>2</v>
      </c>
      <c r="AD916" s="23">
        <f t="shared" si="247"/>
        <v>1</v>
      </c>
      <c r="AE916">
        <f>IF(ISBLANK(Basket_Sheet!$I$1),0,IF(Basket_Sheet!$I$1=0,1,IF(Calculation_Sheet!AB916=Basket_Sheet!$I$1,1,0)))</f>
        <v>1</v>
      </c>
      <c r="AF916">
        <f>IF(ISBLANK(Basket_Sheet!$I$2),0,IF(Basket_Sheet!$I$2=0,1,IF(Calculation_Sheet!AC916=Basket_Sheet!$I$2,1,0)))</f>
        <v>0</v>
      </c>
      <c r="AG916">
        <f>IF(ISBLANK(Basket_Sheet!$I$3),0,IF(Basket_Sheet!$I$3=0,1,IF(Calculation_Sheet!AD916=Basket_Sheet!$I$3,1,0)))</f>
        <v>0</v>
      </c>
      <c r="AH916">
        <f t="shared" si="248"/>
        <v>1</v>
      </c>
    </row>
    <row r="917" spans="1:34" x14ac:dyDescent="0.35">
      <c r="A917" s="19">
        <v>43868</v>
      </c>
      <c r="B917" s="7">
        <v>-0.12393681145385566</v>
      </c>
      <c r="C917">
        <v>6.0129096E-2</v>
      </c>
      <c r="D917">
        <v>2.5943967204566199E-2</v>
      </c>
      <c r="E917">
        <v>13.5468078431372</v>
      </c>
      <c r="F917">
        <v>6</v>
      </c>
      <c r="G917">
        <f t="shared" si="239"/>
        <v>99999</v>
      </c>
      <c r="H917">
        <f t="shared" si="240"/>
        <v>0</v>
      </c>
      <c r="I917">
        <f t="shared" si="241"/>
        <v>99999</v>
      </c>
      <c r="J917">
        <f>IF(Basket_Sheet!$I$6=0,IF(C917&lt;Basket_Sheet!$I$7,-10,10),IF(Basket_Sheet!$I$6=1,IF(D917&lt;Basket_Sheet!$I$7,-10,10),IF(Basket_Sheet!$I$6=2,IF(E917&gt;Basket_Sheet!$I$7,-10,10),"")))</f>
        <v>-10</v>
      </c>
      <c r="K917">
        <f t="shared" si="242"/>
        <v>0</v>
      </c>
      <c r="L917">
        <f t="shared" si="243"/>
        <v>4</v>
      </c>
      <c r="M917">
        <f t="shared" si="244"/>
        <v>4</v>
      </c>
      <c r="N917">
        <v>31163.25</v>
      </c>
      <c r="O917" s="6">
        <f t="shared" si="249"/>
        <v>-3.9457406232230596E-3</v>
      </c>
      <c r="P917">
        <v>33652480</v>
      </c>
      <c r="Q917" s="6">
        <f t="shared" si="250"/>
        <v>4.3020952047616579E-3</v>
      </c>
      <c r="R917">
        <v>4689.2034388202592</v>
      </c>
      <c r="S917" s="6">
        <f t="shared" si="251"/>
        <v>3.6032112325834476E-5</v>
      </c>
      <c r="T917" s="29">
        <v>786.93114999999909</v>
      </c>
      <c r="U917" s="6">
        <f t="shared" si="252"/>
        <v>-1.8554302470809025E-3</v>
      </c>
      <c r="V917">
        <v>1499.4092999999989</v>
      </c>
      <c r="W917" s="6">
        <f t="shared" si="254"/>
        <v>-1.0018087360469607E-2</v>
      </c>
      <c r="X917">
        <v>5476.1345888202586</v>
      </c>
      <c r="Y917" s="6">
        <f t="shared" si="253"/>
        <v>-2.362156249547942E-4</v>
      </c>
      <c r="Z917" s="29">
        <v>6975.5438888202571</v>
      </c>
      <c r="AA917" s="6">
        <f t="shared" si="255"/>
        <v>-2.3551270542826463E-3</v>
      </c>
      <c r="AB917">
        <f t="shared" si="245"/>
        <v>2020</v>
      </c>
      <c r="AC917">
        <f t="shared" si="246"/>
        <v>2</v>
      </c>
      <c r="AD917" s="23">
        <f t="shared" si="247"/>
        <v>1</v>
      </c>
      <c r="AE917">
        <f>IF(ISBLANK(Basket_Sheet!$I$1),0,IF(Basket_Sheet!$I$1=0,1,IF(Calculation_Sheet!AB917=Basket_Sheet!$I$1,1,0)))</f>
        <v>1</v>
      </c>
      <c r="AF917">
        <f>IF(ISBLANK(Basket_Sheet!$I$2),0,IF(Basket_Sheet!$I$2=0,1,IF(Calculation_Sheet!AC917=Basket_Sheet!$I$2,1,0)))</f>
        <v>0</v>
      </c>
      <c r="AG917">
        <f>IF(ISBLANK(Basket_Sheet!$I$3),0,IF(Basket_Sheet!$I$3=0,1,IF(Calculation_Sheet!AD917=Basket_Sheet!$I$3,1,0)))</f>
        <v>0</v>
      </c>
      <c r="AH917">
        <f t="shared" si="248"/>
        <v>1</v>
      </c>
    </row>
    <row r="918" spans="1:34" x14ac:dyDescent="0.35">
      <c r="A918" s="19">
        <v>43871</v>
      </c>
      <c r="B918" s="7">
        <v>-0.12896805576280951</v>
      </c>
      <c r="C918">
        <v>3.2685330000000001E-3</v>
      </c>
      <c r="D918">
        <v>2.5464558014719699E-2</v>
      </c>
      <c r="E918">
        <v>11.6991586724172</v>
      </c>
      <c r="F918">
        <v>5</v>
      </c>
      <c r="G918">
        <f t="shared" si="239"/>
        <v>99999</v>
      </c>
      <c r="H918">
        <f t="shared" si="240"/>
        <v>0</v>
      </c>
      <c r="I918">
        <f t="shared" si="241"/>
        <v>99999</v>
      </c>
      <c r="J918">
        <f>IF(Basket_Sheet!$I$6=0,IF(C918&lt;Basket_Sheet!$I$7,-10,10),IF(Basket_Sheet!$I$6=1,IF(D918&lt;Basket_Sheet!$I$7,-10,10),IF(Basket_Sheet!$I$6=2,IF(E918&gt;Basket_Sheet!$I$7,-10,10),"")))</f>
        <v>-10</v>
      </c>
      <c r="K918">
        <f t="shared" si="242"/>
        <v>0</v>
      </c>
      <c r="L918">
        <f t="shared" si="243"/>
        <v>4</v>
      </c>
      <c r="M918">
        <f t="shared" si="244"/>
        <v>4</v>
      </c>
      <c r="N918">
        <v>31066.300800000001</v>
      </c>
      <c r="O918" s="6">
        <f t="shared" si="249"/>
        <v>-3.111010565329364E-3</v>
      </c>
      <c r="P918">
        <v>33763704</v>
      </c>
      <c r="Q918" s="6">
        <f t="shared" si="250"/>
        <v>3.3050758814803238E-3</v>
      </c>
      <c r="R918">
        <v>4697.173217372153</v>
      </c>
      <c r="S918" s="6">
        <f t="shared" si="251"/>
        <v>1.6996017886352632E-3</v>
      </c>
      <c r="T918" s="29">
        <v>786.78081999999893</v>
      </c>
      <c r="U918" s="6">
        <f t="shared" si="252"/>
        <v>-1.9103323079805445E-4</v>
      </c>
      <c r="V918">
        <v>1499.4092999999989</v>
      </c>
      <c r="W918" s="6">
        <f t="shared" si="254"/>
        <v>0</v>
      </c>
      <c r="X918">
        <v>5483.954037372152</v>
      </c>
      <c r="Y918" s="6">
        <f t="shared" si="253"/>
        <v>1.4279138733837016E-3</v>
      </c>
      <c r="Z918" s="29">
        <v>6983.3633373721514</v>
      </c>
      <c r="AA918" s="6">
        <f t="shared" si="255"/>
        <v>1.120980482171019E-3</v>
      </c>
      <c r="AB918">
        <f t="shared" si="245"/>
        <v>2020</v>
      </c>
      <c r="AC918">
        <f t="shared" si="246"/>
        <v>2</v>
      </c>
      <c r="AD918" s="23">
        <f t="shared" si="247"/>
        <v>1</v>
      </c>
      <c r="AE918">
        <f>IF(ISBLANK(Basket_Sheet!$I$1),0,IF(Basket_Sheet!$I$1=0,1,IF(Calculation_Sheet!AB918=Basket_Sheet!$I$1,1,0)))</f>
        <v>1</v>
      </c>
      <c r="AF918">
        <f>IF(ISBLANK(Basket_Sheet!$I$2),0,IF(Basket_Sheet!$I$2=0,1,IF(Calculation_Sheet!AC918=Basket_Sheet!$I$2,1,0)))</f>
        <v>0</v>
      </c>
      <c r="AG918">
        <f>IF(ISBLANK(Basket_Sheet!$I$3),0,IF(Basket_Sheet!$I$3=0,1,IF(Calculation_Sheet!AD918=Basket_Sheet!$I$3,1,0)))</f>
        <v>0</v>
      </c>
      <c r="AH918">
        <f t="shared" si="248"/>
        <v>1</v>
      </c>
    </row>
    <row r="919" spans="1:34" x14ac:dyDescent="0.35">
      <c r="A919" s="19">
        <v>43872</v>
      </c>
      <c r="B919" s="7">
        <v>-8.9518247102970697E-2</v>
      </c>
      <c r="C919">
        <v>0.72221871500000001</v>
      </c>
      <c r="D919">
        <v>0.164969460121866</v>
      </c>
      <c r="E919">
        <v>8.6098620354851292</v>
      </c>
      <c r="F919">
        <v>2</v>
      </c>
      <c r="G919">
        <f t="shared" si="239"/>
        <v>99999</v>
      </c>
      <c r="H919">
        <f t="shared" si="240"/>
        <v>0</v>
      </c>
      <c r="I919">
        <f t="shared" si="241"/>
        <v>99999</v>
      </c>
      <c r="J919">
        <f>IF(Basket_Sheet!$I$6=0,IF(C919&lt;Basket_Sheet!$I$7,-10,10),IF(Basket_Sheet!$I$6=1,IF(D919&lt;Basket_Sheet!$I$7,-10,10),IF(Basket_Sheet!$I$6=2,IF(E919&gt;Basket_Sheet!$I$7,-10,10),"")))</f>
        <v>10</v>
      </c>
      <c r="K919">
        <f t="shared" si="242"/>
        <v>0</v>
      </c>
      <c r="L919">
        <f t="shared" si="243"/>
        <v>3</v>
      </c>
      <c r="M919">
        <f t="shared" si="244"/>
        <v>3</v>
      </c>
      <c r="N919">
        <v>31299.949199999999</v>
      </c>
      <c r="O919" s="6">
        <f t="shared" si="249"/>
        <v>7.5209598176555481E-3</v>
      </c>
      <c r="P919">
        <v>33976748</v>
      </c>
      <c r="Q919" s="6">
        <f t="shared" si="250"/>
        <v>6.3098527341669541E-3</v>
      </c>
      <c r="R919">
        <v>4721.5877858747153</v>
      </c>
      <c r="S919" s="6">
        <f t="shared" si="251"/>
        <v>5.1977151730888682E-3</v>
      </c>
      <c r="T919" s="29">
        <v>787.13973999999905</v>
      </c>
      <c r="U919" s="6">
        <f t="shared" si="252"/>
        <v>4.56188039764438E-4</v>
      </c>
      <c r="V919">
        <v>1499.4092999999989</v>
      </c>
      <c r="W919" s="6">
        <f t="shared" si="254"/>
        <v>0</v>
      </c>
      <c r="X919">
        <v>5508.727525874714</v>
      </c>
      <c r="Y919" s="6">
        <f t="shared" si="253"/>
        <v>4.5174500613489599E-3</v>
      </c>
      <c r="Z919" s="29">
        <v>7008.1368258747134</v>
      </c>
      <c r="AA919" s="6">
        <f t="shared" si="255"/>
        <v>3.547501011437415E-3</v>
      </c>
      <c r="AB919">
        <f t="shared" si="245"/>
        <v>2020</v>
      </c>
      <c r="AC919">
        <f t="shared" si="246"/>
        <v>2</v>
      </c>
      <c r="AD919" s="23">
        <f t="shared" si="247"/>
        <v>1</v>
      </c>
      <c r="AE919">
        <f>IF(ISBLANK(Basket_Sheet!$I$1),0,IF(Basket_Sheet!$I$1=0,1,IF(Calculation_Sheet!AB919=Basket_Sheet!$I$1,1,0)))</f>
        <v>1</v>
      </c>
      <c r="AF919">
        <f>IF(ISBLANK(Basket_Sheet!$I$2),0,IF(Basket_Sheet!$I$2=0,1,IF(Calculation_Sheet!AC919=Basket_Sheet!$I$2,1,0)))</f>
        <v>0</v>
      </c>
      <c r="AG919">
        <f>IF(ISBLANK(Basket_Sheet!$I$3),0,IF(Basket_Sheet!$I$3=0,1,IF(Calculation_Sheet!AD919=Basket_Sheet!$I$3,1,0)))</f>
        <v>0</v>
      </c>
      <c r="AH919">
        <f t="shared" si="248"/>
        <v>1</v>
      </c>
    </row>
    <row r="920" spans="1:34" x14ac:dyDescent="0.35">
      <c r="A920" s="19">
        <v>43873</v>
      </c>
      <c r="B920" s="7">
        <v>6.6284452243418142E-4</v>
      </c>
      <c r="C920">
        <v>7.9199816000000006E-2</v>
      </c>
      <c r="D920">
        <v>5.1485633681285101E-2</v>
      </c>
      <c r="E920">
        <v>11.653026512239199</v>
      </c>
      <c r="F920">
        <v>1</v>
      </c>
      <c r="G920">
        <f t="shared" si="239"/>
        <v>99999</v>
      </c>
      <c r="H920">
        <f t="shared" si="240"/>
        <v>0</v>
      </c>
      <c r="I920">
        <f t="shared" si="241"/>
        <v>99999</v>
      </c>
      <c r="J920">
        <f>IF(Basket_Sheet!$I$6=0,IF(C920&lt;Basket_Sheet!$I$7,-10,10),IF(Basket_Sheet!$I$6=1,IF(D920&lt;Basket_Sheet!$I$7,-10,10),IF(Basket_Sheet!$I$6=2,IF(E920&gt;Basket_Sheet!$I$7,-10,10),"")))</f>
        <v>-10</v>
      </c>
      <c r="K920">
        <f t="shared" si="242"/>
        <v>0</v>
      </c>
      <c r="L920">
        <f t="shared" si="243"/>
        <v>4</v>
      </c>
      <c r="M920">
        <f t="shared" si="244"/>
        <v>4</v>
      </c>
      <c r="N920">
        <v>31482.650399999999</v>
      </c>
      <c r="O920" s="6">
        <f t="shared" si="249"/>
        <v>5.8371085151793789E-3</v>
      </c>
      <c r="P920">
        <v>34217280</v>
      </c>
      <c r="Q920" s="6">
        <f t="shared" si="250"/>
        <v>7.0793120047862867E-3</v>
      </c>
      <c r="R920">
        <v>4738.141293626526</v>
      </c>
      <c r="S920" s="6">
        <f t="shared" si="251"/>
        <v>3.5059197249986962E-3</v>
      </c>
      <c r="T920" s="29">
        <v>786.212569999999</v>
      </c>
      <c r="U920" s="6">
        <f t="shared" si="252"/>
        <v>-1.1778975865200936E-3</v>
      </c>
      <c r="V920">
        <v>1494.1445999999992</v>
      </c>
      <c r="W920" s="6">
        <f t="shared" si="254"/>
        <v>-3.5111827037485055E-3</v>
      </c>
      <c r="X920">
        <v>5524.3538636265248</v>
      </c>
      <c r="Y920" s="6">
        <f t="shared" si="253"/>
        <v>2.8366510556954161E-3</v>
      </c>
      <c r="Z920" s="29">
        <v>7018.4984636265235</v>
      </c>
      <c r="AA920" s="6">
        <f t="shared" si="255"/>
        <v>1.4785153328562561E-3</v>
      </c>
      <c r="AB920">
        <f t="shared" si="245"/>
        <v>2020</v>
      </c>
      <c r="AC920">
        <f t="shared" si="246"/>
        <v>2</v>
      </c>
      <c r="AD920" s="23">
        <f t="shared" si="247"/>
        <v>1</v>
      </c>
      <c r="AE920">
        <f>IF(ISBLANK(Basket_Sheet!$I$1),0,IF(Basket_Sheet!$I$1=0,1,IF(Calculation_Sheet!AB920=Basket_Sheet!$I$1,1,0)))</f>
        <v>1</v>
      </c>
      <c r="AF920">
        <f>IF(ISBLANK(Basket_Sheet!$I$2),0,IF(Basket_Sheet!$I$2=0,1,IF(Calculation_Sheet!AC920=Basket_Sheet!$I$2,1,0)))</f>
        <v>0</v>
      </c>
      <c r="AG920">
        <f>IF(ISBLANK(Basket_Sheet!$I$3),0,IF(Basket_Sheet!$I$3=0,1,IF(Calculation_Sheet!AD920=Basket_Sheet!$I$3,1,0)))</f>
        <v>0</v>
      </c>
      <c r="AH920">
        <f t="shared" si="248"/>
        <v>1</v>
      </c>
    </row>
    <row r="921" spans="1:34" x14ac:dyDescent="0.35">
      <c r="A921" s="19">
        <v>43874</v>
      </c>
      <c r="B921" s="7">
        <v>-0.75527901965664079</v>
      </c>
      <c r="C921">
        <v>0.71855435599999995</v>
      </c>
      <c r="D921">
        <v>0.14969490587242701</v>
      </c>
      <c r="E921">
        <v>7.5921842962992301</v>
      </c>
      <c r="F921">
        <v>6</v>
      </c>
      <c r="G921">
        <f t="shared" si="239"/>
        <v>-1</v>
      </c>
      <c r="H921">
        <f t="shared" si="240"/>
        <v>99999</v>
      </c>
      <c r="I921">
        <f t="shared" si="241"/>
        <v>99999</v>
      </c>
      <c r="J921">
        <f>IF(Basket_Sheet!$I$6=0,IF(C921&lt;Basket_Sheet!$I$7,-10,10),IF(Basket_Sheet!$I$6=1,IF(D921&lt;Basket_Sheet!$I$7,-10,10),IF(Basket_Sheet!$I$6=2,IF(E921&gt;Basket_Sheet!$I$7,-10,10),"")))</f>
        <v>10</v>
      </c>
      <c r="K921">
        <f t="shared" si="242"/>
        <v>-1</v>
      </c>
      <c r="L921">
        <f t="shared" si="243"/>
        <v>1</v>
      </c>
      <c r="M921">
        <f t="shared" si="244"/>
        <v>1</v>
      </c>
      <c r="N921">
        <v>31197.75</v>
      </c>
      <c r="O921" s="6">
        <f t="shared" si="249"/>
        <v>-9.0494414028114978E-3</v>
      </c>
      <c r="P921">
        <v>34414684</v>
      </c>
      <c r="Q921" s="6">
        <f t="shared" si="250"/>
        <v>5.769131853846865E-3</v>
      </c>
      <c r="R921">
        <v>4759.028417730643</v>
      </c>
      <c r="S921" s="6">
        <f t="shared" si="251"/>
        <v>4.408294900832388E-3</v>
      </c>
      <c r="T921" s="29">
        <v>788.3203299999991</v>
      </c>
      <c r="U921" s="6">
        <f t="shared" si="252"/>
        <v>2.6809034610069116E-3</v>
      </c>
      <c r="V921">
        <v>1499.784959999999</v>
      </c>
      <c r="W921" s="6">
        <f t="shared" si="254"/>
        <v>3.774975996299057E-3</v>
      </c>
      <c r="X921">
        <v>5547.3487477306426</v>
      </c>
      <c r="Y921" s="6">
        <f t="shared" si="253"/>
        <v>4.1624567635902832E-3</v>
      </c>
      <c r="Z921" s="29">
        <v>7047.1337077306416</v>
      </c>
      <c r="AA921" s="6">
        <f t="shared" si="255"/>
        <v>4.079967282534902E-3</v>
      </c>
      <c r="AB921">
        <f t="shared" si="245"/>
        <v>2020</v>
      </c>
      <c r="AC921">
        <f t="shared" si="246"/>
        <v>2</v>
      </c>
      <c r="AD921" s="23">
        <f t="shared" si="247"/>
        <v>1</v>
      </c>
      <c r="AE921">
        <f>IF(ISBLANK(Basket_Sheet!$I$1),0,IF(Basket_Sheet!$I$1=0,1,IF(Calculation_Sheet!AB921=Basket_Sheet!$I$1,1,0)))</f>
        <v>1</v>
      </c>
      <c r="AF921">
        <f>IF(ISBLANK(Basket_Sheet!$I$2),0,IF(Basket_Sheet!$I$2=0,1,IF(Calculation_Sheet!AC921=Basket_Sheet!$I$2,1,0)))</f>
        <v>0</v>
      </c>
      <c r="AG921">
        <f>IF(ISBLANK(Basket_Sheet!$I$3),0,IF(Basket_Sheet!$I$3=0,1,IF(Calculation_Sheet!AD921=Basket_Sheet!$I$3,1,0)))</f>
        <v>0</v>
      </c>
      <c r="AH921">
        <f t="shared" si="248"/>
        <v>1</v>
      </c>
    </row>
    <row r="922" spans="1:34" x14ac:dyDescent="0.35">
      <c r="A922" s="19">
        <v>43875</v>
      </c>
      <c r="B922" s="7">
        <v>-1.7951660845085775</v>
      </c>
      <c r="C922">
        <v>0.67322523599999995</v>
      </c>
      <c r="D922">
        <v>0.34042300430641098</v>
      </c>
      <c r="E922">
        <v>5.1800636680781702</v>
      </c>
      <c r="F922">
        <v>11</v>
      </c>
      <c r="G922">
        <f t="shared" si="239"/>
        <v>-1</v>
      </c>
      <c r="H922">
        <f t="shared" si="240"/>
        <v>99999</v>
      </c>
      <c r="I922">
        <f t="shared" si="241"/>
        <v>99999</v>
      </c>
      <c r="J922">
        <f>IF(Basket_Sheet!$I$6=0,IF(C922&lt;Basket_Sheet!$I$7,-10,10),IF(Basket_Sheet!$I$6=1,IF(D922&lt;Basket_Sheet!$I$7,-10,10),IF(Basket_Sheet!$I$6=2,IF(E922&gt;Basket_Sheet!$I$7,-10,10),"")))</f>
        <v>10</v>
      </c>
      <c r="K922">
        <f t="shared" si="242"/>
        <v>-1</v>
      </c>
      <c r="L922">
        <f t="shared" si="243"/>
        <v>1</v>
      </c>
      <c r="M922">
        <f t="shared" si="244"/>
        <v>1</v>
      </c>
      <c r="N922">
        <v>30861.949199999999</v>
      </c>
      <c r="O922" s="6">
        <f t="shared" si="249"/>
        <v>-1.0763622376613768E-2</v>
      </c>
      <c r="P922">
        <v>34497832</v>
      </c>
      <c r="Q922" s="6">
        <f t="shared" si="250"/>
        <v>2.4160617020339004E-3</v>
      </c>
      <c r="R922">
        <v>4759.902676140221</v>
      </c>
      <c r="S922" s="6">
        <f t="shared" si="251"/>
        <v>1.8370522989963334E-4</v>
      </c>
      <c r="T922" s="29">
        <v>790.26736999999912</v>
      </c>
      <c r="U922" s="6">
        <f t="shared" si="252"/>
        <v>2.4698589214362521E-3</v>
      </c>
      <c r="V922">
        <v>1488.2764599999989</v>
      </c>
      <c r="W922" s="6">
        <f t="shared" si="254"/>
        <v>-7.6734333967451995E-3</v>
      </c>
      <c r="X922">
        <v>5550.1700461402197</v>
      </c>
      <c r="Y922" s="6">
        <f t="shared" si="253"/>
        <v>5.0858500842076992E-4</v>
      </c>
      <c r="Z922" s="29">
        <v>7038.4465061402188</v>
      </c>
      <c r="AA922" s="6">
        <f t="shared" si="255"/>
        <v>-1.23272836172994E-3</v>
      </c>
      <c r="AB922">
        <f t="shared" si="245"/>
        <v>2020</v>
      </c>
      <c r="AC922">
        <f t="shared" si="246"/>
        <v>2</v>
      </c>
      <c r="AD922" s="23">
        <f t="shared" si="247"/>
        <v>1</v>
      </c>
      <c r="AE922">
        <f>IF(ISBLANK(Basket_Sheet!$I$1),0,IF(Basket_Sheet!$I$1=0,1,IF(Calculation_Sheet!AB922=Basket_Sheet!$I$1,1,0)))</f>
        <v>1</v>
      </c>
      <c r="AF922">
        <f>IF(ISBLANK(Basket_Sheet!$I$2),0,IF(Basket_Sheet!$I$2=0,1,IF(Calculation_Sheet!AC922=Basket_Sheet!$I$2,1,0)))</f>
        <v>0</v>
      </c>
      <c r="AG922">
        <f>IF(ISBLANK(Basket_Sheet!$I$3),0,IF(Basket_Sheet!$I$3=0,1,IF(Calculation_Sheet!AD922=Basket_Sheet!$I$3,1,0)))</f>
        <v>0</v>
      </c>
      <c r="AH922">
        <f t="shared" si="248"/>
        <v>1</v>
      </c>
    </row>
    <row r="923" spans="1:34" x14ac:dyDescent="0.35">
      <c r="A923" s="19">
        <v>43878</v>
      </c>
      <c r="B923" s="7">
        <v>-0.85117477366045513</v>
      </c>
      <c r="C923">
        <v>0.67250079100000004</v>
      </c>
      <c r="D923">
        <v>2.6835833009397299E-2</v>
      </c>
      <c r="E923">
        <v>9.9810136697469005</v>
      </c>
      <c r="F923">
        <v>8</v>
      </c>
      <c r="G923">
        <f t="shared" si="239"/>
        <v>-1</v>
      </c>
      <c r="H923">
        <f t="shared" si="240"/>
        <v>99999</v>
      </c>
      <c r="I923">
        <f t="shared" si="241"/>
        <v>99999</v>
      </c>
      <c r="J923">
        <f>IF(Basket_Sheet!$I$6=0,IF(C923&lt;Basket_Sheet!$I$7,-10,10),IF(Basket_Sheet!$I$6=1,IF(D923&lt;Basket_Sheet!$I$7,-10,10),IF(Basket_Sheet!$I$6=2,IF(E923&gt;Basket_Sheet!$I$7,-10,10),"")))</f>
        <v>-10</v>
      </c>
      <c r="K923">
        <f t="shared" si="242"/>
        <v>-1</v>
      </c>
      <c r="L923">
        <f t="shared" si="243"/>
        <v>2</v>
      </c>
      <c r="M923">
        <f t="shared" si="244"/>
        <v>2</v>
      </c>
      <c r="N923">
        <v>30711.550800000001</v>
      </c>
      <c r="O923" s="6">
        <f t="shared" si="249"/>
        <v>-4.873263157338048E-3</v>
      </c>
      <c r="P923">
        <v>34526756</v>
      </c>
      <c r="Q923" s="6">
        <f t="shared" si="250"/>
        <v>8.3842949899004537E-4</v>
      </c>
      <c r="R923">
        <v>4763.7336605695282</v>
      </c>
      <c r="S923" s="6">
        <f t="shared" si="251"/>
        <v>8.0484511763456723E-4</v>
      </c>
      <c r="T923" s="29">
        <v>787.01347999999905</v>
      </c>
      <c r="U923" s="6">
        <f t="shared" si="252"/>
        <v>-4.1174545774299576E-3</v>
      </c>
      <c r="V923">
        <v>1492.4274799999989</v>
      </c>
      <c r="W923" s="6">
        <f t="shared" si="254"/>
        <v>2.789145774703794E-3</v>
      </c>
      <c r="X923">
        <v>5550.7471405695269</v>
      </c>
      <c r="Y923" s="6">
        <f t="shared" si="253"/>
        <v>1.0397779248383365E-4</v>
      </c>
      <c r="Z923" s="29">
        <v>7043.1746205695254</v>
      </c>
      <c r="AA923" s="6">
        <f t="shared" si="255"/>
        <v>6.71755397328333E-4</v>
      </c>
      <c r="AB923">
        <f t="shared" si="245"/>
        <v>2020</v>
      </c>
      <c r="AC923">
        <f t="shared" si="246"/>
        <v>2</v>
      </c>
      <c r="AD923" s="23">
        <f t="shared" si="247"/>
        <v>1</v>
      </c>
      <c r="AE923">
        <f>IF(ISBLANK(Basket_Sheet!$I$1),0,IF(Basket_Sheet!$I$1=0,1,IF(Calculation_Sheet!AB923=Basket_Sheet!$I$1,1,0)))</f>
        <v>1</v>
      </c>
      <c r="AF923">
        <f>IF(ISBLANK(Basket_Sheet!$I$2),0,IF(Basket_Sheet!$I$2=0,1,IF(Calculation_Sheet!AC923=Basket_Sheet!$I$2,1,0)))</f>
        <v>0</v>
      </c>
      <c r="AG923">
        <f>IF(ISBLANK(Basket_Sheet!$I$3),0,IF(Basket_Sheet!$I$3=0,1,IF(Calculation_Sheet!AD923=Basket_Sheet!$I$3,1,0)))</f>
        <v>0</v>
      </c>
      <c r="AH923">
        <f t="shared" si="248"/>
        <v>1</v>
      </c>
    </row>
    <row r="924" spans="1:34" x14ac:dyDescent="0.35">
      <c r="A924" s="19">
        <v>43879</v>
      </c>
      <c r="B924" s="7">
        <v>9.1951736832635675E-2</v>
      </c>
      <c r="C924">
        <v>6.0350577000000002E-2</v>
      </c>
      <c r="D924">
        <v>9.1801474910277403E-2</v>
      </c>
      <c r="E924">
        <v>6.5588573375678498</v>
      </c>
      <c r="F924">
        <v>3</v>
      </c>
      <c r="G924">
        <f t="shared" si="239"/>
        <v>99999</v>
      </c>
      <c r="H924">
        <f t="shared" si="240"/>
        <v>0</v>
      </c>
      <c r="I924">
        <f t="shared" si="241"/>
        <v>99999</v>
      </c>
      <c r="J924">
        <f>IF(Basket_Sheet!$I$6=0,IF(C924&lt;Basket_Sheet!$I$7,-10,10),IF(Basket_Sheet!$I$6=1,IF(D924&lt;Basket_Sheet!$I$7,-10,10),IF(Basket_Sheet!$I$6=2,IF(E924&gt;Basket_Sheet!$I$7,-10,10),"")))</f>
        <v>10</v>
      </c>
      <c r="K924">
        <f t="shared" si="242"/>
        <v>0</v>
      </c>
      <c r="L924">
        <f t="shared" si="243"/>
        <v>3</v>
      </c>
      <c r="M924">
        <f t="shared" si="244"/>
        <v>3</v>
      </c>
      <c r="N924">
        <v>30618.650399999999</v>
      </c>
      <c r="O924" s="6">
        <f t="shared" si="249"/>
        <v>-3.0249335373843111E-3</v>
      </c>
      <c r="P924">
        <v>34336596</v>
      </c>
      <c r="Q924" s="6">
        <f t="shared" si="250"/>
        <v>-5.5076127047672951E-3</v>
      </c>
      <c r="R924">
        <v>4740.9406470595686</v>
      </c>
      <c r="S924" s="6">
        <f t="shared" si="251"/>
        <v>-4.7846951853379727E-3</v>
      </c>
      <c r="T924" s="29">
        <v>790.83649999999909</v>
      </c>
      <c r="U924" s="6">
        <f t="shared" si="252"/>
        <v>4.857629630435456E-3</v>
      </c>
      <c r="V924">
        <v>1484.984559999999</v>
      </c>
      <c r="W924" s="6">
        <f t="shared" si="254"/>
        <v>-4.9871233944311921E-3</v>
      </c>
      <c r="X924">
        <v>5531.7771470595681</v>
      </c>
      <c r="Y924" s="6">
        <f t="shared" si="253"/>
        <v>-3.4175567774129556E-3</v>
      </c>
      <c r="Z924" s="29">
        <v>7016.761707059567</v>
      </c>
      <c r="AA924" s="6">
        <f t="shared" si="255"/>
        <v>-3.7501432142289515E-3</v>
      </c>
      <c r="AB924">
        <f t="shared" si="245"/>
        <v>2020</v>
      </c>
      <c r="AC924">
        <f t="shared" si="246"/>
        <v>2</v>
      </c>
      <c r="AD924" s="23">
        <f t="shared" si="247"/>
        <v>1</v>
      </c>
      <c r="AE924">
        <f>IF(ISBLANK(Basket_Sheet!$I$1),0,IF(Basket_Sheet!$I$1=0,1,IF(Calculation_Sheet!AB924=Basket_Sheet!$I$1,1,0)))</f>
        <v>1</v>
      </c>
      <c r="AF924">
        <f>IF(ISBLANK(Basket_Sheet!$I$2),0,IF(Basket_Sheet!$I$2=0,1,IF(Calculation_Sheet!AC924=Basket_Sheet!$I$2,1,0)))</f>
        <v>0</v>
      </c>
      <c r="AG924">
        <f>IF(ISBLANK(Basket_Sheet!$I$3),0,IF(Basket_Sheet!$I$3=0,1,IF(Calculation_Sheet!AD924=Basket_Sheet!$I$3,1,0)))</f>
        <v>0</v>
      </c>
      <c r="AH924">
        <f t="shared" si="248"/>
        <v>1</v>
      </c>
    </row>
    <row r="925" spans="1:34" x14ac:dyDescent="0.35">
      <c r="A925" s="19">
        <v>43880</v>
      </c>
      <c r="B925" s="7">
        <v>-4.5876165399317333E-2</v>
      </c>
      <c r="C925">
        <v>0.66872693000000005</v>
      </c>
      <c r="D925">
        <v>0.121913712479274</v>
      </c>
      <c r="E925">
        <v>9.1539284581714497</v>
      </c>
      <c r="F925">
        <v>5</v>
      </c>
      <c r="G925">
        <f t="shared" si="239"/>
        <v>99999</v>
      </c>
      <c r="H925">
        <f t="shared" si="240"/>
        <v>0</v>
      </c>
      <c r="I925">
        <f t="shared" si="241"/>
        <v>99999</v>
      </c>
      <c r="J925">
        <f>IF(Basket_Sheet!$I$6=0,IF(C925&lt;Basket_Sheet!$I$7,-10,10),IF(Basket_Sheet!$I$6=1,IF(D925&lt;Basket_Sheet!$I$7,-10,10),IF(Basket_Sheet!$I$6=2,IF(E925&gt;Basket_Sheet!$I$7,-10,10),"")))</f>
        <v>10</v>
      </c>
      <c r="K925">
        <f t="shared" si="242"/>
        <v>0</v>
      </c>
      <c r="L925">
        <f t="shared" si="243"/>
        <v>3</v>
      </c>
      <c r="M925">
        <f t="shared" si="244"/>
        <v>3</v>
      </c>
      <c r="N925">
        <v>30841.050800000001</v>
      </c>
      <c r="O925" s="6">
        <f t="shared" si="249"/>
        <v>7.2635598595816031E-3</v>
      </c>
      <c r="P925">
        <v>34318240</v>
      </c>
      <c r="Q925" s="6">
        <f t="shared" si="250"/>
        <v>-5.3458997508082362E-4</v>
      </c>
      <c r="R925">
        <v>4732.150929675814</v>
      </c>
      <c r="S925" s="6">
        <f t="shared" si="251"/>
        <v>-1.8540028315280344E-3</v>
      </c>
      <c r="T925" s="29">
        <v>792.37928999999917</v>
      </c>
      <c r="U925" s="6">
        <f t="shared" si="252"/>
        <v>1.9508330735873436E-3</v>
      </c>
      <c r="V925">
        <v>1482.8032599999988</v>
      </c>
      <c r="W925" s="6">
        <f t="shared" si="254"/>
        <v>-1.4689041615356668E-3</v>
      </c>
      <c r="X925">
        <v>5524.530219675813</v>
      </c>
      <c r="Y925" s="6">
        <f t="shared" si="253"/>
        <v>-1.3100541093936657E-3</v>
      </c>
      <c r="Z925" s="29">
        <v>7007.3334796758118</v>
      </c>
      <c r="AA925" s="6">
        <f t="shared" si="255"/>
        <v>-1.3436721635095017E-3</v>
      </c>
      <c r="AB925">
        <f t="shared" si="245"/>
        <v>2020</v>
      </c>
      <c r="AC925">
        <f t="shared" si="246"/>
        <v>2</v>
      </c>
      <c r="AD925" s="23">
        <f t="shared" si="247"/>
        <v>1</v>
      </c>
      <c r="AE925">
        <f>IF(ISBLANK(Basket_Sheet!$I$1),0,IF(Basket_Sheet!$I$1=0,1,IF(Calculation_Sheet!AB925=Basket_Sheet!$I$1,1,0)))</f>
        <v>1</v>
      </c>
      <c r="AF925">
        <f>IF(ISBLANK(Basket_Sheet!$I$2),0,IF(Basket_Sheet!$I$2=0,1,IF(Calculation_Sheet!AC925=Basket_Sheet!$I$2,1,0)))</f>
        <v>0</v>
      </c>
      <c r="AG925">
        <f>IF(ISBLANK(Basket_Sheet!$I$3),0,IF(Basket_Sheet!$I$3=0,1,IF(Calculation_Sheet!AD925=Basket_Sheet!$I$3,1,0)))</f>
        <v>0</v>
      </c>
      <c r="AH925">
        <f t="shared" si="248"/>
        <v>1</v>
      </c>
    </row>
    <row r="926" spans="1:34" x14ac:dyDescent="0.35">
      <c r="A926" s="19">
        <v>43881</v>
      </c>
      <c r="B926" s="7">
        <v>0.51820988660886413</v>
      </c>
      <c r="C926">
        <v>0.17880484899999999</v>
      </c>
      <c r="D926">
        <v>3.5952214467451102E-2</v>
      </c>
      <c r="E926">
        <v>8.6933569358189597</v>
      </c>
      <c r="F926">
        <v>6</v>
      </c>
      <c r="G926">
        <f t="shared" si="239"/>
        <v>99999</v>
      </c>
      <c r="H926">
        <f t="shared" si="240"/>
        <v>99999</v>
      </c>
      <c r="I926">
        <f t="shared" si="241"/>
        <v>1</v>
      </c>
      <c r="J926">
        <f>IF(Basket_Sheet!$I$6=0,IF(C926&lt;Basket_Sheet!$I$7,-10,10),IF(Basket_Sheet!$I$6=1,IF(D926&lt;Basket_Sheet!$I$7,-10,10),IF(Basket_Sheet!$I$6=2,IF(E926&gt;Basket_Sheet!$I$7,-10,10),"")))</f>
        <v>-10</v>
      </c>
      <c r="K926">
        <f t="shared" si="242"/>
        <v>1</v>
      </c>
      <c r="L926">
        <f t="shared" si="243"/>
        <v>6</v>
      </c>
      <c r="M926">
        <f t="shared" si="244"/>
        <v>6</v>
      </c>
      <c r="N926">
        <v>30939.550800000001</v>
      </c>
      <c r="O926" s="6">
        <f t="shared" si="249"/>
        <v>3.1937951997407232E-3</v>
      </c>
      <c r="P926">
        <v>33977960</v>
      </c>
      <c r="Q926" s="6">
        <f t="shared" si="250"/>
        <v>-9.9154268983491223E-3</v>
      </c>
      <c r="R926">
        <v>4747.0744482776417</v>
      </c>
      <c r="S926" s="6">
        <f t="shared" si="251"/>
        <v>3.1536438341897011E-3</v>
      </c>
      <c r="T926" s="29">
        <v>794.17392999999913</v>
      </c>
      <c r="U926" s="6">
        <f t="shared" si="252"/>
        <v>2.264874943917361E-3</v>
      </c>
      <c r="V926">
        <v>1473.9460399999989</v>
      </c>
      <c r="W926" s="6">
        <f t="shared" si="254"/>
        <v>-5.9732941239958315E-3</v>
      </c>
      <c r="X926">
        <v>5541.2483782776408</v>
      </c>
      <c r="Y926" s="6">
        <f t="shared" si="253"/>
        <v>3.0261683685401941E-3</v>
      </c>
      <c r="Z926" s="29">
        <v>7015.1944182776397</v>
      </c>
      <c r="AA926" s="6">
        <f t="shared" si="255"/>
        <v>1.1218159696020358E-3</v>
      </c>
      <c r="AB926">
        <f t="shared" si="245"/>
        <v>2020</v>
      </c>
      <c r="AC926">
        <f t="shared" si="246"/>
        <v>2</v>
      </c>
      <c r="AD926" s="23">
        <f t="shared" si="247"/>
        <v>1</v>
      </c>
      <c r="AE926">
        <f>IF(ISBLANK(Basket_Sheet!$I$1),0,IF(Basket_Sheet!$I$1=0,1,IF(Calculation_Sheet!AB926=Basket_Sheet!$I$1,1,0)))</f>
        <v>1</v>
      </c>
      <c r="AF926">
        <f>IF(ISBLANK(Basket_Sheet!$I$2),0,IF(Basket_Sheet!$I$2=0,1,IF(Calculation_Sheet!AC926=Basket_Sheet!$I$2,1,0)))</f>
        <v>0</v>
      </c>
      <c r="AG926">
        <f>IF(ISBLANK(Basket_Sheet!$I$3),0,IF(Basket_Sheet!$I$3=0,1,IF(Calculation_Sheet!AD926=Basket_Sheet!$I$3,1,0)))</f>
        <v>0</v>
      </c>
      <c r="AH926">
        <f t="shared" si="248"/>
        <v>1</v>
      </c>
    </row>
    <row r="927" spans="1:34" x14ac:dyDescent="0.35">
      <c r="A927" s="19">
        <v>43885</v>
      </c>
      <c r="B927" s="7">
        <v>-0.10634851717706886</v>
      </c>
      <c r="C927">
        <v>9.8000801999999998E-2</v>
      </c>
      <c r="D927">
        <v>0.10625489986150501</v>
      </c>
      <c r="E927">
        <v>9.2237455119116198</v>
      </c>
      <c r="F927">
        <v>1</v>
      </c>
      <c r="G927">
        <f t="shared" si="239"/>
        <v>99999</v>
      </c>
      <c r="H927">
        <f t="shared" si="240"/>
        <v>0</v>
      </c>
      <c r="I927">
        <f t="shared" si="241"/>
        <v>99999</v>
      </c>
      <c r="J927">
        <f>IF(Basket_Sheet!$I$6=0,IF(C927&lt;Basket_Sheet!$I$7,-10,10),IF(Basket_Sheet!$I$6=1,IF(D927&lt;Basket_Sheet!$I$7,-10,10),IF(Basket_Sheet!$I$6=2,IF(E927&gt;Basket_Sheet!$I$7,-10,10),"")))</f>
        <v>10</v>
      </c>
      <c r="K927">
        <f t="shared" si="242"/>
        <v>0</v>
      </c>
      <c r="L927">
        <f t="shared" si="243"/>
        <v>3</v>
      </c>
      <c r="M927">
        <f t="shared" si="244"/>
        <v>3</v>
      </c>
      <c r="N927">
        <v>30486.349600000001</v>
      </c>
      <c r="O927" s="6">
        <f t="shared" si="249"/>
        <v>-1.4647956685912789E-2</v>
      </c>
      <c r="P927">
        <v>33758464</v>
      </c>
      <c r="Q927" s="6">
        <f t="shared" si="250"/>
        <v>-6.4599522749453353E-3</v>
      </c>
      <c r="R927">
        <v>4728.09238261063</v>
      </c>
      <c r="S927" s="6">
        <f t="shared" si="251"/>
        <v>-3.9986871648702849E-3</v>
      </c>
      <c r="T927" s="29">
        <v>793.96426999999903</v>
      </c>
      <c r="U927" s="6">
        <f t="shared" si="252"/>
        <v>-2.6399758551642893E-4</v>
      </c>
      <c r="V927">
        <v>1462.307319999999</v>
      </c>
      <c r="W927" s="6">
        <f t="shared" si="254"/>
        <v>-7.8962999215357321E-3</v>
      </c>
      <c r="X927">
        <v>5522.0566526106286</v>
      </c>
      <c r="Y927" s="6">
        <f t="shared" si="253"/>
        <v>-3.4634299632274601E-3</v>
      </c>
      <c r="Z927" s="29">
        <v>6984.3639726106276</v>
      </c>
      <c r="AA927" s="6">
        <f t="shared" si="255"/>
        <v>-4.3948098696574567E-3</v>
      </c>
      <c r="AB927">
        <f t="shared" si="245"/>
        <v>2020</v>
      </c>
      <c r="AC927">
        <f t="shared" si="246"/>
        <v>2</v>
      </c>
      <c r="AD927" s="23">
        <f t="shared" si="247"/>
        <v>1</v>
      </c>
      <c r="AE927">
        <f>IF(ISBLANK(Basket_Sheet!$I$1),0,IF(Basket_Sheet!$I$1=0,1,IF(Calculation_Sheet!AB927=Basket_Sheet!$I$1,1,0)))</f>
        <v>1</v>
      </c>
      <c r="AF927">
        <f>IF(ISBLANK(Basket_Sheet!$I$2),0,IF(Basket_Sheet!$I$2=0,1,IF(Calculation_Sheet!AC927=Basket_Sheet!$I$2,1,0)))</f>
        <v>0</v>
      </c>
      <c r="AG927">
        <f>IF(ISBLANK(Basket_Sheet!$I$3),0,IF(Basket_Sheet!$I$3=0,1,IF(Calculation_Sheet!AD927=Basket_Sheet!$I$3,1,0)))</f>
        <v>0</v>
      </c>
      <c r="AH927">
        <f t="shared" si="248"/>
        <v>1</v>
      </c>
    </row>
    <row r="928" spans="1:34" x14ac:dyDescent="0.35">
      <c r="A928" s="19">
        <v>43886</v>
      </c>
      <c r="B928" s="7">
        <v>0.10510673057136466</v>
      </c>
      <c r="C928">
        <v>6.4596450999999999E-2</v>
      </c>
      <c r="D928">
        <v>2.32444124332188E-2</v>
      </c>
      <c r="E928">
        <v>10.982211932322601</v>
      </c>
      <c r="F928">
        <v>3</v>
      </c>
      <c r="G928">
        <f t="shared" si="239"/>
        <v>99999</v>
      </c>
      <c r="H928">
        <f t="shared" si="240"/>
        <v>0</v>
      </c>
      <c r="I928">
        <f t="shared" si="241"/>
        <v>99999</v>
      </c>
      <c r="J928">
        <f>IF(Basket_Sheet!$I$6=0,IF(C928&lt;Basket_Sheet!$I$7,-10,10),IF(Basket_Sheet!$I$6=1,IF(D928&lt;Basket_Sheet!$I$7,-10,10),IF(Basket_Sheet!$I$6=2,IF(E928&gt;Basket_Sheet!$I$7,-10,10),"")))</f>
        <v>-10</v>
      </c>
      <c r="K928">
        <f t="shared" si="242"/>
        <v>0</v>
      </c>
      <c r="L928">
        <f t="shared" si="243"/>
        <v>4</v>
      </c>
      <c r="M928">
        <f t="shared" si="244"/>
        <v>4</v>
      </c>
      <c r="N928">
        <v>30465.25</v>
      </c>
      <c r="O928" s="6">
        <f t="shared" si="249"/>
        <v>-6.9209991608842891E-4</v>
      </c>
      <c r="P928">
        <v>33751832</v>
      </c>
      <c r="Q928" s="6">
        <f t="shared" si="250"/>
        <v>-1.9645443584159761E-4</v>
      </c>
      <c r="R928">
        <v>4726.9086916378765</v>
      </c>
      <c r="S928" s="6">
        <f t="shared" si="251"/>
        <v>-2.5035275899154552E-4</v>
      </c>
      <c r="T928" s="29">
        <v>793.47533999999905</v>
      </c>
      <c r="U928" s="6">
        <f t="shared" si="252"/>
        <v>-6.1580856780873994E-4</v>
      </c>
      <c r="V928">
        <v>1460.390359999999</v>
      </c>
      <c r="W928" s="6">
        <f t="shared" si="254"/>
        <v>-1.3109145894174556E-3</v>
      </c>
      <c r="X928">
        <v>5520.3840316378755</v>
      </c>
      <c r="Y928" s="6">
        <f t="shared" si="253"/>
        <v>-3.0289819137629959E-4</v>
      </c>
      <c r="Z928" s="29">
        <v>6980.7743916378749</v>
      </c>
      <c r="AA928" s="6">
        <f t="shared" si="255"/>
        <v>-5.1394529077086748E-4</v>
      </c>
      <c r="AB928">
        <f t="shared" si="245"/>
        <v>2020</v>
      </c>
      <c r="AC928">
        <f t="shared" si="246"/>
        <v>2</v>
      </c>
      <c r="AD928" s="23">
        <f t="shared" si="247"/>
        <v>1</v>
      </c>
      <c r="AE928">
        <f>IF(ISBLANK(Basket_Sheet!$I$1),0,IF(Basket_Sheet!$I$1=0,1,IF(Calculation_Sheet!AB928=Basket_Sheet!$I$1,1,0)))</f>
        <v>1</v>
      </c>
      <c r="AF928">
        <f>IF(ISBLANK(Basket_Sheet!$I$2),0,IF(Basket_Sheet!$I$2=0,1,IF(Calculation_Sheet!AC928=Basket_Sheet!$I$2,1,0)))</f>
        <v>0</v>
      </c>
      <c r="AG928">
        <f>IF(ISBLANK(Basket_Sheet!$I$3),0,IF(Basket_Sheet!$I$3=0,1,IF(Calculation_Sheet!AD928=Basket_Sheet!$I$3,1,0)))</f>
        <v>0</v>
      </c>
      <c r="AH928">
        <f t="shared" si="248"/>
        <v>1</v>
      </c>
    </row>
    <row r="929" spans="1:34" x14ac:dyDescent="0.35">
      <c r="A929" s="19">
        <v>43887</v>
      </c>
      <c r="B929" s="7">
        <v>0.10271999534039497</v>
      </c>
      <c r="C929">
        <v>0.15695780000000001</v>
      </c>
      <c r="D929">
        <v>4.35396319568465E-2</v>
      </c>
      <c r="E929">
        <v>7.13674988190657</v>
      </c>
      <c r="F929">
        <v>2</v>
      </c>
      <c r="G929">
        <f t="shared" si="239"/>
        <v>99999</v>
      </c>
      <c r="H929">
        <f t="shared" si="240"/>
        <v>0</v>
      </c>
      <c r="I929">
        <f t="shared" si="241"/>
        <v>99999</v>
      </c>
      <c r="J929">
        <f>IF(Basket_Sheet!$I$6=0,IF(C929&lt;Basket_Sheet!$I$7,-10,10),IF(Basket_Sheet!$I$6=1,IF(D929&lt;Basket_Sheet!$I$7,-10,10),IF(Basket_Sheet!$I$6=2,IF(E929&gt;Basket_Sheet!$I$7,-10,10),"")))</f>
        <v>-10</v>
      </c>
      <c r="K929">
        <f t="shared" si="242"/>
        <v>0</v>
      </c>
      <c r="L929">
        <f t="shared" si="243"/>
        <v>4</v>
      </c>
      <c r="M929">
        <f t="shared" si="244"/>
        <v>4</v>
      </c>
      <c r="N929">
        <v>30345.349600000001</v>
      </c>
      <c r="O929" s="6">
        <f t="shared" si="249"/>
        <v>-3.9356447099563319E-3</v>
      </c>
      <c r="P929">
        <v>33501252</v>
      </c>
      <c r="Q929" s="6">
        <f t="shared" si="250"/>
        <v>-7.4241895965825311E-3</v>
      </c>
      <c r="R929">
        <v>4690.7492019219153</v>
      </c>
      <c r="S929" s="6">
        <f t="shared" si="251"/>
        <v>-7.6497119100119582E-3</v>
      </c>
      <c r="T929" s="29">
        <v>792.84989999999902</v>
      </c>
      <c r="U929" s="6">
        <f t="shared" si="252"/>
        <v>-7.8822865496996908E-4</v>
      </c>
      <c r="V929">
        <v>1460.170419999999</v>
      </c>
      <c r="W929" s="6">
        <f t="shared" si="254"/>
        <v>-1.5060356876084313E-4</v>
      </c>
      <c r="X929">
        <v>5483.5991019219146</v>
      </c>
      <c r="Y929" s="6">
        <f t="shared" si="253"/>
        <v>-6.6634729586099173E-3</v>
      </c>
      <c r="Z929" s="29">
        <v>6943.7695219219131</v>
      </c>
      <c r="AA929" s="6">
        <f t="shared" si="255"/>
        <v>-5.3009691532631686E-3</v>
      </c>
      <c r="AB929">
        <f t="shared" si="245"/>
        <v>2020</v>
      </c>
      <c r="AC929">
        <f t="shared" si="246"/>
        <v>2</v>
      </c>
      <c r="AD929" s="23">
        <f t="shared" si="247"/>
        <v>1</v>
      </c>
      <c r="AE929">
        <f>IF(ISBLANK(Basket_Sheet!$I$1),0,IF(Basket_Sheet!$I$1=0,1,IF(Calculation_Sheet!AB929=Basket_Sheet!$I$1,1,0)))</f>
        <v>1</v>
      </c>
      <c r="AF929">
        <f>IF(ISBLANK(Basket_Sheet!$I$2),0,IF(Basket_Sheet!$I$2=0,1,IF(Calculation_Sheet!AC929=Basket_Sheet!$I$2,1,0)))</f>
        <v>0</v>
      </c>
      <c r="AG929">
        <f>IF(ISBLANK(Basket_Sheet!$I$3),0,IF(Basket_Sheet!$I$3=0,1,IF(Calculation_Sheet!AD929=Basket_Sheet!$I$3,1,0)))</f>
        <v>0</v>
      </c>
      <c r="AH929">
        <f t="shared" si="248"/>
        <v>1</v>
      </c>
    </row>
    <row r="930" spans="1:34" x14ac:dyDescent="0.35">
      <c r="A930" s="19">
        <v>43888</v>
      </c>
      <c r="B930" s="7">
        <v>-6.7046421214946236E-2</v>
      </c>
      <c r="C930">
        <v>0.43187411399999998</v>
      </c>
      <c r="D930">
        <v>9.0442121563048705E-2</v>
      </c>
      <c r="E930">
        <v>9.3925061370640606</v>
      </c>
      <c r="F930">
        <v>5</v>
      </c>
      <c r="G930">
        <f t="shared" si="239"/>
        <v>99999</v>
      </c>
      <c r="H930">
        <f t="shared" si="240"/>
        <v>0</v>
      </c>
      <c r="I930">
        <f t="shared" si="241"/>
        <v>99999</v>
      </c>
      <c r="J930">
        <f>IF(Basket_Sheet!$I$6=0,IF(C930&lt;Basket_Sheet!$I$7,-10,10),IF(Basket_Sheet!$I$6=1,IF(D930&lt;Basket_Sheet!$I$7,-10,10),IF(Basket_Sheet!$I$6=2,IF(E930&gt;Basket_Sheet!$I$7,-10,10),"")))</f>
        <v>10</v>
      </c>
      <c r="K930">
        <f t="shared" si="242"/>
        <v>0</v>
      </c>
      <c r="L930">
        <f t="shared" si="243"/>
        <v>3</v>
      </c>
      <c r="M930">
        <f t="shared" si="244"/>
        <v>3</v>
      </c>
      <c r="N930">
        <v>30164.599600000001</v>
      </c>
      <c r="O930" s="6">
        <f t="shared" si="249"/>
        <v>-5.9564316240403592E-3</v>
      </c>
      <c r="P930">
        <v>33659444</v>
      </c>
      <c r="Q930" s="6">
        <f t="shared" si="250"/>
        <v>4.7219727788083699E-3</v>
      </c>
      <c r="R930">
        <v>4703.6108993758862</v>
      </c>
      <c r="S930" s="6">
        <f t="shared" si="251"/>
        <v>2.7419281868024115E-3</v>
      </c>
      <c r="T930" s="29">
        <v>799.42083999999909</v>
      </c>
      <c r="U930" s="6">
        <f t="shared" si="252"/>
        <v>8.2877477817682177E-3</v>
      </c>
      <c r="V930">
        <v>1460.170419999999</v>
      </c>
      <c r="W930" s="6">
        <f t="shared" si="254"/>
        <v>0</v>
      </c>
      <c r="X930">
        <v>5503.0317393758851</v>
      </c>
      <c r="Y930" s="6">
        <f t="shared" si="253"/>
        <v>3.5437742790422888E-3</v>
      </c>
      <c r="Z930" s="29">
        <v>6963.2021593758836</v>
      </c>
      <c r="AA930" s="6">
        <f t="shared" si="255"/>
        <v>2.7985717833260981E-3</v>
      </c>
      <c r="AB930">
        <f t="shared" si="245"/>
        <v>2020</v>
      </c>
      <c r="AC930">
        <f t="shared" si="246"/>
        <v>2</v>
      </c>
      <c r="AD930" s="23">
        <f t="shared" si="247"/>
        <v>1</v>
      </c>
      <c r="AE930">
        <f>IF(ISBLANK(Basket_Sheet!$I$1),0,IF(Basket_Sheet!$I$1=0,1,IF(Calculation_Sheet!AB930=Basket_Sheet!$I$1,1,0)))</f>
        <v>1</v>
      </c>
      <c r="AF930">
        <f>IF(ISBLANK(Basket_Sheet!$I$2),0,IF(Basket_Sheet!$I$2=0,1,IF(Calculation_Sheet!AC930=Basket_Sheet!$I$2,1,0)))</f>
        <v>0</v>
      </c>
      <c r="AG930">
        <f>IF(ISBLANK(Basket_Sheet!$I$3),0,IF(Basket_Sheet!$I$3=0,1,IF(Calculation_Sheet!AD930=Basket_Sheet!$I$3,1,0)))</f>
        <v>0</v>
      </c>
      <c r="AH930">
        <f t="shared" si="248"/>
        <v>1</v>
      </c>
    </row>
    <row r="931" spans="1:34" x14ac:dyDescent="0.35">
      <c r="A931" s="19">
        <v>43889</v>
      </c>
      <c r="B931" s="7">
        <v>-0.84355826466691797</v>
      </c>
      <c r="C931">
        <v>0.29392090100000001</v>
      </c>
      <c r="D931">
        <v>0.12986080308428299</v>
      </c>
      <c r="E931">
        <v>8.9181041276834794</v>
      </c>
      <c r="F931">
        <v>9</v>
      </c>
      <c r="G931">
        <f t="shared" si="239"/>
        <v>-1</v>
      </c>
      <c r="H931">
        <f t="shared" si="240"/>
        <v>99999</v>
      </c>
      <c r="I931">
        <f t="shared" si="241"/>
        <v>99999</v>
      </c>
      <c r="J931">
        <f>IF(Basket_Sheet!$I$6=0,IF(C931&lt;Basket_Sheet!$I$7,-10,10),IF(Basket_Sheet!$I$6=1,IF(D931&lt;Basket_Sheet!$I$7,-10,10),IF(Basket_Sheet!$I$6=2,IF(E931&gt;Basket_Sheet!$I$7,-10,10),"")))</f>
        <v>10</v>
      </c>
      <c r="K931">
        <f t="shared" si="242"/>
        <v>-1</v>
      </c>
      <c r="L931">
        <f t="shared" si="243"/>
        <v>1</v>
      </c>
      <c r="M931">
        <f t="shared" si="244"/>
        <v>1</v>
      </c>
      <c r="N931">
        <v>29191.400399999999</v>
      </c>
      <c r="O931" s="6">
        <f t="shared" si="249"/>
        <v>-3.2262957669095038E-2</v>
      </c>
      <c r="P931">
        <v>33815128</v>
      </c>
      <c r="Q931" s="6">
        <f t="shared" si="250"/>
        <v>4.6252695083139894E-3</v>
      </c>
      <c r="R931">
        <v>4704.3792700336808</v>
      </c>
      <c r="S931" s="6">
        <f t="shared" si="251"/>
        <v>1.6335761486918621E-4</v>
      </c>
      <c r="T931" s="29">
        <v>805.52942999999914</v>
      </c>
      <c r="U931" s="6">
        <f t="shared" si="252"/>
        <v>7.641269396980066E-3</v>
      </c>
      <c r="V931">
        <v>1438.138179999999</v>
      </c>
      <c r="W931" s="6">
        <f t="shared" si="254"/>
        <v>-1.5088814085139512E-2</v>
      </c>
      <c r="X931">
        <v>5509.9087000336804</v>
      </c>
      <c r="Y931" s="6">
        <f t="shared" si="253"/>
        <v>1.2496676347673041E-3</v>
      </c>
      <c r="Z931" s="29">
        <v>6948.0468800336794</v>
      </c>
      <c r="AA931" s="6">
        <f t="shared" si="255"/>
        <v>-2.1764813077842504E-3</v>
      </c>
      <c r="AB931">
        <f t="shared" si="245"/>
        <v>2020</v>
      </c>
      <c r="AC931">
        <f t="shared" si="246"/>
        <v>2</v>
      </c>
      <c r="AD931" s="23">
        <f t="shared" si="247"/>
        <v>1</v>
      </c>
      <c r="AE931">
        <f>IF(ISBLANK(Basket_Sheet!$I$1),0,IF(Basket_Sheet!$I$1=0,1,IF(Calculation_Sheet!AB931=Basket_Sheet!$I$1,1,0)))</f>
        <v>1</v>
      </c>
      <c r="AF931">
        <f>IF(ISBLANK(Basket_Sheet!$I$2),0,IF(Basket_Sheet!$I$2=0,1,IF(Calculation_Sheet!AC931=Basket_Sheet!$I$2,1,0)))</f>
        <v>0</v>
      </c>
      <c r="AG931">
        <f>IF(ISBLANK(Basket_Sheet!$I$3),0,IF(Basket_Sheet!$I$3=0,1,IF(Calculation_Sheet!AD931=Basket_Sheet!$I$3,1,0)))</f>
        <v>0</v>
      </c>
      <c r="AH931">
        <f t="shared" si="248"/>
        <v>1</v>
      </c>
    </row>
    <row r="932" spans="1:34" x14ac:dyDescent="0.35">
      <c r="A932" s="19">
        <v>43892</v>
      </c>
      <c r="B932" s="7">
        <v>-1.3741083276082857</v>
      </c>
      <c r="C932">
        <v>0.185883403</v>
      </c>
      <c r="D932">
        <v>0.214061424548458</v>
      </c>
      <c r="E932">
        <v>4.1335773205821198</v>
      </c>
      <c r="F932">
        <v>6</v>
      </c>
      <c r="G932">
        <f t="shared" si="239"/>
        <v>-1</v>
      </c>
      <c r="H932">
        <f t="shared" si="240"/>
        <v>99999</v>
      </c>
      <c r="I932">
        <f t="shared" si="241"/>
        <v>99999</v>
      </c>
      <c r="J932">
        <f>IF(Basket_Sheet!$I$6=0,IF(C932&lt;Basket_Sheet!$I$7,-10,10),IF(Basket_Sheet!$I$6=1,IF(D932&lt;Basket_Sheet!$I$7,-10,10),IF(Basket_Sheet!$I$6=2,IF(E932&gt;Basket_Sheet!$I$7,-10,10),"")))</f>
        <v>10</v>
      </c>
      <c r="K932">
        <f t="shared" si="242"/>
        <v>-1</v>
      </c>
      <c r="L932">
        <f t="shared" si="243"/>
        <v>1</v>
      </c>
      <c r="M932">
        <f t="shared" si="244"/>
        <v>1</v>
      </c>
      <c r="N932">
        <v>28913.400399999999</v>
      </c>
      <c r="O932" s="6">
        <f t="shared" si="249"/>
        <v>-9.5233526377856981E-3</v>
      </c>
      <c r="P932">
        <v>33977212</v>
      </c>
      <c r="Q932" s="6">
        <f t="shared" si="250"/>
        <v>4.7932392862743978E-3</v>
      </c>
      <c r="R932">
        <v>4711.1099592953378</v>
      </c>
      <c r="S932" s="6">
        <f t="shared" si="251"/>
        <v>1.4307284500914008E-3</v>
      </c>
      <c r="T932" s="29">
        <v>808.45008999999914</v>
      </c>
      <c r="U932" s="6">
        <f t="shared" si="252"/>
        <v>3.6257644863453287E-3</v>
      </c>
      <c r="V932">
        <v>1440.4088399999991</v>
      </c>
      <c r="W932" s="6">
        <f t="shared" si="254"/>
        <v>1.5788886155572168E-3</v>
      </c>
      <c r="X932">
        <v>5519.5600492953372</v>
      </c>
      <c r="Y932" s="6">
        <f t="shared" si="253"/>
        <v>1.7516350609581011E-3</v>
      </c>
      <c r="Z932" s="29">
        <v>6959.9688892953363</v>
      </c>
      <c r="AA932" s="6">
        <f t="shared" si="255"/>
        <v>1.7158792200895334E-3</v>
      </c>
      <c r="AB932">
        <f t="shared" si="245"/>
        <v>2020</v>
      </c>
      <c r="AC932">
        <f t="shared" si="246"/>
        <v>3</v>
      </c>
      <c r="AD932" s="23">
        <f t="shared" si="247"/>
        <v>1</v>
      </c>
      <c r="AE932">
        <f>IF(ISBLANK(Basket_Sheet!$I$1),0,IF(Basket_Sheet!$I$1=0,1,IF(Calculation_Sheet!AB932=Basket_Sheet!$I$1,1,0)))</f>
        <v>1</v>
      </c>
      <c r="AF932">
        <f>IF(ISBLANK(Basket_Sheet!$I$2),0,IF(Basket_Sheet!$I$2=0,1,IF(Calculation_Sheet!AC932=Basket_Sheet!$I$2,1,0)))</f>
        <v>0</v>
      </c>
      <c r="AG932">
        <f>IF(ISBLANK(Basket_Sheet!$I$3),0,IF(Basket_Sheet!$I$3=0,1,IF(Calculation_Sheet!AD932=Basket_Sheet!$I$3,1,0)))</f>
        <v>0</v>
      </c>
      <c r="AH932">
        <f t="shared" si="248"/>
        <v>1</v>
      </c>
    </row>
    <row r="933" spans="1:34" x14ac:dyDescent="0.35">
      <c r="A933" s="19">
        <v>43893</v>
      </c>
      <c r="B933" s="7">
        <v>0.13229745168409465</v>
      </c>
      <c r="C933">
        <v>0.106908189</v>
      </c>
      <c r="D933">
        <v>4.9236814469130002E-2</v>
      </c>
      <c r="E933">
        <v>11.305019671810999</v>
      </c>
      <c r="F933">
        <v>12</v>
      </c>
      <c r="G933">
        <f t="shared" si="239"/>
        <v>99999</v>
      </c>
      <c r="H933">
        <f t="shared" si="240"/>
        <v>0</v>
      </c>
      <c r="I933">
        <f t="shared" si="241"/>
        <v>99999</v>
      </c>
      <c r="J933">
        <f>IF(Basket_Sheet!$I$6=0,IF(C933&lt;Basket_Sheet!$I$7,-10,10),IF(Basket_Sheet!$I$6=1,IF(D933&lt;Basket_Sheet!$I$7,-10,10),IF(Basket_Sheet!$I$6=2,IF(E933&gt;Basket_Sheet!$I$7,-10,10),"")))</f>
        <v>-10</v>
      </c>
      <c r="K933">
        <f t="shared" si="242"/>
        <v>0</v>
      </c>
      <c r="L933">
        <f t="shared" si="243"/>
        <v>4</v>
      </c>
      <c r="M933">
        <f t="shared" si="244"/>
        <v>4</v>
      </c>
      <c r="N933">
        <v>29240.699199999999</v>
      </c>
      <c r="O933" s="6">
        <f t="shared" si="249"/>
        <v>1.1319969130991536E-2</v>
      </c>
      <c r="P933">
        <v>33927360</v>
      </c>
      <c r="Q933" s="6">
        <f t="shared" si="250"/>
        <v>-1.4672186758584171E-3</v>
      </c>
      <c r="R933">
        <v>4691.0961176079709</v>
      </c>
      <c r="S933" s="6">
        <f t="shared" si="251"/>
        <v>-4.2482221515288687E-3</v>
      </c>
      <c r="T933" s="29">
        <v>810.4191699999991</v>
      </c>
      <c r="U933" s="6">
        <f t="shared" si="252"/>
        <v>2.4356234532671994E-3</v>
      </c>
      <c r="V933">
        <v>1431.2220799999991</v>
      </c>
      <c r="W933" s="6">
        <f t="shared" si="254"/>
        <v>-6.3778836569762243E-3</v>
      </c>
      <c r="X933">
        <v>5501.5152876079701</v>
      </c>
      <c r="Y933" s="6">
        <f t="shared" si="253"/>
        <v>-3.2692391288814404E-3</v>
      </c>
      <c r="Z933" s="29">
        <v>6932.7373676079696</v>
      </c>
      <c r="AA933" s="6">
        <f t="shared" si="255"/>
        <v>-3.9125924440911453E-3</v>
      </c>
      <c r="AB933">
        <f t="shared" si="245"/>
        <v>2020</v>
      </c>
      <c r="AC933">
        <f t="shared" si="246"/>
        <v>3</v>
      </c>
      <c r="AD933" s="23">
        <f t="shared" si="247"/>
        <v>1</v>
      </c>
      <c r="AE933">
        <f>IF(ISBLANK(Basket_Sheet!$I$1),0,IF(Basket_Sheet!$I$1=0,1,IF(Calculation_Sheet!AB933=Basket_Sheet!$I$1,1,0)))</f>
        <v>1</v>
      </c>
      <c r="AF933">
        <f>IF(ISBLANK(Basket_Sheet!$I$2),0,IF(Basket_Sheet!$I$2=0,1,IF(Calculation_Sheet!AC933=Basket_Sheet!$I$2,1,0)))</f>
        <v>0</v>
      </c>
      <c r="AG933">
        <f>IF(ISBLANK(Basket_Sheet!$I$3),0,IF(Basket_Sheet!$I$3=0,1,IF(Calculation_Sheet!AD933=Basket_Sheet!$I$3,1,0)))</f>
        <v>0</v>
      </c>
      <c r="AH933">
        <f t="shared" si="248"/>
        <v>1</v>
      </c>
    </row>
    <row r="934" spans="1:34" x14ac:dyDescent="0.35">
      <c r="A934" s="19">
        <v>43894</v>
      </c>
      <c r="B934" s="7">
        <v>-0.78394051601963954</v>
      </c>
      <c r="C934">
        <v>0.699772964</v>
      </c>
      <c r="D934">
        <v>0.11408514822780801</v>
      </c>
      <c r="E934">
        <v>5.1516283123573396</v>
      </c>
      <c r="F934">
        <v>3</v>
      </c>
      <c r="G934">
        <f t="shared" si="239"/>
        <v>-1</v>
      </c>
      <c r="H934">
        <f t="shared" si="240"/>
        <v>99999</v>
      </c>
      <c r="I934">
        <f t="shared" si="241"/>
        <v>99999</v>
      </c>
      <c r="J934">
        <f>IF(Basket_Sheet!$I$6=0,IF(C934&lt;Basket_Sheet!$I$7,-10,10),IF(Basket_Sheet!$I$6=1,IF(D934&lt;Basket_Sheet!$I$7,-10,10),IF(Basket_Sheet!$I$6=2,IF(E934&gt;Basket_Sheet!$I$7,-10,10),"")))</f>
        <v>10</v>
      </c>
      <c r="K934">
        <f t="shared" si="242"/>
        <v>-1</v>
      </c>
      <c r="L934">
        <f t="shared" si="243"/>
        <v>1</v>
      </c>
      <c r="M934">
        <f t="shared" si="244"/>
        <v>1</v>
      </c>
      <c r="N934">
        <v>28671.25</v>
      </c>
      <c r="O934" s="6">
        <f t="shared" si="249"/>
        <v>-1.9474541155978908E-2</v>
      </c>
      <c r="P934">
        <v>34012288</v>
      </c>
      <c r="Q934" s="6">
        <f t="shared" si="250"/>
        <v>2.5032304311327636E-3</v>
      </c>
      <c r="R934">
        <v>4691.1697970110326</v>
      </c>
      <c r="S934" s="6">
        <f t="shared" si="251"/>
        <v>1.5706223282174747E-5</v>
      </c>
      <c r="T934" s="29">
        <v>811.76200999999924</v>
      </c>
      <c r="U934" s="6">
        <f t="shared" si="252"/>
        <v>1.6569696889081609E-3</v>
      </c>
      <c r="V934">
        <v>1412.2977399999991</v>
      </c>
      <c r="W934" s="6">
        <f t="shared" si="254"/>
        <v>-1.3222504225200327E-2</v>
      </c>
      <c r="X934">
        <v>5502.9318070110321</v>
      </c>
      <c r="Y934" s="6">
        <f t="shared" si="253"/>
        <v>2.5747804541276231E-4</v>
      </c>
      <c r="Z934" s="29">
        <v>6915.2295470110312</v>
      </c>
      <c r="AA934" s="6">
        <f t="shared" si="255"/>
        <v>-2.5253835056179286E-3</v>
      </c>
      <c r="AB934">
        <f t="shared" si="245"/>
        <v>2020</v>
      </c>
      <c r="AC934">
        <f t="shared" si="246"/>
        <v>3</v>
      </c>
      <c r="AD934" s="23">
        <f t="shared" si="247"/>
        <v>1</v>
      </c>
      <c r="AE934">
        <f>IF(ISBLANK(Basket_Sheet!$I$1),0,IF(Basket_Sheet!$I$1=0,1,IF(Calculation_Sheet!AB934=Basket_Sheet!$I$1,1,0)))</f>
        <v>1</v>
      </c>
      <c r="AF934">
        <f>IF(ISBLANK(Basket_Sheet!$I$2),0,IF(Basket_Sheet!$I$2=0,1,IF(Calculation_Sheet!AC934=Basket_Sheet!$I$2,1,0)))</f>
        <v>0</v>
      </c>
      <c r="AG934">
        <f>IF(ISBLANK(Basket_Sheet!$I$3),0,IF(Basket_Sheet!$I$3=0,1,IF(Calculation_Sheet!AD934=Basket_Sheet!$I$3,1,0)))</f>
        <v>0</v>
      </c>
      <c r="AH934">
        <f t="shared" si="248"/>
        <v>1</v>
      </c>
    </row>
    <row r="935" spans="1:34" x14ac:dyDescent="0.35">
      <c r="A935" s="19">
        <v>43895</v>
      </c>
      <c r="B935" s="7">
        <v>-1.1072830102793162E-3</v>
      </c>
      <c r="C935">
        <v>0.114939952</v>
      </c>
      <c r="D935">
        <v>2.3049374149734101E-2</v>
      </c>
      <c r="E935">
        <v>8.4342566876429199</v>
      </c>
      <c r="F935">
        <v>16</v>
      </c>
      <c r="G935">
        <f t="shared" si="239"/>
        <v>99999</v>
      </c>
      <c r="H935">
        <f t="shared" si="240"/>
        <v>0</v>
      </c>
      <c r="I935">
        <f t="shared" si="241"/>
        <v>99999</v>
      </c>
      <c r="J935">
        <f>IF(Basket_Sheet!$I$6=0,IF(C935&lt;Basket_Sheet!$I$7,-10,10),IF(Basket_Sheet!$I$6=1,IF(D935&lt;Basket_Sheet!$I$7,-10,10),IF(Basket_Sheet!$I$6=2,IF(E935&gt;Basket_Sheet!$I$7,-10,10),"")))</f>
        <v>-10</v>
      </c>
      <c r="K935">
        <f t="shared" si="242"/>
        <v>0</v>
      </c>
      <c r="L935">
        <f t="shared" si="243"/>
        <v>4</v>
      </c>
      <c r="M935">
        <f t="shared" si="244"/>
        <v>4</v>
      </c>
      <c r="N935">
        <v>28787.599600000001</v>
      </c>
      <c r="O935" s="6">
        <f t="shared" si="249"/>
        <v>4.0580581593059328E-3</v>
      </c>
      <c r="P935">
        <v>33655156</v>
      </c>
      <c r="Q935" s="6">
        <f t="shared" si="250"/>
        <v>-1.0500087497789079E-2</v>
      </c>
      <c r="R935">
        <v>4685.2769888246776</v>
      </c>
      <c r="S935" s="6">
        <f t="shared" si="251"/>
        <v>-1.2561489865725584E-3</v>
      </c>
      <c r="T935" s="29">
        <v>816.0421899999991</v>
      </c>
      <c r="U935" s="6">
        <f t="shared" si="252"/>
        <v>5.2727030179693379E-3</v>
      </c>
      <c r="V935">
        <v>1411.2464799999991</v>
      </c>
      <c r="W935" s="6">
        <f t="shared" si="254"/>
        <v>-7.4436145454703784E-4</v>
      </c>
      <c r="X935">
        <v>5501.3191788246768</v>
      </c>
      <c r="Y935" s="6">
        <f t="shared" si="253"/>
        <v>-2.9304891336301431E-4</v>
      </c>
      <c r="Z935" s="29">
        <v>6912.5656588246757</v>
      </c>
      <c r="AA935" s="6">
        <f t="shared" si="255"/>
        <v>-3.8522050038192202E-4</v>
      </c>
      <c r="AB935">
        <f t="shared" si="245"/>
        <v>2020</v>
      </c>
      <c r="AC935">
        <f t="shared" si="246"/>
        <v>3</v>
      </c>
      <c r="AD935" s="23">
        <f t="shared" si="247"/>
        <v>1</v>
      </c>
      <c r="AE935">
        <f>IF(ISBLANK(Basket_Sheet!$I$1),0,IF(Basket_Sheet!$I$1=0,1,IF(Calculation_Sheet!AB935=Basket_Sheet!$I$1,1,0)))</f>
        <v>1</v>
      </c>
      <c r="AF935">
        <f>IF(ISBLANK(Basket_Sheet!$I$2),0,IF(Basket_Sheet!$I$2=0,1,IF(Calculation_Sheet!AC935=Basket_Sheet!$I$2,1,0)))</f>
        <v>0</v>
      </c>
      <c r="AG935">
        <f>IF(ISBLANK(Basket_Sheet!$I$3),0,IF(Basket_Sheet!$I$3=0,1,IF(Calculation_Sheet!AD935=Basket_Sheet!$I$3,1,0)))</f>
        <v>0</v>
      </c>
      <c r="AH935">
        <f t="shared" si="248"/>
        <v>1</v>
      </c>
    </row>
    <row r="936" spans="1:34" x14ac:dyDescent="0.35">
      <c r="A936" s="19">
        <v>43896</v>
      </c>
      <c r="B936" s="7">
        <v>0.82100387280611664</v>
      </c>
      <c r="C936">
        <v>0.55126255000000002</v>
      </c>
      <c r="D936">
        <v>7.9112344021971204E-2</v>
      </c>
      <c r="E936">
        <v>9.3040347994499601</v>
      </c>
      <c r="F936">
        <v>9</v>
      </c>
      <c r="G936">
        <f t="shared" si="239"/>
        <v>99999</v>
      </c>
      <c r="H936">
        <f t="shared" si="240"/>
        <v>99999</v>
      </c>
      <c r="I936">
        <f t="shared" si="241"/>
        <v>1</v>
      </c>
      <c r="J936">
        <f>IF(Basket_Sheet!$I$6=0,IF(C936&lt;Basket_Sheet!$I$7,-10,10),IF(Basket_Sheet!$I$6=1,IF(D936&lt;Basket_Sheet!$I$7,-10,10),IF(Basket_Sheet!$I$6=2,IF(E936&gt;Basket_Sheet!$I$7,-10,10),"")))</f>
        <v>-10</v>
      </c>
      <c r="K936">
        <f t="shared" si="242"/>
        <v>1</v>
      </c>
      <c r="L936">
        <f t="shared" si="243"/>
        <v>6</v>
      </c>
      <c r="M936">
        <f t="shared" si="244"/>
        <v>6</v>
      </c>
      <c r="N936">
        <v>27780.449199999999</v>
      </c>
      <c r="O936" s="6">
        <f t="shared" si="249"/>
        <v>-3.4985563714732271E-2</v>
      </c>
      <c r="P936">
        <v>33546452</v>
      </c>
      <c r="Q936" s="6">
        <f t="shared" si="250"/>
        <v>-3.2299360014851342E-3</v>
      </c>
      <c r="R936">
        <v>4682.5975282188265</v>
      </c>
      <c r="S936" s="6">
        <f t="shared" si="251"/>
        <v>-5.718894768105276E-4</v>
      </c>
      <c r="T936" s="29">
        <v>802.92265999999915</v>
      </c>
      <c r="U936" s="6">
        <f t="shared" si="252"/>
        <v>-1.607702415484169E-2</v>
      </c>
      <c r="V936">
        <v>1392.4591799999989</v>
      </c>
      <c r="W936" s="6">
        <f t="shared" si="254"/>
        <v>-1.3312557562588312E-2</v>
      </c>
      <c r="X936">
        <v>5485.5201882188258</v>
      </c>
      <c r="Y936" s="6">
        <f t="shared" si="253"/>
        <v>-2.8718549301163243E-3</v>
      </c>
      <c r="Z936" s="29">
        <v>6877.9793682188247</v>
      </c>
      <c r="AA936" s="6">
        <f t="shared" si="255"/>
        <v>-5.0033941539054938E-3</v>
      </c>
      <c r="AB936">
        <f t="shared" si="245"/>
        <v>2020</v>
      </c>
      <c r="AC936">
        <f t="shared" si="246"/>
        <v>3</v>
      </c>
      <c r="AD936" s="23">
        <f t="shared" si="247"/>
        <v>1</v>
      </c>
      <c r="AE936">
        <f>IF(ISBLANK(Basket_Sheet!$I$1),0,IF(Basket_Sheet!$I$1=0,1,IF(Calculation_Sheet!AB936=Basket_Sheet!$I$1,1,0)))</f>
        <v>1</v>
      </c>
      <c r="AF936">
        <f>IF(ISBLANK(Basket_Sheet!$I$2),0,IF(Basket_Sheet!$I$2=0,1,IF(Calculation_Sheet!AC936=Basket_Sheet!$I$2,1,0)))</f>
        <v>0</v>
      </c>
      <c r="AG936">
        <f>IF(ISBLANK(Basket_Sheet!$I$3),0,IF(Basket_Sheet!$I$3=0,1,IF(Calculation_Sheet!AD936=Basket_Sheet!$I$3,1,0)))</f>
        <v>0</v>
      </c>
      <c r="AH936">
        <f t="shared" si="248"/>
        <v>1</v>
      </c>
    </row>
    <row r="937" spans="1:34" x14ac:dyDescent="0.35">
      <c r="A937" s="19">
        <v>43899</v>
      </c>
      <c r="B937" s="7">
        <v>-0.81757862986854934</v>
      </c>
      <c r="C937">
        <v>0.47530697399999999</v>
      </c>
      <c r="D937">
        <v>0.138757643867437</v>
      </c>
      <c r="E937">
        <v>6.4609796389224901</v>
      </c>
      <c r="F937">
        <v>10</v>
      </c>
      <c r="G937">
        <f t="shared" si="239"/>
        <v>-1</v>
      </c>
      <c r="H937">
        <f t="shared" si="240"/>
        <v>99999</v>
      </c>
      <c r="I937">
        <f t="shared" si="241"/>
        <v>99999</v>
      </c>
      <c r="J937">
        <f>IF(Basket_Sheet!$I$6=0,IF(C937&lt;Basket_Sheet!$I$7,-10,10),IF(Basket_Sheet!$I$6=1,IF(D937&lt;Basket_Sheet!$I$7,-10,10),IF(Basket_Sheet!$I$6=2,IF(E937&gt;Basket_Sheet!$I$7,-10,10),"")))</f>
        <v>10</v>
      </c>
      <c r="K937">
        <f t="shared" si="242"/>
        <v>-1</v>
      </c>
      <c r="L937">
        <f t="shared" si="243"/>
        <v>1</v>
      </c>
      <c r="M937">
        <f t="shared" si="244"/>
        <v>1</v>
      </c>
      <c r="N937">
        <v>26502.25</v>
      </c>
      <c r="O937" s="6">
        <f t="shared" si="249"/>
        <v>-4.6010746291316185E-2</v>
      </c>
      <c r="P937">
        <v>33589092</v>
      </c>
      <c r="Q937" s="6">
        <f t="shared" si="250"/>
        <v>1.2710733164866816E-3</v>
      </c>
      <c r="R937">
        <v>4683.130849942886</v>
      </c>
      <c r="S937" s="6">
        <f t="shared" si="251"/>
        <v>1.1389441882325713E-4</v>
      </c>
      <c r="T937" s="29">
        <v>805.40250999999921</v>
      </c>
      <c r="U937" s="6">
        <f t="shared" si="252"/>
        <v>3.0885290994278058E-3</v>
      </c>
      <c r="V937">
        <v>1391.1739199999988</v>
      </c>
      <c r="W937" s="6">
        <f t="shared" si="254"/>
        <v>-9.2301449009091208E-4</v>
      </c>
      <c r="X937">
        <v>5488.533359942885</v>
      </c>
      <c r="Y937" s="6">
        <f t="shared" si="253"/>
        <v>5.4929553090166117E-4</v>
      </c>
      <c r="Z937" s="29">
        <v>6879.7072799428843</v>
      </c>
      <c r="AA937" s="6">
        <f t="shared" si="255"/>
        <v>2.5122374342156917E-4</v>
      </c>
      <c r="AB937">
        <f t="shared" si="245"/>
        <v>2020</v>
      </c>
      <c r="AC937">
        <f t="shared" si="246"/>
        <v>3</v>
      </c>
      <c r="AD937" s="23">
        <f t="shared" si="247"/>
        <v>1</v>
      </c>
      <c r="AE937">
        <f>IF(ISBLANK(Basket_Sheet!$I$1),0,IF(Basket_Sheet!$I$1=0,1,IF(Calculation_Sheet!AB937=Basket_Sheet!$I$1,1,0)))</f>
        <v>1</v>
      </c>
      <c r="AF937">
        <f>IF(ISBLANK(Basket_Sheet!$I$2),0,IF(Basket_Sheet!$I$2=0,1,IF(Calculation_Sheet!AC937=Basket_Sheet!$I$2,1,0)))</f>
        <v>0</v>
      </c>
      <c r="AG937">
        <f>IF(ISBLANK(Basket_Sheet!$I$3),0,IF(Basket_Sheet!$I$3=0,1,IF(Calculation_Sheet!AD937=Basket_Sheet!$I$3,1,0)))</f>
        <v>0</v>
      </c>
      <c r="AH937">
        <f t="shared" si="248"/>
        <v>1</v>
      </c>
    </row>
    <row r="938" spans="1:34" x14ac:dyDescent="0.35">
      <c r="A938" s="19">
        <v>43901</v>
      </c>
      <c r="B938" s="7">
        <v>-0.28779112755933894</v>
      </c>
      <c r="C938">
        <v>0.23086420699999999</v>
      </c>
      <c r="D938">
        <v>5.3411741489885797E-2</v>
      </c>
      <c r="E938">
        <v>11.990138760392201</v>
      </c>
      <c r="F938">
        <v>6</v>
      </c>
      <c r="G938">
        <f t="shared" si="239"/>
        <v>-1</v>
      </c>
      <c r="H938">
        <f t="shared" si="240"/>
        <v>99999</v>
      </c>
      <c r="I938">
        <f t="shared" si="241"/>
        <v>99999</v>
      </c>
      <c r="J938">
        <f>IF(Basket_Sheet!$I$6=0,IF(C938&lt;Basket_Sheet!$I$7,-10,10),IF(Basket_Sheet!$I$6=1,IF(D938&lt;Basket_Sheet!$I$7,-10,10),IF(Basket_Sheet!$I$6=2,IF(E938&gt;Basket_Sheet!$I$7,-10,10),"")))</f>
        <v>-10</v>
      </c>
      <c r="K938">
        <f t="shared" si="242"/>
        <v>-1</v>
      </c>
      <c r="L938">
        <f t="shared" si="243"/>
        <v>2</v>
      </c>
      <c r="M938">
        <f t="shared" si="244"/>
        <v>2</v>
      </c>
      <c r="N938">
        <v>26458.25</v>
      </c>
      <c r="O938" s="6">
        <f t="shared" si="249"/>
        <v>-1.6602363950231069E-3</v>
      </c>
      <c r="P938">
        <v>33747412</v>
      </c>
      <c r="Q938" s="6">
        <f t="shared" si="250"/>
        <v>4.7134349448922919E-3</v>
      </c>
      <c r="R938">
        <v>4707.2557302583991</v>
      </c>
      <c r="S938" s="6">
        <f t="shared" si="251"/>
        <v>5.151442718241972E-3</v>
      </c>
      <c r="T938" s="29">
        <v>806.47485999999913</v>
      </c>
      <c r="U938" s="6">
        <f t="shared" si="252"/>
        <v>1.3314460616715706E-3</v>
      </c>
      <c r="V938">
        <v>1398.5053599999992</v>
      </c>
      <c r="W938" s="6">
        <f t="shared" si="254"/>
        <v>5.2699665330129264E-3</v>
      </c>
      <c r="X938">
        <v>5513.7305902583985</v>
      </c>
      <c r="Y938" s="6">
        <f t="shared" si="253"/>
        <v>4.5908858820848941E-3</v>
      </c>
      <c r="Z938" s="29">
        <v>6912.2359502583977</v>
      </c>
      <c r="AA938" s="6">
        <f t="shared" si="255"/>
        <v>4.7282055750172969E-3</v>
      </c>
      <c r="AB938">
        <f t="shared" si="245"/>
        <v>2020</v>
      </c>
      <c r="AC938">
        <f t="shared" si="246"/>
        <v>3</v>
      </c>
      <c r="AD938" s="23">
        <f t="shared" si="247"/>
        <v>1</v>
      </c>
      <c r="AE938">
        <f>IF(ISBLANK(Basket_Sheet!$I$1),0,IF(Basket_Sheet!$I$1=0,1,IF(Calculation_Sheet!AB938=Basket_Sheet!$I$1,1,0)))</f>
        <v>1</v>
      </c>
      <c r="AF938">
        <f>IF(ISBLANK(Basket_Sheet!$I$2),0,IF(Basket_Sheet!$I$2=0,1,IF(Calculation_Sheet!AC938=Basket_Sheet!$I$2,1,0)))</f>
        <v>0</v>
      </c>
      <c r="AG938">
        <f>IF(ISBLANK(Basket_Sheet!$I$3),0,IF(Basket_Sheet!$I$3=0,1,IF(Calculation_Sheet!AD938=Basket_Sheet!$I$3,1,0)))</f>
        <v>0</v>
      </c>
      <c r="AH938">
        <f t="shared" si="248"/>
        <v>1</v>
      </c>
    </row>
    <row r="939" spans="1:34" x14ac:dyDescent="0.35">
      <c r="A939" s="19">
        <v>43902</v>
      </c>
      <c r="B939" s="7">
        <v>-1.4398173824139615</v>
      </c>
      <c r="C939">
        <v>0.62346406700000001</v>
      </c>
      <c r="D939">
        <v>0.24490248385705601</v>
      </c>
      <c r="E939">
        <v>5.4109732495785998</v>
      </c>
      <c r="F939">
        <v>9</v>
      </c>
      <c r="G939">
        <f t="shared" si="239"/>
        <v>-1</v>
      </c>
      <c r="H939">
        <f t="shared" si="240"/>
        <v>99999</v>
      </c>
      <c r="I939">
        <f t="shared" si="241"/>
        <v>99999</v>
      </c>
      <c r="J939">
        <f>IF(Basket_Sheet!$I$6=0,IF(C939&lt;Basket_Sheet!$I$7,-10,10),IF(Basket_Sheet!$I$6=1,IF(D939&lt;Basket_Sheet!$I$7,-10,10),IF(Basket_Sheet!$I$6=2,IF(E939&gt;Basket_Sheet!$I$7,-10,10),"")))</f>
        <v>10</v>
      </c>
      <c r="K939">
        <f t="shared" si="242"/>
        <v>-1</v>
      </c>
      <c r="L939">
        <f t="shared" si="243"/>
        <v>1</v>
      </c>
      <c r="M939">
        <f t="shared" si="244"/>
        <v>1</v>
      </c>
      <c r="N939">
        <v>24162.5</v>
      </c>
      <c r="O939" s="6">
        <f t="shared" si="249"/>
        <v>-8.6768777224495164E-2</v>
      </c>
      <c r="P939">
        <v>33902164</v>
      </c>
      <c r="Q939" s="6">
        <f t="shared" si="250"/>
        <v>4.5855960747449576E-3</v>
      </c>
      <c r="R939">
        <v>4712.7245624342586</v>
      </c>
      <c r="S939" s="6">
        <f t="shared" si="251"/>
        <v>1.1617877781113783E-3</v>
      </c>
      <c r="T939" s="29">
        <v>800.4868099999992</v>
      </c>
      <c r="U939" s="6">
        <f t="shared" si="252"/>
        <v>-7.4249679649033284E-3</v>
      </c>
      <c r="V939">
        <v>1384.370819999999</v>
      </c>
      <c r="W939" s="6">
        <f t="shared" si="254"/>
        <v>-1.0106890115887945E-2</v>
      </c>
      <c r="X939">
        <v>5513.211372434258</v>
      </c>
      <c r="Y939" s="6">
        <f t="shared" si="253"/>
        <v>-9.4168152694584784E-5</v>
      </c>
      <c r="Z939" s="29">
        <v>6897.5821924342572</v>
      </c>
      <c r="AA939" s="6">
        <f t="shared" si="255"/>
        <v>-2.1199736133996616E-3</v>
      </c>
      <c r="AB939">
        <f t="shared" si="245"/>
        <v>2020</v>
      </c>
      <c r="AC939">
        <f t="shared" si="246"/>
        <v>3</v>
      </c>
      <c r="AD939" s="23">
        <f t="shared" si="247"/>
        <v>1</v>
      </c>
      <c r="AE939">
        <f>IF(ISBLANK(Basket_Sheet!$I$1),0,IF(Basket_Sheet!$I$1=0,1,IF(Calculation_Sheet!AB939=Basket_Sheet!$I$1,1,0)))</f>
        <v>1</v>
      </c>
      <c r="AF939">
        <f>IF(ISBLANK(Basket_Sheet!$I$2),0,IF(Basket_Sheet!$I$2=0,1,IF(Calculation_Sheet!AC939=Basket_Sheet!$I$2,1,0)))</f>
        <v>0</v>
      </c>
      <c r="AG939">
        <f>IF(ISBLANK(Basket_Sheet!$I$3),0,IF(Basket_Sheet!$I$3=0,1,IF(Calculation_Sheet!AD939=Basket_Sheet!$I$3,1,0)))</f>
        <v>0</v>
      </c>
      <c r="AH939">
        <f t="shared" si="248"/>
        <v>1</v>
      </c>
    </row>
    <row r="940" spans="1:34" x14ac:dyDescent="0.35">
      <c r="A940" s="19">
        <v>43906</v>
      </c>
      <c r="B940" s="7">
        <v>-0.55155875694821266</v>
      </c>
      <c r="C940">
        <v>0.53508331899999995</v>
      </c>
      <c r="D940">
        <v>5.8391955039396801E-2</v>
      </c>
      <c r="E940">
        <v>9.8512023704643603</v>
      </c>
      <c r="F940">
        <v>5</v>
      </c>
      <c r="G940">
        <f t="shared" si="239"/>
        <v>-1</v>
      </c>
      <c r="H940">
        <f t="shared" si="240"/>
        <v>99999</v>
      </c>
      <c r="I940">
        <f t="shared" si="241"/>
        <v>99999</v>
      </c>
      <c r="J940">
        <f>IF(Basket_Sheet!$I$6=0,IF(C940&lt;Basket_Sheet!$I$7,-10,10),IF(Basket_Sheet!$I$6=1,IF(D940&lt;Basket_Sheet!$I$7,-10,10),IF(Basket_Sheet!$I$6=2,IF(E940&gt;Basket_Sheet!$I$7,-10,10),"")))</f>
        <v>-10</v>
      </c>
      <c r="K940">
        <f t="shared" si="242"/>
        <v>-1</v>
      </c>
      <c r="L940">
        <f t="shared" si="243"/>
        <v>2</v>
      </c>
      <c r="M940">
        <f t="shared" si="244"/>
        <v>2</v>
      </c>
      <c r="N940">
        <v>23084.900399999999</v>
      </c>
      <c r="O940" s="6">
        <f t="shared" si="249"/>
        <v>-4.4598017589239536E-2</v>
      </c>
      <c r="P940">
        <v>33793824</v>
      </c>
      <c r="Q940" s="6">
        <f t="shared" si="250"/>
        <v>-3.1956662117498258E-3</v>
      </c>
      <c r="R940">
        <v>4715.2247633904899</v>
      </c>
      <c r="S940" s="6">
        <f t="shared" si="251"/>
        <v>5.3052134134068396E-4</v>
      </c>
      <c r="T940" s="29">
        <v>727.32858999999928</v>
      </c>
      <c r="U940" s="6">
        <f t="shared" si="252"/>
        <v>-9.1392161727187005E-2</v>
      </c>
      <c r="V940">
        <v>1464.7232199999987</v>
      </c>
      <c r="W940" s="6">
        <f t="shared" si="254"/>
        <v>5.8042540942895515E-2</v>
      </c>
      <c r="X940">
        <v>5442.5533533904891</v>
      </c>
      <c r="Y940" s="6">
        <f t="shared" si="253"/>
        <v>-1.2816127347675232E-2</v>
      </c>
      <c r="Z940" s="29">
        <v>6907.276573390488</v>
      </c>
      <c r="AA940" s="6">
        <f t="shared" si="255"/>
        <v>1.4054752354910605E-3</v>
      </c>
      <c r="AB940">
        <f t="shared" si="245"/>
        <v>2020</v>
      </c>
      <c r="AC940">
        <f t="shared" si="246"/>
        <v>3</v>
      </c>
      <c r="AD940" s="23">
        <f t="shared" si="247"/>
        <v>1</v>
      </c>
      <c r="AE940">
        <f>IF(ISBLANK(Basket_Sheet!$I$1),0,IF(Basket_Sheet!$I$1=0,1,IF(Calculation_Sheet!AB940=Basket_Sheet!$I$1,1,0)))</f>
        <v>1</v>
      </c>
      <c r="AF940">
        <f>IF(ISBLANK(Basket_Sheet!$I$2),0,IF(Basket_Sheet!$I$2=0,1,IF(Calculation_Sheet!AC940=Basket_Sheet!$I$2,1,0)))</f>
        <v>0</v>
      </c>
      <c r="AG940">
        <f>IF(ISBLANK(Basket_Sheet!$I$3),0,IF(Basket_Sheet!$I$3=0,1,IF(Calculation_Sheet!AD940=Basket_Sheet!$I$3,1,0)))</f>
        <v>0</v>
      </c>
      <c r="AH940">
        <f t="shared" si="248"/>
        <v>1</v>
      </c>
    </row>
    <row r="941" spans="1:34" x14ac:dyDescent="0.35">
      <c r="A941" s="19">
        <v>43907</v>
      </c>
      <c r="B941" s="7">
        <v>-0.31655860782369366</v>
      </c>
      <c r="C941">
        <v>0.62291850299999996</v>
      </c>
      <c r="D941">
        <v>0.14189454379886601</v>
      </c>
      <c r="E941">
        <v>6.6933062521589504</v>
      </c>
      <c r="F941">
        <v>3</v>
      </c>
      <c r="G941">
        <f t="shared" si="239"/>
        <v>-1</v>
      </c>
      <c r="H941">
        <f t="shared" si="240"/>
        <v>99999</v>
      </c>
      <c r="I941">
        <f t="shared" si="241"/>
        <v>99999</v>
      </c>
      <c r="J941">
        <f>IF(Basket_Sheet!$I$6=0,IF(C941&lt;Basket_Sheet!$I$7,-10,10),IF(Basket_Sheet!$I$6=1,IF(D941&lt;Basket_Sheet!$I$7,-10,10),IF(Basket_Sheet!$I$6=2,IF(E941&gt;Basket_Sheet!$I$7,-10,10),"")))</f>
        <v>10</v>
      </c>
      <c r="K941">
        <f t="shared" si="242"/>
        <v>-1</v>
      </c>
      <c r="L941">
        <f t="shared" si="243"/>
        <v>1</v>
      </c>
      <c r="M941">
        <f t="shared" si="244"/>
        <v>1</v>
      </c>
      <c r="N941">
        <v>22103.900399999999</v>
      </c>
      <c r="O941" s="6">
        <f t="shared" si="249"/>
        <v>-4.2495310051240298E-2</v>
      </c>
      <c r="P941">
        <v>34046168</v>
      </c>
      <c r="Q941" s="6">
        <f t="shared" si="250"/>
        <v>7.4671632307725666E-3</v>
      </c>
      <c r="R941">
        <v>4748.1706229812426</v>
      </c>
      <c r="S941" s="6">
        <f t="shared" si="251"/>
        <v>6.9871238899463783E-3</v>
      </c>
      <c r="T941" s="29">
        <v>741.17471999999941</v>
      </c>
      <c r="U941" s="6">
        <f t="shared" si="252"/>
        <v>1.9036966496807306E-2</v>
      </c>
      <c r="V941">
        <v>1450.6233799999989</v>
      </c>
      <c r="W941" s="6">
        <f t="shared" si="254"/>
        <v>-9.6262828413410384E-3</v>
      </c>
      <c r="X941">
        <v>5489.3453429812416</v>
      </c>
      <c r="Y941" s="6">
        <f t="shared" si="253"/>
        <v>8.5974333281644277E-3</v>
      </c>
      <c r="Z941" s="29">
        <v>6939.9687229812407</v>
      </c>
      <c r="AA941" s="6">
        <f t="shared" si="255"/>
        <v>4.7330013853355002E-3</v>
      </c>
      <c r="AB941">
        <f t="shared" si="245"/>
        <v>2020</v>
      </c>
      <c r="AC941">
        <f t="shared" si="246"/>
        <v>3</v>
      </c>
      <c r="AD941" s="23">
        <f t="shared" si="247"/>
        <v>1</v>
      </c>
      <c r="AE941">
        <f>IF(ISBLANK(Basket_Sheet!$I$1),0,IF(Basket_Sheet!$I$1=0,1,IF(Calculation_Sheet!AB941=Basket_Sheet!$I$1,1,0)))</f>
        <v>1</v>
      </c>
      <c r="AF941">
        <f>IF(ISBLANK(Basket_Sheet!$I$2),0,IF(Basket_Sheet!$I$2=0,1,IF(Calculation_Sheet!AC941=Basket_Sheet!$I$2,1,0)))</f>
        <v>0</v>
      </c>
      <c r="AG941">
        <f>IF(ISBLANK(Basket_Sheet!$I$3),0,IF(Basket_Sheet!$I$3=0,1,IF(Calculation_Sheet!AD941=Basket_Sheet!$I$3,1,0)))</f>
        <v>0</v>
      </c>
      <c r="AH941">
        <f t="shared" si="248"/>
        <v>1</v>
      </c>
    </row>
    <row r="942" spans="1:34" x14ac:dyDescent="0.35">
      <c r="A942" s="19">
        <v>43908</v>
      </c>
      <c r="B942" s="7">
        <v>-1.104488525827263</v>
      </c>
      <c r="C942">
        <v>0.78233214399999995</v>
      </c>
      <c r="D942">
        <v>0.233853419483529</v>
      </c>
      <c r="E942">
        <v>6.2985040852152698</v>
      </c>
      <c r="F942">
        <v>8</v>
      </c>
      <c r="G942">
        <f t="shared" si="239"/>
        <v>-1</v>
      </c>
      <c r="H942">
        <f t="shared" si="240"/>
        <v>99999</v>
      </c>
      <c r="I942">
        <f t="shared" si="241"/>
        <v>99999</v>
      </c>
      <c r="J942">
        <f>IF(Basket_Sheet!$I$6=0,IF(C942&lt;Basket_Sheet!$I$7,-10,10),IF(Basket_Sheet!$I$6=1,IF(D942&lt;Basket_Sheet!$I$7,-10,10),IF(Basket_Sheet!$I$6=2,IF(E942&gt;Basket_Sheet!$I$7,-10,10),"")))</f>
        <v>10</v>
      </c>
      <c r="K942">
        <f t="shared" si="242"/>
        <v>-1</v>
      </c>
      <c r="L942">
        <f t="shared" si="243"/>
        <v>1</v>
      </c>
      <c r="M942">
        <f t="shared" si="244"/>
        <v>1</v>
      </c>
      <c r="N942">
        <v>20828.650399999999</v>
      </c>
      <c r="O942" s="6">
        <f t="shared" si="249"/>
        <v>-5.7693437670394143E-2</v>
      </c>
      <c r="P942">
        <v>34311736</v>
      </c>
      <c r="Q942" s="6">
        <f t="shared" si="250"/>
        <v>7.8002317323935255E-3</v>
      </c>
      <c r="R942">
        <v>4774.1709544187652</v>
      </c>
      <c r="S942" s="6">
        <f t="shared" si="251"/>
        <v>5.475862916905383E-3</v>
      </c>
      <c r="T942" s="29">
        <v>747.13226999999938</v>
      </c>
      <c r="U942" s="6">
        <f t="shared" si="252"/>
        <v>8.0379832706651833E-3</v>
      </c>
      <c r="V942">
        <v>1450.1721599999987</v>
      </c>
      <c r="W942" s="6">
        <f t="shared" si="254"/>
        <v>-3.1105248007246011E-4</v>
      </c>
      <c r="X942">
        <v>5521.3032244187643</v>
      </c>
      <c r="Y942" s="6">
        <f t="shared" si="253"/>
        <v>5.8218019528293308E-3</v>
      </c>
      <c r="Z942" s="29">
        <v>6971.4753844187635</v>
      </c>
      <c r="AA942" s="6">
        <f t="shared" si="255"/>
        <v>4.5398852206912643E-3</v>
      </c>
      <c r="AB942">
        <f t="shared" si="245"/>
        <v>2020</v>
      </c>
      <c r="AC942">
        <f t="shared" si="246"/>
        <v>3</v>
      </c>
      <c r="AD942" s="23">
        <f t="shared" si="247"/>
        <v>1</v>
      </c>
      <c r="AE942">
        <f>IF(ISBLANK(Basket_Sheet!$I$1),0,IF(Basket_Sheet!$I$1=0,1,IF(Calculation_Sheet!AB942=Basket_Sheet!$I$1,1,0)))</f>
        <v>1</v>
      </c>
      <c r="AF942">
        <f>IF(ISBLANK(Basket_Sheet!$I$2),0,IF(Basket_Sheet!$I$2=0,1,IF(Calculation_Sheet!AC942=Basket_Sheet!$I$2,1,0)))</f>
        <v>0</v>
      </c>
      <c r="AG942">
        <f>IF(ISBLANK(Basket_Sheet!$I$3),0,IF(Basket_Sheet!$I$3=0,1,IF(Calculation_Sheet!AD942=Basket_Sheet!$I$3,1,0)))</f>
        <v>0</v>
      </c>
      <c r="AH942">
        <f t="shared" si="248"/>
        <v>1</v>
      </c>
    </row>
    <row r="943" spans="1:34" x14ac:dyDescent="0.35">
      <c r="A943" s="19">
        <v>43909</v>
      </c>
      <c r="B943" s="7">
        <v>0.63326284258724186</v>
      </c>
      <c r="C943">
        <v>0.75394332100000006</v>
      </c>
      <c r="D943">
        <v>0.11867373318069099</v>
      </c>
      <c r="E943">
        <v>6.5816891806533002</v>
      </c>
      <c r="F943">
        <v>7</v>
      </c>
      <c r="G943">
        <f t="shared" si="239"/>
        <v>99999</v>
      </c>
      <c r="H943">
        <f t="shared" si="240"/>
        <v>99999</v>
      </c>
      <c r="I943">
        <f t="shared" si="241"/>
        <v>1</v>
      </c>
      <c r="J943">
        <f>IF(Basket_Sheet!$I$6=0,IF(C943&lt;Basket_Sheet!$I$7,-10,10),IF(Basket_Sheet!$I$6=1,IF(D943&lt;Basket_Sheet!$I$7,-10,10),IF(Basket_Sheet!$I$6=2,IF(E943&gt;Basket_Sheet!$I$7,-10,10),"")))</f>
        <v>10</v>
      </c>
      <c r="K943">
        <f t="shared" si="242"/>
        <v>1</v>
      </c>
      <c r="L943">
        <f t="shared" si="243"/>
        <v>5</v>
      </c>
      <c r="M943">
        <f t="shared" si="244"/>
        <v>5</v>
      </c>
      <c r="N943">
        <v>20042.699199999999</v>
      </c>
      <c r="O943" s="6">
        <f t="shared" si="249"/>
        <v>-3.7734139510066322E-2</v>
      </c>
      <c r="P943">
        <v>34131600</v>
      </c>
      <c r="Q943" s="6">
        <f t="shared" si="250"/>
        <v>-5.2499821052481854E-3</v>
      </c>
      <c r="R943">
        <v>4774.1272257973851</v>
      </c>
      <c r="S943" s="6">
        <f t="shared" si="251"/>
        <v>-9.1594167442865526E-6</v>
      </c>
      <c r="T943" s="29">
        <v>745.41262999999935</v>
      </c>
      <c r="U943" s="6">
        <f t="shared" si="252"/>
        <v>-2.3016540297476906E-3</v>
      </c>
      <c r="V943">
        <v>1460.0099799999987</v>
      </c>
      <c r="W943" s="6">
        <f t="shared" si="254"/>
        <v>6.7838979890497697E-3</v>
      </c>
      <c r="X943">
        <v>5519.539855797384</v>
      </c>
      <c r="Y943" s="6">
        <f t="shared" si="253"/>
        <v>-3.1937543541926683E-4</v>
      </c>
      <c r="Z943" s="29">
        <v>6979.5498357973829</v>
      </c>
      <c r="AA943" s="6">
        <f t="shared" si="255"/>
        <v>1.1582127072651272E-3</v>
      </c>
      <c r="AB943">
        <f t="shared" si="245"/>
        <v>2020</v>
      </c>
      <c r="AC943">
        <f t="shared" si="246"/>
        <v>3</v>
      </c>
      <c r="AD943" s="23">
        <f t="shared" si="247"/>
        <v>1</v>
      </c>
      <c r="AE943">
        <f>IF(ISBLANK(Basket_Sheet!$I$1),0,IF(Basket_Sheet!$I$1=0,1,IF(Calculation_Sheet!AB943=Basket_Sheet!$I$1,1,0)))</f>
        <v>1</v>
      </c>
      <c r="AF943">
        <f>IF(ISBLANK(Basket_Sheet!$I$2),0,IF(Basket_Sheet!$I$2=0,1,IF(Calculation_Sheet!AC943=Basket_Sheet!$I$2,1,0)))</f>
        <v>0</v>
      </c>
      <c r="AG943">
        <f>IF(ISBLANK(Basket_Sheet!$I$3),0,IF(Basket_Sheet!$I$3=0,1,IF(Calculation_Sheet!AD943=Basket_Sheet!$I$3,1,0)))</f>
        <v>0</v>
      </c>
      <c r="AH943">
        <f t="shared" si="248"/>
        <v>1</v>
      </c>
    </row>
    <row r="944" spans="1:34" x14ac:dyDescent="0.35">
      <c r="A944" s="19">
        <v>43910</v>
      </c>
      <c r="B944" s="7">
        <v>0.23338964094881703</v>
      </c>
      <c r="C944">
        <v>0.51840585500000003</v>
      </c>
      <c r="D944">
        <v>0.16281012807699799</v>
      </c>
      <c r="E944">
        <v>7.6700254068750899</v>
      </c>
      <c r="F944">
        <v>6</v>
      </c>
      <c r="G944">
        <f t="shared" si="239"/>
        <v>99999</v>
      </c>
      <c r="H944">
        <f t="shared" si="240"/>
        <v>0</v>
      </c>
      <c r="I944">
        <f t="shared" si="241"/>
        <v>99999</v>
      </c>
      <c r="J944">
        <f>IF(Basket_Sheet!$I$6=0,IF(C944&lt;Basket_Sheet!$I$7,-10,10),IF(Basket_Sheet!$I$6=1,IF(D944&lt;Basket_Sheet!$I$7,-10,10),IF(Basket_Sheet!$I$6=2,IF(E944&gt;Basket_Sheet!$I$7,-10,10),"")))</f>
        <v>10</v>
      </c>
      <c r="K944">
        <f t="shared" si="242"/>
        <v>0</v>
      </c>
      <c r="L944">
        <f t="shared" si="243"/>
        <v>3</v>
      </c>
      <c r="M944">
        <f t="shared" si="244"/>
        <v>3</v>
      </c>
      <c r="N944">
        <v>20272.900399999999</v>
      </c>
      <c r="O944" s="6">
        <f t="shared" si="249"/>
        <v>1.1485538834010933E-2</v>
      </c>
      <c r="P944">
        <v>34318848</v>
      </c>
      <c r="Q944" s="6">
        <f t="shared" si="250"/>
        <v>5.4860598389760984E-3</v>
      </c>
      <c r="R944">
        <v>4785.7655007003368</v>
      </c>
      <c r="S944" s="6">
        <f t="shared" si="251"/>
        <v>2.4377806356026266E-3</v>
      </c>
      <c r="T944" s="29">
        <v>737.43700999999942</v>
      </c>
      <c r="U944" s="6">
        <f t="shared" si="252"/>
        <v>-1.0699604056883194E-2</v>
      </c>
      <c r="V944">
        <v>1491.8630599999988</v>
      </c>
      <c r="W944" s="6">
        <f t="shared" si="254"/>
        <v>2.1817028949350226E-2</v>
      </c>
      <c r="X944">
        <v>5523.2025107003365</v>
      </c>
      <c r="Y944" s="6">
        <f t="shared" si="253"/>
        <v>6.6357975458863905E-4</v>
      </c>
      <c r="Z944" s="29">
        <v>7015.0655707003352</v>
      </c>
      <c r="AA944" s="6">
        <f t="shared" si="255"/>
        <v>5.0885423470716784E-3</v>
      </c>
      <c r="AB944">
        <f t="shared" si="245"/>
        <v>2020</v>
      </c>
      <c r="AC944">
        <f t="shared" si="246"/>
        <v>3</v>
      </c>
      <c r="AD944" s="23">
        <f t="shared" si="247"/>
        <v>1</v>
      </c>
      <c r="AE944">
        <f>IF(ISBLANK(Basket_Sheet!$I$1),0,IF(Basket_Sheet!$I$1=0,1,IF(Calculation_Sheet!AB944=Basket_Sheet!$I$1,1,0)))</f>
        <v>1</v>
      </c>
      <c r="AF944">
        <f>IF(ISBLANK(Basket_Sheet!$I$2),0,IF(Basket_Sheet!$I$2=0,1,IF(Calculation_Sheet!AC944=Basket_Sheet!$I$2,1,0)))</f>
        <v>0</v>
      </c>
      <c r="AG944">
        <f>IF(ISBLANK(Basket_Sheet!$I$3),0,IF(Basket_Sheet!$I$3=0,1,IF(Calculation_Sheet!AD944=Basket_Sheet!$I$3,1,0)))</f>
        <v>0</v>
      </c>
      <c r="AH944">
        <f t="shared" si="248"/>
        <v>1</v>
      </c>
    </row>
    <row r="945" spans="1:34" x14ac:dyDescent="0.35">
      <c r="A945" s="19">
        <v>43913</v>
      </c>
      <c r="B945" s="7">
        <v>-1.0478280561150703</v>
      </c>
      <c r="C945">
        <v>0.70059184699999999</v>
      </c>
      <c r="D945">
        <v>0.24839141221584199</v>
      </c>
      <c r="E945">
        <v>5.3229195000826399</v>
      </c>
      <c r="F945">
        <v>0</v>
      </c>
      <c r="G945">
        <f t="shared" si="239"/>
        <v>-1</v>
      </c>
      <c r="H945">
        <f t="shared" si="240"/>
        <v>99999</v>
      </c>
      <c r="I945">
        <f t="shared" si="241"/>
        <v>99999</v>
      </c>
      <c r="J945">
        <f>IF(Basket_Sheet!$I$6=0,IF(C945&lt;Basket_Sheet!$I$7,-10,10),IF(Basket_Sheet!$I$6=1,IF(D945&lt;Basket_Sheet!$I$7,-10,10),IF(Basket_Sheet!$I$6=2,IF(E945&gt;Basket_Sheet!$I$7,-10,10),"")))</f>
        <v>10</v>
      </c>
      <c r="K945">
        <f t="shared" si="242"/>
        <v>-1</v>
      </c>
      <c r="L945">
        <f t="shared" si="243"/>
        <v>1</v>
      </c>
      <c r="M945">
        <f t="shared" si="244"/>
        <v>1</v>
      </c>
      <c r="N945">
        <v>17015</v>
      </c>
      <c r="O945" s="6">
        <f t="shared" si="249"/>
        <v>-0.16070223479221546</v>
      </c>
      <c r="P945">
        <v>34207996</v>
      </c>
      <c r="Q945" s="6">
        <f t="shared" si="250"/>
        <v>-3.2300618016082305E-3</v>
      </c>
      <c r="R945">
        <v>4789.7248764108062</v>
      </c>
      <c r="S945" s="6">
        <f t="shared" si="251"/>
        <v>8.2732338429236663E-4</v>
      </c>
      <c r="T945" s="29">
        <v>770.03361999999936</v>
      </c>
      <c r="U945" s="6">
        <f t="shared" si="252"/>
        <v>4.4202568569212453E-2</v>
      </c>
      <c r="V945">
        <v>1487.3770199999988</v>
      </c>
      <c r="W945" s="6">
        <f t="shared" si="254"/>
        <v>-3.0070052140039882E-3</v>
      </c>
      <c r="X945">
        <v>5559.7584964108055</v>
      </c>
      <c r="Y945" s="6">
        <f t="shared" si="253"/>
        <v>6.6186212871333083E-3</v>
      </c>
      <c r="Z945" s="29">
        <v>7047.1355164108045</v>
      </c>
      <c r="AA945" s="6">
        <f t="shared" si="255"/>
        <v>4.571581746065867E-3</v>
      </c>
      <c r="AB945">
        <f t="shared" si="245"/>
        <v>2020</v>
      </c>
      <c r="AC945">
        <f t="shared" si="246"/>
        <v>3</v>
      </c>
      <c r="AD945" s="23">
        <f t="shared" si="247"/>
        <v>1</v>
      </c>
      <c r="AE945">
        <f>IF(ISBLANK(Basket_Sheet!$I$1),0,IF(Basket_Sheet!$I$1=0,1,IF(Calculation_Sheet!AB945=Basket_Sheet!$I$1,1,0)))</f>
        <v>1</v>
      </c>
      <c r="AF945">
        <f>IF(ISBLANK(Basket_Sheet!$I$2),0,IF(Basket_Sheet!$I$2=0,1,IF(Calculation_Sheet!AC945=Basket_Sheet!$I$2,1,0)))</f>
        <v>0</v>
      </c>
      <c r="AG945">
        <f>IF(ISBLANK(Basket_Sheet!$I$3),0,IF(Basket_Sheet!$I$3=0,1,IF(Calculation_Sheet!AD945=Basket_Sheet!$I$3,1,0)))</f>
        <v>0</v>
      </c>
      <c r="AH945">
        <f t="shared" si="248"/>
        <v>1</v>
      </c>
    </row>
    <row r="946" spans="1:34" x14ac:dyDescent="0.35">
      <c r="A946" s="19">
        <v>43914</v>
      </c>
      <c r="B946" s="7">
        <v>-0.23358147483964214</v>
      </c>
      <c r="C946">
        <v>0.630805175</v>
      </c>
      <c r="D946">
        <v>4.5761856778369699E-2</v>
      </c>
      <c r="E946">
        <v>8.2989505260404997</v>
      </c>
      <c r="F946">
        <v>2</v>
      </c>
      <c r="G946">
        <f t="shared" si="239"/>
        <v>99999</v>
      </c>
      <c r="H946">
        <f t="shared" si="240"/>
        <v>0</v>
      </c>
      <c r="I946">
        <f t="shared" si="241"/>
        <v>99999</v>
      </c>
      <c r="J946">
        <f>IF(Basket_Sheet!$I$6=0,IF(C946&lt;Basket_Sheet!$I$7,-10,10),IF(Basket_Sheet!$I$6=1,IF(D946&lt;Basket_Sheet!$I$7,-10,10),IF(Basket_Sheet!$I$6=2,IF(E946&gt;Basket_Sheet!$I$7,-10,10),"")))</f>
        <v>-10</v>
      </c>
      <c r="K946">
        <f t="shared" si="242"/>
        <v>0</v>
      </c>
      <c r="L946">
        <f t="shared" si="243"/>
        <v>4</v>
      </c>
      <c r="M946">
        <f t="shared" si="244"/>
        <v>4</v>
      </c>
      <c r="N946">
        <v>17256.150399999999</v>
      </c>
      <c r="O946" s="6">
        <f t="shared" si="249"/>
        <v>1.4172812224507725E-2</v>
      </c>
      <c r="P946">
        <v>34391124</v>
      </c>
      <c r="Q946" s="6">
        <f t="shared" si="250"/>
        <v>5.3533682592805665E-3</v>
      </c>
      <c r="R946">
        <v>4787.0954131137978</v>
      </c>
      <c r="S946" s="6">
        <f t="shared" si="251"/>
        <v>-5.4898002805092716E-4</v>
      </c>
      <c r="T946" s="29">
        <v>758.46454999999924</v>
      </c>
      <c r="U946" s="6">
        <f t="shared" si="252"/>
        <v>-1.5024110245991817E-2</v>
      </c>
      <c r="V946">
        <v>1485.8258599999988</v>
      </c>
      <c r="W946" s="6">
        <f t="shared" si="254"/>
        <v>-1.0428828596531492E-3</v>
      </c>
      <c r="X946">
        <v>5545.5599631137975</v>
      </c>
      <c r="Y946" s="6">
        <f t="shared" si="253"/>
        <v>-2.5538039657970746E-3</v>
      </c>
      <c r="Z946" s="29">
        <v>7031.3858231137965</v>
      </c>
      <c r="AA946" s="6">
        <f t="shared" si="255"/>
        <v>-2.234907113724649E-3</v>
      </c>
      <c r="AB946">
        <f t="shared" si="245"/>
        <v>2020</v>
      </c>
      <c r="AC946">
        <f t="shared" si="246"/>
        <v>3</v>
      </c>
      <c r="AD946" s="23">
        <f t="shared" si="247"/>
        <v>1</v>
      </c>
      <c r="AE946">
        <f>IF(ISBLANK(Basket_Sheet!$I$1),0,IF(Basket_Sheet!$I$1=0,1,IF(Calculation_Sheet!AB946=Basket_Sheet!$I$1,1,0)))</f>
        <v>1</v>
      </c>
      <c r="AF946">
        <f>IF(ISBLANK(Basket_Sheet!$I$2),0,IF(Basket_Sheet!$I$2=0,1,IF(Calculation_Sheet!AC946=Basket_Sheet!$I$2,1,0)))</f>
        <v>0</v>
      </c>
      <c r="AG946">
        <f>IF(ISBLANK(Basket_Sheet!$I$3),0,IF(Basket_Sheet!$I$3=0,1,IF(Calculation_Sheet!AD946=Basket_Sheet!$I$3,1,0)))</f>
        <v>0</v>
      </c>
      <c r="AH946">
        <f t="shared" si="248"/>
        <v>1</v>
      </c>
    </row>
    <row r="947" spans="1:34" x14ac:dyDescent="0.35">
      <c r="A947" s="19">
        <v>43915</v>
      </c>
      <c r="B947" s="7">
        <v>0.5379026303634733</v>
      </c>
      <c r="C947">
        <v>0.875458022</v>
      </c>
      <c r="D947">
        <v>0.296648731379486</v>
      </c>
      <c r="E947">
        <v>4.6286695980119399</v>
      </c>
      <c r="F947">
        <v>1</v>
      </c>
      <c r="G947">
        <f t="shared" si="239"/>
        <v>99999</v>
      </c>
      <c r="H947">
        <f t="shared" si="240"/>
        <v>99999</v>
      </c>
      <c r="I947">
        <f t="shared" si="241"/>
        <v>1</v>
      </c>
      <c r="J947">
        <f>IF(Basket_Sheet!$I$6=0,IF(C947&lt;Basket_Sheet!$I$7,-10,10),IF(Basket_Sheet!$I$6=1,IF(D947&lt;Basket_Sheet!$I$7,-10,10),IF(Basket_Sheet!$I$6=2,IF(E947&gt;Basket_Sheet!$I$7,-10,10),"")))</f>
        <v>10</v>
      </c>
      <c r="K947">
        <f t="shared" si="242"/>
        <v>1</v>
      </c>
      <c r="L947">
        <f t="shared" si="243"/>
        <v>5</v>
      </c>
      <c r="M947">
        <f t="shared" si="244"/>
        <v>5</v>
      </c>
      <c r="N947">
        <v>18536.900399999999</v>
      </c>
      <c r="O947" s="6">
        <f t="shared" si="249"/>
        <v>7.4219914077707561E-2</v>
      </c>
      <c r="P947">
        <v>34246756</v>
      </c>
      <c r="Q947" s="6">
        <f t="shared" si="250"/>
        <v>-4.197827323119796E-3</v>
      </c>
      <c r="R947">
        <v>4767.1300329747464</v>
      </c>
      <c r="S947" s="6">
        <f t="shared" si="251"/>
        <v>-4.1706668482851539E-3</v>
      </c>
      <c r="T947" s="29">
        <v>781.53778999999929</v>
      </c>
      <c r="U947" s="6">
        <f t="shared" si="252"/>
        <v>3.0420986715859133E-2</v>
      </c>
      <c r="V947">
        <v>1471.9165599999988</v>
      </c>
      <c r="W947" s="6">
        <f t="shared" si="254"/>
        <v>-9.3613258285867307E-3</v>
      </c>
      <c r="X947">
        <v>5548.6678229747458</v>
      </c>
      <c r="Y947" s="6">
        <f t="shared" si="253"/>
        <v>5.6042309191872697E-4</v>
      </c>
      <c r="Z947" s="29">
        <v>7020.5843829747446</v>
      </c>
      <c r="AA947" s="6">
        <f t="shared" si="255"/>
        <v>-1.536175145381069E-3</v>
      </c>
      <c r="AB947">
        <f t="shared" si="245"/>
        <v>2020</v>
      </c>
      <c r="AC947">
        <f t="shared" si="246"/>
        <v>3</v>
      </c>
      <c r="AD947" s="23">
        <f t="shared" si="247"/>
        <v>1</v>
      </c>
      <c r="AE947">
        <f>IF(ISBLANK(Basket_Sheet!$I$1),0,IF(Basket_Sheet!$I$1=0,1,IF(Calculation_Sheet!AB947=Basket_Sheet!$I$1,1,0)))</f>
        <v>1</v>
      </c>
      <c r="AF947">
        <f>IF(ISBLANK(Basket_Sheet!$I$2),0,IF(Basket_Sheet!$I$2=0,1,IF(Calculation_Sheet!AC947=Basket_Sheet!$I$2,1,0)))</f>
        <v>0</v>
      </c>
      <c r="AG947">
        <f>IF(ISBLANK(Basket_Sheet!$I$3),0,IF(Basket_Sheet!$I$3=0,1,IF(Calculation_Sheet!AD947=Basket_Sheet!$I$3,1,0)))</f>
        <v>0</v>
      </c>
      <c r="AH947">
        <f t="shared" si="248"/>
        <v>1</v>
      </c>
    </row>
    <row r="948" spans="1:34" x14ac:dyDescent="0.35">
      <c r="A948" s="19">
        <v>43916</v>
      </c>
      <c r="B948" s="7">
        <v>1.1599801987287044</v>
      </c>
      <c r="C948">
        <v>6.2333780000000004E-3</v>
      </c>
      <c r="D948">
        <v>9.1922133865556005E-2</v>
      </c>
      <c r="E948">
        <v>8.0408731987474305</v>
      </c>
      <c r="F948">
        <v>13</v>
      </c>
      <c r="G948">
        <f t="shared" si="239"/>
        <v>99999</v>
      </c>
      <c r="H948">
        <f t="shared" si="240"/>
        <v>99999</v>
      </c>
      <c r="I948">
        <f t="shared" si="241"/>
        <v>1</v>
      </c>
      <c r="J948">
        <f>IF(Basket_Sheet!$I$6=0,IF(C948&lt;Basket_Sheet!$I$7,-10,10),IF(Basket_Sheet!$I$6=1,IF(D948&lt;Basket_Sheet!$I$7,-10,10),IF(Basket_Sheet!$I$6=2,IF(E948&gt;Basket_Sheet!$I$7,-10,10),"")))</f>
        <v>10</v>
      </c>
      <c r="K948">
        <f t="shared" si="242"/>
        <v>1</v>
      </c>
      <c r="L948">
        <f t="shared" si="243"/>
        <v>5</v>
      </c>
      <c r="M948">
        <f t="shared" si="244"/>
        <v>5</v>
      </c>
      <c r="N948">
        <v>19660.5</v>
      </c>
      <c r="O948" s="6">
        <f t="shared" si="249"/>
        <v>6.0614211424473208E-2</v>
      </c>
      <c r="P948">
        <v>34403924</v>
      </c>
      <c r="Q948" s="6">
        <f t="shared" si="250"/>
        <v>4.589281390622757E-3</v>
      </c>
      <c r="R948">
        <v>4773.6836707679995</v>
      </c>
      <c r="S948" s="6">
        <f t="shared" si="251"/>
        <v>1.3747554079541757E-3</v>
      </c>
      <c r="T948" s="29">
        <v>791.04565999999932</v>
      </c>
      <c r="U948" s="6">
        <f t="shared" si="252"/>
        <v>1.2165592146222481E-2</v>
      </c>
      <c r="V948">
        <v>1469.5553999999986</v>
      </c>
      <c r="W948" s="6">
        <f t="shared" si="254"/>
        <v>-1.6041398433618292E-3</v>
      </c>
      <c r="X948">
        <v>5564.7293307679993</v>
      </c>
      <c r="Y948" s="6">
        <f t="shared" si="253"/>
        <v>2.894660178926145E-3</v>
      </c>
      <c r="Z948" s="29">
        <v>7034.2847307679976</v>
      </c>
      <c r="AA948" s="6">
        <f t="shared" si="255"/>
        <v>1.9514540451186502E-3</v>
      </c>
      <c r="AB948">
        <f t="shared" si="245"/>
        <v>2020</v>
      </c>
      <c r="AC948">
        <f t="shared" si="246"/>
        <v>3</v>
      </c>
      <c r="AD948" s="23">
        <f t="shared" si="247"/>
        <v>1</v>
      </c>
      <c r="AE948">
        <f>IF(ISBLANK(Basket_Sheet!$I$1),0,IF(Basket_Sheet!$I$1=0,1,IF(Calculation_Sheet!AB948=Basket_Sheet!$I$1,1,0)))</f>
        <v>1</v>
      </c>
      <c r="AF948">
        <f>IF(ISBLANK(Basket_Sheet!$I$2),0,IF(Basket_Sheet!$I$2=0,1,IF(Calculation_Sheet!AC948=Basket_Sheet!$I$2,1,0)))</f>
        <v>0</v>
      </c>
      <c r="AG948">
        <f>IF(ISBLANK(Basket_Sheet!$I$3),0,IF(Basket_Sheet!$I$3=0,1,IF(Calculation_Sheet!AD948=Basket_Sheet!$I$3,1,0)))</f>
        <v>0</v>
      </c>
      <c r="AH948">
        <f t="shared" si="248"/>
        <v>1</v>
      </c>
    </row>
    <row r="949" spans="1:34" x14ac:dyDescent="0.35">
      <c r="A949" s="19">
        <v>43917</v>
      </c>
      <c r="B949" s="7">
        <v>-1.125282121385019</v>
      </c>
      <c r="C949">
        <v>0.43951838999999998</v>
      </c>
      <c r="D949">
        <v>0.145433694970659</v>
      </c>
      <c r="E949">
        <v>8.1417677769674608</v>
      </c>
      <c r="F949">
        <v>14</v>
      </c>
      <c r="G949">
        <f t="shared" si="239"/>
        <v>-1</v>
      </c>
      <c r="H949">
        <f t="shared" si="240"/>
        <v>99999</v>
      </c>
      <c r="I949">
        <f t="shared" si="241"/>
        <v>99999</v>
      </c>
      <c r="J949">
        <f>IF(Basket_Sheet!$I$6=0,IF(C949&lt;Basket_Sheet!$I$7,-10,10),IF(Basket_Sheet!$I$6=1,IF(D949&lt;Basket_Sheet!$I$7,-10,10),IF(Basket_Sheet!$I$6=2,IF(E949&gt;Basket_Sheet!$I$7,-10,10),"")))</f>
        <v>10</v>
      </c>
      <c r="K949">
        <f t="shared" si="242"/>
        <v>-1</v>
      </c>
      <c r="L949">
        <f t="shared" si="243"/>
        <v>1</v>
      </c>
      <c r="M949">
        <f t="shared" si="244"/>
        <v>1</v>
      </c>
      <c r="N949">
        <v>19931.099600000001</v>
      </c>
      <c r="O949" s="6">
        <f t="shared" si="249"/>
        <v>1.3763617405457618E-2</v>
      </c>
      <c r="P949">
        <v>34192328</v>
      </c>
      <c r="Q949" s="6">
        <f t="shared" si="250"/>
        <v>-6.1503449432105395E-3</v>
      </c>
      <c r="R949">
        <v>4780.6189348443568</v>
      </c>
      <c r="S949" s="6">
        <f t="shared" si="251"/>
        <v>1.4528118230425768E-3</v>
      </c>
      <c r="T949" s="29">
        <v>765.83164999999917</v>
      </c>
      <c r="U949" s="6">
        <f t="shared" si="252"/>
        <v>-3.1874278913305965E-2</v>
      </c>
      <c r="V949">
        <v>1452.2398999999987</v>
      </c>
      <c r="W949" s="6">
        <f t="shared" si="254"/>
        <v>-1.1782815401174984E-2</v>
      </c>
      <c r="X949">
        <v>5546.4505848443559</v>
      </c>
      <c r="Y949" s="6">
        <f t="shared" si="253"/>
        <v>-3.2847502254202965E-3</v>
      </c>
      <c r="Z949" s="29">
        <v>6998.6904848443546</v>
      </c>
      <c r="AA949" s="6">
        <f t="shared" si="255"/>
        <v>-5.0601087794973632E-3</v>
      </c>
      <c r="AB949">
        <f t="shared" si="245"/>
        <v>2020</v>
      </c>
      <c r="AC949">
        <f t="shared" si="246"/>
        <v>3</v>
      </c>
      <c r="AD949" s="23">
        <f t="shared" si="247"/>
        <v>1</v>
      </c>
      <c r="AE949">
        <f>IF(ISBLANK(Basket_Sheet!$I$1),0,IF(Basket_Sheet!$I$1=0,1,IF(Calculation_Sheet!AB949=Basket_Sheet!$I$1,1,0)))</f>
        <v>1</v>
      </c>
      <c r="AF949">
        <f>IF(ISBLANK(Basket_Sheet!$I$2),0,IF(Basket_Sheet!$I$2=0,1,IF(Calculation_Sheet!AC949=Basket_Sheet!$I$2,1,0)))</f>
        <v>0</v>
      </c>
      <c r="AG949">
        <f>IF(ISBLANK(Basket_Sheet!$I$3),0,IF(Basket_Sheet!$I$3=0,1,IF(Calculation_Sheet!AD949=Basket_Sheet!$I$3,1,0)))</f>
        <v>0</v>
      </c>
      <c r="AH949">
        <f t="shared" si="248"/>
        <v>1</v>
      </c>
    </row>
    <row r="950" spans="1:34" x14ac:dyDescent="0.35">
      <c r="A950" s="19">
        <v>43920</v>
      </c>
      <c r="B950" s="7">
        <v>-0.46625403106348645</v>
      </c>
      <c r="C950">
        <v>0.88226376699999998</v>
      </c>
      <c r="D950">
        <v>0.21209287829203699</v>
      </c>
      <c r="E950">
        <v>6.9611948174739204</v>
      </c>
      <c r="F950">
        <v>1</v>
      </c>
      <c r="G950">
        <f t="shared" si="239"/>
        <v>-1</v>
      </c>
      <c r="H950">
        <f t="shared" si="240"/>
        <v>99999</v>
      </c>
      <c r="I950">
        <f t="shared" si="241"/>
        <v>99999</v>
      </c>
      <c r="J950">
        <f>IF(Basket_Sheet!$I$6=0,IF(C950&lt;Basket_Sheet!$I$7,-10,10),IF(Basket_Sheet!$I$6=1,IF(D950&lt;Basket_Sheet!$I$7,-10,10),IF(Basket_Sheet!$I$6=2,IF(E950&gt;Basket_Sheet!$I$7,-10,10),"")))</f>
        <v>10</v>
      </c>
      <c r="K950">
        <f t="shared" si="242"/>
        <v>-1</v>
      </c>
      <c r="L950">
        <f t="shared" si="243"/>
        <v>1</v>
      </c>
      <c r="M950">
        <f t="shared" si="244"/>
        <v>1</v>
      </c>
      <c r="N950">
        <v>18763.25</v>
      </c>
      <c r="O950" s="6">
        <f t="shared" si="249"/>
        <v>-5.8594338668600199E-2</v>
      </c>
      <c r="P950">
        <v>34081888</v>
      </c>
      <c r="Q950" s="6">
        <f t="shared" si="250"/>
        <v>-3.2299643358592034E-3</v>
      </c>
      <c r="R950">
        <v>4811.3669930191099</v>
      </c>
      <c r="S950" s="6">
        <f t="shared" si="251"/>
        <v>6.431815334755342E-3</v>
      </c>
      <c r="T950" s="29">
        <v>785.16236999999933</v>
      </c>
      <c r="U950" s="6">
        <f t="shared" si="252"/>
        <v>2.5241474415428122E-2</v>
      </c>
      <c r="V950">
        <v>1446.9291599999988</v>
      </c>
      <c r="W950" s="6">
        <f t="shared" si="254"/>
        <v>-3.6569302358376854E-3</v>
      </c>
      <c r="X950">
        <v>5596.529363019109</v>
      </c>
      <c r="Y950" s="6">
        <f t="shared" si="253"/>
        <v>9.0289776152685519E-3</v>
      </c>
      <c r="Z950" s="29">
        <v>7043.4585230191078</v>
      </c>
      <c r="AA950" s="6">
        <f t="shared" si="255"/>
        <v>6.39663066565066E-3</v>
      </c>
      <c r="AB950">
        <f t="shared" si="245"/>
        <v>2020</v>
      </c>
      <c r="AC950">
        <f t="shared" si="246"/>
        <v>3</v>
      </c>
      <c r="AD950" s="23">
        <f t="shared" si="247"/>
        <v>1</v>
      </c>
      <c r="AE950">
        <f>IF(ISBLANK(Basket_Sheet!$I$1),0,IF(Basket_Sheet!$I$1=0,1,IF(Calculation_Sheet!AB950=Basket_Sheet!$I$1,1,0)))</f>
        <v>1</v>
      </c>
      <c r="AF950">
        <f>IF(ISBLANK(Basket_Sheet!$I$2),0,IF(Basket_Sheet!$I$2=0,1,IF(Calculation_Sheet!AC950=Basket_Sheet!$I$2,1,0)))</f>
        <v>0</v>
      </c>
      <c r="AG950">
        <f>IF(ISBLANK(Basket_Sheet!$I$3),0,IF(Basket_Sheet!$I$3=0,1,IF(Calculation_Sheet!AD950=Basket_Sheet!$I$3,1,0)))</f>
        <v>0</v>
      </c>
      <c r="AH950">
        <f t="shared" si="248"/>
        <v>1</v>
      </c>
    </row>
    <row r="951" spans="1:34" x14ac:dyDescent="0.35">
      <c r="A951" s="19">
        <v>43921</v>
      </c>
      <c r="B951" s="7">
        <v>-2.7810842577888011E-2</v>
      </c>
      <c r="C951">
        <v>0.56419821400000003</v>
      </c>
      <c r="D951">
        <v>8.6805822958042497E-2</v>
      </c>
      <c r="E951">
        <v>8.8015315022811507</v>
      </c>
      <c r="F951">
        <v>3</v>
      </c>
      <c r="G951">
        <f t="shared" si="239"/>
        <v>99999</v>
      </c>
      <c r="H951">
        <f t="shared" si="240"/>
        <v>0</v>
      </c>
      <c r="I951">
        <f t="shared" si="241"/>
        <v>99999</v>
      </c>
      <c r="J951">
        <f>IF(Basket_Sheet!$I$6=0,IF(C951&lt;Basket_Sheet!$I$7,-10,10),IF(Basket_Sheet!$I$6=1,IF(D951&lt;Basket_Sheet!$I$7,-10,10),IF(Basket_Sheet!$I$6=2,IF(E951&gt;Basket_Sheet!$I$7,-10,10),"")))</f>
        <v>-10</v>
      </c>
      <c r="K951">
        <f t="shared" si="242"/>
        <v>0</v>
      </c>
      <c r="L951">
        <f t="shared" si="243"/>
        <v>4</v>
      </c>
      <c r="M951">
        <f t="shared" si="244"/>
        <v>4</v>
      </c>
      <c r="N951">
        <v>19051.400399999999</v>
      </c>
      <c r="O951" s="6">
        <f t="shared" si="249"/>
        <v>1.5357168933953336E-2</v>
      </c>
      <c r="P951">
        <v>34567252</v>
      </c>
      <c r="Q951" s="6">
        <f t="shared" si="250"/>
        <v>1.4241112464192129E-2</v>
      </c>
      <c r="R951">
        <v>4826.1338683424019</v>
      </c>
      <c r="S951" s="6">
        <f t="shared" si="251"/>
        <v>3.0691641990139296E-3</v>
      </c>
      <c r="T951" s="29">
        <v>785.31043999999918</v>
      </c>
      <c r="U951" s="6">
        <f t="shared" si="252"/>
        <v>1.8858519671516305E-4</v>
      </c>
      <c r="V951">
        <v>1447.088119999999</v>
      </c>
      <c r="W951" s="6">
        <f t="shared" si="254"/>
        <v>1.09860250518512E-4</v>
      </c>
      <c r="X951">
        <v>5611.4443083424012</v>
      </c>
      <c r="Y951" s="6">
        <f t="shared" si="253"/>
        <v>2.6650347663406126E-3</v>
      </c>
      <c r="Z951" s="29">
        <v>7058.5324283423997</v>
      </c>
      <c r="AA951" s="6">
        <f t="shared" si="255"/>
        <v>2.1401283579689512E-3</v>
      </c>
      <c r="AB951">
        <f t="shared" si="245"/>
        <v>2020</v>
      </c>
      <c r="AC951">
        <f t="shared" si="246"/>
        <v>3</v>
      </c>
      <c r="AD951" s="23">
        <f t="shared" si="247"/>
        <v>1</v>
      </c>
      <c r="AE951">
        <f>IF(ISBLANK(Basket_Sheet!$I$1),0,IF(Basket_Sheet!$I$1=0,1,IF(Calculation_Sheet!AB951=Basket_Sheet!$I$1,1,0)))</f>
        <v>1</v>
      </c>
      <c r="AF951">
        <f>IF(ISBLANK(Basket_Sheet!$I$2),0,IF(Basket_Sheet!$I$2=0,1,IF(Calculation_Sheet!AC951=Basket_Sheet!$I$2,1,0)))</f>
        <v>0</v>
      </c>
      <c r="AG951">
        <f>IF(ISBLANK(Basket_Sheet!$I$3),0,IF(Basket_Sheet!$I$3=0,1,IF(Calculation_Sheet!AD951=Basket_Sheet!$I$3,1,0)))</f>
        <v>0</v>
      </c>
      <c r="AH951">
        <f t="shared" si="248"/>
        <v>1</v>
      </c>
    </row>
    <row r="952" spans="1:34" x14ac:dyDescent="0.35">
      <c r="A952" s="19">
        <v>43922</v>
      </c>
      <c r="B952" s="7">
        <v>-0.65080457328534769</v>
      </c>
      <c r="C952">
        <v>0.611405372</v>
      </c>
      <c r="D952">
        <v>0.213295275010351</v>
      </c>
      <c r="E952">
        <v>6.2459606496538003</v>
      </c>
      <c r="F952">
        <v>3</v>
      </c>
      <c r="G952">
        <f t="shared" si="239"/>
        <v>-1</v>
      </c>
      <c r="H952">
        <f t="shared" si="240"/>
        <v>99999</v>
      </c>
      <c r="I952">
        <f t="shared" si="241"/>
        <v>99999</v>
      </c>
      <c r="J952">
        <f>IF(Basket_Sheet!$I$6=0,IF(C952&lt;Basket_Sheet!$I$7,-10,10),IF(Basket_Sheet!$I$6=1,IF(D952&lt;Basket_Sheet!$I$7,-10,10),IF(Basket_Sheet!$I$6=2,IF(E952&gt;Basket_Sheet!$I$7,-10,10),"")))</f>
        <v>10</v>
      </c>
      <c r="K952">
        <f t="shared" si="242"/>
        <v>-1</v>
      </c>
      <c r="L952">
        <f t="shared" si="243"/>
        <v>1</v>
      </c>
      <c r="M952">
        <f t="shared" si="244"/>
        <v>1</v>
      </c>
      <c r="N952">
        <v>18207.349600000001</v>
      </c>
      <c r="O952" s="6">
        <f t="shared" si="249"/>
        <v>-4.4303871751075974E-2</v>
      </c>
      <c r="P952">
        <v>34735592</v>
      </c>
      <c r="Q952" s="6">
        <f t="shared" si="250"/>
        <v>4.8699271784751197E-3</v>
      </c>
      <c r="R952">
        <v>4854.5146495556446</v>
      </c>
      <c r="S952" s="6">
        <f t="shared" si="251"/>
        <v>5.8806452509345686E-3</v>
      </c>
      <c r="T952" s="29">
        <v>794.54268999999931</v>
      </c>
      <c r="U952" s="6">
        <f t="shared" si="252"/>
        <v>1.175617886857605E-2</v>
      </c>
      <c r="V952">
        <v>1447.088119999999</v>
      </c>
      <c r="W952" s="6">
        <f t="shared" si="254"/>
        <v>0</v>
      </c>
      <c r="X952">
        <v>5649.0573395556439</v>
      </c>
      <c r="Y952" s="6">
        <f t="shared" si="253"/>
        <v>6.7029144630954551E-3</v>
      </c>
      <c r="Z952" s="29">
        <v>7096.1454595556424</v>
      </c>
      <c r="AA952" s="6">
        <f t="shared" si="255"/>
        <v>5.328732508504741E-3</v>
      </c>
      <c r="AB952">
        <f t="shared" si="245"/>
        <v>2020</v>
      </c>
      <c r="AC952">
        <f t="shared" si="246"/>
        <v>4</v>
      </c>
      <c r="AD952" s="23">
        <f t="shared" si="247"/>
        <v>2</v>
      </c>
      <c r="AE952">
        <f>IF(ISBLANK(Basket_Sheet!$I$1),0,IF(Basket_Sheet!$I$1=0,1,IF(Calculation_Sheet!AB952=Basket_Sheet!$I$1,1,0)))</f>
        <v>1</v>
      </c>
      <c r="AF952">
        <f>IF(ISBLANK(Basket_Sheet!$I$2),0,IF(Basket_Sheet!$I$2=0,1,IF(Calculation_Sheet!AC952=Basket_Sheet!$I$2,1,0)))</f>
        <v>0</v>
      </c>
      <c r="AG952">
        <f>IF(ISBLANK(Basket_Sheet!$I$3),0,IF(Basket_Sheet!$I$3=0,1,IF(Calculation_Sheet!AD952=Basket_Sheet!$I$3,1,0)))</f>
        <v>0</v>
      </c>
      <c r="AH952">
        <f t="shared" si="248"/>
        <v>1</v>
      </c>
    </row>
    <row r="953" spans="1:34" x14ac:dyDescent="0.35">
      <c r="A953" s="19">
        <v>43924</v>
      </c>
      <c r="B953" s="7">
        <v>-0.36242150836163806</v>
      </c>
      <c r="C953">
        <v>0.78853493299999999</v>
      </c>
      <c r="D953">
        <v>0.16622976864794201</v>
      </c>
      <c r="E953">
        <v>6.0461964694340802</v>
      </c>
      <c r="F953">
        <v>3</v>
      </c>
      <c r="G953">
        <f t="shared" si="239"/>
        <v>-1</v>
      </c>
      <c r="H953">
        <f t="shared" si="240"/>
        <v>99999</v>
      </c>
      <c r="I953">
        <f t="shared" si="241"/>
        <v>99999</v>
      </c>
      <c r="J953">
        <f>IF(Basket_Sheet!$I$6=0,IF(C953&lt;Basket_Sheet!$I$7,-10,10),IF(Basket_Sheet!$I$6=1,IF(D953&lt;Basket_Sheet!$I$7,-10,10),IF(Basket_Sheet!$I$6=2,IF(E953&gt;Basket_Sheet!$I$7,-10,10),"")))</f>
        <v>10</v>
      </c>
      <c r="K953">
        <f t="shared" si="242"/>
        <v>-1</v>
      </c>
      <c r="L953">
        <f t="shared" si="243"/>
        <v>1</v>
      </c>
      <c r="M953">
        <f t="shared" si="244"/>
        <v>1</v>
      </c>
      <c r="N953">
        <v>17317.650399999999</v>
      </c>
      <c r="O953" s="6">
        <f t="shared" si="249"/>
        <v>-4.886483862538693E-2</v>
      </c>
      <c r="P953">
        <v>34755608</v>
      </c>
      <c r="Q953" s="6">
        <f t="shared" si="250"/>
        <v>5.7623891943459071E-4</v>
      </c>
      <c r="R953">
        <v>4848.4024458916792</v>
      </c>
      <c r="S953" s="6">
        <f t="shared" si="251"/>
        <v>-1.2590761600698164E-3</v>
      </c>
      <c r="T953" s="29">
        <v>831.8253399999993</v>
      </c>
      <c r="U953" s="6">
        <f t="shared" si="252"/>
        <v>4.6923406972632309E-2</v>
      </c>
      <c r="V953">
        <v>1442.3537999999987</v>
      </c>
      <c r="W953" s="6">
        <f t="shared" si="254"/>
        <v>-3.271618317204017E-3</v>
      </c>
      <c r="X953">
        <v>5680.2277858916786</v>
      </c>
      <c r="Y953" s="6">
        <f t="shared" si="253"/>
        <v>5.517813762974999E-3</v>
      </c>
      <c r="Z953" s="29">
        <v>7122.5815858916776</v>
      </c>
      <c r="AA953" s="6">
        <f t="shared" si="255"/>
        <v>3.7254205803287643E-3</v>
      </c>
      <c r="AB953">
        <f t="shared" si="245"/>
        <v>2020</v>
      </c>
      <c r="AC953">
        <f t="shared" si="246"/>
        <v>4</v>
      </c>
      <c r="AD953" s="23">
        <f t="shared" si="247"/>
        <v>2</v>
      </c>
      <c r="AE953">
        <f>IF(ISBLANK(Basket_Sheet!$I$1),0,IF(Basket_Sheet!$I$1=0,1,IF(Calculation_Sheet!AB953=Basket_Sheet!$I$1,1,0)))</f>
        <v>1</v>
      </c>
      <c r="AF953">
        <f>IF(ISBLANK(Basket_Sheet!$I$2),0,IF(Basket_Sheet!$I$2=0,1,IF(Calculation_Sheet!AC953=Basket_Sheet!$I$2,1,0)))</f>
        <v>0</v>
      </c>
      <c r="AG953">
        <f>IF(ISBLANK(Basket_Sheet!$I$3),0,IF(Basket_Sheet!$I$3=0,1,IF(Calculation_Sheet!AD953=Basket_Sheet!$I$3,1,0)))</f>
        <v>0</v>
      </c>
      <c r="AH953">
        <f t="shared" si="248"/>
        <v>1</v>
      </c>
    </row>
    <row r="954" spans="1:34" x14ac:dyDescent="0.35">
      <c r="A954" s="19">
        <v>43928</v>
      </c>
      <c r="B954" s="7">
        <v>0.73390168091155383</v>
      </c>
      <c r="C954">
        <v>0.84126266500000002</v>
      </c>
      <c r="D954">
        <v>0.240308131610461</v>
      </c>
      <c r="E954">
        <v>4.9080666830099702</v>
      </c>
      <c r="F954">
        <v>3</v>
      </c>
      <c r="G954">
        <f t="shared" si="239"/>
        <v>99999</v>
      </c>
      <c r="H954">
        <f t="shared" si="240"/>
        <v>99999</v>
      </c>
      <c r="I954">
        <f t="shared" si="241"/>
        <v>1</v>
      </c>
      <c r="J954">
        <f>IF(Basket_Sheet!$I$6=0,IF(C954&lt;Basket_Sheet!$I$7,-10,10),IF(Basket_Sheet!$I$6=1,IF(D954&lt;Basket_Sheet!$I$7,-10,10),IF(Basket_Sheet!$I$6=2,IF(E954&gt;Basket_Sheet!$I$7,-10,10),"")))</f>
        <v>10</v>
      </c>
      <c r="K954">
        <f t="shared" si="242"/>
        <v>1</v>
      </c>
      <c r="L954">
        <f t="shared" si="243"/>
        <v>5</v>
      </c>
      <c r="M954">
        <f t="shared" si="244"/>
        <v>5</v>
      </c>
      <c r="N954">
        <v>19055.449199999999</v>
      </c>
      <c r="O954" s="6">
        <f t="shared" si="249"/>
        <v>0.10034841678060435</v>
      </c>
      <c r="P954">
        <v>34781536</v>
      </c>
      <c r="Q954" s="6">
        <f t="shared" si="250"/>
        <v>7.4600910448752167E-4</v>
      </c>
      <c r="R954">
        <v>4836.4929634617365</v>
      </c>
      <c r="S954" s="6">
        <f t="shared" si="251"/>
        <v>-2.456372498540027E-3</v>
      </c>
      <c r="T954" s="29">
        <v>828.14991999999916</v>
      </c>
      <c r="U954" s="6">
        <f t="shared" si="252"/>
        <v>-4.4184996816761801E-3</v>
      </c>
      <c r="V954">
        <v>1442.3537999999987</v>
      </c>
      <c r="W954" s="6">
        <f t="shared" si="254"/>
        <v>0</v>
      </c>
      <c r="X954">
        <v>5664.6428834617354</v>
      </c>
      <c r="Y954" s="6">
        <f t="shared" si="253"/>
        <v>-2.7437108188957948E-3</v>
      </c>
      <c r="Z954" s="29">
        <v>7106.9966834617344</v>
      </c>
      <c r="AA954" s="6">
        <f t="shared" si="255"/>
        <v>-2.1880974253511987E-3</v>
      </c>
      <c r="AB954">
        <f t="shared" si="245"/>
        <v>2020</v>
      </c>
      <c r="AC954">
        <f t="shared" si="246"/>
        <v>4</v>
      </c>
      <c r="AD954" s="23">
        <f t="shared" si="247"/>
        <v>2</v>
      </c>
      <c r="AE954">
        <f>IF(ISBLANK(Basket_Sheet!$I$1),0,IF(Basket_Sheet!$I$1=0,1,IF(Calculation_Sheet!AB954=Basket_Sheet!$I$1,1,0)))</f>
        <v>1</v>
      </c>
      <c r="AF954">
        <f>IF(ISBLANK(Basket_Sheet!$I$2),0,IF(Basket_Sheet!$I$2=0,1,IF(Calculation_Sheet!AC954=Basket_Sheet!$I$2,1,0)))</f>
        <v>0</v>
      </c>
      <c r="AG954">
        <f>IF(ISBLANK(Basket_Sheet!$I$3),0,IF(Basket_Sheet!$I$3=0,1,IF(Calculation_Sheet!AD954=Basket_Sheet!$I$3,1,0)))</f>
        <v>0</v>
      </c>
      <c r="AH954">
        <f t="shared" si="248"/>
        <v>1</v>
      </c>
    </row>
    <row r="955" spans="1:34" x14ac:dyDescent="0.35">
      <c r="A955" s="19">
        <v>43929</v>
      </c>
      <c r="B955" s="7">
        <v>0.38878511248333614</v>
      </c>
      <c r="C955">
        <v>0.45161357499999999</v>
      </c>
      <c r="D955">
        <v>4.6573141354790001E-2</v>
      </c>
      <c r="E955">
        <v>6.8099421691773099</v>
      </c>
      <c r="F955">
        <v>15</v>
      </c>
      <c r="G955">
        <f t="shared" si="239"/>
        <v>99999</v>
      </c>
      <c r="H955">
        <f t="shared" si="240"/>
        <v>99999</v>
      </c>
      <c r="I955">
        <f t="shared" si="241"/>
        <v>1</v>
      </c>
      <c r="J955">
        <f>IF(Basket_Sheet!$I$6=0,IF(C955&lt;Basket_Sheet!$I$7,-10,10),IF(Basket_Sheet!$I$6=1,IF(D955&lt;Basket_Sheet!$I$7,-10,10),IF(Basket_Sheet!$I$6=2,IF(E955&gt;Basket_Sheet!$I$7,-10,10),"")))</f>
        <v>-10</v>
      </c>
      <c r="K955">
        <f t="shared" si="242"/>
        <v>1</v>
      </c>
      <c r="L955">
        <f t="shared" si="243"/>
        <v>6</v>
      </c>
      <c r="M955">
        <f t="shared" si="244"/>
        <v>6</v>
      </c>
      <c r="N955">
        <v>18936.199199999999</v>
      </c>
      <c r="O955" s="6">
        <f t="shared" si="249"/>
        <v>-6.2580524210366084E-3</v>
      </c>
      <c r="P955">
        <v>34490216</v>
      </c>
      <c r="Q955" s="6">
        <f t="shared" si="250"/>
        <v>-8.3757083068441984E-3</v>
      </c>
      <c r="R955">
        <v>4826.207458837931</v>
      </c>
      <c r="S955" s="6">
        <f t="shared" si="251"/>
        <v>-2.1266452161741167E-3</v>
      </c>
      <c r="T955" s="29">
        <v>824.47772999999916</v>
      </c>
      <c r="U955" s="6">
        <f t="shared" si="252"/>
        <v>-4.4342092069513672E-3</v>
      </c>
      <c r="V955">
        <v>1469.2495799999988</v>
      </c>
      <c r="W955" s="6">
        <f t="shared" si="254"/>
        <v>1.864714468807871E-2</v>
      </c>
      <c r="X955">
        <v>5650.6851888379297</v>
      </c>
      <c r="Y955" s="6">
        <f t="shared" si="253"/>
        <v>-2.4640025701454515E-3</v>
      </c>
      <c r="Z955" s="29">
        <v>7119.9347688379285</v>
      </c>
      <c r="AA955" s="6">
        <f t="shared" si="255"/>
        <v>1.820471565197268E-3</v>
      </c>
      <c r="AB955">
        <f t="shared" si="245"/>
        <v>2020</v>
      </c>
      <c r="AC955">
        <f t="shared" si="246"/>
        <v>4</v>
      </c>
      <c r="AD955" s="23">
        <f t="shared" si="247"/>
        <v>2</v>
      </c>
      <c r="AE955">
        <f>IF(ISBLANK(Basket_Sheet!$I$1),0,IF(Basket_Sheet!$I$1=0,1,IF(Calculation_Sheet!AB955=Basket_Sheet!$I$1,1,0)))</f>
        <v>1</v>
      </c>
      <c r="AF955">
        <f>IF(ISBLANK(Basket_Sheet!$I$2),0,IF(Basket_Sheet!$I$2=0,1,IF(Calculation_Sheet!AC955=Basket_Sheet!$I$2,1,0)))</f>
        <v>0</v>
      </c>
      <c r="AG955">
        <f>IF(ISBLANK(Basket_Sheet!$I$3),0,IF(Basket_Sheet!$I$3=0,1,IF(Calculation_Sheet!AD955=Basket_Sheet!$I$3,1,0)))</f>
        <v>0</v>
      </c>
      <c r="AH955">
        <f t="shared" si="248"/>
        <v>1</v>
      </c>
    </row>
    <row r="956" spans="1:34" x14ac:dyDescent="0.35">
      <c r="A956" s="19">
        <v>43930</v>
      </c>
      <c r="B956" s="7">
        <v>0.33499530233711539</v>
      </c>
      <c r="C956">
        <v>0.26202759799999997</v>
      </c>
      <c r="D956">
        <v>4.5392866308404098E-2</v>
      </c>
      <c r="E956">
        <v>8.7051240783420099</v>
      </c>
      <c r="F956">
        <v>7</v>
      </c>
      <c r="G956">
        <f t="shared" si="239"/>
        <v>99999</v>
      </c>
      <c r="H956">
        <f t="shared" si="240"/>
        <v>99999</v>
      </c>
      <c r="I956">
        <f t="shared" si="241"/>
        <v>1</v>
      </c>
      <c r="J956">
        <f>IF(Basket_Sheet!$I$6=0,IF(C956&lt;Basket_Sheet!$I$7,-10,10),IF(Basket_Sheet!$I$6=1,IF(D956&lt;Basket_Sheet!$I$7,-10,10),IF(Basket_Sheet!$I$6=2,IF(E956&gt;Basket_Sheet!$I$7,-10,10),"")))</f>
        <v>-10</v>
      </c>
      <c r="K956">
        <f t="shared" si="242"/>
        <v>1</v>
      </c>
      <c r="L956">
        <f t="shared" si="243"/>
        <v>6</v>
      </c>
      <c r="M956">
        <f t="shared" si="244"/>
        <v>6</v>
      </c>
      <c r="N956">
        <v>19876.449199999999</v>
      </c>
      <c r="O956" s="6">
        <f t="shared" si="249"/>
        <v>4.9653575676369188E-2</v>
      </c>
      <c r="P956">
        <v>34640492</v>
      </c>
      <c r="Q956" s="6">
        <f t="shared" si="250"/>
        <v>4.3570617244033105E-3</v>
      </c>
      <c r="R956">
        <v>4842.784482425328</v>
      </c>
      <c r="S956" s="6">
        <f t="shared" si="251"/>
        <v>3.4347929981835001E-3</v>
      </c>
      <c r="T956" s="29">
        <v>821.85579999999914</v>
      </c>
      <c r="U956" s="6">
        <f t="shared" si="252"/>
        <v>-3.1801101528843301E-3</v>
      </c>
      <c r="V956">
        <v>1433.4022599999987</v>
      </c>
      <c r="W956" s="6">
        <f t="shared" si="254"/>
        <v>-2.4398387100440844E-2</v>
      </c>
      <c r="X956">
        <v>5664.6402824253273</v>
      </c>
      <c r="Y956" s="6">
        <f t="shared" si="253"/>
        <v>2.4696285708791788E-3</v>
      </c>
      <c r="Z956" s="29">
        <v>7098.0425424253262</v>
      </c>
      <c r="AA956" s="6">
        <f t="shared" si="255"/>
        <v>-3.0747790707884581E-3</v>
      </c>
      <c r="AB956">
        <f t="shared" si="245"/>
        <v>2020</v>
      </c>
      <c r="AC956">
        <f t="shared" si="246"/>
        <v>4</v>
      </c>
      <c r="AD956" s="23">
        <f t="shared" si="247"/>
        <v>2</v>
      </c>
      <c r="AE956">
        <f>IF(ISBLANK(Basket_Sheet!$I$1),0,IF(Basket_Sheet!$I$1=0,1,IF(Calculation_Sheet!AB956=Basket_Sheet!$I$1,1,0)))</f>
        <v>1</v>
      </c>
      <c r="AF956">
        <f>IF(ISBLANK(Basket_Sheet!$I$2),0,IF(Basket_Sheet!$I$2=0,1,IF(Calculation_Sheet!AC956=Basket_Sheet!$I$2,1,0)))</f>
        <v>0</v>
      </c>
      <c r="AG956">
        <f>IF(ISBLANK(Basket_Sheet!$I$3),0,IF(Basket_Sheet!$I$3=0,1,IF(Calculation_Sheet!AD956=Basket_Sheet!$I$3,1,0)))</f>
        <v>0</v>
      </c>
      <c r="AH956">
        <f t="shared" si="248"/>
        <v>1</v>
      </c>
    </row>
    <row r="957" spans="1:34" x14ac:dyDescent="0.35">
      <c r="A957" s="19">
        <v>43934</v>
      </c>
      <c r="B957" s="7">
        <v>-0.35949539500273048</v>
      </c>
      <c r="C957">
        <v>7.4192980000000004E-3</v>
      </c>
      <c r="D957">
        <v>1.4182080439467301E-2</v>
      </c>
      <c r="E957">
        <v>10.145006127638</v>
      </c>
      <c r="F957">
        <v>2</v>
      </c>
      <c r="G957">
        <f t="shared" si="239"/>
        <v>-1</v>
      </c>
      <c r="H957">
        <f t="shared" si="240"/>
        <v>99999</v>
      </c>
      <c r="I957">
        <f t="shared" si="241"/>
        <v>99999</v>
      </c>
      <c r="J957">
        <f>IF(Basket_Sheet!$I$6=0,IF(C957&lt;Basket_Sheet!$I$7,-10,10),IF(Basket_Sheet!$I$6=1,IF(D957&lt;Basket_Sheet!$I$7,-10,10),IF(Basket_Sheet!$I$6=2,IF(E957&gt;Basket_Sheet!$I$7,-10,10),"")))</f>
        <v>-10</v>
      </c>
      <c r="K957">
        <f t="shared" si="242"/>
        <v>-1</v>
      </c>
      <c r="L957">
        <f t="shared" si="243"/>
        <v>2</v>
      </c>
      <c r="M957">
        <f t="shared" si="244"/>
        <v>2</v>
      </c>
      <c r="N957">
        <v>19531.949199999999</v>
      </c>
      <c r="O957" s="6">
        <f t="shared" si="249"/>
        <v>-1.7332069552946083E-2</v>
      </c>
      <c r="P957">
        <v>34707144</v>
      </c>
      <c r="Q957" s="6">
        <f t="shared" si="250"/>
        <v>1.9241066206565627E-3</v>
      </c>
      <c r="R957">
        <v>4850.8482460320511</v>
      </c>
      <c r="S957" s="6">
        <f t="shared" si="251"/>
        <v>1.6651089132682095E-3</v>
      </c>
      <c r="T957" s="29">
        <v>808.06254999999919</v>
      </c>
      <c r="U957" s="6">
        <f t="shared" si="252"/>
        <v>-1.6783053669512271E-2</v>
      </c>
      <c r="V957">
        <v>1436.1086799999989</v>
      </c>
      <c r="W957" s="6">
        <f t="shared" si="254"/>
        <v>1.8881092039022551E-3</v>
      </c>
      <c r="X957">
        <v>5658.9107960320507</v>
      </c>
      <c r="Y957" s="6">
        <f t="shared" si="253"/>
        <v>-1.011447524929765E-3</v>
      </c>
      <c r="Z957" s="29">
        <v>7095.0194760320501</v>
      </c>
      <c r="AA957" s="6">
        <f t="shared" si="255"/>
        <v>-4.2590141932896675E-4</v>
      </c>
      <c r="AB957">
        <f t="shared" si="245"/>
        <v>2020</v>
      </c>
      <c r="AC957">
        <f t="shared" si="246"/>
        <v>4</v>
      </c>
      <c r="AD957" s="23">
        <f t="shared" si="247"/>
        <v>2</v>
      </c>
      <c r="AE957">
        <f>IF(ISBLANK(Basket_Sheet!$I$1),0,IF(Basket_Sheet!$I$1=0,1,IF(Calculation_Sheet!AB957=Basket_Sheet!$I$1,1,0)))</f>
        <v>1</v>
      </c>
      <c r="AF957">
        <f>IF(ISBLANK(Basket_Sheet!$I$2),0,IF(Basket_Sheet!$I$2=0,1,IF(Calculation_Sheet!AC957=Basket_Sheet!$I$2,1,0)))</f>
        <v>0</v>
      </c>
      <c r="AG957">
        <f>IF(ISBLANK(Basket_Sheet!$I$3),0,IF(Basket_Sheet!$I$3=0,1,IF(Calculation_Sheet!AD957=Basket_Sheet!$I$3,1,0)))</f>
        <v>0</v>
      </c>
      <c r="AH957">
        <f t="shared" si="248"/>
        <v>1</v>
      </c>
    </row>
    <row r="958" spans="1:34" x14ac:dyDescent="0.35">
      <c r="A958" s="19">
        <v>43936</v>
      </c>
      <c r="B958" s="7">
        <v>-0.99740011121050864</v>
      </c>
      <c r="C958">
        <v>0.73320578000000003</v>
      </c>
      <c r="D958">
        <v>0.198514544598619</v>
      </c>
      <c r="E958">
        <v>4.3899937869027301</v>
      </c>
      <c r="F958">
        <v>2</v>
      </c>
      <c r="G958">
        <f t="shared" si="239"/>
        <v>-1</v>
      </c>
      <c r="H958">
        <f t="shared" si="240"/>
        <v>99999</v>
      </c>
      <c r="I958">
        <f t="shared" si="241"/>
        <v>99999</v>
      </c>
      <c r="J958">
        <f>IF(Basket_Sheet!$I$6=0,IF(C958&lt;Basket_Sheet!$I$7,-10,10),IF(Basket_Sheet!$I$6=1,IF(D958&lt;Basket_Sheet!$I$7,-10,10),IF(Basket_Sheet!$I$6=2,IF(E958&gt;Basket_Sheet!$I$7,-10,10),"")))</f>
        <v>10</v>
      </c>
      <c r="K958">
        <f t="shared" si="242"/>
        <v>-1</v>
      </c>
      <c r="L958">
        <f t="shared" si="243"/>
        <v>1</v>
      </c>
      <c r="M958">
        <f t="shared" si="244"/>
        <v>1</v>
      </c>
      <c r="N958">
        <v>19120.900399999999</v>
      </c>
      <c r="O958" s="6">
        <f t="shared" si="249"/>
        <v>-2.1044945171166063E-2</v>
      </c>
      <c r="P958">
        <v>34420240</v>
      </c>
      <c r="Q958" s="6">
        <f t="shared" si="250"/>
        <v>-8.2664249181666483E-3</v>
      </c>
      <c r="R958">
        <v>4860.5874980452008</v>
      </c>
      <c r="S958" s="6">
        <f t="shared" si="251"/>
        <v>2.0077420523547662E-3</v>
      </c>
      <c r="T958" s="29">
        <v>815.40036999999904</v>
      </c>
      <c r="U958" s="6">
        <f t="shared" si="252"/>
        <v>9.0807574240383548E-3</v>
      </c>
      <c r="V958">
        <v>1433.9644399999988</v>
      </c>
      <c r="W958" s="6">
        <f t="shared" si="254"/>
        <v>-1.4930903418813868E-3</v>
      </c>
      <c r="X958">
        <v>5675.9878680452002</v>
      </c>
      <c r="Y958" s="6">
        <f t="shared" si="253"/>
        <v>3.0177312611330276E-3</v>
      </c>
      <c r="Z958" s="29">
        <v>7109.9523080451991</v>
      </c>
      <c r="AA958" s="6">
        <f t="shared" si="255"/>
        <v>2.1046921807041929E-3</v>
      </c>
      <c r="AB958">
        <f t="shared" si="245"/>
        <v>2020</v>
      </c>
      <c r="AC958">
        <f t="shared" si="246"/>
        <v>4</v>
      </c>
      <c r="AD958" s="23">
        <f t="shared" si="247"/>
        <v>2</v>
      </c>
      <c r="AE958">
        <f>IF(ISBLANK(Basket_Sheet!$I$1),0,IF(Basket_Sheet!$I$1=0,1,IF(Calculation_Sheet!AB958=Basket_Sheet!$I$1,1,0)))</f>
        <v>1</v>
      </c>
      <c r="AF958">
        <f>IF(ISBLANK(Basket_Sheet!$I$2),0,IF(Basket_Sheet!$I$2=0,1,IF(Calculation_Sheet!AC958=Basket_Sheet!$I$2,1,0)))</f>
        <v>0</v>
      </c>
      <c r="AG958">
        <f>IF(ISBLANK(Basket_Sheet!$I$3),0,IF(Basket_Sheet!$I$3=0,1,IF(Calculation_Sheet!AD958=Basket_Sheet!$I$3,1,0)))</f>
        <v>0</v>
      </c>
      <c r="AH958">
        <f t="shared" si="248"/>
        <v>1</v>
      </c>
    </row>
    <row r="959" spans="1:34" x14ac:dyDescent="0.35">
      <c r="A959" s="19">
        <v>43937</v>
      </c>
      <c r="B959" s="7">
        <v>0.86546379453521827</v>
      </c>
      <c r="C959">
        <v>0.77061649899999995</v>
      </c>
      <c r="D959">
        <v>0.201861242624819</v>
      </c>
      <c r="E959">
        <v>8.3935012713771098</v>
      </c>
      <c r="F959">
        <v>6</v>
      </c>
      <c r="G959">
        <f t="shared" si="239"/>
        <v>99999</v>
      </c>
      <c r="H959">
        <f t="shared" si="240"/>
        <v>99999</v>
      </c>
      <c r="I959">
        <f t="shared" si="241"/>
        <v>1</v>
      </c>
      <c r="J959">
        <f>IF(Basket_Sheet!$I$6=0,IF(C959&lt;Basket_Sheet!$I$7,-10,10),IF(Basket_Sheet!$I$6=1,IF(D959&lt;Basket_Sheet!$I$7,-10,10),IF(Basket_Sheet!$I$6=2,IF(E959&gt;Basket_Sheet!$I$7,-10,10),"")))</f>
        <v>10</v>
      </c>
      <c r="K959">
        <f t="shared" si="242"/>
        <v>1</v>
      </c>
      <c r="L959">
        <f t="shared" si="243"/>
        <v>5</v>
      </c>
      <c r="M959">
        <f t="shared" si="244"/>
        <v>5</v>
      </c>
      <c r="N959">
        <v>19494.349600000001</v>
      </c>
      <c r="O959" s="6">
        <f t="shared" si="249"/>
        <v>1.9530942172576893E-2</v>
      </c>
      <c r="P959">
        <v>34579788</v>
      </c>
      <c r="Q959" s="6">
        <f t="shared" si="250"/>
        <v>4.6352959770181723E-3</v>
      </c>
      <c r="R959">
        <v>4881.6548561774198</v>
      </c>
      <c r="S959" s="6">
        <f t="shared" si="251"/>
        <v>4.3343234003485609E-3</v>
      </c>
      <c r="T959" s="29">
        <v>823.76556999999912</v>
      </c>
      <c r="U959" s="6">
        <f t="shared" si="252"/>
        <v>1.0259009325688684E-2</v>
      </c>
      <c r="V959">
        <v>1439.4214399999987</v>
      </c>
      <c r="W959" s="6">
        <f t="shared" si="254"/>
        <v>3.8055336992874889E-3</v>
      </c>
      <c r="X959">
        <v>5705.4204261774194</v>
      </c>
      <c r="Y959" s="6">
        <f t="shared" si="253"/>
        <v>5.1854512054050339E-3</v>
      </c>
      <c r="Z959" s="29">
        <v>7144.8418661774176</v>
      </c>
      <c r="AA959" s="6">
        <f t="shared" si="255"/>
        <v>4.9071437642049798E-3</v>
      </c>
      <c r="AB959">
        <f t="shared" si="245"/>
        <v>2020</v>
      </c>
      <c r="AC959">
        <f t="shared" si="246"/>
        <v>4</v>
      </c>
      <c r="AD959" s="23">
        <f t="shared" si="247"/>
        <v>2</v>
      </c>
      <c r="AE959">
        <f>IF(ISBLANK(Basket_Sheet!$I$1),0,IF(Basket_Sheet!$I$1=0,1,IF(Calculation_Sheet!AB959=Basket_Sheet!$I$1,1,0)))</f>
        <v>1</v>
      </c>
      <c r="AF959">
        <f>IF(ISBLANK(Basket_Sheet!$I$2),0,IF(Basket_Sheet!$I$2=0,1,IF(Calculation_Sheet!AC959=Basket_Sheet!$I$2,1,0)))</f>
        <v>0</v>
      </c>
      <c r="AG959">
        <f>IF(ISBLANK(Basket_Sheet!$I$3),0,IF(Basket_Sheet!$I$3=0,1,IF(Calculation_Sheet!AD959=Basket_Sheet!$I$3,1,0)))</f>
        <v>0</v>
      </c>
      <c r="AH959">
        <f t="shared" si="248"/>
        <v>1</v>
      </c>
    </row>
    <row r="960" spans="1:34" x14ac:dyDescent="0.35">
      <c r="A960" s="19">
        <v>43938</v>
      </c>
      <c r="B960" s="7">
        <v>0.53497180970791569</v>
      </c>
      <c r="C960">
        <v>1.6539321999999999E-2</v>
      </c>
      <c r="D960">
        <v>0.14047105881022101</v>
      </c>
      <c r="E960">
        <v>6.5087046429577402</v>
      </c>
      <c r="F960">
        <v>9</v>
      </c>
      <c r="G960">
        <f t="shared" si="239"/>
        <v>99999</v>
      </c>
      <c r="H960">
        <f t="shared" si="240"/>
        <v>99999</v>
      </c>
      <c r="I960">
        <f t="shared" si="241"/>
        <v>1</v>
      </c>
      <c r="J960">
        <f>IF(Basket_Sheet!$I$6=0,IF(C960&lt;Basket_Sheet!$I$7,-10,10),IF(Basket_Sheet!$I$6=1,IF(D960&lt;Basket_Sheet!$I$7,-10,10),IF(Basket_Sheet!$I$6=2,IF(E960&gt;Basket_Sheet!$I$7,-10,10),"")))</f>
        <v>10</v>
      </c>
      <c r="K960">
        <f t="shared" si="242"/>
        <v>1</v>
      </c>
      <c r="L960">
        <f t="shared" si="243"/>
        <v>5</v>
      </c>
      <c r="M960">
        <f t="shared" si="244"/>
        <v>5</v>
      </c>
      <c r="N960">
        <v>20749.25</v>
      </c>
      <c r="O960" s="6">
        <f t="shared" si="249"/>
        <v>6.4372519512012838E-2</v>
      </c>
      <c r="P960">
        <v>34582612</v>
      </c>
      <c r="Q960" s="6">
        <f t="shared" si="250"/>
        <v>8.1666203390229342E-5</v>
      </c>
      <c r="R960">
        <v>4886.8514769520316</v>
      </c>
      <c r="S960" s="6">
        <f t="shared" si="251"/>
        <v>1.0645203169239448E-3</v>
      </c>
      <c r="T960" s="29">
        <v>825.54535999999916</v>
      </c>
      <c r="U960" s="6">
        <f t="shared" si="252"/>
        <v>2.1605540032463288E-3</v>
      </c>
      <c r="V960">
        <v>1456.3137799999988</v>
      </c>
      <c r="W960" s="6">
        <f t="shared" si="254"/>
        <v>1.1735506732482914E-2</v>
      </c>
      <c r="X960">
        <v>5712.3968369520308</v>
      </c>
      <c r="Y960" s="6">
        <f t="shared" si="253"/>
        <v>1.2227689203414549E-3</v>
      </c>
      <c r="Z960" s="29">
        <v>7168.7106169520293</v>
      </c>
      <c r="AA960" s="6">
        <f t="shared" si="255"/>
        <v>3.3406968581912722E-3</v>
      </c>
      <c r="AB960">
        <f t="shared" si="245"/>
        <v>2020</v>
      </c>
      <c r="AC960">
        <f t="shared" si="246"/>
        <v>4</v>
      </c>
      <c r="AD960" s="23">
        <f t="shared" si="247"/>
        <v>2</v>
      </c>
      <c r="AE960">
        <f>IF(ISBLANK(Basket_Sheet!$I$1),0,IF(Basket_Sheet!$I$1=0,1,IF(Calculation_Sheet!AB960=Basket_Sheet!$I$1,1,0)))</f>
        <v>1</v>
      </c>
      <c r="AF960">
        <f>IF(ISBLANK(Basket_Sheet!$I$2),0,IF(Basket_Sheet!$I$2=0,1,IF(Calculation_Sheet!AC960=Basket_Sheet!$I$2,1,0)))</f>
        <v>0</v>
      </c>
      <c r="AG960">
        <f>IF(ISBLANK(Basket_Sheet!$I$3),0,IF(Basket_Sheet!$I$3=0,1,IF(Calculation_Sheet!AD960=Basket_Sheet!$I$3,1,0)))</f>
        <v>0</v>
      </c>
      <c r="AH960">
        <f t="shared" si="248"/>
        <v>1</v>
      </c>
    </row>
    <row r="961" spans="1:34" x14ac:dyDescent="0.35">
      <c r="A961" s="19">
        <v>43941</v>
      </c>
      <c r="B961" s="7">
        <v>-0.37465293624056306</v>
      </c>
      <c r="C961">
        <v>0.156904925</v>
      </c>
      <c r="D961">
        <v>0.119934861638971</v>
      </c>
      <c r="E961">
        <v>9.4792273838635399</v>
      </c>
      <c r="F961">
        <v>4</v>
      </c>
      <c r="G961">
        <f t="shared" si="239"/>
        <v>-1</v>
      </c>
      <c r="H961">
        <f t="shared" si="240"/>
        <v>99999</v>
      </c>
      <c r="I961">
        <f t="shared" si="241"/>
        <v>99999</v>
      </c>
      <c r="J961">
        <f>IF(Basket_Sheet!$I$6=0,IF(C961&lt;Basket_Sheet!$I$7,-10,10),IF(Basket_Sheet!$I$6=1,IF(D961&lt;Basket_Sheet!$I$7,-10,10),IF(Basket_Sheet!$I$6=2,IF(E961&gt;Basket_Sheet!$I$7,-10,10),"")))</f>
        <v>10</v>
      </c>
      <c r="K961">
        <f t="shared" si="242"/>
        <v>-1</v>
      </c>
      <c r="L961">
        <f t="shared" si="243"/>
        <v>1</v>
      </c>
      <c r="M961">
        <f t="shared" si="244"/>
        <v>1</v>
      </c>
      <c r="N961">
        <v>20488.550800000001</v>
      </c>
      <c r="O961" s="6">
        <f t="shared" si="249"/>
        <v>-1.2564270997746818E-2</v>
      </c>
      <c r="P961">
        <v>34648596</v>
      </c>
      <c r="Q961" s="6">
        <f t="shared" si="250"/>
        <v>1.9080108813065433E-3</v>
      </c>
      <c r="R961">
        <v>4868.8605137025306</v>
      </c>
      <c r="S961" s="6">
        <f t="shared" si="251"/>
        <v>-3.6815039978914665E-3</v>
      </c>
      <c r="T961" s="29">
        <v>824.02960999999914</v>
      </c>
      <c r="U961" s="6">
        <f t="shared" si="252"/>
        <v>-1.8360590143708944E-3</v>
      </c>
      <c r="V961">
        <v>1446.9594599999989</v>
      </c>
      <c r="W961" s="6">
        <f t="shared" si="254"/>
        <v>-6.4232860585854423E-3</v>
      </c>
      <c r="X961">
        <v>5692.8901237025293</v>
      </c>
      <c r="Y961" s="6">
        <f t="shared" si="253"/>
        <v>-3.414803594056659E-3</v>
      </c>
      <c r="Z961" s="29">
        <v>7139.8495837025284</v>
      </c>
      <c r="AA961" s="6">
        <f t="shared" si="255"/>
        <v>-4.0259727015974356E-3</v>
      </c>
      <c r="AB961">
        <f t="shared" si="245"/>
        <v>2020</v>
      </c>
      <c r="AC961">
        <f t="shared" si="246"/>
        <v>4</v>
      </c>
      <c r="AD961" s="23">
        <f t="shared" si="247"/>
        <v>2</v>
      </c>
      <c r="AE961">
        <f>IF(ISBLANK(Basket_Sheet!$I$1),0,IF(Basket_Sheet!$I$1=0,1,IF(Calculation_Sheet!AB961=Basket_Sheet!$I$1,1,0)))</f>
        <v>1</v>
      </c>
      <c r="AF961">
        <f>IF(ISBLANK(Basket_Sheet!$I$2),0,IF(Basket_Sheet!$I$2=0,1,IF(Calculation_Sheet!AC961=Basket_Sheet!$I$2,1,0)))</f>
        <v>0</v>
      </c>
      <c r="AG961">
        <f>IF(ISBLANK(Basket_Sheet!$I$3),0,IF(Basket_Sheet!$I$3=0,1,IF(Calculation_Sheet!AD961=Basket_Sheet!$I$3,1,0)))</f>
        <v>0</v>
      </c>
      <c r="AH961">
        <f t="shared" si="248"/>
        <v>1</v>
      </c>
    </row>
    <row r="962" spans="1:34" x14ac:dyDescent="0.35">
      <c r="A962" s="19">
        <v>43942</v>
      </c>
      <c r="B962" s="7">
        <v>-0.5564499485835428</v>
      </c>
      <c r="C962">
        <v>0.71913256400000003</v>
      </c>
      <c r="D962">
        <v>0.13539649726275699</v>
      </c>
      <c r="E962">
        <v>7.6872266832575296</v>
      </c>
      <c r="F962">
        <v>2</v>
      </c>
      <c r="G962">
        <f t="shared" si="239"/>
        <v>-1</v>
      </c>
      <c r="H962">
        <f t="shared" si="240"/>
        <v>99999</v>
      </c>
      <c r="I962">
        <f t="shared" si="241"/>
        <v>99999</v>
      </c>
      <c r="J962">
        <f>IF(Basket_Sheet!$I$6=0,IF(C962&lt;Basket_Sheet!$I$7,-10,10),IF(Basket_Sheet!$I$6=1,IF(D962&lt;Basket_Sheet!$I$7,-10,10),IF(Basket_Sheet!$I$6=2,IF(E962&gt;Basket_Sheet!$I$7,-10,10),"")))</f>
        <v>10</v>
      </c>
      <c r="K962">
        <f t="shared" si="242"/>
        <v>-1</v>
      </c>
      <c r="L962">
        <f t="shared" si="243"/>
        <v>1</v>
      </c>
      <c r="M962">
        <f t="shared" si="244"/>
        <v>1</v>
      </c>
      <c r="N962">
        <v>19354.25</v>
      </c>
      <c r="O962" s="6">
        <f t="shared" si="249"/>
        <v>-5.5362666255536319E-2</v>
      </c>
      <c r="P962">
        <v>34676712</v>
      </c>
      <c r="Q962" s="6">
        <f t="shared" si="250"/>
        <v>8.1146145142496628E-4</v>
      </c>
      <c r="R962">
        <v>4869.1324716232957</v>
      </c>
      <c r="S962" s="6">
        <f t="shared" si="251"/>
        <v>5.5856584923574815E-5</v>
      </c>
      <c r="T962" s="29">
        <v>831.83867999999904</v>
      </c>
      <c r="U962" s="6">
        <f t="shared" si="252"/>
        <v>9.4766861593722496E-3</v>
      </c>
      <c r="V962">
        <v>1445.531279999999</v>
      </c>
      <c r="W962" s="6">
        <f t="shared" si="254"/>
        <v>-9.8702143320583691E-4</v>
      </c>
      <c r="X962">
        <v>5700.9711516232946</v>
      </c>
      <c r="Y962" s="6">
        <f t="shared" si="253"/>
        <v>1.4194947988053208E-3</v>
      </c>
      <c r="Z962" s="29">
        <v>7146.5024316232939</v>
      </c>
      <c r="AA962" s="6">
        <f t="shared" si="255"/>
        <v>9.3179104724439021E-4</v>
      </c>
      <c r="AB962">
        <f t="shared" si="245"/>
        <v>2020</v>
      </c>
      <c r="AC962">
        <f t="shared" si="246"/>
        <v>4</v>
      </c>
      <c r="AD962" s="23">
        <f t="shared" si="247"/>
        <v>2</v>
      </c>
      <c r="AE962">
        <f>IF(ISBLANK(Basket_Sheet!$I$1),0,IF(Basket_Sheet!$I$1=0,1,IF(Calculation_Sheet!AB962=Basket_Sheet!$I$1,1,0)))</f>
        <v>1</v>
      </c>
      <c r="AF962">
        <f>IF(ISBLANK(Basket_Sheet!$I$2),0,IF(Basket_Sheet!$I$2=0,1,IF(Calculation_Sheet!AC962=Basket_Sheet!$I$2,1,0)))</f>
        <v>0</v>
      </c>
      <c r="AG962">
        <f>IF(ISBLANK(Basket_Sheet!$I$3),0,IF(Basket_Sheet!$I$3=0,1,IF(Calculation_Sheet!AD962=Basket_Sheet!$I$3,1,0)))</f>
        <v>0</v>
      </c>
      <c r="AH962">
        <f t="shared" si="248"/>
        <v>1</v>
      </c>
    </row>
    <row r="963" spans="1:34" x14ac:dyDescent="0.35">
      <c r="A963" s="19">
        <v>43943</v>
      </c>
      <c r="B963" s="7">
        <v>0.48658760993252165</v>
      </c>
      <c r="C963">
        <v>0.55492684699999995</v>
      </c>
      <c r="D963">
        <v>0.170876909057773</v>
      </c>
      <c r="E963">
        <v>7.4159605429692803</v>
      </c>
      <c r="F963">
        <v>4</v>
      </c>
      <c r="G963">
        <f t="shared" si="239"/>
        <v>99999</v>
      </c>
      <c r="H963">
        <f t="shared" si="240"/>
        <v>99999</v>
      </c>
      <c r="I963">
        <f t="shared" si="241"/>
        <v>1</v>
      </c>
      <c r="J963">
        <f>IF(Basket_Sheet!$I$6=0,IF(C963&lt;Basket_Sheet!$I$7,-10,10),IF(Basket_Sheet!$I$6=1,IF(D963&lt;Basket_Sheet!$I$7,-10,10),IF(Basket_Sheet!$I$6=2,IF(E963&gt;Basket_Sheet!$I$7,-10,10),"")))</f>
        <v>10</v>
      </c>
      <c r="K963">
        <f t="shared" si="242"/>
        <v>1</v>
      </c>
      <c r="L963">
        <f t="shared" si="243"/>
        <v>5</v>
      </c>
      <c r="M963">
        <f t="shared" si="244"/>
        <v>5</v>
      </c>
      <c r="N963">
        <v>19744.900399999999</v>
      </c>
      <c r="O963" s="6">
        <f t="shared" si="249"/>
        <v>2.0184217936628945E-2</v>
      </c>
      <c r="P963">
        <v>34787736</v>
      </c>
      <c r="Q963" s="6">
        <f t="shared" si="250"/>
        <v>3.2016876340525968E-3</v>
      </c>
      <c r="R963">
        <v>4878.069935518175</v>
      </c>
      <c r="S963" s="6">
        <f t="shared" si="251"/>
        <v>1.8355351691428101E-3</v>
      </c>
      <c r="T963" s="29">
        <v>833.80632999999909</v>
      </c>
      <c r="U963" s="6">
        <f t="shared" si="252"/>
        <v>2.3654225841001075E-3</v>
      </c>
      <c r="V963">
        <v>1450.889359999999</v>
      </c>
      <c r="W963" s="6">
        <f t="shared" si="254"/>
        <v>3.7066510245284956E-3</v>
      </c>
      <c r="X963">
        <v>5711.8762655181745</v>
      </c>
      <c r="Y963" s="6">
        <f t="shared" si="253"/>
        <v>1.9128519694007196E-3</v>
      </c>
      <c r="Z963" s="29">
        <v>7162.7656255181737</v>
      </c>
      <c r="AA963" s="6">
        <f t="shared" si="255"/>
        <v>2.2756857708345901E-3</v>
      </c>
      <c r="AB963">
        <f t="shared" si="245"/>
        <v>2020</v>
      </c>
      <c r="AC963">
        <f t="shared" si="246"/>
        <v>4</v>
      </c>
      <c r="AD963" s="23">
        <f t="shared" si="247"/>
        <v>2</v>
      </c>
      <c r="AE963">
        <f>IF(ISBLANK(Basket_Sheet!$I$1),0,IF(Basket_Sheet!$I$1=0,1,IF(Calculation_Sheet!AB963=Basket_Sheet!$I$1,1,0)))</f>
        <v>1</v>
      </c>
      <c r="AF963">
        <f>IF(ISBLANK(Basket_Sheet!$I$2),0,IF(Basket_Sheet!$I$2=0,1,IF(Calculation_Sheet!AC963=Basket_Sheet!$I$2,1,0)))</f>
        <v>0</v>
      </c>
      <c r="AG963">
        <f>IF(ISBLANK(Basket_Sheet!$I$3),0,IF(Basket_Sheet!$I$3=0,1,IF(Calculation_Sheet!AD963=Basket_Sheet!$I$3,1,0)))</f>
        <v>0</v>
      </c>
      <c r="AH963">
        <f t="shared" si="248"/>
        <v>1</v>
      </c>
    </row>
    <row r="964" spans="1:34" x14ac:dyDescent="0.35">
      <c r="A964" s="19">
        <v>43944</v>
      </c>
      <c r="B964" s="7">
        <v>0.54803057194974036</v>
      </c>
      <c r="C964">
        <v>0.75126189099999996</v>
      </c>
      <c r="D964">
        <v>0.19772659793651801</v>
      </c>
      <c r="E964">
        <v>7.3279458752148896</v>
      </c>
      <c r="F964">
        <v>2</v>
      </c>
      <c r="G964">
        <f t="shared" si="239"/>
        <v>99999</v>
      </c>
      <c r="H964">
        <f t="shared" si="240"/>
        <v>99999</v>
      </c>
      <c r="I964">
        <f t="shared" si="241"/>
        <v>1</v>
      </c>
      <c r="J964">
        <f>IF(Basket_Sheet!$I$6=0,IF(C964&lt;Basket_Sheet!$I$7,-10,10),IF(Basket_Sheet!$I$6=1,IF(D964&lt;Basket_Sheet!$I$7,-10,10),IF(Basket_Sheet!$I$6=2,IF(E964&gt;Basket_Sheet!$I$7,-10,10),"")))</f>
        <v>10</v>
      </c>
      <c r="K964">
        <f t="shared" si="242"/>
        <v>1</v>
      </c>
      <c r="L964">
        <f t="shared" si="243"/>
        <v>5</v>
      </c>
      <c r="M964">
        <f t="shared" si="244"/>
        <v>5</v>
      </c>
      <c r="N964">
        <v>20221.699199999999</v>
      </c>
      <c r="O964" s="6">
        <f t="shared" si="249"/>
        <v>2.4147946575613144E-2</v>
      </c>
      <c r="P964">
        <v>34883044</v>
      </c>
      <c r="Q964" s="6">
        <f t="shared" si="250"/>
        <v>2.7397011406549154E-3</v>
      </c>
      <c r="R964">
        <v>4900.7082837395765</v>
      </c>
      <c r="S964" s="6">
        <f t="shared" si="251"/>
        <v>4.6408412590741577E-3</v>
      </c>
      <c r="T964" s="29">
        <v>843.11204999999916</v>
      </c>
      <c r="U964" s="6">
        <f t="shared" si="252"/>
        <v>1.1160529328195556E-2</v>
      </c>
      <c r="V964">
        <v>1444.6436999999989</v>
      </c>
      <c r="W964" s="6">
        <f t="shared" si="254"/>
        <v>-4.3047114219654237E-3</v>
      </c>
      <c r="X964">
        <v>5743.8203337395753</v>
      </c>
      <c r="Y964" s="6">
        <f t="shared" si="253"/>
        <v>5.5925700656793698E-3</v>
      </c>
      <c r="Z964" s="29">
        <v>7188.464033739574</v>
      </c>
      <c r="AA964" s="6">
        <f t="shared" si="255"/>
        <v>3.5877773425738724E-3</v>
      </c>
      <c r="AB964">
        <f t="shared" si="245"/>
        <v>2020</v>
      </c>
      <c r="AC964">
        <f t="shared" si="246"/>
        <v>4</v>
      </c>
      <c r="AD964" s="23">
        <f t="shared" si="247"/>
        <v>2</v>
      </c>
      <c r="AE964">
        <f>IF(ISBLANK(Basket_Sheet!$I$1),0,IF(Basket_Sheet!$I$1=0,1,IF(Calculation_Sheet!AB964=Basket_Sheet!$I$1,1,0)))</f>
        <v>1</v>
      </c>
      <c r="AF964">
        <f>IF(ISBLANK(Basket_Sheet!$I$2),0,IF(Basket_Sheet!$I$2=0,1,IF(Calculation_Sheet!AC964=Basket_Sheet!$I$2,1,0)))</f>
        <v>0</v>
      </c>
      <c r="AG964">
        <f>IF(ISBLANK(Basket_Sheet!$I$3),0,IF(Basket_Sheet!$I$3=0,1,IF(Calculation_Sheet!AD964=Basket_Sheet!$I$3,1,0)))</f>
        <v>0</v>
      </c>
      <c r="AH964">
        <f t="shared" si="248"/>
        <v>1</v>
      </c>
    </row>
    <row r="965" spans="1:34" x14ac:dyDescent="0.35">
      <c r="A965" s="19">
        <v>43945</v>
      </c>
      <c r="B965" s="7">
        <v>-9.3082004410775979E-2</v>
      </c>
      <c r="C965">
        <v>4.8592978000000002E-2</v>
      </c>
      <c r="D965">
        <v>2.9293157032911101E-2</v>
      </c>
      <c r="E965">
        <v>10.4657711328353</v>
      </c>
      <c r="F965">
        <v>3</v>
      </c>
      <c r="G965">
        <f t="shared" si="239"/>
        <v>99999</v>
      </c>
      <c r="H965">
        <f t="shared" si="240"/>
        <v>0</v>
      </c>
      <c r="I965">
        <f t="shared" si="241"/>
        <v>99999</v>
      </c>
      <c r="J965">
        <f>IF(Basket_Sheet!$I$6=0,IF(C965&lt;Basket_Sheet!$I$7,-10,10),IF(Basket_Sheet!$I$6=1,IF(D965&lt;Basket_Sheet!$I$7,-10,10),IF(Basket_Sheet!$I$6=2,IF(E965&gt;Basket_Sheet!$I$7,-10,10),"")))</f>
        <v>-10</v>
      </c>
      <c r="K965">
        <f t="shared" si="242"/>
        <v>0</v>
      </c>
      <c r="L965">
        <f t="shared" si="243"/>
        <v>4</v>
      </c>
      <c r="M965">
        <f t="shared" si="244"/>
        <v>4</v>
      </c>
      <c r="N965">
        <v>19636.599600000001</v>
      </c>
      <c r="O965" s="6">
        <f t="shared" si="249"/>
        <v>-2.8934245050979635E-2</v>
      </c>
      <c r="P965">
        <v>34865044</v>
      </c>
      <c r="Q965" s="6">
        <f t="shared" si="250"/>
        <v>-5.1601001334633523E-4</v>
      </c>
      <c r="R965">
        <v>4898.0059925314754</v>
      </c>
      <c r="S965" s="6">
        <f t="shared" si="251"/>
        <v>-5.5140829685118575E-4</v>
      </c>
      <c r="T965" s="29">
        <v>840.07965999999908</v>
      </c>
      <c r="U965" s="6">
        <f t="shared" si="252"/>
        <v>-3.5966631007112726E-3</v>
      </c>
      <c r="V965">
        <v>1452.8902399999988</v>
      </c>
      <c r="W965" s="6">
        <f t="shared" si="254"/>
        <v>5.7083556312189643E-3</v>
      </c>
      <c r="X965">
        <v>5738.0856525314748</v>
      </c>
      <c r="Y965" s="6">
        <f t="shared" si="253"/>
        <v>-9.9840887682622892E-4</v>
      </c>
      <c r="Z965" s="29">
        <v>7190.9758925314736</v>
      </c>
      <c r="AA965" s="6">
        <f t="shared" si="255"/>
        <v>3.4942913814561827E-4</v>
      </c>
      <c r="AB965">
        <f t="shared" si="245"/>
        <v>2020</v>
      </c>
      <c r="AC965">
        <f t="shared" si="246"/>
        <v>4</v>
      </c>
      <c r="AD965" s="23">
        <f t="shared" si="247"/>
        <v>2</v>
      </c>
      <c r="AE965">
        <f>IF(ISBLANK(Basket_Sheet!$I$1),0,IF(Basket_Sheet!$I$1=0,1,IF(Calculation_Sheet!AB965=Basket_Sheet!$I$1,1,0)))</f>
        <v>1</v>
      </c>
      <c r="AF965">
        <f>IF(ISBLANK(Basket_Sheet!$I$2),0,IF(Basket_Sheet!$I$2=0,1,IF(Calculation_Sheet!AC965=Basket_Sheet!$I$2,1,0)))</f>
        <v>0</v>
      </c>
      <c r="AG965">
        <f>IF(ISBLANK(Basket_Sheet!$I$3),0,IF(Basket_Sheet!$I$3=0,1,IF(Calculation_Sheet!AD965=Basket_Sheet!$I$3,1,0)))</f>
        <v>0</v>
      </c>
      <c r="AH965">
        <f t="shared" si="248"/>
        <v>1</v>
      </c>
    </row>
    <row r="966" spans="1:34" x14ac:dyDescent="0.35">
      <c r="A966" s="19">
        <v>43948</v>
      </c>
      <c r="B966" s="7">
        <v>0.14128342263560195</v>
      </c>
      <c r="C966">
        <v>3.5783436000000002E-2</v>
      </c>
      <c r="D966">
        <v>3.6086626986688797E-2</v>
      </c>
      <c r="E966">
        <v>11.1968936990356</v>
      </c>
      <c r="F966">
        <v>1</v>
      </c>
      <c r="G966">
        <f t="shared" si="239"/>
        <v>99999</v>
      </c>
      <c r="H966">
        <f t="shared" si="240"/>
        <v>0</v>
      </c>
      <c r="I966">
        <f t="shared" si="241"/>
        <v>99999</v>
      </c>
      <c r="J966">
        <f>IF(Basket_Sheet!$I$6=0,IF(C966&lt;Basket_Sheet!$I$7,-10,10),IF(Basket_Sheet!$I$6=1,IF(D966&lt;Basket_Sheet!$I$7,-10,10),IF(Basket_Sheet!$I$6=2,IF(E966&gt;Basket_Sheet!$I$7,-10,10),"")))</f>
        <v>-10</v>
      </c>
      <c r="K966">
        <f t="shared" si="242"/>
        <v>0</v>
      </c>
      <c r="L966">
        <f t="shared" si="243"/>
        <v>4</v>
      </c>
      <c r="M966">
        <f t="shared" si="244"/>
        <v>4</v>
      </c>
      <c r="N966">
        <v>20080.800800000001</v>
      </c>
      <c r="O966" s="6">
        <f t="shared" si="249"/>
        <v>2.262108557736231E-2</v>
      </c>
      <c r="P966">
        <v>34872704</v>
      </c>
      <c r="Q966" s="6">
        <f t="shared" si="250"/>
        <v>2.1970429751938525E-4</v>
      </c>
      <c r="R966">
        <v>4912.4820880305679</v>
      </c>
      <c r="S966" s="6">
        <f t="shared" si="251"/>
        <v>2.9555079191747602E-3</v>
      </c>
      <c r="T966" s="29">
        <v>836.79276999999911</v>
      </c>
      <c r="U966" s="6">
        <f t="shared" si="252"/>
        <v>-3.9125932414552089E-3</v>
      </c>
      <c r="V966">
        <v>1452.8902399999988</v>
      </c>
      <c r="W966" s="6">
        <f t="shared" si="254"/>
        <v>0</v>
      </c>
      <c r="X966">
        <v>5749.274858030567</v>
      </c>
      <c r="Y966" s="6">
        <f t="shared" si="253"/>
        <v>1.9499892780714401E-3</v>
      </c>
      <c r="Z966" s="29">
        <v>7202.1650980305658</v>
      </c>
      <c r="AA966" s="6">
        <f t="shared" si="255"/>
        <v>1.5560065374038423E-3</v>
      </c>
      <c r="AB966">
        <f t="shared" si="245"/>
        <v>2020</v>
      </c>
      <c r="AC966">
        <f t="shared" si="246"/>
        <v>4</v>
      </c>
      <c r="AD966" s="23">
        <f t="shared" si="247"/>
        <v>2</v>
      </c>
      <c r="AE966">
        <f>IF(ISBLANK(Basket_Sheet!$I$1),0,IF(Basket_Sheet!$I$1=0,1,IF(Calculation_Sheet!AB966=Basket_Sheet!$I$1,1,0)))</f>
        <v>1</v>
      </c>
      <c r="AF966">
        <f>IF(ISBLANK(Basket_Sheet!$I$2),0,IF(Basket_Sheet!$I$2=0,1,IF(Calculation_Sheet!AC966=Basket_Sheet!$I$2,1,0)))</f>
        <v>0</v>
      </c>
      <c r="AG966">
        <f>IF(ISBLANK(Basket_Sheet!$I$3),0,IF(Basket_Sheet!$I$3=0,1,IF(Calculation_Sheet!AD966=Basket_Sheet!$I$3,1,0)))</f>
        <v>0</v>
      </c>
      <c r="AH966">
        <f t="shared" si="248"/>
        <v>1</v>
      </c>
    </row>
    <row r="967" spans="1:34" x14ac:dyDescent="0.35">
      <c r="A967" s="19">
        <v>43949</v>
      </c>
      <c r="B967" s="7">
        <v>0.31252329828108105</v>
      </c>
      <c r="C967">
        <v>0.79856054300000001</v>
      </c>
      <c r="D967">
        <v>0.14142776112389799</v>
      </c>
      <c r="E967">
        <v>7.6883439504791404</v>
      </c>
      <c r="F967">
        <v>0</v>
      </c>
      <c r="G967">
        <f t="shared" si="239"/>
        <v>99999</v>
      </c>
      <c r="H967">
        <f t="shared" si="240"/>
        <v>99999</v>
      </c>
      <c r="I967">
        <f t="shared" si="241"/>
        <v>1</v>
      </c>
      <c r="J967">
        <f>IF(Basket_Sheet!$I$6=0,IF(C967&lt;Basket_Sheet!$I$7,-10,10),IF(Basket_Sheet!$I$6=1,IF(D967&lt;Basket_Sheet!$I$7,-10,10),IF(Basket_Sheet!$I$6=2,IF(E967&gt;Basket_Sheet!$I$7,-10,10),"")))</f>
        <v>10</v>
      </c>
      <c r="K967">
        <f t="shared" si="242"/>
        <v>1</v>
      </c>
      <c r="L967">
        <f t="shared" si="243"/>
        <v>5</v>
      </c>
      <c r="M967">
        <f t="shared" si="244"/>
        <v>5</v>
      </c>
      <c r="N967">
        <v>20739</v>
      </c>
      <c r="O967" s="6">
        <f t="shared" si="249"/>
        <v>3.2777537437650439E-2</v>
      </c>
      <c r="P967">
        <v>34825796</v>
      </c>
      <c r="Q967" s="6">
        <f t="shared" si="250"/>
        <v>-1.3451208142620796E-3</v>
      </c>
      <c r="R967">
        <v>4917.6436549754344</v>
      </c>
      <c r="S967" s="6">
        <f t="shared" si="251"/>
        <v>1.050704481435849E-3</v>
      </c>
      <c r="T967" s="29">
        <v>845.35876999999903</v>
      </c>
      <c r="U967" s="6">
        <f t="shared" si="252"/>
        <v>1.0236704124487073E-2</v>
      </c>
      <c r="V967">
        <v>1451.7460399999991</v>
      </c>
      <c r="W967" s="6">
        <f t="shared" si="254"/>
        <v>-7.8753368182837846E-4</v>
      </c>
      <c r="X967">
        <v>5763.0024249754333</v>
      </c>
      <c r="Y967" s="6">
        <f t="shared" si="253"/>
        <v>2.3877040642250602E-3</v>
      </c>
      <c r="Z967" s="29">
        <v>7214.7484649754324</v>
      </c>
      <c r="AA967" s="6">
        <f t="shared" si="255"/>
        <v>1.7471644670166153E-3</v>
      </c>
      <c r="AB967">
        <f t="shared" si="245"/>
        <v>2020</v>
      </c>
      <c r="AC967">
        <f t="shared" si="246"/>
        <v>4</v>
      </c>
      <c r="AD967" s="23">
        <f t="shared" si="247"/>
        <v>2</v>
      </c>
      <c r="AE967">
        <f>IF(ISBLANK(Basket_Sheet!$I$1),0,IF(Basket_Sheet!$I$1=0,1,IF(Calculation_Sheet!AB967=Basket_Sheet!$I$1,1,0)))</f>
        <v>1</v>
      </c>
      <c r="AF967">
        <f>IF(ISBLANK(Basket_Sheet!$I$2),0,IF(Basket_Sheet!$I$2=0,1,IF(Calculation_Sheet!AC967=Basket_Sheet!$I$2,1,0)))</f>
        <v>0</v>
      </c>
      <c r="AG967">
        <f>IF(ISBLANK(Basket_Sheet!$I$3),0,IF(Basket_Sheet!$I$3=0,1,IF(Calculation_Sheet!AD967=Basket_Sheet!$I$3,1,0)))</f>
        <v>0</v>
      </c>
      <c r="AH967">
        <f t="shared" si="248"/>
        <v>1</v>
      </c>
    </row>
    <row r="968" spans="1:34" x14ac:dyDescent="0.35">
      <c r="A968" s="19">
        <v>43950</v>
      </c>
      <c r="B968" s="7">
        <v>0.60791766180676532</v>
      </c>
      <c r="C968">
        <v>0.67912524299999999</v>
      </c>
      <c r="D968">
        <v>0.19458831833923099</v>
      </c>
      <c r="E968">
        <v>4.9709343458745998</v>
      </c>
      <c r="F968">
        <v>1</v>
      </c>
      <c r="G968">
        <f t="shared" si="239"/>
        <v>99999</v>
      </c>
      <c r="H968">
        <f t="shared" si="240"/>
        <v>99999</v>
      </c>
      <c r="I968">
        <f t="shared" si="241"/>
        <v>1</v>
      </c>
      <c r="J968">
        <f>IF(Basket_Sheet!$I$6=0,IF(C968&lt;Basket_Sheet!$I$7,-10,10),IF(Basket_Sheet!$I$6=1,IF(D968&lt;Basket_Sheet!$I$7,-10,10),IF(Basket_Sheet!$I$6=2,IF(E968&gt;Basket_Sheet!$I$7,-10,10),"")))</f>
        <v>10</v>
      </c>
      <c r="K968">
        <f t="shared" si="242"/>
        <v>1</v>
      </c>
      <c r="L968">
        <f t="shared" si="243"/>
        <v>5</v>
      </c>
      <c r="M968">
        <f t="shared" si="244"/>
        <v>5</v>
      </c>
      <c r="N968">
        <v>20982.699199999999</v>
      </c>
      <c r="O968" s="6">
        <f t="shared" si="249"/>
        <v>1.1750769082405021E-2</v>
      </c>
      <c r="P968">
        <v>34869540</v>
      </c>
      <c r="Q968" s="6">
        <f t="shared" si="250"/>
        <v>1.2560804066044096E-3</v>
      </c>
      <c r="R968">
        <v>4922.2575911186668</v>
      </c>
      <c r="S968" s="6">
        <f t="shared" si="251"/>
        <v>9.3824125271146919E-4</v>
      </c>
      <c r="T968" s="29">
        <v>846.35831999999903</v>
      </c>
      <c r="U968" s="6">
        <f t="shared" si="252"/>
        <v>1.1823973861417869E-3</v>
      </c>
      <c r="V968">
        <v>1453.2692399999992</v>
      </c>
      <c r="W968" s="6">
        <f t="shared" si="254"/>
        <v>1.0492193248896609E-3</v>
      </c>
      <c r="X968">
        <v>5768.6159111186662</v>
      </c>
      <c r="Y968" s="6">
        <f t="shared" si="253"/>
        <v>9.7405583570564502E-4</v>
      </c>
      <c r="Z968" s="29">
        <v>7221.8851511186658</v>
      </c>
      <c r="AA968" s="6">
        <f t="shared" si="255"/>
        <v>9.8918017417770621E-4</v>
      </c>
      <c r="AB968">
        <f t="shared" si="245"/>
        <v>2020</v>
      </c>
      <c r="AC968">
        <f t="shared" si="246"/>
        <v>4</v>
      </c>
      <c r="AD968" s="23">
        <f t="shared" si="247"/>
        <v>2</v>
      </c>
      <c r="AE968">
        <f>IF(ISBLANK(Basket_Sheet!$I$1),0,IF(Basket_Sheet!$I$1=0,1,IF(Calculation_Sheet!AB968=Basket_Sheet!$I$1,1,0)))</f>
        <v>1</v>
      </c>
      <c r="AF968">
        <f>IF(ISBLANK(Basket_Sheet!$I$2),0,IF(Basket_Sheet!$I$2=0,1,IF(Calculation_Sheet!AC968=Basket_Sheet!$I$2,1,0)))</f>
        <v>0</v>
      </c>
      <c r="AG968">
        <f>IF(ISBLANK(Basket_Sheet!$I$3),0,IF(Basket_Sheet!$I$3=0,1,IF(Calculation_Sheet!AD968=Basket_Sheet!$I$3,1,0)))</f>
        <v>0</v>
      </c>
      <c r="AH968">
        <f t="shared" si="248"/>
        <v>1</v>
      </c>
    </row>
    <row r="969" spans="1:34" x14ac:dyDescent="0.35">
      <c r="A969" s="19">
        <v>43951</v>
      </c>
      <c r="B969" s="7">
        <v>-0.3020610099821695</v>
      </c>
      <c r="C969">
        <v>0.67306023299999995</v>
      </c>
      <c r="D969">
        <v>0.14012939064483601</v>
      </c>
      <c r="E969">
        <v>7.2664033693024903</v>
      </c>
      <c r="F969">
        <v>5</v>
      </c>
      <c r="G969">
        <f t="shared" ref="G969:G1032" si="256">IF(B969&gt;=MIN($B$9:$B$1732),IF(B969&lt;-0.25,-1,99999),99999)</f>
        <v>-1</v>
      </c>
      <c r="H969">
        <f t="shared" ref="H969:H1032" si="257">IF(B969&gt;-0.25,IF(B969&lt;0.25,0,99999),99999)</f>
        <v>99999</v>
      </c>
      <c r="I969">
        <f t="shared" ref="I969:I1032" si="258">IF(B969&gt;0.25,1,99999)</f>
        <v>99999</v>
      </c>
      <c r="J969">
        <f>IF(Basket_Sheet!$I$6=0,IF(C969&lt;Basket_Sheet!$I$7,-10,10),IF(Basket_Sheet!$I$6=1,IF(D969&lt;Basket_Sheet!$I$7,-10,10),IF(Basket_Sheet!$I$6=2,IF(E969&gt;Basket_Sheet!$I$7,-10,10),"")))</f>
        <v>10</v>
      </c>
      <c r="K969">
        <f t="shared" ref="K969:K1032" si="259">MIN(G969:I969)</f>
        <v>-1</v>
      </c>
      <c r="L969">
        <f t="shared" ref="L969:L1032" si="260">IF(AND(K969=-1,J969=10),1,IF(AND(K969=-1,J969=-10),2,IF(AND(K969=0,J969=10),3,IF(AND(K969=0,J969=-10),4,IF(AND(K969=1,J969=10),5,IF(AND(K969=1,J969=-10),6,""))))))</f>
        <v>1</v>
      </c>
      <c r="M969">
        <f t="shared" ref="M969:M1032" si="261">L969</f>
        <v>1</v>
      </c>
      <c r="N969">
        <v>21478.449199999999</v>
      </c>
      <c r="O969" s="6">
        <f t="shared" si="249"/>
        <v>2.3626607581545001E-2</v>
      </c>
      <c r="P969">
        <v>34547100</v>
      </c>
      <c r="Q969" s="6">
        <f t="shared" si="250"/>
        <v>-9.2470391063375068E-3</v>
      </c>
      <c r="R969">
        <v>4926.1978310417198</v>
      </c>
      <c r="S969" s="6">
        <f t="shared" si="251"/>
        <v>8.004944581043727E-4</v>
      </c>
      <c r="T969" s="29">
        <v>851.3774799999992</v>
      </c>
      <c r="U969" s="6">
        <f t="shared" si="252"/>
        <v>5.9303014827103429E-3</v>
      </c>
      <c r="V969">
        <v>1465.4391399999988</v>
      </c>
      <c r="W969" s="6">
        <f t="shared" si="254"/>
        <v>8.3741537115309406E-3</v>
      </c>
      <c r="X969">
        <v>5777.575311041719</v>
      </c>
      <c r="Y969" s="6">
        <f t="shared" si="253"/>
        <v>1.553128178595431E-3</v>
      </c>
      <c r="Z969" s="29">
        <v>7243.0144510417176</v>
      </c>
      <c r="AA969" s="6">
        <f t="shared" si="255"/>
        <v>2.9257319219178068E-3</v>
      </c>
      <c r="AB969">
        <f t="shared" ref="AB969:AB1032" si="262">YEAR(A969)</f>
        <v>2020</v>
      </c>
      <c r="AC969">
        <f t="shared" ref="AC969:AC1032" si="263">MONTH(A969)</f>
        <v>4</v>
      </c>
      <c r="AD969" s="23">
        <f t="shared" si="247"/>
        <v>2</v>
      </c>
      <c r="AE969">
        <f>IF(ISBLANK(Basket_Sheet!$I$1),0,IF(Basket_Sheet!$I$1=0,1,IF(Calculation_Sheet!AB969=Basket_Sheet!$I$1,1,0)))</f>
        <v>1</v>
      </c>
      <c r="AF969">
        <f>IF(ISBLANK(Basket_Sheet!$I$2),0,IF(Basket_Sheet!$I$2=0,1,IF(Calculation_Sheet!AC969=Basket_Sheet!$I$2,1,0)))</f>
        <v>0</v>
      </c>
      <c r="AG969">
        <f>IF(ISBLANK(Basket_Sheet!$I$3),0,IF(Basket_Sheet!$I$3=0,1,IF(Calculation_Sheet!AD969=Basket_Sheet!$I$3,1,0)))</f>
        <v>0</v>
      </c>
      <c r="AH969">
        <f t="shared" si="248"/>
        <v>1</v>
      </c>
    </row>
    <row r="970" spans="1:34" x14ac:dyDescent="0.35">
      <c r="A970" s="19">
        <v>43955</v>
      </c>
      <c r="B970" s="7">
        <v>-0.6272307590027838</v>
      </c>
      <c r="C970">
        <v>0.62926532300000004</v>
      </c>
      <c r="D970">
        <v>0.18946352597614899</v>
      </c>
      <c r="E970">
        <v>6.3881311102070697</v>
      </c>
      <c r="F970">
        <v>2</v>
      </c>
      <c r="G970">
        <f t="shared" si="256"/>
        <v>-1</v>
      </c>
      <c r="H970">
        <f t="shared" si="257"/>
        <v>99999</v>
      </c>
      <c r="I970">
        <f t="shared" si="258"/>
        <v>99999</v>
      </c>
      <c r="J970">
        <f>IF(Basket_Sheet!$I$6=0,IF(C970&lt;Basket_Sheet!$I$7,-10,10),IF(Basket_Sheet!$I$6=1,IF(D970&lt;Basket_Sheet!$I$7,-10,10),IF(Basket_Sheet!$I$6=2,IF(E970&gt;Basket_Sheet!$I$7,-10,10),"")))</f>
        <v>10</v>
      </c>
      <c r="K970">
        <f t="shared" si="259"/>
        <v>-1</v>
      </c>
      <c r="L970">
        <f t="shared" si="260"/>
        <v>1</v>
      </c>
      <c r="M970">
        <f t="shared" si="261"/>
        <v>1</v>
      </c>
      <c r="N970">
        <v>19813.25</v>
      </c>
      <c r="O970" s="6">
        <f t="shared" si="249"/>
        <v>-7.7528837603415002E-2</v>
      </c>
      <c r="P970">
        <v>34521796</v>
      </c>
      <c r="Q970" s="6">
        <f t="shared" si="250"/>
        <v>-7.3244932280858155E-4</v>
      </c>
      <c r="R970">
        <v>4925.2227860942385</v>
      </c>
      <c r="S970" s="6">
        <f t="shared" si="251"/>
        <v>-1.9793052997940652E-4</v>
      </c>
      <c r="T970" s="29">
        <v>860.68257999999901</v>
      </c>
      <c r="U970" s="6">
        <f t="shared" si="252"/>
        <v>1.0929464566058034E-2</v>
      </c>
      <c r="V970">
        <v>1491.8947199999991</v>
      </c>
      <c r="W970" s="6">
        <f t="shared" si="254"/>
        <v>1.8053004917010895E-2</v>
      </c>
      <c r="X970">
        <v>5785.9053660942373</v>
      </c>
      <c r="Y970" s="6">
        <f t="shared" si="253"/>
        <v>1.4417908212460695E-3</v>
      </c>
      <c r="Z970" s="29">
        <v>7277.8000860942366</v>
      </c>
      <c r="AA970" s="6">
        <f t="shared" si="255"/>
        <v>4.8026460926797743E-3</v>
      </c>
      <c r="AB970">
        <f t="shared" si="262"/>
        <v>2020</v>
      </c>
      <c r="AC970">
        <f t="shared" si="263"/>
        <v>5</v>
      </c>
      <c r="AD970" s="23">
        <f t="shared" ref="AD970:AD1033" si="264">ROUNDUP(AC970/3,0)</f>
        <v>2</v>
      </c>
      <c r="AE970">
        <f>IF(ISBLANK(Basket_Sheet!$I$1),0,IF(Basket_Sheet!$I$1=0,1,IF(Calculation_Sheet!AB970=Basket_Sheet!$I$1,1,0)))</f>
        <v>1</v>
      </c>
      <c r="AF970">
        <f>IF(ISBLANK(Basket_Sheet!$I$2),0,IF(Basket_Sheet!$I$2=0,1,IF(Calculation_Sheet!AC970=Basket_Sheet!$I$2,1,0)))</f>
        <v>0</v>
      </c>
      <c r="AG970">
        <f>IF(ISBLANK(Basket_Sheet!$I$3),0,IF(Basket_Sheet!$I$3=0,1,IF(Calculation_Sheet!AD970=Basket_Sheet!$I$3,1,0)))</f>
        <v>0</v>
      </c>
      <c r="AH970">
        <f t="shared" ref="AH970:AH1033" si="265">IF(SUM(AE970:AG970)&gt;=$T$1,1,0)</f>
        <v>1</v>
      </c>
    </row>
    <row r="971" spans="1:34" x14ac:dyDescent="0.35">
      <c r="A971" s="19">
        <v>43956</v>
      </c>
      <c r="B971" s="7">
        <v>-1.2725507059157957</v>
      </c>
      <c r="C971">
        <v>0.55344477800000003</v>
      </c>
      <c r="D971">
        <v>0.31727808202151803</v>
      </c>
      <c r="E971">
        <v>5.6100203553890697</v>
      </c>
      <c r="F971">
        <v>4</v>
      </c>
      <c r="G971">
        <f t="shared" si="256"/>
        <v>-1</v>
      </c>
      <c r="H971">
        <f t="shared" si="257"/>
        <v>99999</v>
      </c>
      <c r="I971">
        <f t="shared" si="258"/>
        <v>99999</v>
      </c>
      <c r="J971">
        <f>IF(Basket_Sheet!$I$6=0,IF(C971&lt;Basket_Sheet!$I$7,-10,10),IF(Basket_Sheet!$I$6=1,IF(D971&lt;Basket_Sheet!$I$7,-10,10),IF(Basket_Sheet!$I$6=2,IF(E971&gt;Basket_Sheet!$I$7,-10,10),"")))</f>
        <v>10</v>
      </c>
      <c r="K971">
        <f t="shared" si="259"/>
        <v>-1</v>
      </c>
      <c r="L971">
        <f t="shared" si="260"/>
        <v>1</v>
      </c>
      <c r="M971">
        <f t="shared" si="261"/>
        <v>1</v>
      </c>
      <c r="N971">
        <v>19333.349600000001</v>
      </c>
      <c r="O971" s="6">
        <f t="shared" ref="O971:O1034" si="266">N971/N970-1</f>
        <v>-2.4221185317905847E-2</v>
      </c>
      <c r="P971">
        <v>34626536</v>
      </c>
      <c r="Q971" s="6">
        <f t="shared" ref="Q971:Q1034" si="267">P971/P970-1</f>
        <v>3.0340252285832037E-3</v>
      </c>
      <c r="R971">
        <v>4923.3117232756522</v>
      </c>
      <c r="S971" s="6">
        <f t="shared" ref="S971:S1034" si="268">R971/R970-1</f>
        <v>-3.8801550743694513E-4</v>
      </c>
      <c r="T971" s="29">
        <v>860.22362999999916</v>
      </c>
      <c r="U971" s="6">
        <f t="shared" ref="U971:U1034" si="269">T971/T970-1</f>
        <v>-5.3323955969908354E-4</v>
      </c>
      <c r="V971">
        <v>1492.6409399999991</v>
      </c>
      <c r="W971" s="6">
        <f t="shared" si="254"/>
        <v>5.0018274747976044E-4</v>
      </c>
      <c r="X971">
        <v>5783.5353532756517</v>
      </c>
      <c r="Y971" s="6">
        <f t="shared" ref="Y971:Y1034" si="270">X971/X970-1</f>
        <v>-4.096183170353429E-4</v>
      </c>
      <c r="Z971" s="29">
        <v>7276.176293275651</v>
      </c>
      <c r="AA971" s="6">
        <f t="shared" si="255"/>
        <v>-2.2311588658341375E-4</v>
      </c>
      <c r="AB971">
        <f t="shared" si="262"/>
        <v>2020</v>
      </c>
      <c r="AC971">
        <f t="shared" si="263"/>
        <v>5</v>
      </c>
      <c r="AD971" s="23">
        <f t="shared" si="264"/>
        <v>2</v>
      </c>
      <c r="AE971">
        <f>IF(ISBLANK(Basket_Sheet!$I$1),0,IF(Basket_Sheet!$I$1=0,1,IF(Calculation_Sheet!AB971=Basket_Sheet!$I$1,1,0)))</f>
        <v>1</v>
      </c>
      <c r="AF971">
        <f>IF(ISBLANK(Basket_Sheet!$I$2),0,IF(Basket_Sheet!$I$2=0,1,IF(Calculation_Sheet!AC971=Basket_Sheet!$I$2,1,0)))</f>
        <v>0</v>
      </c>
      <c r="AG971">
        <f>IF(ISBLANK(Basket_Sheet!$I$3),0,IF(Basket_Sheet!$I$3=0,1,IF(Calculation_Sheet!AD971=Basket_Sheet!$I$3,1,0)))</f>
        <v>0</v>
      </c>
      <c r="AH971">
        <f t="shared" si="265"/>
        <v>1</v>
      </c>
    </row>
    <row r="972" spans="1:34" x14ac:dyDescent="0.35">
      <c r="A972" s="19">
        <v>43957</v>
      </c>
      <c r="B972" s="7">
        <v>0.9445362029688873</v>
      </c>
      <c r="C972">
        <v>0.18831105200000001</v>
      </c>
      <c r="D972">
        <v>0.22789018716294901</v>
      </c>
      <c r="E972">
        <v>7.3998449167486902</v>
      </c>
      <c r="F972">
        <v>6</v>
      </c>
      <c r="G972">
        <f t="shared" si="256"/>
        <v>99999</v>
      </c>
      <c r="H972">
        <f t="shared" si="257"/>
        <v>99999</v>
      </c>
      <c r="I972">
        <f t="shared" si="258"/>
        <v>1</v>
      </c>
      <c r="J972">
        <f>IF(Basket_Sheet!$I$6=0,IF(C972&lt;Basket_Sheet!$I$7,-10,10),IF(Basket_Sheet!$I$6=1,IF(D972&lt;Basket_Sheet!$I$7,-10,10),IF(Basket_Sheet!$I$6=2,IF(E972&gt;Basket_Sheet!$I$7,-10,10),"")))</f>
        <v>10</v>
      </c>
      <c r="K972">
        <f t="shared" si="259"/>
        <v>1</v>
      </c>
      <c r="L972">
        <f t="shared" si="260"/>
        <v>5</v>
      </c>
      <c r="M972">
        <f t="shared" si="261"/>
        <v>5</v>
      </c>
      <c r="N972">
        <v>19762.300800000001</v>
      </c>
      <c r="O972" s="6">
        <f t="shared" si="266"/>
        <v>2.2187112366705453E-2</v>
      </c>
      <c r="P972">
        <v>34736288</v>
      </c>
      <c r="Q972" s="6">
        <f t="shared" si="267"/>
        <v>3.1695922456695946E-3</v>
      </c>
      <c r="R972">
        <v>4931.8877230516591</v>
      </c>
      <c r="S972" s="6">
        <f t="shared" si="268"/>
        <v>1.7419168758829873E-3</v>
      </c>
      <c r="T972" s="29">
        <v>852.33333999999923</v>
      </c>
      <c r="U972" s="6">
        <f t="shared" si="269"/>
        <v>-9.1723706776107861E-3</v>
      </c>
      <c r="V972">
        <v>1488.6953999999989</v>
      </c>
      <c r="W972" s="6">
        <f t="shared" ref="W972:W1035" si="271">V972/V971-1</f>
        <v>-2.6433282742467368E-3</v>
      </c>
      <c r="X972">
        <v>5784.2210630516583</v>
      </c>
      <c r="Y972" s="6">
        <f t="shared" si="270"/>
        <v>1.1856239032370652E-4</v>
      </c>
      <c r="Z972" s="29">
        <v>7272.916463051657</v>
      </c>
      <c r="AA972" s="6">
        <f t="shared" ref="AA972:AA1035" si="272">Z972/Z971-1</f>
        <v>-4.4801418940421112E-4</v>
      </c>
      <c r="AB972">
        <f t="shared" si="262"/>
        <v>2020</v>
      </c>
      <c r="AC972">
        <f t="shared" si="263"/>
        <v>5</v>
      </c>
      <c r="AD972" s="23">
        <f t="shared" si="264"/>
        <v>2</v>
      </c>
      <c r="AE972">
        <f>IF(ISBLANK(Basket_Sheet!$I$1),0,IF(Basket_Sheet!$I$1=0,1,IF(Calculation_Sheet!AB972=Basket_Sheet!$I$1,1,0)))</f>
        <v>1</v>
      </c>
      <c r="AF972">
        <f>IF(ISBLANK(Basket_Sheet!$I$2),0,IF(Basket_Sheet!$I$2=0,1,IF(Calculation_Sheet!AC972=Basket_Sheet!$I$2,1,0)))</f>
        <v>0</v>
      </c>
      <c r="AG972">
        <f>IF(ISBLANK(Basket_Sheet!$I$3),0,IF(Basket_Sheet!$I$3=0,1,IF(Calculation_Sheet!AD972=Basket_Sheet!$I$3,1,0)))</f>
        <v>0</v>
      </c>
      <c r="AH972">
        <f t="shared" si="265"/>
        <v>1</v>
      </c>
    </row>
    <row r="973" spans="1:34" x14ac:dyDescent="0.35">
      <c r="A973" s="19">
        <v>43958</v>
      </c>
      <c r="B973" s="7">
        <v>0.14894393034066436</v>
      </c>
      <c r="C973">
        <v>0.21865009499999999</v>
      </c>
      <c r="D973">
        <v>6.0444947005057398E-2</v>
      </c>
      <c r="E973">
        <v>10.666615994589099</v>
      </c>
      <c r="F973">
        <v>3</v>
      </c>
      <c r="G973">
        <f t="shared" si="256"/>
        <v>99999</v>
      </c>
      <c r="H973">
        <f t="shared" si="257"/>
        <v>0</v>
      </c>
      <c r="I973">
        <f t="shared" si="258"/>
        <v>99999</v>
      </c>
      <c r="J973">
        <f>IF(Basket_Sheet!$I$6=0,IF(C973&lt;Basket_Sheet!$I$7,-10,10),IF(Basket_Sheet!$I$6=1,IF(D973&lt;Basket_Sheet!$I$7,-10,10),IF(Basket_Sheet!$I$6=2,IF(E973&gt;Basket_Sheet!$I$7,-10,10),"")))</f>
        <v>-10</v>
      </c>
      <c r="K973">
        <f t="shared" si="259"/>
        <v>0</v>
      </c>
      <c r="L973">
        <f t="shared" si="260"/>
        <v>4</v>
      </c>
      <c r="M973">
        <f t="shared" si="261"/>
        <v>4</v>
      </c>
      <c r="N973">
        <v>19528.400399999999</v>
      </c>
      <c r="O973" s="6">
        <f t="shared" si="266"/>
        <v>-1.1835686662557188E-2</v>
      </c>
      <c r="P973">
        <v>35375248</v>
      </c>
      <c r="Q973" s="6">
        <f t="shared" si="267"/>
        <v>1.8394596451986933E-2</v>
      </c>
      <c r="R973">
        <v>4960.5681653617839</v>
      </c>
      <c r="S973" s="6">
        <f t="shared" si="268"/>
        <v>5.8153072252784543E-3</v>
      </c>
      <c r="T973" s="29">
        <v>845.78550999999914</v>
      </c>
      <c r="U973" s="6">
        <f t="shared" si="269"/>
        <v>-7.6822408472254633E-3</v>
      </c>
      <c r="V973">
        <v>1496.805079999999</v>
      </c>
      <c r="W973" s="6">
        <f t="shared" si="271"/>
        <v>5.447507932113016E-3</v>
      </c>
      <c r="X973">
        <v>5806.3536753617827</v>
      </c>
      <c r="Y973" s="6">
        <f t="shared" si="270"/>
        <v>3.8263773235609477E-3</v>
      </c>
      <c r="Z973" s="29">
        <v>7303.1587553617819</v>
      </c>
      <c r="AA973" s="6">
        <f t="shared" si="272"/>
        <v>4.1582070224186474E-3</v>
      </c>
      <c r="AB973">
        <f t="shared" si="262"/>
        <v>2020</v>
      </c>
      <c r="AC973">
        <f t="shared" si="263"/>
        <v>5</v>
      </c>
      <c r="AD973" s="23">
        <f t="shared" si="264"/>
        <v>2</v>
      </c>
      <c r="AE973">
        <f>IF(ISBLANK(Basket_Sheet!$I$1),0,IF(Basket_Sheet!$I$1=0,1,IF(Calculation_Sheet!AB973=Basket_Sheet!$I$1,1,0)))</f>
        <v>1</v>
      </c>
      <c r="AF973">
        <f>IF(ISBLANK(Basket_Sheet!$I$2),0,IF(Basket_Sheet!$I$2=0,1,IF(Calculation_Sheet!AC973=Basket_Sheet!$I$2,1,0)))</f>
        <v>0</v>
      </c>
      <c r="AG973">
        <f>IF(ISBLANK(Basket_Sheet!$I$3),0,IF(Basket_Sheet!$I$3=0,1,IF(Calculation_Sheet!AD973=Basket_Sheet!$I$3,1,0)))</f>
        <v>0</v>
      </c>
      <c r="AH973">
        <f t="shared" si="265"/>
        <v>1</v>
      </c>
    </row>
    <row r="974" spans="1:34" x14ac:dyDescent="0.35">
      <c r="A974" s="19">
        <v>43959</v>
      </c>
      <c r="B974" s="7">
        <v>-0.70138475263137234</v>
      </c>
      <c r="C974">
        <v>0.80136368000000002</v>
      </c>
      <c r="D974">
        <v>0.25161541763154999</v>
      </c>
      <c r="E974">
        <v>5.3930454629387601</v>
      </c>
      <c r="F974">
        <v>0</v>
      </c>
      <c r="G974">
        <f t="shared" si="256"/>
        <v>-1</v>
      </c>
      <c r="H974">
        <f t="shared" si="257"/>
        <v>99999</v>
      </c>
      <c r="I974">
        <f t="shared" si="258"/>
        <v>99999</v>
      </c>
      <c r="J974">
        <f>IF(Basket_Sheet!$I$6=0,IF(C974&lt;Basket_Sheet!$I$7,-10,10),IF(Basket_Sheet!$I$6=1,IF(D974&lt;Basket_Sheet!$I$7,-10,10),IF(Basket_Sheet!$I$6=2,IF(E974&gt;Basket_Sheet!$I$7,-10,10),"")))</f>
        <v>10</v>
      </c>
      <c r="K974">
        <f t="shared" si="259"/>
        <v>-1</v>
      </c>
      <c r="L974">
        <f t="shared" si="260"/>
        <v>1</v>
      </c>
      <c r="M974">
        <f t="shared" si="261"/>
        <v>1</v>
      </c>
      <c r="N974">
        <v>19360.699199999999</v>
      </c>
      <c r="O974" s="6">
        <f t="shared" si="266"/>
        <v>-8.5875543600590909E-3</v>
      </c>
      <c r="P974">
        <v>35495060</v>
      </c>
      <c r="Q974" s="6">
        <f t="shared" si="267"/>
        <v>3.3868879166585319E-3</v>
      </c>
      <c r="R974">
        <v>4968.8389954835684</v>
      </c>
      <c r="S974" s="6">
        <f t="shared" si="268"/>
        <v>1.6673150828845351E-3</v>
      </c>
      <c r="T974" s="29">
        <v>845.25777999999923</v>
      </c>
      <c r="U974" s="6">
        <f t="shared" si="269"/>
        <v>-6.2395251959312947E-4</v>
      </c>
      <c r="V974">
        <v>1476.2144399999988</v>
      </c>
      <c r="W974" s="6">
        <f t="shared" si="271"/>
        <v>-1.3756393718279081E-2</v>
      </c>
      <c r="X974">
        <v>5814.0967754835674</v>
      </c>
      <c r="Y974" s="6">
        <f t="shared" si="270"/>
        <v>1.3335564029868241E-3</v>
      </c>
      <c r="Z974" s="29">
        <v>7290.3112154835662</v>
      </c>
      <c r="AA974" s="6">
        <f t="shared" si="272"/>
        <v>-1.7591757633343974E-3</v>
      </c>
      <c r="AB974">
        <f t="shared" si="262"/>
        <v>2020</v>
      </c>
      <c r="AC974">
        <f t="shared" si="263"/>
        <v>5</v>
      </c>
      <c r="AD974" s="23">
        <f t="shared" si="264"/>
        <v>2</v>
      </c>
      <c r="AE974">
        <f>IF(ISBLANK(Basket_Sheet!$I$1),0,IF(Basket_Sheet!$I$1=0,1,IF(Calculation_Sheet!AB974=Basket_Sheet!$I$1,1,0)))</f>
        <v>1</v>
      </c>
      <c r="AF974">
        <f>IF(ISBLANK(Basket_Sheet!$I$2),0,IF(Basket_Sheet!$I$2=0,1,IF(Calculation_Sheet!AC974=Basket_Sheet!$I$2,1,0)))</f>
        <v>0</v>
      </c>
      <c r="AG974">
        <f>IF(ISBLANK(Basket_Sheet!$I$3),0,IF(Basket_Sheet!$I$3=0,1,IF(Calculation_Sheet!AD974=Basket_Sheet!$I$3,1,0)))</f>
        <v>0</v>
      </c>
      <c r="AH974">
        <f t="shared" si="265"/>
        <v>1</v>
      </c>
    </row>
    <row r="975" spans="1:34" x14ac:dyDescent="0.35">
      <c r="A975" s="19">
        <v>43962</v>
      </c>
      <c r="B975" s="7">
        <v>-0.98899792476899173</v>
      </c>
      <c r="C975">
        <v>0.79255699199999996</v>
      </c>
      <c r="D975">
        <v>0.33527658656197601</v>
      </c>
      <c r="E975">
        <v>4.8931003003003601</v>
      </c>
      <c r="F975">
        <v>2</v>
      </c>
      <c r="G975">
        <f t="shared" si="256"/>
        <v>-1</v>
      </c>
      <c r="H975">
        <f t="shared" si="257"/>
        <v>99999</v>
      </c>
      <c r="I975">
        <f t="shared" si="258"/>
        <v>99999</v>
      </c>
      <c r="J975">
        <f>IF(Basket_Sheet!$I$6=0,IF(C975&lt;Basket_Sheet!$I$7,-10,10),IF(Basket_Sheet!$I$6=1,IF(D975&lt;Basket_Sheet!$I$7,-10,10),IF(Basket_Sheet!$I$6=2,IF(E975&gt;Basket_Sheet!$I$7,-10,10),"")))</f>
        <v>10</v>
      </c>
      <c r="K975">
        <f t="shared" si="259"/>
        <v>-1</v>
      </c>
      <c r="L975">
        <f t="shared" si="260"/>
        <v>1</v>
      </c>
      <c r="M975">
        <f t="shared" si="261"/>
        <v>1</v>
      </c>
      <c r="N975">
        <v>18974.800800000001</v>
      </c>
      <c r="O975" s="6">
        <f t="shared" si="266"/>
        <v>-1.993204873509935E-2</v>
      </c>
      <c r="P975">
        <v>35586596</v>
      </c>
      <c r="Q975" s="6">
        <f t="shared" si="267"/>
        <v>2.5788377312223609E-3</v>
      </c>
      <c r="R975">
        <v>4975.486507632836</v>
      </c>
      <c r="S975" s="6">
        <f t="shared" si="268"/>
        <v>1.3378401182468913E-3</v>
      </c>
      <c r="T975" s="29">
        <v>848.77684999999906</v>
      </c>
      <c r="U975" s="6">
        <f t="shared" si="269"/>
        <v>4.1633098011826242E-3</v>
      </c>
      <c r="V975">
        <v>1477.251839999999</v>
      </c>
      <c r="W975" s="6">
        <f t="shared" si="271"/>
        <v>7.0274343069032241E-4</v>
      </c>
      <c r="X975">
        <v>5824.2633576328353</v>
      </c>
      <c r="Y975" s="6">
        <f t="shared" si="270"/>
        <v>1.7486090345344429E-3</v>
      </c>
      <c r="Z975" s="29">
        <v>7301.5151976328343</v>
      </c>
      <c r="AA975" s="6">
        <f t="shared" si="272"/>
        <v>1.5368318056809827E-3</v>
      </c>
      <c r="AB975">
        <f t="shared" si="262"/>
        <v>2020</v>
      </c>
      <c r="AC975">
        <f t="shared" si="263"/>
        <v>5</v>
      </c>
      <c r="AD975" s="23">
        <f t="shared" si="264"/>
        <v>2</v>
      </c>
      <c r="AE975">
        <f>IF(ISBLANK(Basket_Sheet!$I$1),0,IF(Basket_Sheet!$I$1=0,1,IF(Calculation_Sheet!AB975=Basket_Sheet!$I$1,1,0)))</f>
        <v>1</v>
      </c>
      <c r="AF975">
        <f>IF(ISBLANK(Basket_Sheet!$I$2),0,IF(Basket_Sheet!$I$2=0,1,IF(Calculation_Sheet!AC975=Basket_Sheet!$I$2,1,0)))</f>
        <v>0</v>
      </c>
      <c r="AG975">
        <f>IF(ISBLANK(Basket_Sheet!$I$3),0,IF(Basket_Sheet!$I$3=0,1,IF(Calculation_Sheet!AD975=Basket_Sheet!$I$3,1,0)))</f>
        <v>0</v>
      </c>
      <c r="AH975">
        <f t="shared" si="265"/>
        <v>1</v>
      </c>
    </row>
    <row r="976" spans="1:34" x14ac:dyDescent="0.35">
      <c r="A976" s="19">
        <v>43963</v>
      </c>
      <c r="B976" s="7">
        <v>0.55749041702843749</v>
      </c>
      <c r="C976">
        <v>0.36037561699999998</v>
      </c>
      <c r="D976">
        <v>0.12668121455769399</v>
      </c>
      <c r="E976">
        <v>6.6870024422409999</v>
      </c>
      <c r="F976">
        <v>6</v>
      </c>
      <c r="G976">
        <f t="shared" si="256"/>
        <v>99999</v>
      </c>
      <c r="H976">
        <f t="shared" si="257"/>
        <v>99999</v>
      </c>
      <c r="I976">
        <f t="shared" si="258"/>
        <v>1</v>
      </c>
      <c r="J976">
        <f>IF(Basket_Sheet!$I$6=0,IF(C976&lt;Basket_Sheet!$I$7,-10,10),IF(Basket_Sheet!$I$6=1,IF(D976&lt;Basket_Sheet!$I$7,-10,10),IF(Basket_Sheet!$I$6=2,IF(E976&gt;Basket_Sheet!$I$7,-10,10),"")))</f>
        <v>10</v>
      </c>
      <c r="K976">
        <f t="shared" si="259"/>
        <v>1</v>
      </c>
      <c r="L976">
        <f t="shared" si="260"/>
        <v>5</v>
      </c>
      <c r="M976">
        <f t="shared" si="261"/>
        <v>5</v>
      </c>
      <c r="N976">
        <v>18888.599600000001</v>
      </c>
      <c r="O976" s="6">
        <f t="shared" si="266"/>
        <v>-4.5429304322393005E-3</v>
      </c>
      <c r="P976">
        <v>35293492</v>
      </c>
      <c r="Q976" s="6">
        <f t="shared" si="267"/>
        <v>-8.2363595551538937E-3</v>
      </c>
      <c r="R976">
        <v>4963.6808782773842</v>
      </c>
      <c r="S976" s="6">
        <f t="shared" si="268"/>
        <v>-2.37275879199772E-3</v>
      </c>
      <c r="T976" s="29">
        <v>854.39797999999917</v>
      </c>
      <c r="U976" s="6">
        <f t="shared" si="269"/>
        <v>6.6226240736892983E-3</v>
      </c>
      <c r="V976">
        <v>1477.677259999999</v>
      </c>
      <c r="W976" s="6">
        <f t="shared" si="271"/>
        <v>2.8798068716562319E-4</v>
      </c>
      <c r="X976">
        <v>5818.078858277383</v>
      </c>
      <c r="Y976" s="6">
        <f t="shared" si="270"/>
        <v>-1.0618509115573049E-3</v>
      </c>
      <c r="Z976" s="29">
        <v>7295.7561182773825</v>
      </c>
      <c r="AA976" s="6">
        <f t="shared" si="272"/>
        <v>-7.8875126594535327E-4</v>
      </c>
      <c r="AB976">
        <f t="shared" si="262"/>
        <v>2020</v>
      </c>
      <c r="AC976">
        <f t="shared" si="263"/>
        <v>5</v>
      </c>
      <c r="AD976" s="23">
        <f t="shared" si="264"/>
        <v>2</v>
      </c>
      <c r="AE976">
        <f>IF(ISBLANK(Basket_Sheet!$I$1),0,IF(Basket_Sheet!$I$1=0,1,IF(Calculation_Sheet!AB976=Basket_Sheet!$I$1,1,0)))</f>
        <v>1</v>
      </c>
      <c r="AF976">
        <f>IF(ISBLANK(Basket_Sheet!$I$2),0,IF(Basket_Sheet!$I$2=0,1,IF(Calculation_Sheet!AC976=Basket_Sheet!$I$2,1,0)))</f>
        <v>0</v>
      </c>
      <c r="AG976">
        <f>IF(ISBLANK(Basket_Sheet!$I$3),0,IF(Basket_Sheet!$I$3=0,1,IF(Calculation_Sheet!AD976=Basket_Sheet!$I$3,1,0)))</f>
        <v>0</v>
      </c>
      <c r="AH976">
        <f t="shared" si="265"/>
        <v>1</v>
      </c>
    </row>
    <row r="977" spans="1:34" x14ac:dyDescent="0.35">
      <c r="A977" s="19">
        <v>43964</v>
      </c>
      <c r="B977" s="7">
        <v>-0.28406452230612927</v>
      </c>
      <c r="C977">
        <v>0.13572969400000001</v>
      </c>
      <c r="D977">
        <v>6.6649878642745505E-2</v>
      </c>
      <c r="E977">
        <v>10.314571955302799</v>
      </c>
      <c r="F977">
        <v>4</v>
      </c>
      <c r="G977">
        <f t="shared" si="256"/>
        <v>-1</v>
      </c>
      <c r="H977">
        <f t="shared" si="257"/>
        <v>99999</v>
      </c>
      <c r="I977">
        <f t="shared" si="258"/>
        <v>99999</v>
      </c>
      <c r="J977">
        <f>IF(Basket_Sheet!$I$6=0,IF(C977&lt;Basket_Sheet!$I$7,-10,10),IF(Basket_Sheet!$I$6=1,IF(D977&lt;Basket_Sheet!$I$7,-10,10),IF(Basket_Sheet!$I$6=2,IF(E977&gt;Basket_Sheet!$I$7,-10,10),"")))</f>
        <v>-10</v>
      </c>
      <c r="K977">
        <f t="shared" si="259"/>
        <v>-1</v>
      </c>
      <c r="L977">
        <f t="shared" si="260"/>
        <v>2</v>
      </c>
      <c r="M977">
        <f t="shared" si="261"/>
        <v>2</v>
      </c>
      <c r="N977">
        <v>19643.349600000001</v>
      </c>
      <c r="O977" s="6">
        <f t="shared" si="266"/>
        <v>3.9957964909161481E-2</v>
      </c>
      <c r="P977">
        <v>35313168</v>
      </c>
      <c r="Q977" s="6">
        <f t="shared" si="267"/>
        <v>5.574965492221029E-4</v>
      </c>
      <c r="R977">
        <v>4948.887577144611</v>
      </c>
      <c r="S977" s="6">
        <f t="shared" si="268"/>
        <v>-2.980308665191056E-3</v>
      </c>
      <c r="T977" s="29">
        <v>858.76162999999906</v>
      </c>
      <c r="U977" s="6">
        <f t="shared" si="269"/>
        <v>5.1072803332234962E-3</v>
      </c>
      <c r="V977">
        <v>1480.1002399999991</v>
      </c>
      <c r="W977" s="6">
        <f t="shared" si="271"/>
        <v>1.6397220594706052E-3</v>
      </c>
      <c r="X977">
        <v>5807.64920714461</v>
      </c>
      <c r="Y977" s="6">
        <f t="shared" si="270"/>
        <v>-1.7926280112093851E-3</v>
      </c>
      <c r="Z977" s="29">
        <v>7287.7494471446089</v>
      </c>
      <c r="AA977" s="6">
        <f t="shared" si="272"/>
        <v>-1.0974422668427186E-3</v>
      </c>
      <c r="AB977">
        <f t="shared" si="262"/>
        <v>2020</v>
      </c>
      <c r="AC977">
        <f t="shared" si="263"/>
        <v>5</v>
      </c>
      <c r="AD977" s="23">
        <f t="shared" si="264"/>
        <v>2</v>
      </c>
      <c r="AE977">
        <f>IF(ISBLANK(Basket_Sheet!$I$1),0,IF(Basket_Sheet!$I$1=0,1,IF(Calculation_Sheet!AB977=Basket_Sheet!$I$1,1,0)))</f>
        <v>1</v>
      </c>
      <c r="AF977">
        <f>IF(ISBLANK(Basket_Sheet!$I$2),0,IF(Basket_Sheet!$I$2=0,1,IF(Calculation_Sheet!AC977=Basket_Sheet!$I$2,1,0)))</f>
        <v>0</v>
      </c>
      <c r="AG977">
        <f>IF(ISBLANK(Basket_Sheet!$I$3),0,IF(Basket_Sheet!$I$3=0,1,IF(Calculation_Sheet!AD977=Basket_Sheet!$I$3,1,0)))</f>
        <v>0</v>
      </c>
      <c r="AH977">
        <f t="shared" si="265"/>
        <v>1</v>
      </c>
    </row>
    <row r="978" spans="1:34" x14ac:dyDescent="0.35">
      <c r="A978" s="19">
        <v>43965</v>
      </c>
      <c r="B978" s="7">
        <v>-0.17177313915674353</v>
      </c>
      <c r="C978">
        <v>0.31874127400000002</v>
      </c>
      <c r="D978">
        <v>0.17760584761932999</v>
      </c>
      <c r="E978">
        <v>9.1452248715063895</v>
      </c>
      <c r="F978">
        <v>2</v>
      </c>
      <c r="G978">
        <f t="shared" si="256"/>
        <v>99999</v>
      </c>
      <c r="H978">
        <f t="shared" si="257"/>
        <v>0</v>
      </c>
      <c r="I978">
        <f t="shared" si="258"/>
        <v>99999</v>
      </c>
      <c r="J978">
        <f>IF(Basket_Sheet!$I$6=0,IF(C978&lt;Basket_Sheet!$I$7,-10,10),IF(Basket_Sheet!$I$6=1,IF(D978&lt;Basket_Sheet!$I$7,-10,10),IF(Basket_Sheet!$I$6=2,IF(E978&gt;Basket_Sheet!$I$7,-10,10),"")))</f>
        <v>10</v>
      </c>
      <c r="K978">
        <f t="shared" si="259"/>
        <v>0</v>
      </c>
      <c r="L978">
        <f t="shared" si="260"/>
        <v>3</v>
      </c>
      <c r="M978">
        <f t="shared" si="261"/>
        <v>3</v>
      </c>
      <c r="N978">
        <v>19092.150399999999</v>
      </c>
      <c r="O978" s="6">
        <f t="shared" si="266"/>
        <v>-2.8060346693621119E-2</v>
      </c>
      <c r="P978">
        <v>35479152</v>
      </c>
      <c r="Q978" s="6">
        <f t="shared" si="267"/>
        <v>4.7003429428931209E-3</v>
      </c>
      <c r="R978">
        <v>4985.3710200273681</v>
      </c>
      <c r="S978" s="6">
        <f t="shared" si="268"/>
        <v>7.372049236124889E-3</v>
      </c>
      <c r="T978" s="29">
        <v>866.79393999999922</v>
      </c>
      <c r="U978" s="6">
        <f t="shared" si="269"/>
        <v>9.3533638665250773E-3</v>
      </c>
      <c r="V978">
        <v>1481.8613199999991</v>
      </c>
      <c r="W978" s="6">
        <f t="shared" si="271"/>
        <v>1.1898383314903338E-3</v>
      </c>
      <c r="X978">
        <v>5852.1649600273677</v>
      </c>
      <c r="Y978" s="6">
        <f t="shared" si="270"/>
        <v>7.6650209568431826E-3</v>
      </c>
      <c r="Z978" s="29">
        <v>7334.0262800273667</v>
      </c>
      <c r="AA978" s="6">
        <f t="shared" si="272"/>
        <v>6.3499483919400301E-3</v>
      </c>
      <c r="AB978">
        <f t="shared" si="262"/>
        <v>2020</v>
      </c>
      <c r="AC978">
        <f t="shared" si="263"/>
        <v>5</v>
      </c>
      <c r="AD978" s="23">
        <f t="shared" si="264"/>
        <v>2</v>
      </c>
      <c r="AE978">
        <f>IF(ISBLANK(Basket_Sheet!$I$1),0,IF(Basket_Sheet!$I$1=0,1,IF(Calculation_Sheet!AB978=Basket_Sheet!$I$1,1,0)))</f>
        <v>1</v>
      </c>
      <c r="AF978">
        <f>IF(ISBLANK(Basket_Sheet!$I$2),0,IF(Basket_Sheet!$I$2=0,1,IF(Calculation_Sheet!AC978=Basket_Sheet!$I$2,1,0)))</f>
        <v>0</v>
      </c>
      <c r="AG978">
        <f>IF(ISBLANK(Basket_Sheet!$I$3),0,IF(Basket_Sheet!$I$3=0,1,IF(Calculation_Sheet!AD978=Basket_Sheet!$I$3,1,0)))</f>
        <v>0</v>
      </c>
      <c r="AH978">
        <f t="shared" si="265"/>
        <v>1</v>
      </c>
    </row>
    <row r="979" spans="1:34" x14ac:dyDescent="0.35">
      <c r="A979" s="19">
        <v>43966</v>
      </c>
      <c r="B979" s="7">
        <v>-7.5986022044316384E-2</v>
      </c>
      <c r="C979">
        <v>7.6810903E-2</v>
      </c>
      <c r="D979">
        <v>7.5441488859546005E-2</v>
      </c>
      <c r="E979">
        <v>11.176194380166701</v>
      </c>
      <c r="F979">
        <v>1</v>
      </c>
      <c r="G979">
        <f t="shared" si="256"/>
        <v>99999</v>
      </c>
      <c r="H979">
        <f t="shared" si="257"/>
        <v>0</v>
      </c>
      <c r="I979">
        <f t="shared" si="258"/>
        <v>99999</v>
      </c>
      <c r="J979">
        <f>IF(Basket_Sheet!$I$6=0,IF(C979&lt;Basket_Sheet!$I$7,-10,10),IF(Basket_Sheet!$I$6=1,IF(D979&lt;Basket_Sheet!$I$7,-10,10),IF(Basket_Sheet!$I$6=2,IF(E979&gt;Basket_Sheet!$I$7,-10,10),"")))</f>
        <v>-10</v>
      </c>
      <c r="K979">
        <f t="shared" si="259"/>
        <v>0</v>
      </c>
      <c r="L979">
        <f t="shared" si="260"/>
        <v>4</v>
      </c>
      <c r="M979">
        <f t="shared" si="261"/>
        <v>4</v>
      </c>
      <c r="N979">
        <v>18818.199199999999</v>
      </c>
      <c r="O979" s="6">
        <f t="shared" si="266"/>
        <v>-1.4348891783295348E-2</v>
      </c>
      <c r="P979">
        <v>35365684</v>
      </c>
      <c r="Q979" s="6">
        <f t="shared" si="267"/>
        <v>-3.198159865827721E-3</v>
      </c>
      <c r="R979">
        <v>4974.59440304702</v>
      </c>
      <c r="S979" s="6">
        <f t="shared" si="268"/>
        <v>-2.1616479369450659E-3</v>
      </c>
      <c r="T979" s="29">
        <v>867.22146999999927</v>
      </c>
      <c r="U979" s="6">
        <f t="shared" si="269"/>
        <v>4.932314132237714E-4</v>
      </c>
      <c r="V979">
        <v>1486.884659999999</v>
      </c>
      <c r="W979" s="6">
        <f t="shared" si="271"/>
        <v>3.3898853639016124E-3</v>
      </c>
      <c r="X979">
        <v>5841.8158730470195</v>
      </c>
      <c r="Y979" s="6">
        <f t="shared" si="270"/>
        <v>-1.7684202429419926E-3</v>
      </c>
      <c r="Z979" s="29">
        <v>7328.7005330470183</v>
      </c>
      <c r="AA979" s="6">
        <f t="shared" si="272"/>
        <v>-7.2616960684368514E-4</v>
      </c>
      <c r="AB979">
        <f t="shared" si="262"/>
        <v>2020</v>
      </c>
      <c r="AC979">
        <f t="shared" si="263"/>
        <v>5</v>
      </c>
      <c r="AD979" s="23">
        <f t="shared" si="264"/>
        <v>2</v>
      </c>
      <c r="AE979">
        <f>IF(ISBLANK(Basket_Sheet!$I$1),0,IF(Basket_Sheet!$I$1=0,1,IF(Calculation_Sheet!AB979=Basket_Sheet!$I$1,1,0)))</f>
        <v>1</v>
      </c>
      <c r="AF979">
        <f>IF(ISBLANK(Basket_Sheet!$I$2),0,IF(Basket_Sheet!$I$2=0,1,IF(Calculation_Sheet!AC979=Basket_Sheet!$I$2,1,0)))</f>
        <v>0</v>
      </c>
      <c r="AG979">
        <f>IF(ISBLANK(Basket_Sheet!$I$3),0,IF(Basket_Sheet!$I$3=0,1,IF(Calculation_Sheet!AD979=Basket_Sheet!$I$3,1,0)))</f>
        <v>0</v>
      </c>
      <c r="AH979">
        <f t="shared" si="265"/>
        <v>1</v>
      </c>
    </row>
    <row r="980" spans="1:34" x14ac:dyDescent="0.35">
      <c r="A980" s="19">
        <v>43969</v>
      </c>
      <c r="B980" s="7">
        <v>-1.3613745702611195</v>
      </c>
      <c r="C980">
        <v>0.34723356500000002</v>
      </c>
      <c r="D980">
        <v>0.32956479480173101</v>
      </c>
      <c r="E980">
        <v>5.49870341659547</v>
      </c>
      <c r="F980">
        <v>4</v>
      </c>
      <c r="G980">
        <f t="shared" si="256"/>
        <v>-1</v>
      </c>
      <c r="H980">
        <f t="shared" si="257"/>
        <v>99999</v>
      </c>
      <c r="I980">
        <f t="shared" si="258"/>
        <v>99999</v>
      </c>
      <c r="J980">
        <f>IF(Basket_Sheet!$I$6=0,IF(C980&lt;Basket_Sheet!$I$7,-10,10),IF(Basket_Sheet!$I$6=1,IF(D980&lt;Basket_Sheet!$I$7,-10,10),IF(Basket_Sheet!$I$6=2,IF(E980&gt;Basket_Sheet!$I$7,-10,10),"")))</f>
        <v>10</v>
      </c>
      <c r="K980">
        <f t="shared" si="259"/>
        <v>-1</v>
      </c>
      <c r="L980">
        <f t="shared" si="260"/>
        <v>1</v>
      </c>
      <c r="M980">
        <f t="shared" si="261"/>
        <v>1</v>
      </c>
      <c r="N980">
        <v>17638.449199999999</v>
      </c>
      <c r="O980" s="6">
        <f t="shared" si="266"/>
        <v>-6.2691971078720488E-2</v>
      </c>
      <c r="P980">
        <v>35464592</v>
      </c>
      <c r="Q980" s="6">
        <f t="shared" si="267"/>
        <v>2.7967223820695164E-3</v>
      </c>
      <c r="R980">
        <v>4984.2001213818176</v>
      </c>
      <c r="S980" s="6">
        <f t="shared" si="268"/>
        <v>1.9309550802601994E-3</v>
      </c>
      <c r="T980" s="29">
        <v>880.29190999999923</v>
      </c>
      <c r="U980" s="6">
        <f t="shared" si="269"/>
        <v>1.5071628704026452E-2</v>
      </c>
      <c r="V980">
        <v>1486.7145199999991</v>
      </c>
      <c r="W980" s="6">
        <f t="shared" si="271"/>
        <v>-1.1442716747100956E-4</v>
      </c>
      <c r="X980">
        <v>5864.4920313818166</v>
      </c>
      <c r="Y980" s="6">
        <f t="shared" si="270"/>
        <v>3.8816968606321112E-3</v>
      </c>
      <c r="Z980" s="29">
        <v>7351.2065513818161</v>
      </c>
      <c r="AA980" s="6">
        <f t="shared" si="272"/>
        <v>3.0709425543193891E-3</v>
      </c>
      <c r="AB980">
        <f t="shared" si="262"/>
        <v>2020</v>
      </c>
      <c r="AC980">
        <f t="shared" si="263"/>
        <v>5</v>
      </c>
      <c r="AD980" s="23">
        <f t="shared" si="264"/>
        <v>2</v>
      </c>
      <c r="AE980">
        <f>IF(ISBLANK(Basket_Sheet!$I$1),0,IF(Basket_Sheet!$I$1=0,1,IF(Calculation_Sheet!AB980=Basket_Sheet!$I$1,1,0)))</f>
        <v>1</v>
      </c>
      <c r="AF980">
        <f>IF(ISBLANK(Basket_Sheet!$I$2),0,IF(Basket_Sheet!$I$2=0,1,IF(Calculation_Sheet!AC980=Basket_Sheet!$I$2,1,0)))</f>
        <v>0</v>
      </c>
      <c r="AG980">
        <f>IF(ISBLANK(Basket_Sheet!$I$3),0,IF(Basket_Sheet!$I$3=0,1,IF(Calculation_Sheet!AD980=Basket_Sheet!$I$3,1,0)))</f>
        <v>0</v>
      </c>
      <c r="AH980">
        <f t="shared" si="265"/>
        <v>1</v>
      </c>
    </row>
    <row r="981" spans="1:34" x14ac:dyDescent="0.35">
      <c r="A981" s="19">
        <v>43970</v>
      </c>
      <c r="B981" s="7">
        <v>-0.52923311342789303</v>
      </c>
      <c r="C981">
        <v>0.57870230300000003</v>
      </c>
      <c r="D981">
        <v>4.2096402337342097E-2</v>
      </c>
      <c r="E981">
        <v>6.6601666168774498</v>
      </c>
      <c r="F981">
        <v>3</v>
      </c>
      <c r="G981">
        <f t="shared" si="256"/>
        <v>-1</v>
      </c>
      <c r="H981">
        <f t="shared" si="257"/>
        <v>99999</v>
      </c>
      <c r="I981">
        <f t="shared" si="258"/>
        <v>99999</v>
      </c>
      <c r="J981">
        <f>IF(Basket_Sheet!$I$6=0,IF(C981&lt;Basket_Sheet!$I$7,-10,10),IF(Basket_Sheet!$I$6=1,IF(D981&lt;Basket_Sheet!$I$7,-10,10),IF(Basket_Sheet!$I$6=2,IF(E981&gt;Basket_Sheet!$I$7,-10,10),"")))</f>
        <v>-10</v>
      </c>
      <c r="K981">
        <f t="shared" si="259"/>
        <v>-1</v>
      </c>
      <c r="L981">
        <f t="shared" si="260"/>
        <v>2</v>
      </c>
      <c r="M981">
        <f t="shared" si="261"/>
        <v>2</v>
      </c>
      <c r="N981">
        <v>17520.550800000001</v>
      </c>
      <c r="O981" s="6">
        <f t="shared" si="266"/>
        <v>-6.684170397474487E-3</v>
      </c>
      <c r="P981">
        <v>35556340</v>
      </c>
      <c r="Q981" s="6">
        <f t="shared" si="267"/>
        <v>2.5870310308377942E-3</v>
      </c>
      <c r="R981">
        <v>4992.1850386767755</v>
      </c>
      <c r="S981" s="6">
        <f t="shared" si="268"/>
        <v>1.6020458850967145E-3</v>
      </c>
      <c r="T981" s="29">
        <v>879.66616999999906</v>
      </c>
      <c r="U981" s="6">
        <f t="shared" si="269"/>
        <v>-7.1083238740676791E-4</v>
      </c>
      <c r="V981">
        <v>1491.8333399999992</v>
      </c>
      <c r="W981" s="6">
        <f t="shared" si="271"/>
        <v>3.443041640569966E-3</v>
      </c>
      <c r="X981">
        <v>5871.8512086767751</v>
      </c>
      <c r="Y981" s="6">
        <f t="shared" si="270"/>
        <v>1.2548703716499521E-3</v>
      </c>
      <c r="Z981" s="29">
        <v>7363.6845486767743</v>
      </c>
      <c r="AA981" s="6">
        <f t="shared" si="272"/>
        <v>1.6974080659741819E-3</v>
      </c>
      <c r="AB981">
        <f t="shared" si="262"/>
        <v>2020</v>
      </c>
      <c r="AC981">
        <f t="shared" si="263"/>
        <v>5</v>
      </c>
      <c r="AD981" s="23">
        <f t="shared" si="264"/>
        <v>2</v>
      </c>
      <c r="AE981">
        <f>IF(ISBLANK(Basket_Sheet!$I$1),0,IF(Basket_Sheet!$I$1=0,1,IF(Calculation_Sheet!AB981=Basket_Sheet!$I$1,1,0)))</f>
        <v>1</v>
      </c>
      <c r="AF981">
        <f>IF(ISBLANK(Basket_Sheet!$I$2),0,IF(Basket_Sheet!$I$2=0,1,IF(Calculation_Sheet!AC981=Basket_Sheet!$I$2,1,0)))</f>
        <v>0</v>
      </c>
      <c r="AG981">
        <f>IF(ISBLANK(Basket_Sheet!$I$3),0,IF(Basket_Sheet!$I$3=0,1,IF(Calculation_Sheet!AD981=Basket_Sheet!$I$3,1,0)))</f>
        <v>0</v>
      </c>
      <c r="AH981">
        <f t="shared" si="265"/>
        <v>1</v>
      </c>
    </row>
    <row r="982" spans="1:34" x14ac:dyDescent="0.35">
      <c r="A982" s="19">
        <v>43971</v>
      </c>
      <c r="B982" s="7">
        <v>0.46717442211235921</v>
      </c>
      <c r="C982">
        <v>0.27236016499999999</v>
      </c>
      <c r="D982">
        <v>0.112755526598653</v>
      </c>
      <c r="E982">
        <v>7.6891441986452502</v>
      </c>
      <c r="F982">
        <v>5</v>
      </c>
      <c r="G982">
        <f t="shared" si="256"/>
        <v>99999</v>
      </c>
      <c r="H982">
        <f t="shared" si="257"/>
        <v>99999</v>
      </c>
      <c r="I982">
        <f t="shared" si="258"/>
        <v>1</v>
      </c>
      <c r="J982">
        <f>IF(Basket_Sheet!$I$6=0,IF(C982&lt;Basket_Sheet!$I$7,-10,10),IF(Basket_Sheet!$I$6=1,IF(D982&lt;Basket_Sheet!$I$7,-10,10),IF(Basket_Sheet!$I$6=2,IF(E982&gt;Basket_Sheet!$I$7,-10,10),"")))</f>
        <v>10</v>
      </c>
      <c r="K982">
        <f t="shared" si="259"/>
        <v>1</v>
      </c>
      <c r="L982">
        <f t="shared" si="260"/>
        <v>5</v>
      </c>
      <c r="M982">
        <f t="shared" si="261"/>
        <v>5</v>
      </c>
      <c r="N982">
        <v>17939.699199999999</v>
      </c>
      <c r="O982" s="6">
        <f t="shared" si="266"/>
        <v>2.3923243326345656E-2</v>
      </c>
      <c r="P982">
        <v>35692348</v>
      </c>
      <c r="Q982" s="6">
        <f t="shared" si="267"/>
        <v>3.8251406078353423E-3</v>
      </c>
      <c r="R982">
        <v>4992.0333394127456</v>
      </c>
      <c r="S982" s="6">
        <f t="shared" si="268"/>
        <v>-3.0387347995874947E-5</v>
      </c>
      <c r="T982" s="29">
        <v>883.50340999999912</v>
      </c>
      <c r="U982" s="6">
        <f t="shared" si="269"/>
        <v>4.3621547933350158E-3</v>
      </c>
      <c r="V982">
        <v>1483.8218599999991</v>
      </c>
      <c r="W982" s="6">
        <f t="shared" si="271"/>
        <v>-5.370224531917267E-3</v>
      </c>
      <c r="X982">
        <v>5875.5367494127449</v>
      </c>
      <c r="Y982" s="6">
        <f t="shared" si="270"/>
        <v>6.2766248751744413E-4</v>
      </c>
      <c r="Z982" s="29">
        <v>7359.358609412744</v>
      </c>
      <c r="AA982" s="6">
        <f t="shared" si="272"/>
        <v>-5.8746938919429503E-4</v>
      </c>
      <c r="AB982">
        <f t="shared" si="262"/>
        <v>2020</v>
      </c>
      <c r="AC982">
        <f t="shared" si="263"/>
        <v>5</v>
      </c>
      <c r="AD982" s="23">
        <f t="shared" si="264"/>
        <v>2</v>
      </c>
      <c r="AE982">
        <f>IF(ISBLANK(Basket_Sheet!$I$1),0,IF(Basket_Sheet!$I$1=0,1,IF(Calculation_Sheet!AB982=Basket_Sheet!$I$1,1,0)))</f>
        <v>1</v>
      </c>
      <c r="AF982">
        <f>IF(ISBLANK(Basket_Sheet!$I$2),0,IF(Basket_Sheet!$I$2=0,1,IF(Calculation_Sheet!AC982=Basket_Sheet!$I$2,1,0)))</f>
        <v>0</v>
      </c>
      <c r="AG982">
        <f>IF(ISBLANK(Basket_Sheet!$I$3),0,IF(Basket_Sheet!$I$3=0,1,IF(Calculation_Sheet!AD982=Basket_Sheet!$I$3,1,0)))</f>
        <v>0</v>
      </c>
      <c r="AH982">
        <f t="shared" si="265"/>
        <v>1</v>
      </c>
    </row>
    <row r="983" spans="1:34" x14ac:dyDescent="0.35">
      <c r="A983" s="19">
        <v>43972</v>
      </c>
      <c r="B983" s="7">
        <v>-0.51414111955357245</v>
      </c>
      <c r="C983">
        <v>0.594763826</v>
      </c>
      <c r="D983">
        <v>0.185285290311064</v>
      </c>
      <c r="E983">
        <v>6.3615356976059996</v>
      </c>
      <c r="F983">
        <v>3</v>
      </c>
      <c r="G983">
        <f t="shared" si="256"/>
        <v>-1</v>
      </c>
      <c r="H983">
        <f t="shared" si="257"/>
        <v>99999</v>
      </c>
      <c r="I983">
        <f t="shared" si="258"/>
        <v>99999</v>
      </c>
      <c r="J983">
        <f>IF(Basket_Sheet!$I$6=0,IF(C983&lt;Basket_Sheet!$I$7,-10,10),IF(Basket_Sheet!$I$6=1,IF(D983&lt;Basket_Sheet!$I$7,-10,10),IF(Basket_Sheet!$I$6=2,IF(E983&gt;Basket_Sheet!$I$7,-10,10),"")))</f>
        <v>10</v>
      </c>
      <c r="K983">
        <f t="shared" si="259"/>
        <v>-1</v>
      </c>
      <c r="L983">
        <f t="shared" si="260"/>
        <v>1</v>
      </c>
      <c r="M983">
        <f t="shared" si="261"/>
        <v>1</v>
      </c>
      <c r="N983">
        <v>17740.150399999999</v>
      </c>
      <c r="O983" s="6">
        <f t="shared" si="266"/>
        <v>-1.1123308020682954E-2</v>
      </c>
      <c r="P983">
        <v>35348172</v>
      </c>
      <c r="Q983" s="6">
        <f t="shared" si="267"/>
        <v>-9.6428511791939453E-3</v>
      </c>
      <c r="R983">
        <v>4970.6192541804539</v>
      </c>
      <c r="S983" s="6">
        <f t="shared" si="268"/>
        <v>-4.2896518865819244E-3</v>
      </c>
      <c r="T983" s="29">
        <v>886.894399999999</v>
      </c>
      <c r="U983" s="6">
        <f t="shared" si="269"/>
        <v>3.83811761405628E-3</v>
      </c>
      <c r="V983">
        <v>1474.6643399999991</v>
      </c>
      <c r="W983" s="6">
        <f t="shared" si="271"/>
        <v>-6.1715764182096455E-3</v>
      </c>
      <c r="X983">
        <v>5857.5136541804532</v>
      </c>
      <c r="Y983" s="6">
        <f t="shared" si="270"/>
        <v>-3.0674806406568722E-3</v>
      </c>
      <c r="Z983" s="29">
        <v>7332.1779941804525</v>
      </c>
      <c r="AA983" s="6">
        <f t="shared" si="272"/>
        <v>-3.6933402317869124E-3</v>
      </c>
      <c r="AB983">
        <f t="shared" si="262"/>
        <v>2020</v>
      </c>
      <c r="AC983">
        <f t="shared" si="263"/>
        <v>5</v>
      </c>
      <c r="AD983" s="23">
        <f t="shared" si="264"/>
        <v>2</v>
      </c>
      <c r="AE983">
        <f>IF(ISBLANK(Basket_Sheet!$I$1),0,IF(Basket_Sheet!$I$1=0,1,IF(Calculation_Sheet!AB983=Basket_Sheet!$I$1,1,0)))</f>
        <v>1</v>
      </c>
      <c r="AF983">
        <f>IF(ISBLANK(Basket_Sheet!$I$2),0,IF(Basket_Sheet!$I$2=0,1,IF(Calculation_Sheet!AC983=Basket_Sheet!$I$2,1,0)))</f>
        <v>0</v>
      </c>
      <c r="AG983">
        <f>IF(ISBLANK(Basket_Sheet!$I$3),0,IF(Basket_Sheet!$I$3=0,1,IF(Calculation_Sheet!AD983=Basket_Sheet!$I$3,1,0)))</f>
        <v>0</v>
      </c>
      <c r="AH983">
        <f t="shared" si="265"/>
        <v>1</v>
      </c>
    </row>
    <row r="984" spans="1:34" x14ac:dyDescent="0.35">
      <c r="A984" s="19">
        <v>43973</v>
      </c>
      <c r="B984" s="7">
        <v>-0.40118071562510377</v>
      </c>
      <c r="C984">
        <v>0.44182316999999999</v>
      </c>
      <c r="D984">
        <v>0.159356371405835</v>
      </c>
      <c r="E984">
        <v>5.9743886692237798</v>
      </c>
      <c r="F984">
        <v>8</v>
      </c>
      <c r="G984">
        <f t="shared" si="256"/>
        <v>-1</v>
      </c>
      <c r="H984">
        <f t="shared" si="257"/>
        <v>99999</v>
      </c>
      <c r="I984">
        <f t="shared" si="258"/>
        <v>99999</v>
      </c>
      <c r="J984">
        <f>IF(Basket_Sheet!$I$6=0,IF(C984&lt;Basket_Sheet!$I$7,-10,10),IF(Basket_Sheet!$I$6=1,IF(D984&lt;Basket_Sheet!$I$7,-10,10),IF(Basket_Sheet!$I$6=2,IF(E984&gt;Basket_Sheet!$I$7,-10,10),"")))</f>
        <v>10</v>
      </c>
      <c r="K984">
        <f t="shared" si="259"/>
        <v>-1</v>
      </c>
      <c r="L984">
        <f t="shared" si="260"/>
        <v>1</v>
      </c>
      <c r="M984">
        <f t="shared" si="261"/>
        <v>1</v>
      </c>
      <c r="N984">
        <v>17359.5</v>
      </c>
      <c r="O984" s="6">
        <f t="shared" si="266"/>
        <v>-2.1456999597928905E-2</v>
      </c>
      <c r="P984">
        <v>35120600</v>
      </c>
      <c r="Q984" s="6">
        <f t="shared" si="267"/>
        <v>-6.4380132585073468E-3</v>
      </c>
      <c r="R984">
        <v>4971.1811414442327</v>
      </c>
      <c r="S984" s="6">
        <f t="shared" si="268"/>
        <v>1.1304170266224212E-4</v>
      </c>
      <c r="T984" s="29">
        <v>888.19054999999912</v>
      </c>
      <c r="U984" s="6">
        <f t="shared" si="269"/>
        <v>1.4614479469035047E-3</v>
      </c>
      <c r="V984">
        <v>1459.1098999999992</v>
      </c>
      <c r="W984" s="6">
        <f t="shared" si="271"/>
        <v>-1.0547783368790142E-2</v>
      </c>
      <c r="X984">
        <v>5859.3716914442321</v>
      </c>
      <c r="Y984" s="6">
        <f t="shared" si="270"/>
        <v>3.172057930165284E-4</v>
      </c>
      <c r="Z984" s="29">
        <v>7318.4815914442315</v>
      </c>
      <c r="AA984" s="6">
        <f t="shared" si="272"/>
        <v>-1.8679855763310549E-3</v>
      </c>
      <c r="AB984">
        <f t="shared" si="262"/>
        <v>2020</v>
      </c>
      <c r="AC984">
        <f t="shared" si="263"/>
        <v>5</v>
      </c>
      <c r="AD984" s="23">
        <f t="shared" si="264"/>
        <v>2</v>
      </c>
      <c r="AE984">
        <f>IF(ISBLANK(Basket_Sheet!$I$1),0,IF(Basket_Sheet!$I$1=0,1,IF(Calculation_Sheet!AB984=Basket_Sheet!$I$1,1,0)))</f>
        <v>1</v>
      </c>
      <c r="AF984">
        <f>IF(ISBLANK(Basket_Sheet!$I$2),0,IF(Basket_Sheet!$I$2=0,1,IF(Calculation_Sheet!AC984=Basket_Sheet!$I$2,1,0)))</f>
        <v>0</v>
      </c>
      <c r="AG984">
        <f>IF(ISBLANK(Basket_Sheet!$I$3),0,IF(Basket_Sheet!$I$3=0,1,IF(Calculation_Sheet!AD984=Basket_Sheet!$I$3,1,0)))</f>
        <v>0</v>
      </c>
      <c r="AH984">
        <f t="shared" si="265"/>
        <v>1</v>
      </c>
    </row>
    <row r="985" spans="1:34" x14ac:dyDescent="0.35">
      <c r="A985" s="19">
        <v>43977</v>
      </c>
      <c r="B985" s="7">
        <v>-0.17883466469681061</v>
      </c>
      <c r="C985">
        <v>0.60273208199999995</v>
      </c>
      <c r="D985">
        <v>4.6656252662392997E-2</v>
      </c>
      <c r="E985">
        <v>9.1883272214389393</v>
      </c>
      <c r="F985">
        <v>1</v>
      </c>
      <c r="G985">
        <f t="shared" si="256"/>
        <v>99999</v>
      </c>
      <c r="H985">
        <f t="shared" si="257"/>
        <v>0</v>
      </c>
      <c r="I985">
        <f t="shared" si="258"/>
        <v>99999</v>
      </c>
      <c r="J985">
        <f>IF(Basket_Sheet!$I$6=0,IF(C985&lt;Basket_Sheet!$I$7,-10,10),IF(Basket_Sheet!$I$6=1,IF(D985&lt;Basket_Sheet!$I$7,-10,10),IF(Basket_Sheet!$I$6=2,IF(E985&gt;Basket_Sheet!$I$7,-10,10),"")))</f>
        <v>-10</v>
      </c>
      <c r="K985">
        <f t="shared" si="259"/>
        <v>0</v>
      </c>
      <c r="L985">
        <f t="shared" si="260"/>
        <v>4</v>
      </c>
      <c r="M985">
        <f t="shared" si="261"/>
        <v>4</v>
      </c>
      <c r="N985">
        <v>17506.5</v>
      </c>
      <c r="O985" s="6">
        <f t="shared" si="266"/>
        <v>8.4679858290850341E-3</v>
      </c>
      <c r="P985">
        <v>35480988</v>
      </c>
      <c r="Q985" s="6">
        <f t="shared" si="267"/>
        <v>1.0261442002699184E-2</v>
      </c>
      <c r="R985">
        <v>4982.1678099565561</v>
      </c>
      <c r="S985" s="6">
        <f t="shared" si="268"/>
        <v>2.2100720532447493E-3</v>
      </c>
      <c r="T985" s="29">
        <v>883.08163999999908</v>
      </c>
      <c r="U985" s="6">
        <f t="shared" si="269"/>
        <v>-5.7520427345236769E-3</v>
      </c>
      <c r="V985">
        <v>1450.4295599999991</v>
      </c>
      <c r="W985" s="6">
        <f t="shared" si="271"/>
        <v>-5.9490652486150486E-3</v>
      </c>
      <c r="X985">
        <v>5865.2494499565555</v>
      </c>
      <c r="Y985" s="6">
        <f t="shared" si="270"/>
        <v>1.0031380192019324E-3</v>
      </c>
      <c r="Z985" s="29">
        <v>7315.6790099565551</v>
      </c>
      <c r="AA985" s="6">
        <f t="shared" si="272"/>
        <v>-3.82945758988118E-4</v>
      </c>
      <c r="AB985">
        <f t="shared" si="262"/>
        <v>2020</v>
      </c>
      <c r="AC985">
        <f t="shared" si="263"/>
        <v>5</v>
      </c>
      <c r="AD985" s="23">
        <f t="shared" si="264"/>
        <v>2</v>
      </c>
      <c r="AE985">
        <f>IF(ISBLANK(Basket_Sheet!$I$1),0,IF(Basket_Sheet!$I$1=0,1,IF(Calculation_Sheet!AB985=Basket_Sheet!$I$1,1,0)))</f>
        <v>1</v>
      </c>
      <c r="AF985">
        <f>IF(ISBLANK(Basket_Sheet!$I$2),0,IF(Basket_Sheet!$I$2=0,1,IF(Calculation_Sheet!AC985=Basket_Sheet!$I$2,1,0)))</f>
        <v>0</v>
      </c>
      <c r="AG985">
        <f>IF(ISBLANK(Basket_Sheet!$I$3),0,IF(Basket_Sheet!$I$3=0,1,IF(Calculation_Sheet!AD985=Basket_Sheet!$I$3,1,0)))</f>
        <v>0</v>
      </c>
      <c r="AH985">
        <f t="shared" si="265"/>
        <v>1</v>
      </c>
    </row>
    <row r="986" spans="1:34" x14ac:dyDescent="0.35">
      <c r="A986" s="19">
        <v>43978</v>
      </c>
      <c r="B986" s="7">
        <v>1.793974472304996</v>
      </c>
      <c r="C986">
        <v>0.89375898899999995</v>
      </c>
      <c r="D986">
        <v>0.46225780778082998</v>
      </c>
      <c r="E986">
        <v>3.3838878502509999</v>
      </c>
      <c r="F986">
        <v>2</v>
      </c>
      <c r="G986">
        <f t="shared" si="256"/>
        <v>99999</v>
      </c>
      <c r="H986">
        <f t="shared" si="257"/>
        <v>99999</v>
      </c>
      <c r="I986">
        <f t="shared" si="258"/>
        <v>1</v>
      </c>
      <c r="J986">
        <f>IF(Basket_Sheet!$I$6=0,IF(C986&lt;Basket_Sheet!$I$7,-10,10),IF(Basket_Sheet!$I$6=1,IF(D986&lt;Basket_Sheet!$I$7,-10,10),IF(Basket_Sheet!$I$6=2,IF(E986&gt;Basket_Sheet!$I$7,-10,10),"")))</f>
        <v>10</v>
      </c>
      <c r="K986">
        <f t="shared" si="259"/>
        <v>1</v>
      </c>
      <c r="L986">
        <f t="shared" si="260"/>
        <v>5</v>
      </c>
      <c r="M986">
        <f t="shared" si="261"/>
        <v>5</v>
      </c>
      <c r="N986">
        <v>18711.949199999999</v>
      </c>
      <c r="O986" s="6">
        <f t="shared" si="266"/>
        <v>6.8857235883814427E-2</v>
      </c>
      <c r="P986">
        <v>35582272</v>
      </c>
      <c r="Q986" s="6">
        <f t="shared" si="267"/>
        <v>2.8545992011270727E-3</v>
      </c>
      <c r="R986">
        <v>4997.6601943330088</v>
      </c>
      <c r="S986" s="6">
        <f t="shared" si="268"/>
        <v>3.1095669530625258E-3</v>
      </c>
      <c r="T986" s="29">
        <v>895.22904999999912</v>
      </c>
      <c r="U986" s="6">
        <f t="shared" si="269"/>
        <v>1.3755704398972668E-2</v>
      </c>
      <c r="V986">
        <v>1442.2659599999993</v>
      </c>
      <c r="W986" s="6">
        <f t="shared" si="271"/>
        <v>-5.6284015612587668E-3</v>
      </c>
      <c r="X986">
        <v>5892.8892443330078</v>
      </c>
      <c r="Y986" s="6">
        <f t="shared" si="270"/>
        <v>4.7124669823985776E-3</v>
      </c>
      <c r="Z986" s="29">
        <v>7335.1552043330066</v>
      </c>
      <c r="AA986" s="6">
        <f t="shared" si="272"/>
        <v>2.662253818127347E-3</v>
      </c>
      <c r="AB986">
        <f t="shared" si="262"/>
        <v>2020</v>
      </c>
      <c r="AC986">
        <f t="shared" si="263"/>
        <v>5</v>
      </c>
      <c r="AD986" s="23">
        <f t="shared" si="264"/>
        <v>2</v>
      </c>
      <c r="AE986">
        <f>IF(ISBLANK(Basket_Sheet!$I$1),0,IF(Basket_Sheet!$I$1=0,1,IF(Calculation_Sheet!AB986=Basket_Sheet!$I$1,1,0)))</f>
        <v>1</v>
      </c>
      <c r="AF986">
        <f>IF(ISBLANK(Basket_Sheet!$I$2),0,IF(Basket_Sheet!$I$2=0,1,IF(Calculation_Sheet!AC986=Basket_Sheet!$I$2,1,0)))</f>
        <v>0</v>
      </c>
      <c r="AG986">
        <f>IF(ISBLANK(Basket_Sheet!$I$3),0,IF(Basket_Sheet!$I$3=0,1,IF(Calculation_Sheet!AD986=Basket_Sheet!$I$3,1,0)))</f>
        <v>0</v>
      </c>
      <c r="AH986">
        <f t="shared" si="265"/>
        <v>1</v>
      </c>
    </row>
    <row r="987" spans="1:34" x14ac:dyDescent="0.35">
      <c r="A987" s="19">
        <v>43979</v>
      </c>
      <c r="B987" s="7">
        <v>0.28235119695692862</v>
      </c>
      <c r="C987">
        <v>0.33101286200000002</v>
      </c>
      <c r="D987">
        <v>2.29708219826226E-2</v>
      </c>
      <c r="E987">
        <v>10.1701881498965</v>
      </c>
      <c r="F987">
        <v>8</v>
      </c>
      <c r="G987">
        <f t="shared" si="256"/>
        <v>99999</v>
      </c>
      <c r="H987">
        <f t="shared" si="257"/>
        <v>99999</v>
      </c>
      <c r="I987">
        <f t="shared" si="258"/>
        <v>1</v>
      </c>
      <c r="J987">
        <f>IF(Basket_Sheet!$I$6=0,IF(C987&lt;Basket_Sheet!$I$7,-10,10),IF(Basket_Sheet!$I$6=1,IF(D987&lt;Basket_Sheet!$I$7,-10,10),IF(Basket_Sheet!$I$6=2,IF(E987&gt;Basket_Sheet!$I$7,-10,10),"")))</f>
        <v>-10</v>
      </c>
      <c r="K987">
        <f t="shared" si="259"/>
        <v>1</v>
      </c>
      <c r="L987">
        <f t="shared" si="260"/>
        <v>6</v>
      </c>
      <c r="M987">
        <f t="shared" si="261"/>
        <v>6</v>
      </c>
      <c r="N987">
        <v>19156.300800000001</v>
      </c>
      <c r="O987" s="6">
        <f t="shared" si="266"/>
        <v>2.3746943477165994E-2</v>
      </c>
      <c r="P987">
        <v>35782212</v>
      </c>
      <c r="Q987" s="6">
        <f t="shared" si="267"/>
        <v>5.6190903155368677E-3</v>
      </c>
      <c r="R987">
        <v>4995.9212012408316</v>
      </c>
      <c r="S987" s="6">
        <f t="shared" si="268"/>
        <v>-3.479614508703488E-4</v>
      </c>
      <c r="T987" s="29">
        <v>896.01516999999899</v>
      </c>
      <c r="U987" s="6">
        <f t="shared" si="269"/>
        <v>8.7812163825540246E-4</v>
      </c>
      <c r="V987">
        <v>1514.6784399999992</v>
      </c>
      <c r="W987" s="6">
        <f t="shared" si="271"/>
        <v>5.0207438855452091E-2</v>
      </c>
      <c r="X987">
        <v>5891.9363712408303</v>
      </c>
      <c r="Y987" s="6">
        <f t="shared" si="270"/>
        <v>-1.616987953904081E-4</v>
      </c>
      <c r="Z987" s="29">
        <v>7406.61481124083</v>
      </c>
      <c r="AA987" s="6">
        <f t="shared" si="272"/>
        <v>9.7420715604779051E-3</v>
      </c>
      <c r="AB987">
        <f t="shared" si="262"/>
        <v>2020</v>
      </c>
      <c r="AC987">
        <f t="shared" si="263"/>
        <v>5</v>
      </c>
      <c r="AD987" s="23">
        <f t="shared" si="264"/>
        <v>2</v>
      </c>
      <c r="AE987">
        <f>IF(ISBLANK(Basket_Sheet!$I$1),0,IF(Basket_Sheet!$I$1=0,1,IF(Calculation_Sheet!AB987=Basket_Sheet!$I$1,1,0)))</f>
        <v>1</v>
      </c>
      <c r="AF987">
        <f>IF(ISBLANK(Basket_Sheet!$I$2),0,IF(Basket_Sheet!$I$2=0,1,IF(Calculation_Sheet!AC987=Basket_Sheet!$I$2,1,0)))</f>
        <v>0</v>
      </c>
      <c r="AG987">
        <f>IF(ISBLANK(Basket_Sheet!$I$3),0,IF(Basket_Sheet!$I$3=0,1,IF(Calculation_Sheet!AD987=Basket_Sheet!$I$3,1,0)))</f>
        <v>0</v>
      </c>
      <c r="AH987">
        <f t="shared" si="265"/>
        <v>1</v>
      </c>
    </row>
    <row r="988" spans="1:34" x14ac:dyDescent="0.35">
      <c r="A988" s="19">
        <v>43980</v>
      </c>
      <c r="B988" s="7">
        <v>0.4821254253646074</v>
      </c>
      <c r="C988">
        <v>0.679469031</v>
      </c>
      <c r="D988">
        <v>0.22844911633843001</v>
      </c>
      <c r="E988">
        <v>7.1967738936410601</v>
      </c>
      <c r="F988">
        <v>6</v>
      </c>
      <c r="G988">
        <f t="shared" si="256"/>
        <v>99999</v>
      </c>
      <c r="H988">
        <f t="shared" si="257"/>
        <v>99999</v>
      </c>
      <c r="I988">
        <f t="shared" si="258"/>
        <v>1</v>
      </c>
      <c r="J988">
        <f>IF(Basket_Sheet!$I$6=0,IF(C988&lt;Basket_Sheet!$I$7,-10,10),IF(Basket_Sheet!$I$6=1,IF(D988&lt;Basket_Sheet!$I$7,-10,10),IF(Basket_Sheet!$I$6=2,IF(E988&gt;Basket_Sheet!$I$7,-10,10),"")))</f>
        <v>10</v>
      </c>
      <c r="K988">
        <f t="shared" si="259"/>
        <v>1</v>
      </c>
      <c r="L988">
        <f t="shared" si="260"/>
        <v>5</v>
      </c>
      <c r="M988">
        <f t="shared" si="261"/>
        <v>5</v>
      </c>
      <c r="N988">
        <v>19212.449199999999</v>
      </c>
      <c r="O988" s="6">
        <f t="shared" si="266"/>
        <v>2.9310669416924284E-3</v>
      </c>
      <c r="P988">
        <v>35775608</v>
      </c>
      <c r="Q988" s="6">
        <f t="shared" si="267"/>
        <v>-1.8456097683394734E-4</v>
      </c>
      <c r="R988">
        <v>4991.5879232034513</v>
      </c>
      <c r="S988" s="6">
        <f t="shared" si="268"/>
        <v>-8.6736316743829533E-4</v>
      </c>
      <c r="T988" s="29">
        <v>893.89308999999901</v>
      </c>
      <c r="U988" s="6">
        <f t="shared" si="269"/>
        <v>-2.36835275902747E-3</v>
      </c>
      <c r="V988">
        <v>1529.0359399999993</v>
      </c>
      <c r="W988" s="6">
        <f t="shared" si="271"/>
        <v>9.4789095961516079E-3</v>
      </c>
      <c r="X988">
        <v>5885.4810132034499</v>
      </c>
      <c r="Y988" s="6">
        <f t="shared" si="270"/>
        <v>-1.0956258911568595E-3</v>
      </c>
      <c r="Z988" s="29">
        <v>7414.5169532034488</v>
      </c>
      <c r="AA988" s="6">
        <f t="shared" si="272"/>
        <v>1.0669033241239578E-3</v>
      </c>
      <c r="AB988">
        <f t="shared" si="262"/>
        <v>2020</v>
      </c>
      <c r="AC988">
        <f t="shared" si="263"/>
        <v>5</v>
      </c>
      <c r="AD988" s="23">
        <f t="shared" si="264"/>
        <v>2</v>
      </c>
      <c r="AE988">
        <f>IF(ISBLANK(Basket_Sheet!$I$1),0,IF(Basket_Sheet!$I$1=0,1,IF(Calculation_Sheet!AB988=Basket_Sheet!$I$1,1,0)))</f>
        <v>1</v>
      </c>
      <c r="AF988">
        <f>IF(ISBLANK(Basket_Sheet!$I$2),0,IF(Basket_Sheet!$I$2=0,1,IF(Calculation_Sheet!AC988=Basket_Sheet!$I$2,1,0)))</f>
        <v>0</v>
      </c>
      <c r="AG988">
        <f>IF(ISBLANK(Basket_Sheet!$I$3),0,IF(Basket_Sheet!$I$3=0,1,IF(Calculation_Sheet!AD988=Basket_Sheet!$I$3,1,0)))</f>
        <v>0</v>
      </c>
      <c r="AH988">
        <f t="shared" si="265"/>
        <v>1</v>
      </c>
    </row>
    <row r="989" spans="1:34" x14ac:dyDescent="0.35">
      <c r="A989" s="19">
        <v>43983</v>
      </c>
      <c r="B989" s="7">
        <v>-0.11716908992358871</v>
      </c>
      <c r="C989">
        <v>0.27724840000000001</v>
      </c>
      <c r="D989">
        <v>6.7969178241132494E-2</v>
      </c>
      <c r="E989">
        <v>9.4270994439716596</v>
      </c>
      <c r="F989">
        <v>1</v>
      </c>
      <c r="G989">
        <f t="shared" si="256"/>
        <v>99999</v>
      </c>
      <c r="H989">
        <f t="shared" si="257"/>
        <v>0</v>
      </c>
      <c r="I989">
        <f t="shared" si="258"/>
        <v>99999</v>
      </c>
      <c r="J989">
        <f>IF(Basket_Sheet!$I$6=0,IF(C989&lt;Basket_Sheet!$I$7,-10,10),IF(Basket_Sheet!$I$6=1,IF(D989&lt;Basket_Sheet!$I$7,-10,10),IF(Basket_Sheet!$I$6=2,IF(E989&gt;Basket_Sheet!$I$7,-10,10),"")))</f>
        <v>-10</v>
      </c>
      <c r="K989">
        <f t="shared" si="259"/>
        <v>0</v>
      </c>
      <c r="L989">
        <f t="shared" si="260"/>
        <v>4</v>
      </c>
      <c r="M989">
        <f t="shared" si="261"/>
        <v>4</v>
      </c>
      <c r="N989">
        <v>19917.699199999999</v>
      </c>
      <c r="O989" s="6">
        <f t="shared" si="266"/>
        <v>3.6707969538834151E-2</v>
      </c>
      <c r="P989">
        <v>35549904</v>
      </c>
      <c r="Q989" s="6">
        <f t="shared" si="267"/>
        <v>-6.3088795024811573E-3</v>
      </c>
      <c r="R989">
        <v>4964.2923807342167</v>
      </c>
      <c r="S989" s="6">
        <f t="shared" si="268"/>
        <v>-5.4683084599894682E-3</v>
      </c>
      <c r="T989" s="29">
        <v>909.58543999999893</v>
      </c>
      <c r="U989" s="6">
        <f t="shared" si="269"/>
        <v>1.7555063547923799E-2</v>
      </c>
      <c r="V989">
        <v>1529.0359399999993</v>
      </c>
      <c r="W989" s="6">
        <f t="shared" si="271"/>
        <v>0</v>
      </c>
      <c r="X989">
        <v>5873.8778207342157</v>
      </c>
      <c r="Y989" s="6">
        <f t="shared" si="270"/>
        <v>-1.9714943338027258E-3</v>
      </c>
      <c r="Z989" s="29">
        <v>7402.9137607342145</v>
      </c>
      <c r="AA989" s="6">
        <f t="shared" si="272"/>
        <v>-1.5649289822206036E-3</v>
      </c>
      <c r="AB989">
        <f t="shared" si="262"/>
        <v>2020</v>
      </c>
      <c r="AC989">
        <f t="shared" si="263"/>
        <v>6</v>
      </c>
      <c r="AD989" s="23">
        <f t="shared" si="264"/>
        <v>2</v>
      </c>
      <c r="AE989">
        <f>IF(ISBLANK(Basket_Sheet!$I$1),0,IF(Basket_Sheet!$I$1=0,1,IF(Calculation_Sheet!AB989=Basket_Sheet!$I$1,1,0)))</f>
        <v>1</v>
      </c>
      <c r="AF989">
        <f>IF(ISBLANK(Basket_Sheet!$I$2),0,IF(Basket_Sheet!$I$2=0,1,IF(Calculation_Sheet!AC989=Basket_Sheet!$I$2,1,0)))</f>
        <v>0</v>
      </c>
      <c r="AG989">
        <f>IF(ISBLANK(Basket_Sheet!$I$3),0,IF(Basket_Sheet!$I$3=0,1,IF(Calculation_Sheet!AD989=Basket_Sheet!$I$3,1,0)))</f>
        <v>0</v>
      </c>
      <c r="AH989">
        <f t="shared" si="265"/>
        <v>1</v>
      </c>
    </row>
    <row r="990" spans="1:34" x14ac:dyDescent="0.35">
      <c r="A990" s="19">
        <v>43984</v>
      </c>
      <c r="B990" s="7">
        <v>1.1787125931146893</v>
      </c>
      <c r="C990">
        <v>0.73732931899999998</v>
      </c>
      <c r="D990">
        <v>0.19793435156406899</v>
      </c>
      <c r="E990">
        <v>6.7274127017051404</v>
      </c>
      <c r="F990">
        <v>0</v>
      </c>
      <c r="G990">
        <f t="shared" si="256"/>
        <v>99999</v>
      </c>
      <c r="H990">
        <f t="shared" si="257"/>
        <v>99999</v>
      </c>
      <c r="I990">
        <f t="shared" si="258"/>
        <v>1</v>
      </c>
      <c r="J990">
        <f>IF(Basket_Sheet!$I$6=0,IF(C990&lt;Basket_Sheet!$I$7,-10,10),IF(Basket_Sheet!$I$6=1,IF(D990&lt;Basket_Sheet!$I$7,-10,10),IF(Basket_Sheet!$I$6=2,IF(E990&gt;Basket_Sheet!$I$7,-10,10),"")))</f>
        <v>10</v>
      </c>
      <c r="K990">
        <f t="shared" si="259"/>
        <v>1</v>
      </c>
      <c r="L990">
        <f t="shared" si="260"/>
        <v>5</v>
      </c>
      <c r="M990">
        <f t="shared" si="261"/>
        <v>5</v>
      </c>
      <c r="N990">
        <v>20612.949199999999</v>
      </c>
      <c r="O990" s="6">
        <f t="shared" si="266"/>
        <v>3.4906140163016408E-2</v>
      </c>
      <c r="P990">
        <v>35895864</v>
      </c>
      <c r="Q990" s="6">
        <f t="shared" si="267"/>
        <v>9.7316718492403975E-3</v>
      </c>
      <c r="R990">
        <v>4982.729766081924</v>
      </c>
      <c r="S990" s="6">
        <f t="shared" si="268"/>
        <v>3.7140006940890036E-3</v>
      </c>
      <c r="T990" s="29">
        <v>918.06251999999904</v>
      </c>
      <c r="U990" s="6">
        <f t="shared" si="269"/>
        <v>9.3197182224027397E-3</v>
      </c>
      <c r="V990">
        <v>1524.8405999999993</v>
      </c>
      <c r="W990" s="6">
        <f t="shared" si="271"/>
        <v>-2.7437811566417558E-3</v>
      </c>
      <c r="X990">
        <v>5900.7922860819235</v>
      </c>
      <c r="Y990" s="6">
        <f t="shared" si="270"/>
        <v>4.5820608070366031E-3</v>
      </c>
      <c r="Z990" s="29">
        <v>7425.6328860819231</v>
      </c>
      <c r="AA990" s="6">
        <f t="shared" si="272"/>
        <v>3.0689436729918196E-3</v>
      </c>
      <c r="AB990">
        <f t="shared" si="262"/>
        <v>2020</v>
      </c>
      <c r="AC990">
        <f t="shared" si="263"/>
        <v>6</v>
      </c>
      <c r="AD990" s="23">
        <f t="shared" si="264"/>
        <v>2</v>
      </c>
      <c r="AE990">
        <f>IF(ISBLANK(Basket_Sheet!$I$1),0,IF(Basket_Sheet!$I$1=0,1,IF(Calculation_Sheet!AB990=Basket_Sheet!$I$1,1,0)))</f>
        <v>1</v>
      </c>
      <c r="AF990">
        <f>IF(ISBLANK(Basket_Sheet!$I$2),0,IF(Basket_Sheet!$I$2=0,1,IF(Calculation_Sheet!AC990=Basket_Sheet!$I$2,1,0)))</f>
        <v>0</v>
      </c>
      <c r="AG990">
        <f>IF(ISBLANK(Basket_Sheet!$I$3),0,IF(Basket_Sheet!$I$3=0,1,IF(Calculation_Sheet!AD990=Basket_Sheet!$I$3,1,0)))</f>
        <v>0</v>
      </c>
      <c r="AH990">
        <f t="shared" si="265"/>
        <v>1</v>
      </c>
    </row>
    <row r="991" spans="1:34" x14ac:dyDescent="0.35">
      <c r="A991" s="19">
        <v>43985</v>
      </c>
      <c r="B991" s="7">
        <v>-0.34943171723999</v>
      </c>
      <c r="C991">
        <v>0.209691935</v>
      </c>
      <c r="D991">
        <v>0.157734455290922</v>
      </c>
      <c r="E991">
        <v>5.3144125740949599</v>
      </c>
      <c r="F991">
        <v>2</v>
      </c>
      <c r="G991">
        <f t="shared" si="256"/>
        <v>-1</v>
      </c>
      <c r="H991">
        <f t="shared" si="257"/>
        <v>99999</v>
      </c>
      <c r="I991">
        <f t="shared" si="258"/>
        <v>99999</v>
      </c>
      <c r="J991">
        <f>IF(Basket_Sheet!$I$6=0,IF(C991&lt;Basket_Sheet!$I$7,-10,10),IF(Basket_Sheet!$I$6=1,IF(D991&lt;Basket_Sheet!$I$7,-10,10),IF(Basket_Sheet!$I$6=2,IF(E991&gt;Basket_Sheet!$I$7,-10,10),"")))</f>
        <v>10</v>
      </c>
      <c r="K991">
        <f t="shared" si="259"/>
        <v>-1</v>
      </c>
      <c r="L991">
        <f t="shared" si="260"/>
        <v>1</v>
      </c>
      <c r="M991">
        <f t="shared" si="261"/>
        <v>1</v>
      </c>
      <c r="N991">
        <v>20918.5</v>
      </c>
      <c r="O991" s="6">
        <f t="shared" si="266"/>
        <v>1.482324518608924E-2</v>
      </c>
      <c r="P991">
        <v>35614896</v>
      </c>
      <c r="Q991" s="6">
        <f t="shared" si="267"/>
        <v>-7.8273084609413734E-3</v>
      </c>
      <c r="R991">
        <v>4952.5090375880663</v>
      </c>
      <c r="S991" s="6">
        <f t="shared" si="268"/>
        <v>-6.0650948200269283E-3</v>
      </c>
      <c r="T991" s="29">
        <v>922.1216199999991</v>
      </c>
      <c r="U991" s="6">
        <f t="shared" si="269"/>
        <v>4.421376443948466E-3</v>
      </c>
      <c r="V991">
        <v>1535.9358199999992</v>
      </c>
      <c r="W991" s="6">
        <f t="shared" si="271"/>
        <v>7.2763146521674926E-3</v>
      </c>
      <c r="X991">
        <v>5874.6306575880653</v>
      </c>
      <c r="Y991" s="6">
        <f t="shared" si="270"/>
        <v>-4.433578954399886E-3</v>
      </c>
      <c r="Z991" s="29">
        <v>7410.566477588065</v>
      </c>
      <c r="AA991" s="6">
        <f t="shared" si="272"/>
        <v>-2.0289729811578949E-3</v>
      </c>
      <c r="AB991">
        <f t="shared" si="262"/>
        <v>2020</v>
      </c>
      <c r="AC991">
        <f t="shared" si="263"/>
        <v>6</v>
      </c>
      <c r="AD991" s="23">
        <f t="shared" si="264"/>
        <v>2</v>
      </c>
      <c r="AE991">
        <f>IF(ISBLANK(Basket_Sheet!$I$1),0,IF(Basket_Sheet!$I$1=0,1,IF(Calculation_Sheet!AB991=Basket_Sheet!$I$1,1,0)))</f>
        <v>1</v>
      </c>
      <c r="AF991">
        <f>IF(ISBLANK(Basket_Sheet!$I$2),0,IF(Basket_Sheet!$I$2=0,1,IF(Calculation_Sheet!AC991=Basket_Sheet!$I$2,1,0)))</f>
        <v>0</v>
      </c>
      <c r="AG991">
        <f>IF(ISBLANK(Basket_Sheet!$I$3),0,IF(Basket_Sheet!$I$3=0,1,IF(Calculation_Sheet!AD991=Basket_Sheet!$I$3,1,0)))</f>
        <v>0</v>
      </c>
      <c r="AH991">
        <f t="shared" si="265"/>
        <v>1</v>
      </c>
    </row>
    <row r="992" spans="1:34" x14ac:dyDescent="0.35">
      <c r="A992" s="19">
        <v>43986</v>
      </c>
      <c r="B992" s="7">
        <v>-1.163818463677833</v>
      </c>
      <c r="C992">
        <v>0.72996448899999999</v>
      </c>
      <c r="D992">
        <v>0.16433058070068901</v>
      </c>
      <c r="E992">
        <v>7.3813660912439296</v>
      </c>
      <c r="F992">
        <v>0</v>
      </c>
      <c r="G992">
        <f t="shared" si="256"/>
        <v>-1</v>
      </c>
      <c r="H992">
        <f t="shared" si="257"/>
        <v>99999</v>
      </c>
      <c r="I992">
        <f t="shared" si="258"/>
        <v>99999</v>
      </c>
      <c r="J992">
        <f>IF(Basket_Sheet!$I$6=0,IF(C992&lt;Basket_Sheet!$I$7,-10,10),IF(Basket_Sheet!$I$6=1,IF(D992&lt;Basket_Sheet!$I$7,-10,10),IF(Basket_Sheet!$I$6=2,IF(E992&gt;Basket_Sheet!$I$7,-10,10),"")))</f>
        <v>10</v>
      </c>
      <c r="K992">
        <f t="shared" si="259"/>
        <v>-1</v>
      </c>
      <c r="L992">
        <f t="shared" si="260"/>
        <v>1</v>
      </c>
      <c r="M992">
        <f t="shared" si="261"/>
        <v>1</v>
      </c>
      <c r="N992">
        <v>20379.349600000001</v>
      </c>
      <c r="O992" s="6">
        <f t="shared" si="266"/>
        <v>-2.5773855677988289E-2</v>
      </c>
      <c r="P992">
        <v>35639424</v>
      </c>
      <c r="Q992" s="6">
        <f t="shared" si="267"/>
        <v>6.8870059314507515E-4</v>
      </c>
      <c r="R992">
        <v>4951.0875060771932</v>
      </c>
      <c r="S992" s="6">
        <f t="shared" si="268"/>
        <v>-2.8703259299156514E-4</v>
      </c>
      <c r="T992" s="29">
        <v>924.34859999999912</v>
      </c>
      <c r="U992" s="6">
        <f t="shared" si="269"/>
        <v>2.4150610415143436E-3</v>
      </c>
      <c r="V992">
        <v>1538.1791199999993</v>
      </c>
      <c r="W992" s="6">
        <f t="shared" si="271"/>
        <v>1.4605427979406116E-3</v>
      </c>
      <c r="X992">
        <v>5875.4361060771926</v>
      </c>
      <c r="Y992" s="6">
        <f t="shared" si="270"/>
        <v>1.3710623459983751E-4</v>
      </c>
      <c r="Z992" s="29">
        <v>7413.6152260771923</v>
      </c>
      <c r="AA992" s="6">
        <f t="shared" si="272"/>
        <v>4.1140559204855265E-4</v>
      </c>
      <c r="AB992">
        <f t="shared" si="262"/>
        <v>2020</v>
      </c>
      <c r="AC992">
        <f t="shared" si="263"/>
        <v>6</v>
      </c>
      <c r="AD992" s="23">
        <f t="shared" si="264"/>
        <v>2</v>
      </c>
      <c r="AE992">
        <f>IF(ISBLANK(Basket_Sheet!$I$1),0,IF(Basket_Sheet!$I$1=0,1,IF(Calculation_Sheet!AB992=Basket_Sheet!$I$1,1,0)))</f>
        <v>1</v>
      </c>
      <c r="AF992">
        <f>IF(ISBLANK(Basket_Sheet!$I$2),0,IF(Basket_Sheet!$I$2=0,1,IF(Calculation_Sheet!AC992=Basket_Sheet!$I$2,1,0)))</f>
        <v>0</v>
      </c>
      <c r="AG992">
        <f>IF(ISBLANK(Basket_Sheet!$I$3),0,IF(Basket_Sheet!$I$3=0,1,IF(Calculation_Sheet!AD992=Basket_Sheet!$I$3,1,0)))</f>
        <v>0</v>
      </c>
      <c r="AH992">
        <f t="shared" si="265"/>
        <v>1</v>
      </c>
    </row>
    <row r="993" spans="1:34" x14ac:dyDescent="0.35">
      <c r="A993" s="19">
        <v>43987</v>
      </c>
      <c r="B993" s="7">
        <v>1.0222983292830032</v>
      </c>
      <c r="C993">
        <v>0.56583064299999997</v>
      </c>
      <c r="D993">
        <v>0.111887128976793</v>
      </c>
      <c r="E993">
        <v>7.9692286775177203</v>
      </c>
      <c r="F993">
        <v>5</v>
      </c>
      <c r="G993">
        <f t="shared" si="256"/>
        <v>99999</v>
      </c>
      <c r="H993">
        <f t="shared" si="257"/>
        <v>99999</v>
      </c>
      <c r="I993">
        <f t="shared" si="258"/>
        <v>1</v>
      </c>
      <c r="J993">
        <f>IF(Basket_Sheet!$I$6=0,IF(C993&lt;Basket_Sheet!$I$7,-10,10),IF(Basket_Sheet!$I$6=1,IF(D993&lt;Basket_Sheet!$I$7,-10,10),IF(Basket_Sheet!$I$6=2,IF(E993&gt;Basket_Sheet!$I$7,-10,10),"")))</f>
        <v>10</v>
      </c>
      <c r="K993">
        <f t="shared" si="259"/>
        <v>1</v>
      </c>
      <c r="L993">
        <f t="shared" si="260"/>
        <v>5</v>
      </c>
      <c r="M993">
        <f t="shared" si="261"/>
        <v>5</v>
      </c>
      <c r="N993">
        <v>21177.400399999999</v>
      </c>
      <c r="O993" s="6">
        <f t="shared" si="266"/>
        <v>3.9159777699676823E-2</v>
      </c>
      <c r="P993">
        <v>35590552</v>
      </c>
      <c r="Q993" s="6">
        <f t="shared" si="267"/>
        <v>-1.3712904002040061E-3</v>
      </c>
      <c r="R993">
        <v>4955.0886282744132</v>
      </c>
      <c r="S993" s="6">
        <f t="shared" si="268"/>
        <v>8.0812996989232389E-4</v>
      </c>
      <c r="T993" s="29">
        <v>925.12043999999901</v>
      </c>
      <c r="U993" s="6">
        <f t="shared" si="269"/>
        <v>8.350096489568859E-4</v>
      </c>
      <c r="V993">
        <v>1538.6924199999994</v>
      </c>
      <c r="W993" s="6">
        <f t="shared" si="271"/>
        <v>3.3370625912554353E-4</v>
      </c>
      <c r="X993">
        <v>5880.2090682744119</v>
      </c>
      <c r="Y993" s="6">
        <f t="shared" si="270"/>
        <v>8.123587953381417E-4</v>
      </c>
      <c r="Z993" s="29">
        <v>7418.9014882744113</v>
      </c>
      <c r="AA993" s="6">
        <f t="shared" si="272"/>
        <v>7.1304782296022218E-4</v>
      </c>
      <c r="AB993">
        <f t="shared" si="262"/>
        <v>2020</v>
      </c>
      <c r="AC993">
        <f t="shared" si="263"/>
        <v>6</v>
      </c>
      <c r="AD993" s="23">
        <f t="shared" si="264"/>
        <v>2</v>
      </c>
      <c r="AE993">
        <f>IF(ISBLANK(Basket_Sheet!$I$1),0,IF(Basket_Sheet!$I$1=0,1,IF(Calculation_Sheet!AB993=Basket_Sheet!$I$1,1,0)))</f>
        <v>1</v>
      </c>
      <c r="AF993">
        <f>IF(ISBLANK(Basket_Sheet!$I$2),0,IF(Basket_Sheet!$I$2=0,1,IF(Calculation_Sheet!AC993=Basket_Sheet!$I$2,1,0)))</f>
        <v>0</v>
      </c>
      <c r="AG993">
        <f>IF(ISBLANK(Basket_Sheet!$I$3),0,IF(Basket_Sheet!$I$3=0,1,IF(Calculation_Sheet!AD993=Basket_Sheet!$I$3,1,0)))</f>
        <v>0</v>
      </c>
      <c r="AH993">
        <f t="shared" si="265"/>
        <v>1</v>
      </c>
    </row>
    <row r="994" spans="1:34" x14ac:dyDescent="0.35">
      <c r="A994" s="19">
        <v>43990</v>
      </c>
      <c r="B994" s="7">
        <v>-0.72110182158235669</v>
      </c>
      <c r="C994">
        <v>0.818791724</v>
      </c>
      <c r="D994">
        <v>0.168031182311493</v>
      </c>
      <c r="E994">
        <v>6.4317926990821697</v>
      </c>
      <c r="F994">
        <v>6</v>
      </c>
      <c r="G994">
        <f t="shared" si="256"/>
        <v>-1</v>
      </c>
      <c r="H994">
        <f t="shared" si="257"/>
        <v>99999</v>
      </c>
      <c r="I994">
        <f t="shared" si="258"/>
        <v>99999</v>
      </c>
      <c r="J994">
        <f>IF(Basket_Sheet!$I$6=0,IF(C994&lt;Basket_Sheet!$I$7,-10,10),IF(Basket_Sheet!$I$6=1,IF(D994&lt;Basket_Sheet!$I$7,-10,10),IF(Basket_Sheet!$I$6=2,IF(E994&gt;Basket_Sheet!$I$7,-10,10),"")))</f>
        <v>10</v>
      </c>
      <c r="K994">
        <f t="shared" si="259"/>
        <v>-1</v>
      </c>
      <c r="L994">
        <f t="shared" si="260"/>
        <v>1</v>
      </c>
      <c r="M994">
        <f t="shared" si="261"/>
        <v>1</v>
      </c>
      <c r="N994">
        <v>21223.75</v>
      </c>
      <c r="O994" s="6">
        <f t="shared" si="266"/>
        <v>2.1886350130113641E-3</v>
      </c>
      <c r="P994">
        <v>35672144</v>
      </c>
      <c r="Q994" s="6">
        <f t="shared" si="267"/>
        <v>2.2925185313225072E-3</v>
      </c>
      <c r="R994">
        <v>4962.903958086491</v>
      </c>
      <c r="S994" s="6">
        <f t="shared" si="268"/>
        <v>1.5772331028516273E-3</v>
      </c>
      <c r="T994" s="29">
        <v>924.45366999999897</v>
      </c>
      <c r="U994" s="6">
        <f t="shared" si="269"/>
        <v>-7.207385883724049E-4</v>
      </c>
      <c r="V994">
        <v>1563.3564999999992</v>
      </c>
      <c r="W994" s="6">
        <f t="shared" si="271"/>
        <v>1.6029246442898382E-2</v>
      </c>
      <c r="X994">
        <v>5887.35762808649</v>
      </c>
      <c r="Y994" s="6">
        <f t="shared" si="270"/>
        <v>1.2156982394804228E-3</v>
      </c>
      <c r="Z994" s="29">
        <v>7450.7141280864889</v>
      </c>
      <c r="AA994" s="6">
        <f t="shared" si="272"/>
        <v>4.2880525994795082E-3</v>
      </c>
      <c r="AB994">
        <f t="shared" si="262"/>
        <v>2020</v>
      </c>
      <c r="AC994">
        <f t="shared" si="263"/>
        <v>6</v>
      </c>
      <c r="AD994" s="23">
        <f t="shared" si="264"/>
        <v>2</v>
      </c>
      <c r="AE994">
        <f>IF(ISBLANK(Basket_Sheet!$I$1),0,IF(Basket_Sheet!$I$1=0,1,IF(Calculation_Sheet!AB994=Basket_Sheet!$I$1,1,0)))</f>
        <v>1</v>
      </c>
      <c r="AF994">
        <f>IF(ISBLANK(Basket_Sheet!$I$2),0,IF(Basket_Sheet!$I$2=0,1,IF(Calculation_Sheet!AC994=Basket_Sheet!$I$2,1,0)))</f>
        <v>0</v>
      </c>
      <c r="AG994">
        <f>IF(ISBLANK(Basket_Sheet!$I$3),0,IF(Basket_Sheet!$I$3=0,1,IF(Calculation_Sheet!AD994=Basket_Sheet!$I$3,1,0)))</f>
        <v>0</v>
      </c>
      <c r="AH994">
        <f t="shared" si="265"/>
        <v>1</v>
      </c>
    </row>
    <row r="995" spans="1:34" x14ac:dyDescent="0.35">
      <c r="A995" s="19">
        <v>43991</v>
      </c>
      <c r="B995" s="7">
        <v>-0.81732096671634613</v>
      </c>
      <c r="C995">
        <v>0.449493007</v>
      </c>
      <c r="D995">
        <v>0.103924176570347</v>
      </c>
      <c r="E995">
        <v>6.0381172748167202</v>
      </c>
      <c r="F995">
        <v>2</v>
      </c>
      <c r="G995">
        <f t="shared" si="256"/>
        <v>-1</v>
      </c>
      <c r="H995">
        <f t="shared" si="257"/>
        <v>99999</v>
      </c>
      <c r="I995">
        <f t="shared" si="258"/>
        <v>99999</v>
      </c>
      <c r="J995">
        <f>IF(Basket_Sheet!$I$6=0,IF(C995&lt;Basket_Sheet!$I$7,-10,10),IF(Basket_Sheet!$I$6=1,IF(D995&lt;Basket_Sheet!$I$7,-10,10),IF(Basket_Sheet!$I$6=2,IF(E995&gt;Basket_Sheet!$I$7,-10,10),"")))</f>
        <v>10</v>
      </c>
      <c r="K995">
        <f t="shared" si="259"/>
        <v>-1</v>
      </c>
      <c r="L995">
        <f t="shared" si="260"/>
        <v>1</v>
      </c>
      <c r="M995">
        <f t="shared" si="261"/>
        <v>1</v>
      </c>
      <c r="N995">
        <v>20653.849600000001</v>
      </c>
      <c r="O995" s="6">
        <f t="shared" si="266"/>
        <v>-2.68520124860121E-2</v>
      </c>
      <c r="P995">
        <v>35527692</v>
      </c>
      <c r="Q995" s="6">
        <f t="shared" si="267"/>
        <v>-4.0494342027773689E-3</v>
      </c>
      <c r="R995">
        <v>4968.7843867879719</v>
      </c>
      <c r="S995" s="6">
        <f t="shared" si="268"/>
        <v>1.1848765866000477E-3</v>
      </c>
      <c r="T995" s="29">
        <v>928.15777999999909</v>
      </c>
      <c r="U995" s="6">
        <f t="shared" si="269"/>
        <v>4.0068097733876318E-3</v>
      </c>
      <c r="V995">
        <v>1576.1159599999992</v>
      </c>
      <c r="W995" s="6">
        <f t="shared" si="271"/>
        <v>8.1615805480068637E-3</v>
      </c>
      <c r="X995">
        <v>5896.9421667879706</v>
      </c>
      <c r="Y995" s="6">
        <f t="shared" si="270"/>
        <v>1.6279864935937471E-3</v>
      </c>
      <c r="Z995" s="29">
        <v>7473.0581267879697</v>
      </c>
      <c r="AA995" s="6">
        <f t="shared" si="272"/>
        <v>2.9989069929889922E-3</v>
      </c>
      <c r="AB995">
        <f t="shared" si="262"/>
        <v>2020</v>
      </c>
      <c r="AC995">
        <f t="shared" si="263"/>
        <v>6</v>
      </c>
      <c r="AD995" s="23">
        <f t="shared" si="264"/>
        <v>2</v>
      </c>
      <c r="AE995">
        <f>IF(ISBLANK(Basket_Sheet!$I$1),0,IF(Basket_Sheet!$I$1=0,1,IF(Calculation_Sheet!AB995=Basket_Sheet!$I$1,1,0)))</f>
        <v>1</v>
      </c>
      <c r="AF995">
        <f>IF(ISBLANK(Basket_Sheet!$I$2),0,IF(Basket_Sheet!$I$2=0,1,IF(Calculation_Sheet!AC995=Basket_Sheet!$I$2,1,0)))</f>
        <v>0</v>
      </c>
      <c r="AG995">
        <f>IF(ISBLANK(Basket_Sheet!$I$3),0,IF(Basket_Sheet!$I$3=0,1,IF(Calculation_Sheet!AD995=Basket_Sheet!$I$3,1,0)))</f>
        <v>0</v>
      </c>
      <c r="AH995">
        <f t="shared" si="265"/>
        <v>1</v>
      </c>
    </row>
    <row r="996" spans="1:34" x14ac:dyDescent="0.35">
      <c r="A996" s="19">
        <v>43992</v>
      </c>
      <c r="B996" s="7">
        <v>0.48524836414733602</v>
      </c>
      <c r="C996">
        <v>8.5135805999999994E-2</v>
      </c>
      <c r="D996">
        <v>8.4206203018429196E-2</v>
      </c>
      <c r="E996">
        <v>9.2131145922295694</v>
      </c>
      <c r="F996">
        <v>5</v>
      </c>
      <c r="G996">
        <f t="shared" si="256"/>
        <v>99999</v>
      </c>
      <c r="H996">
        <f t="shared" si="257"/>
        <v>99999</v>
      </c>
      <c r="I996">
        <f t="shared" si="258"/>
        <v>1</v>
      </c>
      <c r="J996">
        <f>IF(Basket_Sheet!$I$6=0,IF(C996&lt;Basket_Sheet!$I$7,-10,10),IF(Basket_Sheet!$I$6=1,IF(D996&lt;Basket_Sheet!$I$7,-10,10),IF(Basket_Sheet!$I$6=2,IF(E996&gt;Basket_Sheet!$I$7,-10,10),"")))</f>
        <v>-10</v>
      </c>
      <c r="K996">
        <f t="shared" si="259"/>
        <v>1</v>
      </c>
      <c r="L996">
        <f t="shared" si="260"/>
        <v>6</v>
      </c>
      <c r="M996">
        <f t="shared" si="261"/>
        <v>6</v>
      </c>
      <c r="N996">
        <v>21240.25</v>
      </c>
      <c r="O996" s="6">
        <f t="shared" si="266"/>
        <v>2.8391820961066738E-2</v>
      </c>
      <c r="P996">
        <v>35237672</v>
      </c>
      <c r="Q996" s="6">
        <f t="shared" si="267"/>
        <v>-8.1632097013225602E-3</v>
      </c>
      <c r="R996">
        <v>4977.2995323792384</v>
      </c>
      <c r="S996" s="6">
        <f t="shared" si="268"/>
        <v>1.7137281331642829E-3</v>
      </c>
      <c r="T996" s="29">
        <v>913.95119999999906</v>
      </c>
      <c r="U996" s="6">
        <f t="shared" si="269"/>
        <v>-1.5306212269211472E-2</v>
      </c>
      <c r="V996">
        <v>1572.3326599999994</v>
      </c>
      <c r="W996" s="6">
        <f t="shared" si="271"/>
        <v>-2.4003944481342243E-3</v>
      </c>
      <c r="X996">
        <v>5891.2507323792379</v>
      </c>
      <c r="Y996" s="6">
        <f t="shared" si="270"/>
        <v>-9.6515011471320911E-4</v>
      </c>
      <c r="Z996" s="29">
        <v>7463.583392379237</v>
      </c>
      <c r="AA996" s="6">
        <f t="shared" si="272"/>
        <v>-1.2678523635148986E-3</v>
      </c>
      <c r="AB996">
        <f t="shared" si="262"/>
        <v>2020</v>
      </c>
      <c r="AC996">
        <f t="shared" si="263"/>
        <v>6</v>
      </c>
      <c r="AD996" s="23">
        <f t="shared" si="264"/>
        <v>2</v>
      </c>
      <c r="AE996">
        <f>IF(ISBLANK(Basket_Sheet!$I$1),0,IF(Basket_Sheet!$I$1=0,1,IF(Calculation_Sheet!AB996=Basket_Sheet!$I$1,1,0)))</f>
        <v>1</v>
      </c>
      <c r="AF996">
        <f>IF(ISBLANK(Basket_Sheet!$I$2),0,IF(Basket_Sheet!$I$2=0,1,IF(Calculation_Sheet!AC996=Basket_Sheet!$I$2,1,0)))</f>
        <v>0</v>
      </c>
      <c r="AG996">
        <f>IF(ISBLANK(Basket_Sheet!$I$3),0,IF(Basket_Sheet!$I$3=0,1,IF(Calculation_Sheet!AD996=Basket_Sheet!$I$3,1,0)))</f>
        <v>0</v>
      </c>
      <c r="AH996">
        <f t="shared" si="265"/>
        <v>1</v>
      </c>
    </row>
    <row r="997" spans="1:34" x14ac:dyDescent="0.35">
      <c r="A997" s="19">
        <v>43993</v>
      </c>
      <c r="B997" s="7">
        <v>-0.63911956405185377</v>
      </c>
      <c r="C997">
        <v>0.92905323299999998</v>
      </c>
      <c r="D997">
        <v>0.28746039992394501</v>
      </c>
      <c r="E997">
        <v>6.2997708829520596</v>
      </c>
      <c r="F997">
        <v>4</v>
      </c>
      <c r="G997">
        <f t="shared" si="256"/>
        <v>-1</v>
      </c>
      <c r="H997">
        <f t="shared" si="257"/>
        <v>99999</v>
      </c>
      <c r="I997">
        <f t="shared" si="258"/>
        <v>99999</v>
      </c>
      <c r="J997">
        <f>IF(Basket_Sheet!$I$6=0,IF(C997&lt;Basket_Sheet!$I$7,-10,10),IF(Basket_Sheet!$I$6=1,IF(D997&lt;Basket_Sheet!$I$7,-10,10),IF(Basket_Sheet!$I$6=2,IF(E997&gt;Basket_Sheet!$I$7,-10,10),"")))</f>
        <v>10</v>
      </c>
      <c r="K997">
        <f t="shared" si="259"/>
        <v>-1</v>
      </c>
      <c r="L997">
        <f t="shared" si="260"/>
        <v>1</v>
      </c>
      <c r="M997">
        <f t="shared" si="261"/>
        <v>1</v>
      </c>
      <c r="N997">
        <v>20534.400399999999</v>
      </c>
      <c r="O997" s="6">
        <f t="shared" si="266"/>
        <v>-3.3231699250244273E-2</v>
      </c>
      <c r="P997">
        <v>35341024</v>
      </c>
      <c r="Q997" s="6">
        <f t="shared" si="267"/>
        <v>2.9329973898388761E-3</v>
      </c>
      <c r="R997">
        <v>5000.2336404245316</v>
      </c>
      <c r="S997" s="6">
        <f t="shared" si="268"/>
        <v>4.607741184973424E-3</v>
      </c>
      <c r="T997" s="29">
        <v>917.09864999999911</v>
      </c>
      <c r="U997" s="6">
        <f t="shared" si="269"/>
        <v>3.4437834317631033E-3</v>
      </c>
      <c r="V997">
        <v>1564.5951199999993</v>
      </c>
      <c r="W997" s="6">
        <f t="shared" si="271"/>
        <v>-4.9210578631624369E-3</v>
      </c>
      <c r="X997">
        <v>5917.3322904245306</v>
      </c>
      <c r="Y997" s="6">
        <f t="shared" si="270"/>
        <v>4.4271682245577981E-3</v>
      </c>
      <c r="Z997" s="29">
        <v>7481.9274104245296</v>
      </c>
      <c r="AA997" s="6">
        <f t="shared" si="272"/>
        <v>2.4578030526225536E-3</v>
      </c>
      <c r="AB997">
        <f t="shared" si="262"/>
        <v>2020</v>
      </c>
      <c r="AC997">
        <f t="shared" si="263"/>
        <v>6</v>
      </c>
      <c r="AD997" s="23">
        <f t="shared" si="264"/>
        <v>2</v>
      </c>
      <c r="AE997">
        <f>IF(ISBLANK(Basket_Sheet!$I$1),0,IF(Basket_Sheet!$I$1=0,1,IF(Calculation_Sheet!AB997=Basket_Sheet!$I$1,1,0)))</f>
        <v>1</v>
      </c>
      <c r="AF997">
        <f>IF(ISBLANK(Basket_Sheet!$I$2),0,IF(Basket_Sheet!$I$2=0,1,IF(Calculation_Sheet!AC997=Basket_Sheet!$I$2,1,0)))</f>
        <v>0</v>
      </c>
      <c r="AG997">
        <f>IF(ISBLANK(Basket_Sheet!$I$3),0,IF(Basket_Sheet!$I$3=0,1,IF(Calculation_Sheet!AD997=Basket_Sheet!$I$3,1,0)))</f>
        <v>0</v>
      </c>
      <c r="AH997">
        <f t="shared" si="265"/>
        <v>1</v>
      </c>
    </row>
    <row r="998" spans="1:34" x14ac:dyDescent="0.35">
      <c r="A998" s="19">
        <v>43994</v>
      </c>
      <c r="B998" s="7">
        <v>1.1410016472393854</v>
      </c>
      <c r="C998">
        <v>0.73840757899999998</v>
      </c>
      <c r="D998">
        <v>0.211613315159253</v>
      </c>
      <c r="E998">
        <v>6.7487739691629098</v>
      </c>
      <c r="F998">
        <v>4</v>
      </c>
      <c r="G998">
        <f t="shared" si="256"/>
        <v>99999</v>
      </c>
      <c r="H998">
        <f t="shared" si="257"/>
        <v>99999</v>
      </c>
      <c r="I998">
        <f t="shared" si="258"/>
        <v>1</v>
      </c>
      <c r="J998">
        <f>IF(Basket_Sheet!$I$6=0,IF(C998&lt;Basket_Sheet!$I$7,-10,10),IF(Basket_Sheet!$I$6=1,IF(D998&lt;Basket_Sheet!$I$7,-10,10),IF(Basket_Sheet!$I$6=2,IF(E998&gt;Basket_Sheet!$I$7,-10,10),"")))</f>
        <v>10</v>
      </c>
      <c r="K998">
        <f t="shared" si="259"/>
        <v>1</v>
      </c>
      <c r="L998">
        <f t="shared" si="260"/>
        <v>5</v>
      </c>
      <c r="M998">
        <f t="shared" si="261"/>
        <v>5</v>
      </c>
      <c r="N998">
        <v>20600.050800000001</v>
      </c>
      <c r="O998" s="6">
        <f t="shared" si="266"/>
        <v>3.1970935951946E-3</v>
      </c>
      <c r="P998">
        <v>35232664</v>
      </c>
      <c r="Q998" s="6">
        <f t="shared" si="267"/>
        <v>-3.066125078888482E-3</v>
      </c>
      <c r="R998">
        <v>5007.0899538670428</v>
      </c>
      <c r="S998" s="6">
        <f t="shared" si="268"/>
        <v>1.3711986150168887E-3</v>
      </c>
      <c r="T998" s="29">
        <v>911.72615999999903</v>
      </c>
      <c r="U998" s="6">
        <f t="shared" si="269"/>
        <v>-5.8581375078897713E-3</v>
      </c>
      <c r="V998">
        <v>1551.9399799999992</v>
      </c>
      <c r="W998" s="6">
        <f t="shared" si="271"/>
        <v>-8.0884439931016017E-3</v>
      </c>
      <c r="X998">
        <v>5918.8161138670421</v>
      </c>
      <c r="Y998" s="6">
        <f t="shared" si="270"/>
        <v>2.5075885038816637E-4</v>
      </c>
      <c r="Z998" s="29">
        <v>7470.7560938670413</v>
      </c>
      <c r="AA998" s="6">
        <f t="shared" si="272"/>
        <v>-1.4931067818064747E-3</v>
      </c>
      <c r="AB998">
        <f t="shared" si="262"/>
        <v>2020</v>
      </c>
      <c r="AC998">
        <f t="shared" si="263"/>
        <v>6</v>
      </c>
      <c r="AD998" s="23">
        <f t="shared" si="264"/>
        <v>2</v>
      </c>
      <c r="AE998">
        <f>IF(ISBLANK(Basket_Sheet!$I$1),0,IF(Basket_Sheet!$I$1=0,1,IF(Calculation_Sheet!AB998=Basket_Sheet!$I$1,1,0)))</f>
        <v>1</v>
      </c>
      <c r="AF998">
        <f>IF(ISBLANK(Basket_Sheet!$I$2),0,IF(Basket_Sheet!$I$2=0,1,IF(Calculation_Sheet!AC998=Basket_Sheet!$I$2,1,0)))</f>
        <v>0</v>
      </c>
      <c r="AG998">
        <f>IF(ISBLANK(Basket_Sheet!$I$3),0,IF(Basket_Sheet!$I$3=0,1,IF(Calculation_Sheet!AD998=Basket_Sheet!$I$3,1,0)))</f>
        <v>0</v>
      </c>
      <c r="AH998">
        <f t="shared" si="265"/>
        <v>1</v>
      </c>
    </row>
    <row r="999" spans="1:34" x14ac:dyDescent="0.35">
      <c r="A999" s="19">
        <v>43997</v>
      </c>
      <c r="B999" s="7">
        <v>-0.6095454187992555</v>
      </c>
      <c r="C999">
        <v>0.16672136100000001</v>
      </c>
      <c r="D999">
        <v>9.8616807977383106E-2</v>
      </c>
      <c r="E999">
        <v>8.8128872465076995</v>
      </c>
      <c r="F999">
        <v>4</v>
      </c>
      <c r="G999">
        <f t="shared" si="256"/>
        <v>-1</v>
      </c>
      <c r="H999">
        <f t="shared" si="257"/>
        <v>99999</v>
      </c>
      <c r="I999">
        <f t="shared" si="258"/>
        <v>99999</v>
      </c>
      <c r="J999">
        <f>IF(Basket_Sheet!$I$6=0,IF(C999&lt;Basket_Sheet!$I$7,-10,10),IF(Basket_Sheet!$I$6=1,IF(D999&lt;Basket_Sheet!$I$7,-10,10),IF(Basket_Sheet!$I$6=2,IF(E999&gt;Basket_Sheet!$I$7,-10,10),"")))</f>
        <v>10</v>
      </c>
      <c r="K999">
        <f t="shared" si="259"/>
        <v>-1</v>
      </c>
      <c r="L999">
        <f t="shared" si="260"/>
        <v>1</v>
      </c>
      <c r="M999">
        <f t="shared" si="261"/>
        <v>1</v>
      </c>
      <c r="N999">
        <v>19926.5</v>
      </c>
      <c r="O999" s="6">
        <f t="shared" si="266"/>
        <v>-3.269656014634692E-2</v>
      </c>
      <c r="P999">
        <v>35302864</v>
      </c>
      <c r="Q999" s="6">
        <f t="shared" si="267"/>
        <v>1.9924692609107897E-3</v>
      </c>
      <c r="R999">
        <v>5007.0294707788617</v>
      </c>
      <c r="S999" s="6">
        <f t="shared" si="268"/>
        <v>-1.2079489032257307E-5</v>
      </c>
      <c r="T999" s="29">
        <v>896.56994999999915</v>
      </c>
      <c r="U999" s="6">
        <f t="shared" si="269"/>
        <v>-1.6623642783267223E-2</v>
      </c>
      <c r="V999">
        <v>1555.5109999999993</v>
      </c>
      <c r="W999" s="6">
        <f t="shared" si="271"/>
        <v>2.3010039344435462E-3</v>
      </c>
      <c r="X999">
        <v>5903.5994207788608</v>
      </c>
      <c r="Y999" s="6">
        <f t="shared" si="270"/>
        <v>-2.5709014768224847E-3</v>
      </c>
      <c r="Z999" s="29">
        <v>7459.1104207788603</v>
      </c>
      <c r="AA999" s="6">
        <f t="shared" si="272"/>
        <v>-1.5588346001205178E-3</v>
      </c>
      <c r="AB999">
        <f t="shared" si="262"/>
        <v>2020</v>
      </c>
      <c r="AC999">
        <f t="shared" si="263"/>
        <v>6</v>
      </c>
      <c r="AD999" s="23">
        <f t="shared" si="264"/>
        <v>2</v>
      </c>
      <c r="AE999">
        <f>IF(ISBLANK(Basket_Sheet!$I$1),0,IF(Basket_Sheet!$I$1=0,1,IF(Calculation_Sheet!AB999=Basket_Sheet!$I$1,1,0)))</f>
        <v>1</v>
      </c>
      <c r="AF999">
        <f>IF(ISBLANK(Basket_Sheet!$I$2),0,IF(Basket_Sheet!$I$2=0,1,IF(Calculation_Sheet!AC999=Basket_Sheet!$I$2,1,0)))</f>
        <v>0</v>
      </c>
      <c r="AG999">
        <f>IF(ISBLANK(Basket_Sheet!$I$3),0,IF(Basket_Sheet!$I$3=0,1,IF(Calculation_Sheet!AD999=Basket_Sheet!$I$3,1,0)))</f>
        <v>0</v>
      </c>
      <c r="AH999">
        <f t="shared" si="265"/>
        <v>1</v>
      </c>
    </row>
    <row r="1000" spans="1:34" x14ac:dyDescent="0.35">
      <c r="A1000" s="19">
        <v>43998</v>
      </c>
      <c r="B1000" s="7">
        <v>-0.48088964102297183</v>
      </c>
      <c r="C1000">
        <v>0.45023930600000001</v>
      </c>
      <c r="D1000">
        <v>5.9968135262732397E-2</v>
      </c>
      <c r="E1000">
        <v>5.6366167166825702</v>
      </c>
      <c r="F1000">
        <v>3</v>
      </c>
      <c r="G1000">
        <f t="shared" si="256"/>
        <v>-1</v>
      </c>
      <c r="H1000">
        <f t="shared" si="257"/>
        <v>99999</v>
      </c>
      <c r="I1000">
        <f t="shared" si="258"/>
        <v>99999</v>
      </c>
      <c r="J1000">
        <f>IF(Basket_Sheet!$I$6=0,IF(C1000&lt;Basket_Sheet!$I$7,-10,10),IF(Basket_Sheet!$I$6=1,IF(D1000&lt;Basket_Sheet!$I$7,-10,10),IF(Basket_Sheet!$I$6=2,IF(E1000&gt;Basket_Sheet!$I$7,-10,10),"")))</f>
        <v>-10</v>
      </c>
      <c r="K1000">
        <f t="shared" si="259"/>
        <v>-1</v>
      </c>
      <c r="L1000">
        <f t="shared" si="260"/>
        <v>2</v>
      </c>
      <c r="M1000">
        <f t="shared" si="261"/>
        <v>2</v>
      </c>
      <c r="N1000">
        <v>20251.800800000001</v>
      </c>
      <c r="O1000" s="6">
        <f t="shared" si="266"/>
        <v>1.6325034501794233E-2</v>
      </c>
      <c r="P1000">
        <v>35309272</v>
      </c>
      <c r="Q1000" s="6">
        <f t="shared" si="267"/>
        <v>1.8151501815832916E-4</v>
      </c>
      <c r="R1000">
        <v>4999.8125262613994</v>
      </c>
      <c r="S1000" s="6">
        <f t="shared" si="268"/>
        <v>-1.4413625003768527E-3</v>
      </c>
      <c r="T1000" s="29">
        <v>879.14335999999912</v>
      </c>
      <c r="U1000" s="6">
        <f t="shared" si="269"/>
        <v>-1.9436955253742338E-2</v>
      </c>
      <c r="V1000">
        <v>1546.4939199999992</v>
      </c>
      <c r="W1000" s="6">
        <f t="shared" si="271"/>
        <v>-5.7968603243564454E-3</v>
      </c>
      <c r="X1000">
        <v>5878.9558862613985</v>
      </c>
      <c r="Y1000" s="6">
        <f t="shared" si="270"/>
        <v>-4.1743236220812552E-3</v>
      </c>
      <c r="Z1000" s="29">
        <v>7425.4498062613975</v>
      </c>
      <c r="AA1000" s="6">
        <f t="shared" si="272"/>
        <v>-4.5126848402317066E-3</v>
      </c>
      <c r="AB1000">
        <f t="shared" si="262"/>
        <v>2020</v>
      </c>
      <c r="AC1000">
        <f t="shared" si="263"/>
        <v>6</v>
      </c>
      <c r="AD1000" s="23">
        <f t="shared" si="264"/>
        <v>2</v>
      </c>
      <c r="AE1000">
        <f>IF(ISBLANK(Basket_Sheet!$I$1),0,IF(Basket_Sheet!$I$1=0,1,IF(Calculation_Sheet!AB1000=Basket_Sheet!$I$1,1,0)))</f>
        <v>1</v>
      </c>
      <c r="AF1000">
        <f>IF(ISBLANK(Basket_Sheet!$I$2),0,IF(Basket_Sheet!$I$2=0,1,IF(Calculation_Sheet!AC1000=Basket_Sheet!$I$2,1,0)))</f>
        <v>0</v>
      </c>
      <c r="AG1000">
        <f>IF(ISBLANK(Basket_Sheet!$I$3),0,IF(Basket_Sheet!$I$3=0,1,IF(Calculation_Sheet!AD1000=Basket_Sheet!$I$3,1,0)))</f>
        <v>0</v>
      </c>
      <c r="AH1000">
        <f t="shared" si="265"/>
        <v>1</v>
      </c>
    </row>
    <row r="1001" spans="1:34" x14ac:dyDescent="0.35">
      <c r="A1001" s="19">
        <v>43999</v>
      </c>
      <c r="B1001" s="7">
        <v>0.20217642648122461</v>
      </c>
      <c r="C1001">
        <v>0.11040285900000001</v>
      </c>
      <c r="D1001">
        <v>3.1371163192348103E-2</v>
      </c>
      <c r="E1001">
        <v>12.0184609548865</v>
      </c>
      <c r="F1001">
        <v>1</v>
      </c>
      <c r="G1001">
        <f t="shared" si="256"/>
        <v>99999</v>
      </c>
      <c r="H1001">
        <f t="shared" si="257"/>
        <v>0</v>
      </c>
      <c r="I1001">
        <f t="shared" si="258"/>
        <v>99999</v>
      </c>
      <c r="J1001">
        <f>IF(Basket_Sheet!$I$6=0,IF(C1001&lt;Basket_Sheet!$I$7,-10,10),IF(Basket_Sheet!$I$6=1,IF(D1001&lt;Basket_Sheet!$I$7,-10,10),IF(Basket_Sheet!$I$6=2,IF(E1001&gt;Basket_Sheet!$I$7,-10,10),"")))</f>
        <v>-10</v>
      </c>
      <c r="K1001">
        <f t="shared" si="259"/>
        <v>0</v>
      </c>
      <c r="L1001">
        <f t="shared" si="260"/>
        <v>4</v>
      </c>
      <c r="M1001">
        <f t="shared" si="261"/>
        <v>4</v>
      </c>
      <c r="N1001">
        <v>20197.099600000001</v>
      </c>
      <c r="O1001" s="6">
        <f t="shared" si="266"/>
        <v>-2.7010536267965124E-3</v>
      </c>
      <c r="P1001">
        <v>35381096</v>
      </c>
      <c r="Q1001" s="6">
        <f t="shared" si="267"/>
        <v>2.0341399278920314E-3</v>
      </c>
      <c r="R1001">
        <v>5040.1250097312632</v>
      </c>
      <c r="S1001" s="6">
        <f t="shared" si="268"/>
        <v>8.0627990065873512E-3</v>
      </c>
      <c r="T1001" s="29">
        <v>882.99335999999903</v>
      </c>
      <c r="U1001" s="6">
        <f t="shared" si="269"/>
        <v>4.3792630134860122E-3</v>
      </c>
      <c r="V1001">
        <v>1531.6857199999993</v>
      </c>
      <c r="W1001" s="6">
        <f t="shared" si="271"/>
        <v>-9.5753367074342677E-3</v>
      </c>
      <c r="X1001">
        <v>5923.1183697312626</v>
      </c>
      <c r="Y1001" s="6">
        <f t="shared" si="270"/>
        <v>7.5119603419830927E-3</v>
      </c>
      <c r="Z1001" s="29">
        <v>7454.8040897312621</v>
      </c>
      <c r="AA1001" s="6">
        <f t="shared" si="272"/>
        <v>3.9531993664696508E-3</v>
      </c>
      <c r="AB1001">
        <f t="shared" si="262"/>
        <v>2020</v>
      </c>
      <c r="AC1001">
        <f t="shared" si="263"/>
        <v>6</v>
      </c>
      <c r="AD1001" s="23">
        <f t="shared" si="264"/>
        <v>2</v>
      </c>
      <c r="AE1001">
        <f>IF(ISBLANK(Basket_Sheet!$I$1),0,IF(Basket_Sheet!$I$1=0,1,IF(Calculation_Sheet!AB1001=Basket_Sheet!$I$1,1,0)))</f>
        <v>1</v>
      </c>
      <c r="AF1001">
        <f>IF(ISBLANK(Basket_Sheet!$I$2),0,IF(Basket_Sheet!$I$2=0,1,IF(Calculation_Sheet!AC1001=Basket_Sheet!$I$2,1,0)))</f>
        <v>0</v>
      </c>
      <c r="AG1001">
        <f>IF(ISBLANK(Basket_Sheet!$I$3),0,IF(Basket_Sheet!$I$3=0,1,IF(Calculation_Sheet!AD1001=Basket_Sheet!$I$3,1,0)))</f>
        <v>0</v>
      </c>
      <c r="AH1001">
        <f t="shared" si="265"/>
        <v>1</v>
      </c>
    </row>
    <row r="1002" spans="1:34" x14ac:dyDescent="0.35">
      <c r="A1002" s="19">
        <v>44000</v>
      </c>
      <c r="B1002" s="7">
        <v>1.2109282352309692</v>
      </c>
      <c r="C1002">
        <v>0.83158052999999998</v>
      </c>
      <c r="D1002">
        <v>0.444670901950937</v>
      </c>
      <c r="E1002">
        <v>4.5053441487986499</v>
      </c>
      <c r="F1002">
        <v>4</v>
      </c>
      <c r="G1002">
        <f t="shared" si="256"/>
        <v>99999</v>
      </c>
      <c r="H1002">
        <f t="shared" si="257"/>
        <v>99999</v>
      </c>
      <c r="I1002">
        <f t="shared" si="258"/>
        <v>1</v>
      </c>
      <c r="J1002">
        <f>IF(Basket_Sheet!$I$6=0,IF(C1002&lt;Basket_Sheet!$I$7,-10,10),IF(Basket_Sheet!$I$6=1,IF(D1002&lt;Basket_Sheet!$I$7,-10,10),IF(Basket_Sheet!$I$6=2,IF(E1002&gt;Basket_Sheet!$I$7,-10,10),"")))</f>
        <v>10</v>
      </c>
      <c r="K1002">
        <f t="shared" si="259"/>
        <v>1</v>
      </c>
      <c r="L1002">
        <f t="shared" si="260"/>
        <v>5</v>
      </c>
      <c r="M1002">
        <f t="shared" si="261"/>
        <v>5</v>
      </c>
      <c r="N1002">
        <v>20922.199199999999</v>
      </c>
      <c r="O1002" s="6">
        <f t="shared" si="266"/>
        <v>3.5901174641927103E-2</v>
      </c>
      <c r="P1002">
        <v>35504376</v>
      </c>
      <c r="Q1002" s="6">
        <f t="shared" si="267"/>
        <v>3.4843465561382736E-3</v>
      </c>
      <c r="R1002">
        <v>5048.7770635706802</v>
      </c>
      <c r="S1002" s="6">
        <f t="shared" si="268"/>
        <v>1.7166347705090956E-3</v>
      </c>
      <c r="T1002" s="29">
        <v>889.52640999999915</v>
      </c>
      <c r="U1002" s="6">
        <f t="shared" si="269"/>
        <v>7.3987532590280569E-3</v>
      </c>
      <c r="V1002">
        <v>1525.0411999999992</v>
      </c>
      <c r="W1002" s="6">
        <f t="shared" si="271"/>
        <v>-4.338043968967753E-3</v>
      </c>
      <c r="X1002">
        <v>5938.3034735706797</v>
      </c>
      <c r="Y1002" s="6">
        <f t="shared" si="270"/>
        <v>2.5637008905674552E-3</v>
      </c>
      <c r="Z1002" s="29">
        <v>7463.3446735706784</v>
      </c>
      <c r="AA1002" s="6">
        <f t="shared" si="272"/>
        <v>1.1456483277918483E-3</v>
      </c>
      <c r="AB1002">
        <f t="shared" si="262"/>
        <v>2020</v>
      </c>
      <c r="AC1002">
        <f t="shared" si="263"/>
        <v>6</v>
      </c>
      <c r="AD1002" s="23">
        <f t="shared" si="264"/>
        <v>2</v>
      </c>
      <c r="AE1002">
        <f>IF(ISBLANK(Basket_Sheet!$I$1),0,IF(Basket_Sheet!$I$1=0,1,IF(Calculation_Sheet!AB1002=Basket_Sheet!$I$1,1,0)))</f>
        <v>1</v>
      </c>
      <c r="AF1002">
        <f>IF(ISBLANK(Basket_Sheet!$I$2),0,IF(Basket_Sheet!$I$2=0,1,IF(Calculation_Sheet!AC1002=Basket_Sheet!$I$2,1,0)))</f>
        <v>0</v>
      </c>
      <c r="AG1002">
        <f>IF(ISBLANK(Basket_Sheet!$I$3),0,IF(Basket_Sheet!$I$3=0,1,IF(Calculation_Sheet!AD1002=Basket_Sheet!$I$3,1,0)))</f>
        <v>0</v>
      </c>
      <c r="AH1002">
        <f t="shared" si="265"/>
        <v>1</v>
      </c>
    </row>
    <row r="1003" spans="1:34" x14ac:dyDescent="0.35">
      <c r="A1003" s="19">
        <v>44001</v>
      </c>
      <c r="B1003" s="7">
        <v>0.23836810562035657</v>
      </c>
      <c r="C1003">
        <v>0.34828327799999997</v>
      </c>
      <c r="D1003">
        <v>9.7373550418815194E-2</v>
      </c>
      <c r="E1003">
        <v>8.9155127821425193</v>
      </c>
      <c r="F1003">
        <v>7</v>
      </c>
      <c r="G1003">
        <f t="shared" si="256"/>
        <v>99999</v>
      </c>
      <c r="H1003">
        <f t="shared" si="257"/>
        <v>0</v>
      </c>
      <c r="I1003">
        <f t="shared" si="258"/>
        <v>99999</v>
      </c>
      <c r="J1003">
        <f>IF(Basket_Sheet!$I$6=0,IF(C1003&lt;Basket_Sheet!$I$7,-10,10),IF(Basket_Sheet!$I$6=1,IF(D1003&lt;Basket_Sheet!$I$7,-10,10),IF(Basket_Sheet!$I$6=2,IF(E1003&gt;Basket_Sheet!$I$7,-10,10),"")))</f>
        <v>10</v>
      </c>
      <c r="K1003">
        <f t="shared" si="259"/>
        <v>0</v>
      </c>
      <c r="L1003">
        <f t="shared" si="260"/>
        <v>3</v>
      </c>
      <c r="M1003">
        <f t="shared" si="261"/>
        <v>3</v>
      </c>
      <c r="N1003">
        <v>21332.949199999999</v>
      </c>
      <c r="O1003" s="6">
        <f t="shared" si="266"/>
        <v>1.9632257396727137E-2</v>
      </c>
      <c r="P1003">
        <v>35478860</v>
      </c>
      <c r="Q1003" s="6">
        <f t="shared" si="267"/>
        <v>-7.1867197440678154E-4</v>
      </c>
      <c r="R1003">
        <v>5050.3479419946543</v>
      </c>
      <c r="S1003" s="6">
        <f t="shared" si="268"/>
        <v>3.1114038195689808E-4</v>
      </c>
      <c r="T1003" s="29">
        <v>890.60026999999911</v>
      </c>
      <c r="U1003" s="6">
        <f t="shared" si="269"/>
        <v>1.2072266634557405E-3</v>
      </c>
      <c r="V1003">
        <v>1612.0680399999992</v>
      </c>
      <c r="W1003" s="6">
        <f t="shared" si="271"/>
        <v>5.7065238630930049E-2</v>
      </c>
      <c r="X1003">
        <v>5940.9482119946533</v>
      </c>
      <c r="Y1003" s="6">
        <f t="shared" si="270"/>
        <v>4.4536936108841019E-4</v>
      </c>
      <c r="Z1003" s="29">
        <v>7553.0162519946525</v>
      </c>
      <c r="AA1003" s="6">
        <f t="shared" si="272"/>
        <v>1.2014931956917385E-2</v>
      </c>
      <c r="AB1003">
        <f t="shared" si="262"/>
        <v>2020</v>
      </c>
      <c r="AC1003">
        <f t="shared" si="263"/>
        <v>6</v>
      </c>
      <c r="AD1003" s="23">
        <f t="shared" si="264"/>
        <v>2</v>
      </c>
      <c r="AE1003">
        <f>IF(ISBLANK(Basket_Sheet!$I$1),0,IF(Basket_Sheet!$I$1=0,1,IF(Calculation_Sheet!AB1003=Basket_Sheet!$I$1,1,0)))</f>
        <v>1</v>
      </c>
      <c r="AF1003">
        <f>IF(ISBLANK(Basket_Sheet!$I$2),0,IF(Basket_Sheet!$I$2=0,1,IF(Calculation_Sheet!AC1003=Basket_Sheet!$I$2,1,0)))</f>
        <v>0</v>
      </c>
      <c r="AG1003">
        <f>IF(ISBLANK(Basket_Sheet!$I$3),0,IF(Basket_Sheet!$I$3=0,1,IF(Calculation_Sheet!AD1003=Basket_Sheet!$I$3,1,0)))</f>
        <v>0</v>
      </c>
      <c r="AH1003">
        <f t="shared" si="265"/>
        <v>1</v>
      </c>
    </row>
    <row r="1004" spans="1:34" x14ac:dyDescent="0.35">
      <c r="A1004" s="19">
        <v>44004</v>
      </c>
      <c r="B1004" s="7">
        <v>0.25902290767893738</v>
      </c>
      <c r="C1004">
        <v>0.39177485499999998</v>
      </c>
      <c r="D1004">
        <v>1.67601537359759E-3</v>
      </c>
      <c r="E1004">
        <v>9.6429575514295998</v>
      </c>
      <c r="F1004">
        <v>1</v>
      </c>
      <c r="G1004">
        <f t="shared" si="256"/>
        <v>99999</v>
      </c>
      <c r="H1004">
        <f t="shared" si="257"/>
        <v>99999</v>
      </c>
      <c r="I1004">
        <f t="shared" si="258"/>
        <v>1</v>
      </c>
      <c r="J1004">
        <f>IF(Basket_Sheet!$I$6=0,IF(C1004&lt;Basket_Sheet!$I$7,-10,10),IF(Basket_Sheet!$I$6=1,IF(D1004&lt;Basket_Sheet!$I$7,-10,10),IF(Basket_Sheet!$I$6=2,IF(E1004&gt;Basket_Sheet!$I$7,-10,10),"")))</f>
        <v>-10</v>
      </c>
      <c r="K1004">
        <f t="shared" si="259"/>
        <v>1</v>
      </c>
      <c r="L1004">
        <f t="shared" si="260"/>
        <v>6</v>
      </c>
      <c r="M1004">
        <f t="shared" si="261"/>
        <v>6</v>
      </c>
      <c r="N1004">
        <v>21742.300800000001</v>
      </c>
      <c r="O1004" s="6">
        <f t="shared" si="266"/>
        <v>1.9188701766561289E-2</v>
      </c>
      <c r="P1004">
        <v>35423784</v>
      </c>
      <c r="Q1004" s="6">
        <f t="shared" si="267"/>
        <v>-1.5523610397853993E-3</v>
      </c>
      <c r="R1004">
        <v>5041.9433261911754</v>
      </c>
      <c r="S1004" s="6">
        <f t="shared" si="268"/>
        <v>-1.6641656970983743E-3</v>
      </c>
      <c r="T1004" s="29">
        <v>898.20258999999919</v>
      </c>
      <c r="U1004" s="6">
        <f t="shared" si="269"/>
        <v>8.5361752697425963E-3</v>
      </c>
      <c r="V1004">
        <v>1611.4521399999992</v>
      </c>
      <c r="W1004" s="6">
        <f t="shared" si="271"/>
        <v>-3.8205583431827339E-4</v>
      </c>
      <c r="X1004">
        <v>5940.1459161911744</v>
      </c>
      <c r="Y1004" s="6">
        <f t="shared" si="270"/>
        <v>-1.3504507611417083E-4</v>
      </c>
      <c r="Z1004" s="29">
        <v>7551.5980561911738</v>
      </c>
      <c r="AA1004" s="6">
        <f t="shared" si="272"/>
        <v>-1.8776549078713956E-4</v>
      </c>
      <c r="AB1004">
        <f t="shared" si="262"/>
        <v>2020</v>
      </c>
      <c r="AC1004">
        <f t="shared" si="263"/>
        <v>6</v>
      </c>
      <c r="AD1004" s="23">
        <f t="shared" si="264"/>
        <v>2</v>
      </c>
      <c r="AE1004">
        <f>IF(ISBLANK(Basket_Sheet!$I$1),0,IF(Basket_Sheet!$I$1=0,1,IF(Calculation_Sheet!AB1004=Basket_Sheet!$I$1,1,0)))</f>
        <v>1</v>
      </c>
      <c r="AF1004">
        <f>IF(ISBLANK(Basket_Sheet!$I$2),0,IF(Basket_Sheet!$I$2=0,1,IF(Calculation_Sheet!AC1004=Basket_Sheet!$I$2,1,0)))</f>
        <v>0</v>
      </c>
      <c r="AG1004">
        <f>IF(ISBLANK(Basket_Sheet!$I$3),0,IF(Basket_Sheet!$I$3=0,1,IF(Calculation_Sheet!AD1004=Basket_Sheet!$I$3,1,0)))</f>
        <v>0</v>
      </c>
      <c r="AH1004">
        <f t="shared" si="265"/>
        <v>1</v>
      </c>
    </row>
    <row r="1005" spans="1:34" x14ac:dyDescent="0.35">
      <c r="A1005" s="19">
        <v>44005</v>
      </c>
      <c r="B1005" s="7">
        <v>0.45728598086944061</v>
      </c>
      <c r="C1005">
        <v>0.65262335400000004</v>
      </c>
      <c r="D1005">
        <v>0.179161940817397</v>
      </c>
      <c r="E1005">
        <v>6.3982714231097102</v>
      </c>
      <c r="F1005">
        <v>1</v>
      </c>
      <c r="G1005">
        <f t="shared" si="256"/>
        <v>99999</v>
      </c>
      <c r="H1005">
        <f t="shared" si="257"/>
        <v>99999</v>
      </c>
      <c r="I1005">
        <f t="shared" si="258"/>
        <v>1</v>
      </c>
      <c r="J1005">
        <f>IF(Basket_Sheet!$I$6=0,IF(C1005&lt;Basket_Sheet!$I$7,-10,10),IF(Basket_Sheet!$I$6=1,IF(D1005&lt;Basket_Sheet!$I$7,-10,10),IF(Basket_Sheet!$I$6=2,IF(E1005&gt;Basket_Sheet!$I$7,-10,10),"")))</f>
        <v>10</v>
      </c>
      <c r="K1005">
        <f t="shared" si="259"/>
        <v>1</v>
      </c>
      <c r="L1005">
        <f t="shared" si="260"/>
        <v>5</v>
      </c>
      <c r="M1005">
        <f t="shared" si="261"/>
        <v>5</v>
      </c>
      <c r="N1005">
        <v>22314.800800000001</v>
      </c>
      <c r="O1005" s="6">
        <f t="shared" si="266"/>
        <v>2.6331159947892813E-2</v>
      </c>
      <c r="P1005">
        <v>35457376</v>
      </c>
      <c r="Q1005" s="6">
        <f t="shared" si="267"/>
        <v>9.4828943175584435E-4</v>
      </c>
      <c r="R1005">
        <v>5046.7055746616525</v>
      </c>
      <c r="S1005" s="6">
        <f t="shared" si="268"/>
        <v>9.445263784975122E-4</v>
      </c>
      <c r="T1005" s="29">
        <v>904.58077999999909</v>
      </c>
      <c r="U1005" s="6">
        <f t="shared" si="269"/>
        <v>7.1010594614293598E-3</v>
      </c>
      <c r="V1005">
        <v>1607.4466599999989</v>
      </c>
      <c r="W1005" s="6">
        <f t="shared" si="271"/>
        <v>-2.4856338581673576E-3</v>
      </c>
      <c r="X1005">
        <v>5951.2863546616518</v>
      </c>
      <c r="Y1005" s="6">
        <f t="shared" si="270"/>
        <v>1.875448621575293E-3</v>
      </c>
      <c r="Z1005" s="29">
        <v>7558.7330146616505</v>
      </c>
      <c r="AA1005" s="6">
        <f t="shared" si="272"/>
        <v>9.4482762686598498E-4</v>
      </c>
      <c r="AB1005">
        <f t="shared" si="262"/>
        <v>2020</v>
      </c>
      <c r="AC1005">
        <f t="shared" si="263"/>
        <v>6</v>
      </c>
      <c r="AD1005" s="23">
        <f t="shared" si="264"/>
        <v>2</v>
      </c>
      <c r="AE1005">
        <f>IF(ISBLANK(Basket_Sheet!$I$1),0,IF(Basket_Sheet!$I$1=0,1,IF(Calculation_Sheet!AB1005=Basket_Sheet!$I$1,1,0)))</f>
        <v>1</v>
      </c>
      <c r="AF1005">
        <f>IF(ISBLANK(Basket_Sheet!$I$2),0,IF(Basket_Sheet!$I$2=0,1,IF(Calculation_Sheet!AC1005=Basket_Sheet!$I$2,1,0)))</f>
        <v>0</v>
      </c>
      <c r="AG1005">
        <f>IF(ISBLANK(Basket_Sheet!$I$3),0,IF(Basket_Sheet!$I$3=0,1,IF(Calculation_Sheet!AD1005=Basket_Sheet!$I$3,1,0)))</f>
        <v>0</v>
      </c>
      <c r="AH1005">
        <f t="shared" si="265"/>
        <v>1</v>
      </c>
    </row>
    <row r="1006" spans="1:34" x14ac:dyDescent="0.35">
      <c r="A1006" s="19">
        <v>44006</v>
      </c>
      <c r="B1006" s="7">
        <v>-0.98233068311658855</v>
      </c>
      <c r="C1006">
        <v>0.77415882499999999</v>
      </c>
      <c r="D1006">
        <v>0.27555896952529602</v>
      </c>
      <c r="E1006">
        <v>5.4532424774232098</v>
      </c>
      <c r="F1006">
        <v>2</v>
      </c>
      <c r="G1006">
        <f t="shared" si="256"/>
        <v>-1</v>
      </c>
      <c r="H1006">
        <f t="shared" si="257"/>
        <v>99999</v>
      </c>
      <c r="I1006">
        <f t="shared" si="258"/>
        <v>99999</v>
      </c>
      <c r="J1006">
        <f>IF(Basket_Sheet!$I$6=0,IF(C1006&lt;Basket_Sheet!$I$7,-10,10),IF(Basket_Sheet!$I$6=1,IF(D1006&lt;Basket_Sheet!$I$7,-10,10),IF(Basket_Sheet!$I$6=2,IF(E1006&gt;Basket_Sheet!$I$7,-10,10),"")))</f>
        <v>10</v>
      </c>
      <c r="K1006">
        <f t="shared" si="259"/>
        <v>-1</v>
      </c>
      <c r="L1006">
        <f t="shared" si="260"/>
        <v>1</v>
      </c>
      <c r="M1006">
        <f t="shared" si="261"/>
        <v>1</v>
      </c>
      <c r="N1006">
        <v>21456.800800000001</v>
      </c>
      <c r="O1006" s="6">
        <f t="shared" si="266"/>
        <v>-3.8449816679519744E-2</v>
      </c>
      <c r="P1006">
        <v>35563988</v>
      </c>
      <c r="Q1006" s="6">
        <f t="shared" si="267"/>
        <v>3.0067650804166401E-3</v>
      </c>
      <c r="R1006">
        <v>5042.5900592621847</v>
      </c>
      <c r="S1006" s="6">
        <f t="shared" si="268"/>
        <v>-8.1548553577814875E-4</v>
      </c>
      <c r="T1006" s="29">
        <v>905.69606999999905</v>
      </c>
      <c r="U1006" s="6">
        <f t="shared" si="269"/>
        <v>1.2329357694289556E-3</v>
      </c>
      <c r="V1006">
        <v>1613.6980999999992</v>
      </c>
      <c r="W1006" s="6">
        <f t="shared" si="271"/>
        <v>3.8890497305834604E-3</v>
      </c>
      <c r="X1006">
        <v>5948.2861292621837</v>
      </c>
      <c r="Y1006" s="6">
        <f t="shared" si="270"/>
        <v>-5.0413057290010777E-4</v>
      </c>
      <c r="Z1006" s="29">
        <v>7561.9842292621834</v>
      </c>
      <c r="AA1006" s="6">
        <f t="shared" si="272"/>
        <v>4.3012692659294416E-4</v>
      </c>
      <c r="AB1006">
        <f t="shared" si="262"/>
        <v>2020</v>
      </c>
      <c r="AC1006">
        <f t="shared" si="263"/>
        <v>6</v>
      </c>
      <c r="AD1006" s="23">
        <f t="shared" si="264"/>
        <v>2</v>
      </c>
      <c r="AE1006">
        <f>IF(ISBLANK(Basket_Sheet!$I$1),0,IF(Basket_Sheet!$I$1=0,1,IF(Calculation_Sheet!AB1006=Basket_Sheet!$I$1,1,0)))</f>
        <v>1</v>
      </c>
      <c r="AF1006">
        <f>IF(ISBLANK(Basket_Sheet!$I$2),0,IF(Basket_Sheet!$I$2=0,1,IF(Calculation_Sheet!AC1006=Basket_Sheet!$I$2,1,0)))</f>
        <v>0</v>
      </c>
      <c r="AG1006">
        <f>IF(ISBLANK(Basket_Sheet!$I$3),0,IF(Basket_Sheet!$I$3=0,1,IF(Calculation_Sheet!AD1006=Basket_Sheet!$I$3,1,0)))</f>
        <v>0</v>
      </c>
      <c r="AH1006">
        <f t="shared" si="265"/>
        <v>1</v>
      </c>
    </row>
    <row r="1007" spans="1:34" x14ac:dyDescent="0.35">
      <c r="A1007" s="19">
        <v>44007</v>
      </c>
      <c r="B1007" s="7">
        <v>0.80347501154040901</v>
      </c>
      <c r="C1007">
        <v>0.195242995</v>
      </c>
      <c r="D1007">
        <v>0.108623533682515</v>
      </c>
      <c r="E1007">
        <v>9.6517321191104894</v>
      </c>
      <c r="F1007">
        <v>11</v>
      </c>
      <c r="G1007">
        <f t="shared" si="256"/>
        <v>99999</v>
      </c>
      <c r="H1007">
        <f t="shared" si="257"/>
        <v>99999</v>
      </c>
      <c r="I1007">
        <f t="shared" si="258"/>
        <v>1</v>
      </c>
      <c r="J1007">
        <f>IF(Basket_Sheet!$I$6=0,IF(C1007&lt;Basket_Sheet!$I$7,-10,10),IF(Basket_Sheet!$I$6=1,IF(D1007&lt;Basket_Sheet!$I$7,-10,10),IF(Basket_Sheet!$I$6=2,IF(E1007&gt;Basket_Sheet!$I$7,-10,10),"")))</f>
        <v>10</v>
      </c>
      <c r="K1007">
        <f t="shared" si="259"/>
        <v>1</v>
      </c>
      <c r="L1007">
        <f t="shared" si="260"/>
        <v>5</v>
      </c>
      <c r="M1007">
        <f t="shared" si="261"/>
        <v>5</v>
      </c>
      <c r="N1007">
        <v>21504.75</v>
      </c>
      <c r="O1007" s="6">
        <f t="shared" si="266"/>
        <v>2.2346854243060488E-3</v>
      </c>
      <c r="P1007">
        <v>35706268</v>
      </c>
      <c r="Q1007" s="6">
        <f t="shared" si="267"/>
        <v>4.0006761896331788E-3</v>
      </c>
      <c r="R1007">
        <v>5022.9222582408302</v>
      </c>
      <c r="S1007" s="6">
        <f t="shared" si="268"/>
        <v>-3.9003370867375375E-3</v>
      </c>
      <c r="T1007" s="29">
        <v>907.05518999999913</v>
      </c>
      <c r="U1007" s="6">
        <f t="shared" si="269"/>
        <v>1.5006358590030633E-3</v>
      </c>
      <c r="V1007">
        <v>1641.5737799999993</v>
      </c>
      <c r="W1007" s="6">
        <f t="shared" si="271"/>
        <v>1.7274408391507734E-2</v>
      </c>
      <c r="X1007">
        <v>5929.9774482408293</v>
      </c>
      <c r="Y1007" s="6">
        <f t="shared" si="270"/>
        <v>-3.0779758443841843E-3</v>
      </c>
      <c r="Z1007" s="29">
        <v>7571.551228240829</v>
      </c>
      <c r="AA1007" s="6">
        <f t="shared" si="272"/>
        <v>1.2651440003834669E-3</v>
      </c>
      <c r="AB1007">
        <f t="shared" si="262"/>
        <v>2020</v>
      </c>
      <c r="AC1007">
        <f t="shared" si="263"/>
        <v>6</v>
      </c>
      <c r="AD1007" s="23">
        <f t="shared" si="264"/>
        <v>2</v>
      </c>
      <c r="AE1007">
        <f>IF(ISBLANK(Basket_Sheet!$I$1),0,IF(Basket_Sheet!$I$1=0,1,IF(Calculation_Sheet!AB1007=Basket_Sheet!$I$1,1,0)))</f>
        <v>1</v>
      </c>
      <c r="AF1007">
        <f>IF(ISBLANK(Basket_Sheet!$I$2),0,IF(Basket_Sheet!$I$2=0,1,IF(Calculation_Sheet!AC1007=Basket_Sheet!$I$2,1,0)))</f>
        <v>0</v>
      </c>
      <c r="AG1007">
        <f>IF(ISBLANK(Basket_Sheet!$I$3),0,IF(Basket_Sheet!$I$3=0,1,IF(Calculation_Sheet!AD1007=Basket_Sheet!$I$3,1,0)))</f>
        <v>0</v>
      </c>
      <c r="AH1007">
        <f t="shared" si="265"/>
        <v>1</v>
      </c>
    </row>
    <row r="1008" spans="1:34" x14ac:dyDescent="0.35">
      <c r="A1008" s="19">
        <v>44008</v>
      </c>
      <c r="B1008" s="7">
        <v>-9.1030740841057625E-2</v>
      </c>
      <c r="C1008">
        <v>0.17483506700000001</v>
      </c>
      <c r="D1008">
        <v>4.2560538388706701E-2</v>
      </c>
      <c r="E1008">
        <v>10.6210042044918</v>
      </c>
      <c r="F1008">
        <v>9</v>
      </c>
      <c r="G1008">
        <f t="shared" si="256"/>
        <v>99999</v>
      </c>
      <c r="H1008">
        <f t="shared" si="257"/>
        <v>0</v>
      </c>
      <c r="I1008">
        <f t="shared" si="258"/>
        <v>99999</v>
      </c>
      <c r="J1008">
        <f>IF(Basket_Sheet!$I$6=0,IF(C1008&lt;Basket_Sheet!$I$7,-10,10),IF(Basket_Sheet!$I$6=1,IF(D1008&lt;Basket_Sheet!$I$7,-10,10),IF(Basket_Sheet!$I$6=2,IF(E1008&gt;Basket_Sheet!$I$7,-10,10),"")))</f>
        <v>-10</v>
      </c>
      <c r="K1008">
        <f t="shared" si="259"/>
        <v>0</v>
      </c>
      <c r="L1008">
        <f t="shared" si="260"/>
        <v>4</v>
      </c>
      <c r="M1008">
        <f t="shared" si="261"/>
        <v>4</v>
      </c>
      <c r="N1008">
        <v>21661.75</v>
      </c>
      <c r="O1008" s="6">
        <f t="shared" si="266"/>
        <v>7.3007126332553796E-3</v>
      </c>
      <c r="P1008">
        <v>35966640</v>
      </c>
      <c r="Q1008" s="6">
        <f t="shared" si="267"/>
        <v>7.2920530367386327E-3</v>
      </c>
      <c r="R1008">
        <v>5042.8262129045224</v>
      </c>
      <c r="S1008" s="6">
        <f t="shared" si="268"/>
        <v>3.9626244724446646E-3</v>
      </c>
      <c r="T1008" s="29">
        <v>903.31332999999916</v>
      </c>
      <c r="U1008" s="6">
        <f t="shared" si="269"/>
        <v>-4.1252837106857676E-3</v>
      </c>
      <c r="V1008">
        <v>1662.7783399999989</v>
      </c>
      <c r="W1008" s="6">
        <f t="shared" si="271"/>
        <v>1.2917214113885134E-2</v>
      </c>
      <c r="X1008">
        <v>5946.1395429045215</v>
      </c>
      <c r="Y1008" s="6">
        <f t="shared" si="270"/>
        <v>2.7254900722240016E-3</v>
      </c>
      <c r="Z1008" s="29">
        <v>7608.9178829045204</v>
      </c>
      <c r="AA1008" s="6">
        <f t="shared" si="272"/>
        <v>4.9351385914577772E-3</v>
      </c>
      <c r="AB1008">
        <f t="shared" si="262"/>
        <v>2020</v>
      </c>
      <c r="AC1008">
        <f t="shared" si="263"/>
        <v>6</v>
      </c>
      <c r="AD1008" s="23">
        <f t="shared" si="264"/>
        <v>2</v>
      </c>
      <c r="AE1008">
        <f>IF(ISBLANK(Basket_Sheet!$I$1),0,IF(Basket_Sheet!$I$1=0,1,IF(Calculation_Sheet!AB1008=Basket_Sheet!$I$1,1,0)))</f>
        <v>1</v>
      </c>
      <c r="AF1008">
        <f>IF(ISBLANK(Basket_Sheet!$I$2),0,IF(Basket_Sheet!$I$2=0,1,IF(Calculation_Sheet!AC1008=Basket_Sheet!$I$2,1,0)))</f>
        <v>0</v>
      </c>
      <c r="AG1008">
        <f>IF(ISBLANK(Basket_Sheet!$I$3),0,IF(Basket_Sheet!$I$3=0,1,IF(Calculation_Sheet!AD1008=Basket_Sheet!$I$3,1,0)))</f>
        <v>0</v>
      </c>
      <c r="AH1008">
        <f t="shared" si="265"/>
        <v>1</v>
      </c>
    </row>
    <row r="1009" spans="1:34" x14ac:dyDescent="0.35">
      <c r="A1009" s="19">
        <v>44011</v>
      </c>
      <c r="B1009" s="7">
        <v>0.22573085552023994</v>
      </c>
      <c r="C1009">
        <v>0.44839262600000002</v>
      </c>
      <c r="D1009">
        <v>0.13436711542864199</v>
      </c>
      <c r="E1009">
        <v>9.5618814482855701</v>
      </c>
      <c r="F1009">
        <v>3</v>
      </c>
      <c r="G1009">
        <f t="shared" si="256"/>
        <v>99999</v>
      </c>
      <c r="H1009">
        <f t="shared" si="257"/>
        <v>0</v>
      </c>
      <c r="I1009">
        <f t="shared" si="258"/>
        <v>99999</v>
      </c>
      <c r="J1009">
        <f>IF(Basket_Sheet!$I$6=0,IF(C1009&lt;Basket_Sheet!$I$7,-10,10),IF(Basket_Sheet!$I$6=1,IF(D1009&lt;Basket_Sheet!$I$7,-10,10),IF(Basket_Sheet!$I$6=2,IF(E1009&gt;Basket_Sheet!$I$7,-10,10),"")))</f>
        <v>10</v>
      </c>
      <c r="K1009">
        <f t="shared" si="259"/>
        <v>0</v>
      </c>
      <c r="L1009">
        <f t="shared" si="260"/>
        <v>3</v>
      </c>
      <c r="M1009">
        <f t="shared" si="261"/>
        <v>3</v>
      </c>
      <c r="N1009">
        <v>21370.25</v>
      </c>
      <c r="O1009" s="6">
        <f t="shared" si="266"/>
        <v>-1.3456899834962566E-2</v>
      </c>
      <c r="P1009">
        <v>36182112</v>
      </c>
      <c r="Q1009" s="6">
        <f t="shared" si="267"/>
        <v>5.9908848866616626E-3</v>
      </c>
      <c r="R1009">
        <v>5067.0072172702285</v>
      </c>
      <c r="S1009" s="6">
        <f t="shared" si="268"/>
        <v>4.7951294263972599E-3</v>
      </c>
      <c r="T1009" s="29">
        <v>892.52604999999903</v>
      </c>
      <c r="U1009" s="6">
        <f t="shared" si="269"/>
        <v>-1.1941902816822281E-2</v>
      </c>
      <c r="V1009">
        <v>1660.3837799999988</v>
      </c>
      <c r="W1009" s="6">
        <f t="shared" si="271"/>
        <v>-1.4400957375955148E-3</v>
      </c>
      <c r="X1009">
        <v>5959.533267270228</v>
      </c>
      <c r="Y1009" s="6">
        <f t="shared" si="270"/>
        <v>2.252507575556173E-3</v>
      </c>
      <c r="Z1009" s="29">
        <v>7619.9170472702262</v>
      </c>
      <c r="AA1009" s="6">
        <f t="shared" si="272"/>
        <v>1.4455622382807398E-3</v>
      </c>
      <c r="AB1009">
        <f t="shared" si="262"/>
        <v>2020</v>
      </c>
      <c r="AC1009">
        <f t="shared" si="263"/>
        <v>6</v>
      </c>
      <c r="AD1009" s="23">
        <f t="shared" si="264"/>
        <v>2</v>
      </c>
      <c r="AE1009">
        <f>IF(ISBLANK(Basket_Sheet!$I$1),0,IF(Basket_Sheet!$I$1=0,1,IF(Calculation_Sheet!AB1009=Basket_Sheet!$I$1,1,0)))</f>
        <v>1</v>
      </c>
      <c r="AF1009">
        <f>IF(ISBLANK(Basket_Sheet!$I$2),0,IF(Basket_Sheet!$I$2=0,1,IF(Calculation_Sheet!AC1009=Basket_Sheet!$I$2,1,0)))</f>
        <v>0</v>
      </c>
      <c r="AG1009">
        <f>IF(ISBLANK(Basket_Sheet!$I$3),0,IF(Basket_Sheet!$I$3=0,1,IF(Calculation_Sheet!AD1009=Basket_Sheet!$I$3,1,0)))</f>
        <v>0</v>
      </c>
      <c r="AH1009">
        <f t="shared" si="265"/>
        <v>1</v>
      </c>
    </row>
    <row r="1010" spans="1:34" x14ac:dyDescent="0.35">
      <c r="A1010" s="19">
        <v>44012</v>
      </c>
      <c r="B1010" s="7">
        <v>-0.32615964346156034</v>
      </c>
      <c r="C1010">
        <v>0.72835844400000005</v>
      </c>
      <c r="D1010">
        <v>0.120874576442937</v>
      </c>
      <c r="E1010">
        <v>8.0241587229196192</v>
      </c>
      <c r="F1010">
        <v>1</v>
      </c>
      <c r="G1010">
        <f t="shared" si="256"/>
        <v>-1</v>
      </c>
      <c r="H1010">
        <f t="shared" si="257"/>
        <v>99999</v>
      </c>
      <c r="I1010">
        <f t="shared" si="258"/>
        <v>99999</v>
      </c>
      <c r="J1010">
        <f>IF(Basket_Sheet!$I$6=0,IF(C1010&lt;Basket_Sheet!$I$7,-10,10),IF(Basket_Sheet!$I$6=1,IF(D1010&lt;Basket_Sheet!$I$7,-10,10),IF(Basket_Sheet!$I$6=2,IF(E1010&gt;Basket_Sheet!$I$7,-10,10),"")))</f>
        <v>10</v>
      </c>
      <c r="K1010">
        <f t="shared" si="259"/>
        <v>-1</v>
      </c>
      <c r="L1010">
        <f t="shared" si="260"/>
        <v>1</v>
      </c>
      <c r="M1010">
        <f t="shared" si="261"/>
        <v>1</v>
      </c>
      <c r="N1010">
        <v>21378.25</v>
      </c>
      <c r="O1010" s="6">
        <f t="shared" si="266"/>
        <v>3.7435219522463647E-4</v>
      </c>
      <c r="P1010">
        <v>36204236</v>
      </c>
      <c r="Q1010" s="6">
        <f t="shared" si="267"/>
        <v>6.1146237124032332E-4</v>
      </c>
      <c r="R1010">
        <v>5063.2157247407531</v>
      </c>
      <c r="S1010" s="6">
        <f t="shared" si="268"/>
        <v>-7.4827059976401156E-4</v>
      </c>
      <c r="T1010" s="29">
        <v>891.15553999999906</v>
      </c>
      <c r="U1010" s="6">
        <f t="shared" si="269"/>
        <v>-1.5355406153131357E-3</v>
      </c>
      <c r="V1010">
        <v>1661.8852799999991</v>
      </c>
      <c r="W1010" s="6">
        <f t="shared" si="271"/>
        <v>9.0430900258509084E-4</v>
      </c>
      <c r="X1010">
        <v>5954.3712647407519</v>
      </c>
      <c r="Y1010" s="6">
        <f t="shared" si="270"/>
        <v>-8.6617563791879792E-4</v>
      </c>
      <c r="Z1010" s="29">
        <v>7616.2565447407505</v>
      </c>
      <c r="AA1010" s="6">
        <f t="shared" si="272"/>
        <v>-4.8038613895240445E-4</v>
      </c>
      <c r="AB1010">
        <f t="shared" si="262"/>
        <v>2020</v>
      </c>
      <c r="AC1010">
        <f t="shared" si="263"/>
        <v>6</v>
      </c>
      <c r="AD1010" s="23">
        <f t="shared" si="264"/>
        <v>2</v>
      </c>
      <c r="AE1010">
        <f>IF(ISBLANK(Basket_Sheet!$I$1),0,IF(Basket_Sheet!$I$1=0,1,IF(Calculation_Sheet!AB1010=Basket_Sheet!$I$1,1,0)))</f>
        <v>1</v>
      </c>
      <c r="AF1010">
        <f>IF(ISBLANK(Basket_Sheet!$I$2),0,IF(Basket_Sheet!$I$2=0,1,IF(Calculation_Sheet!AC1010=Basket_Sheet!$I$2,1,0)))</f>
        <v>0</v>
      </c>
      <c r="AG1010">
        <f>IF(ISBLANK(Basket_Sheet!$I$3),0,IF(Basket_Sheet!$I$3=0,1,IF(Calculation_Sheet!AD1010=Basket_Sheet!$I$3,1,0)))</f>
        <v>0</v>
      </c>
      <c r="AH1010">
        <f t="shared" si="265"/>
        <v>1</v>
      </c>
    </row>
    <row r="1011" spans="1:34" x14ac:dyDescent="0.35">
      <c r="A1011" s="19">
        <v>44013</v>
      </c>
      <c r="B1011" s="7">
        <v>0.90267596206295042</v>
      </c>
      <c r="C1011">
        <v>0.93121480999999995</v>
      </c>
      <c r="D1011">
        <v>0.252636271363126</v>
      </c>
      <c r="E1011">
        <v>5.60492176944725</v>
      </c>
      <c r="F1011">
        <v>3</v>
      </c>
      <c r="G1011">
        <f t="shared" si="256"/>
        <v>99999</v>
      </c>
      <c r="H1011">
        <f t="shared" si="257"/>
        <v>99999</v>
      </c>
      <c r="I1011">
        <f t="shared" si="258"/>
        <v>1</v>
      </c>
      <c r="J1011">
        <f>IF(Basket_Sheet!$I$6=0,IF(C1011&lt;Basket_Sheet!$I$7,-10,10),IF(Basket_Sheet!$I$6=1,IF(D1011&lt;Basket_Sheet!$I$7,-10,10),IF(Basket_Sheet!$I$6=2,IF(E1011&gt;Basket_Sheet!$I$7,-10,10),"")))</f>
        <v>10</v>
      </c>
      <c r="K1011">
        <f t="shared" si="259"/>
        <v>1</v>
      </c>
      <c r="L1011">
        <f t="shared" si="260"/>
        <v>5</v>
      </c>
      <c r="M1011">
        <f t="shared" si="261"/>
        <v>5</v>
      </c>
      <c r="N1011">
        <v>21892.550800000001</v>
      </c>
      <c r="O1011" s="6">
        <f t="shared" si="266"/>
        <v>2.4057198320723172E-2</v>
      </c>
      <c r="P1011">
        <v>36320760</v>
      </c>
      <c r="Q1011" s="6">
        <f t="shared" si="267"/>
        <v>3.2185184076249929E-3</v>
      </c>
      <c r="R1011">
        <v>5079.4983167321425</v>
      </c>
      <c r="S1011" s="6">
        <f t="shared" si="268"/>
        <v>3.2158598164850893E-3</v>
      </c>
      <c r="T1011" s="29">
        <v>898.69668999999908</v>
      </c>
      <c r="U1011" s="6">
        <f t="shared" si="269"/>
        <v>8.4622152492033198E-3</v>
      </c>
      <c r="V1011">
        <v>1656.265539999999</v>
      </c>
      <c r="W1011" s="6">
        <f t="shared" si="271"/>
        <v>-3.3815450847486384E-3</v>
      </c>
      <c r="X1011">
        <v>5978.1950067321413</v>
      </c>
      <c r="Y1011" s="6">
        <f t="shared" si="270"/>
        <v>4.0010508132846123E-3</v>
      </c>
      <c r="Z1011" s="29">
        <v>7634.4605467321398</v>
      </c>
      <c r="AA1011" s="6">
        <f t="shared" si="272"/>
        <v>2.3901508417492057E-3</v>
      </c>
      <c r="AB1011">
        <f t="shared" si="262"/>
        <v>2020</v>
      </c>
      <c r="AC1011">
        <f t="shared" si="263"/>
        <v>7</v>
      </c>
      <c r="AD1011" s="23">
        <f t="shared" si="264"/>
        <v>3</v>
      </c>
      <c r="AE1011">
        <f>IF(ISBLANK(Basket_Sheet!$I$1),0,IF(Basket_Sheet!$I$1=0,1,IF(Calculation_Sheet!AB1011=Basket_Sheet!$I$1,1,0)))</f>
        <v>1</v>
      </c>
      <c r="AF1011">
        <f>IF(ISBLANK(Basket_Sheet!$I$2),0,IF(Basket_Sheet!$I$2=0,1,IF(Calculation_Sheet!AC1011=Basket_Sheet!$I$2,1,0)))</f>
        <v>0</v>
      </c>
      <c r="AG1011">
        <f>IF(ISBLANK(Basket_Sheet!$I$3),0,IF(Basket_Sheet!$I$3=0,1,IF(Calculation_Sheet!AD1011=Basket_Sheet!$I$3,1,0)))</f>
        <v>0</v>
      </c>
      <c r="AH1011">
        <f t="shared" si="265"/>
        <v>1</v>
      </c>
    </row>
    <row r="1012" spans="1:34" x14ac:dyDescent="0.35">
      <c r="A1012" s="19">
        <v>44014</v>
      </c>
      <c r="B1012" s="7">
        <v>-0.3780544331926341</v>
      </c>
      <c r="C1012">
        <v>6.6372575000000003E-2</v>
      </c>
      <c r="D1012">
        <v>0.13642475241471699</v>
      </c>
      <c r="E1012">
        <v>9.0629682517614292</v>
      </c>
      <c r="F1012">
        <v>5</v>
      </c>
      <c r="G1012">
        <f t="shared" si="256"/>
        <v>-1</v>
      </c>
      <c r="H1012">
        <f t="shared" si="257"/>
        <v>99999</v>
      </c>
      <c r="I1012">
        <f t="shared" si="258"/>
        <v>99999</v>
      </c>
      <c r="J1012">
        <f>IF(Basket_Sheet!$I$6=0,IF(C1012&lt;Basket_Sheet!$I$7,-10,10),IF(Basket_Sheet!$I$6=1,IF(D1012&lt;Basket_Sheet!$I$7,-10,10),IF(Basket_Sheet!$I$6=2,IF(E1012&gt;Basket_Sheet!$I$7,-10,10),"")))</f>
        <v>10</v>
      </c>
      <c r="K1012">
        <f t="shared" si="259"/>
        <v>-1</v>
      </c>
      <c r="L1012">
        <f t="shared" si="260"/>
        <v>1</v>
      </c>
      <c r="M1012">
        <f t="shared" si="261"/>
        <v>1</v>
      </c>
      <c r="N1012">
        <v>21992.599600000001</v>
      </c>
      <c r="O1012" s="6">
        <f t="shared" si="266"/>
        <v>4.5699928214852914E-3</v>
      </c>
      <c r="P1012">
        <v>35967764</v>
      </c>
      <c r="Q1012" s="6">
        <f t="shared" si="267"/>
        <v>-9.7188494954401072E-3</v>
      </c>
      <c r="R1012">
        <v>5102.4000820117126</v>
      </c>
      <c r="S1012" s="6">
        <f t="shared" si="268"/>
        <v>4.5086667720963813E-3</v>
      </c>
      <c r="T1012" s="29">
        <v>900.72981999999911</v>
      </c>
      <c r="U1012" s="6">
        <f t="shared" si="269"/>
        <v>2.2623094338980465E-3</v>
      </c>
      <c r="V1012">
        <v>1659.6358199999991</v>
      </c>
      <c r="W1012" s="6">
        <f t="shared" si="271"/>
        <v>2.0348669453087442E-3</v>
      </c>
      <c r="X1012">
        <v>6003.1299020117112</v>
      </c>
      <c r="Y1012" s="6">
        <f t="shared" si="270"/>
        <v>4.1709738895252535E-3</v>
      </c>
      <c r="Z1012" s="29">
        <v>7662.7657220117107</v>
      </c>
      <c r="AA1012" s="6">
        <f t="shared" si="272"/>
        <v>3.7075540709534671E-3</v>
      </c>
      <c r="AB1012">
        <f t="shared" si="262"/>
        <v>2020</v>
      </c>
      <c r="AC1012">
        <f t="shared" si="263"/>
        <v>7</v>
      </c>
      <c r="AD1012" s="23">
        <f t="shared" si="264"/>
        <v>3</v>
      </c>
      <c r="AE1012">
        <f>IF(ISBLANK(Basket_Sheet!$I$1),0,IF(Basket_Sheet!$I$1=0,1,IF(Calculation_Sheet!AB1012=Basket_Sheet!$I$1,1,0)))</f>
        <v>1</v>
      </c>
      <c r="AF1012">
        <f>IF(ISBLANK(Basket_Sheet!$I$2),0,IF(Basket_Sheet!$I$2=0,1,IF(Calculation_Sheet!AC1012=Basket_Sheet!$I$2,1,0)))</f>
        <v>0</v>
      </c>
      <c r="AG1012">
        <f>IF(ISBLANK(Basket_Sheet!$I$3),0,IF(Basket_Sheet!$I$3=0,1,IF(Calculation_Sheet!AD1012=Basket_Sheet!$I$3,1,0)))</f>
        <v>0</v>
      </c>
      <c r="AH1012">
        <f t="shared" si="265"/>
        <v>1</v>
      </c>
    </row>
    <row r="1013" spans="1:34" x14ac:dyDescent="0.35">
      <c r="A1013" s="19">
        <v>44015</v>
      </c>
      <c r="B1013" s="7">
        <v>-0.31538678704098305</v>
      </c>
      <c r="C1013">
        <v>0.23153607400000001</v>
      </c>
      <c r="D1013">
        <v>5.9401352378335499E-2</v>
      </c>
      <c r="E1013">
        <v>11.2019946850764</v>
      </c>
      <c r="F1013">
        <v>5</v>
      </c>
      <c r="G1013">
        <f t="shared" si="256"/>
        <v>-1</v>
      </c>
      <c r="H1013">
        <f t="shared" si="257"/>
        <v>99999</v>
      </c>
      <c r="I1013">
        <f t="shared" si="258"/>
        <v>99999</v>
      </c>
      <c r="J1013">
        <f>IF(Basket_Sheet!$I$6=0,IF(C1013&lt;Basket_Sheet!$I$7,-10,10),IF(Basket_Sheet!$I$6=1,IF(D1013&lt;Basket_Sheet!$I$7,-10,10),IF(Basket_Sheet!$I$6=2,IF(E1013&gt;Basket_Sheet!$I$7,-10,10),"")))</f>
        <v>-10</v>
      </c>
      <c r="K1013">
        <f t="shared" si="259"/>
        <v>-1</v>
      </c>
      <c r="L1013">
        <f t="shared" si="260"/>
        <v>2</v>
      </c>
      <c r="M1013">
        <f t="shared" si="261"/>
        <v>2</v>
      </c>
      <c r="N1013">
        <v>21854</v>
      </c>
      <c r="O1013" s="6">
        <f t="shared" si="266"/>
        <v>-6.3021017306204019E-3</v>
      </c>
      <c r="P1013">
        <v>36236312</v>
      </c>
      <c r="Q1013" s="6">
        <f t="shared" si="267"/>
        <v>7.4663523704170398E-3</v>
      </c>
      <c r="R1013">
        <v>5130.6145943335214</v>
      </c>
      <c r="S1013" s="6">
        <f t="shared" si="268"/>
        <v>5.529655038474468E-3</v>
      </c>
      <c r="T1013" s="29">
        <v>903.14622999999915</v>
      </c>
      <c r="U1013" s="6">
        <f t="shared" si="269"/>
        <v>2.6827245488554308E-3</v>
      </c>
      <c r="V1013">
        <v>1670.5758199999989</v>
      </c>
      <c r="W1013" s="6">
        <f t="shared" si="271"/>
        <v>6.5918075930657682E-3</v>
      </c>
      <c r="X1013">
        <v>6033.7608243335208</v>
      </c>
      <c r="Y1013" s="6">
        <f t="shared" si="270"/>
        <v>5.1024920036371046E-3</v>
      </c>
      <c r="Z1013" s="29">
        <v>7704.3366443335199</v>
      </c>
      <c r="AA1013" s="6">
        <f t="shared" si="272"/>
        <v>5.4250545860217159E-3</v>
      </c>
      <c r="AB1013">
        <f t="shared" si="262"/>
        <v>2020</v>
      </c>
      <c r="AC1013">
        <f t="shared" si="263"/>
        <v>7</v>
      </c>
      <c r="AD1013" s="23">
        <f t="shared" si="264"/>
        <v>3</v>
      </c>
      <c r="AE1013">
        <f>IF(ISBLANK(Basket_Sheet!$I$1),0,IF(Basket_Sheet!$I$1=0,1,IF(Calculation_Sheet!AB1013=Basket_Sheet!$I$1,1,0)))</f>
        <v>1</v>
      </c>
      <c r="AF1013">
        <f>IF(ISBLANK(Basket_Sheet!$I$2),0,IF(Basket_Sheet!$I$2=0,1,IF(Calculation_Sheet!AC1013=Basket_Sheet!$I$2,1,0)))</f>
        <v>0</v>
      </c>
      <c r="AG1013">
        <f>IF(ISBLANK(Basket_Sheet!$I$3),0,IF(Basket_Sheet!$I$3=0,1,IF(Calculation_Sheet!AD1013=Basket_Sheet!$I$3,1,0)))</f>
        <v>0</v>
      </c>
      <c r="AH1013">
        <f t="shared" si="265"/>
        <v>1</v>
      </c>
    </row>
    <row r="1014" spans="1:34" x14ac:dyDescent="0.35">
      <c r="A1014" s="19">
        <v>44018</v>
      </c>
      <c r="B1014" s="7">
        <v>-6.8103417654694224E-3</v>
      </c>
      <c r="C1014">
        <v>8.5776570000000007E-3</v>
      </c>
      <c r="D1014">
        <v>7.1662778607580593E-2</v>
      </c>
      <c r="E1014">
        <v>11.481873731371</v>
      </c>
      <c r="F1014">
        <v>0</v>
      </c>
      <c r="G1014">
        <f t="shared" si="256"/>
        <v>99999</v>
      </c>
      <c r="H1014">
        <f t="shared" si="257"/>
        <v>0</v>
      </c>
      <c r="I1014">
        <f t="shared" si="258"/>
        <v>99999</v>
      </c>
      <c r="J1014">
        <f>IF(Basket_Sheet!$I$6=0,IF(C1014&lt;Basket_Sheet!$I$7,-10,10),IF(Basket_Sheet!$I$6=1,IF(D1014&lt;Basket_Sheet!$I$7,-10,10),IF(Basket_Sheet!$I$6=2,IF(E1014&gt;Basket_Sheet!$I$7,-10,10),"")))</f>
        <v>-10</v>
      </c>
      <c r="K1014">
        <f t="shared" si="259"/>
        <v>0</v>
      </c>
      <c r="L1014">
        <f t="shared" si="260"/>
        <v>4</v>
      </c>
      <c r="M1014">
        <f t="shared" si="261"/>
        <v>4</v>
      </c>
      <c r="N1014">
        <v>22204.400399999999</v>
      </c>
      <c r="O1014" s="6">
        <f t="shared" si="266"/>
        <v>1.6033696348494386E-2</v>
      </c>
      <c r="P1014">
        <v>36450884</v>
      </c>
      <c r="Q1014" s="6">
        <f t="shared" si="267"/>
        <v>5.921463530836224E-3</v>
      </c>
      <c r="R1014">
        <v>5145.4645208161392</v>
      </c>
      <c r="S1014" s="6">
        <f t="shared" si="268"/>
        <v>2.8943757535440096E-3</v>
      </c>
      <c r="T1014" s="29">
        <v>897.88092999999901</v>
      </c>
      <c r="U1014" s="6">
        <f t="shared" si="269"/>
        <v>-5.8299529191414567E-3</v>
      </c>
      <c r="V1014">
        <v>1670.5758199999989</v>
      </c>
      <c r="W1014" s="6">
        <f t="shared" si="271"/>
        <v>0</v>
      </c>
      <c r="X1014">
        <v>6043.3454508161385</v>
      </c>
      <c r="Y1014" s="6">
        <f t="shared" si="270"/>
        <v>1.5884995712729388E-3</v>
      </c>
      <c r="Z1014" s="29">
        <v>7713.9212708161376</v>
      </c>
      <c r="AA1014" s="6">
        <f t="shared" si="272"/>
        <v>1.2440560329962658E-3</v>
      </c>
      <c r="AB1014">
        <f t="shared" si="262"/>
        <v>2020</v>
      </c>
      <c r="AC1014">
        <f t="shared" si="263"/>
        <v>7</v>
      </c>
      <c r="AD1014" s="23">
        <f t="shared" si="264"/>
        <v>3</v>
      </c>
      <c r="AE1014">
        <f>IF(ISBLANK(Basket_Sheet!$I$1),0,IF(Basket_Sheet!$I$1=0,1,IF(Calculation_Sheet!AB1014=Basket_Sheet!$I$1,1,0)))</f>
        <v>1</v>
      </c>
      <c r="AF1014">
        <f>IF(ISBLANK(Basket_Sheet!$I$2),0,IF(Basket_Sheet!$I$2=0,1,IF(Calculation_Sheet!AC1014=Basket_Sheet!$I$2,1,0)))</f>
        <v>0</v>
      </c>
      <c r="AG1014">
        <f>IF(ISBLANK(Basket_Sheet!$I$3),0,IF(Basket_Sheet!$I$3=0,1,IF(Calculation_Sheet!AD1014=Basket_Sheet!$I$3,1,0)))</f>
        <v>0</v>
      </c>
      <c r="AH1014">
        <f t="shared" si="265"/>
        <v>1</v>
      </c>
    </row>
    <row r="1015" spans="1:34" x14ac:dyDescent="0.35">
      <c r="A1015" s="19">
        <v>44019</v>
      </c>
      <c r="B1015" s="7">
        <v>0.77477543476459199</v>
      </c>
      <c r="C1015">
        <v>0.859872321</v>
      </c>
      <c r="D1015">
        <v>0.31001228743278703</v>
      </c>
      <c r="E1015">
        <v>5.8984636502021104</v>
      </c>
      <c r="F1015">
        <v>2</v>
      </c>
      <c r="G1015">
        <f t="shared" si="256"/>
        <v>99999</v>
      </c>
      <c r="H1015">
        <f t="shared" si="257"/>
        <v>99999</v>
      </c>
      <c r="I1015">
        <f t="shared" si="258"/>
        <v>1</v>
      </c>
      <c r="J1015">
        <f>IF(Basket_Sheet!$I$6=0,IF(C1015&lt;Basket_Sheet!$I$7,-10,10),IF(Basket_Sheet!$I$6=1,IF(D1015&lt;Basket_Sheet!$I$7,-10,10),IF(Basket_Sheet!$I$6=2,IF(E1015&gt;Basket_Sheet!$I$7,-10,10),"")))</f>
        <v>10</v>
      </c>
      <c r="K1015">
        <f t="shared" si="259"/>
        <v>1</v>
      </c>
      <c r="L1015">
        <f t="shared" si="260"/>
        <v>5</v>
      </c>
      <c r="M1015">
        <f t="shared" si="261"/>
        <v>5</v>
      </c>
      <c r="N1015">
        <v>22570.550800000001</v>
      </c>
      <c r="O1015" s="6">
        <f t="shared" si="266"/>
        <v>1.6489992677307441E-2</v>
      </c>
      <c r="P1015">
        <v>36457212</v>
      </c>
      <c r="Q1015" s="6">
        <f t="shared" si="267"/>
        <v>1.7360347145500832E-4</v>
      </c>
      <c r="R1015">
        <v>5145.6724497929263</v>
      </c>
      <c r="S1015" s="6">
        <f t="shared" si="268"/>
        <v>4.041014682854005E-5</v>
      </c>
      <c r="T1015" s="29">
        <v>901.7381999999991</v>
      </c>
      <c r="U1015" s="6">
        <f t="shared" si="269"/>
        <v>4.2959705135958703E-3</v>
      </c>
      <c r="V1015">
        <v>1670.183679999999</v>
      </c>
      <c r="W1015" s="6">
        <f t="shared" si="271"/>
        <v>-2.3473343460700402E-4</v>
      </c>
      <c r="X1015">
        <v>6047.4106497929251</v>
      </c>
      <c r="Y1015" s="6">
        <f t="shared" si="270"/>
        <v>6.7267360601364068E-4</v>
      </c>
      <c r="Z1015" s="29">
        <v>7717.5943297929243</v>
      </c>
      <c r="AA1015" s="6">
        <f t="shared" si="272"/>
        <v>4.7615976982839925E-4</v>
      </c>
      <c r="AB1015">
        <f t="shared" si="262"/>
        <v>2020</v>
      </c>
      <c r="AC1015">
        <f t="shared" si="263"/>
        <v>7</v>
      </c>
      <c r="AD1015" s="23">
        <f t="shared" si="264"/>
        <v>3</v>
      </c>
      <c r="AE1015">
        <f>IF(ISBLANK(Basket_Sheet!$I$1),0,IF(Basket_Sheet!$I$1=0,1,IF(Calculation_Sheet!AB1015=Basket_Sheet!$I$1,1,0)))</f>
        <v>1</v>
      </c>
      <c r="AF1015">
        <f>IF(ISBLANK(Basket_Sheet!$I$2),0,IF(Basket_Sheet!$I$2=0,1,IF(Calculation_Sheet!AC1015=Basket_Sheet!$I$2,1,0)))</f>
        <v>0</v>
      </c>
      <c r="AG1015">
        <f>IF(ISBLANK(Basket_Sheet!$I$3),0,IF(Basket_Sheet!$I$3=0,1,IF(Calculation_Sheet!AD1015=Basket_Sheet!$I$3,1,0)))</f>
        <v>0</v>
      </c>
      <c r="AH1015">
        <f t="shared" si="265"/>
        <v>1</v>
      </c>
    </row>
    <row r="1016" spans="1:34" x14ac:dyDescent="0.35">
      <c r="A1016" s="19">
        <v>44020</v>
      </c>
      <c r="B1016" s="7">
        <v>-0.277658638107043</v>
      </c>
      <c r="C1016">
        <v>2.2874227E-2</v>
      </c>
      <c r="D1016">
        <v>0.11857701291247</v>
      </c>
      <c r="E1016">
        <v>7.4846724307321502</v>
      </c>
      <c r="F1016">
        <v>3</v>
      </c>
      <c r="G1016">
        <f t="shared" si="256"/>
        <v>-1</v>
      </c>
      <c r="H1016">
        <f t="shared" si="257"/>
        <v>99999</v>
      </c>
      <c r="I1016">
        <f t="shared" si="258"/>
        <v>99999</v>
      </c>
      <c r="J1016">
        <f>IF(Basket_Sheet!$I$6=0,IF(C1016&lt;Basket_Sheet!$I$7,-10,10),IF(Basket_Sheet!$I$6=1,IF(D1016&lt;Basket_Sheet!$I$7,-10,10),IF(Basket_Sheet!$I$6=2,IF(E1016&gt;Basket_Sheet!$I$7,-10,10),"")))</f>
        <v>10</v>
      </c>
      <c r="K1016">
        <f t="shared" si="259"/>
        <v>-1</v>
      </c>
      <c r="L1016">
        <f t="shared" si="260"/>
        <v>1</v>
      </c>
      <c r="M1016">
        <f t="shared" si="261"/>
        <v>1</v>
      </c>
      <c r="N1016">
        <v>22568.199199999999</v>
      </c>
      <c r="O1016" s="6">
        <f t="shared" si="266"/>
        <v>-1.0418886188645615E-4</v>
      </c>
      <c r="P1016">
        <v>36421964</v>
      </c>
      <c r="Q1016" s="6">
        <f t="shared" si="267"/>
        <v>-9.6683202215241959E-4</v>
      </c>
      <c r="R1016">
        <v>5129.7925805314517</v>
      </c>
      <c r="S1016" s="6">
        <f t="shared" si="268"/>
        <v>-3.0860629813531659E-3</v>
      </c>
      <c r="T1016" s="29">
        <v>908.89797999999905</v>
      </c>
      <c r="U1016" s="6">
        <f t="shared" si="269"/>
        <v>7.9399763700815917E-3</v>
      </c>
      <c r="V1016">
        <v>1672.8853399999989</v>
      </c>
      <c r="W1016" s="6">
        <f t="shared" si="271"/>
        <v>1.6175825643320874E-3</v>
      </c>
      <c r="X1016">
        <v>6038.6905605314505</v>
      </c>
      <c r="Y1016" s="6">
        <f t="shared" si="270"/>
        <v>-1.4419542125476692E-3</v>
      </c>
      <c r="Z1016" s="29">
        <v>7711.5759005314494</v>
      </c>
      <c r="AA1016" s="6">
        <f t="shared" si="272"/>
        <v>-7.798322902567989E-4</v>
      </c>
      <c r="AB1016">
        <f t="shared" si="262"/>
        <v>2020</v>
      </c>
      <c r="AC1016">
        <f t="shared" si="263"/>
        <v>7</v>
      </c>
      <c r="AD1016" s="23">
        <f t="shared" si="264"/>
        <v>3</v>
      </c>
      <c r="AE1016">
        <f>IF(ISBLANK(Basket_Sheet!$I$1),0,IF(Basket_Sheet!$I$1=0,1,IF(Calculation_Sheet!AB1016=Basket_Sheet!$I$1,1,0)))</f>
        <v>1</v>
      </c>
      <c r="AF1016">
        <f>IF(ISBLANK(Basket_Sheet!$I$2),0,IF(Basket_Sheet!$I$2=0,1,IF(Calculation_Sheet!AC1016=Basket_Sheet!$I$2,1,0)))</f>
        <v>0</v>
      </c>
      <c r="AG1016">
        <f>IF(ISBLANK(Basket_Sheet!$I$3),0,IF(Basket_Sheet!$I$3=0,1,IF(Calculation_Sheet!AD1016=Basket_Sheet!$I$3,1,0)))</f>
        <v>0</v>
      </c>
      <c r="AH1016">
        <f t="shared" si="265"/>
        <v>1</v>
      </c>
    </row>
    <row r="1017" spans="1:34" x14ac:dyDescent="0.35">
      <c r="A1017" s="19">
        <v>44021</v>
      </c>
      <c r="B1017" s="7">
        <v>0.34676427096030177</v>
      </c>
      <c r="C1017">
        <v>0.16675029</v>
      </c>
      <c r="D1017">
        <v>0.13105977403690799</v>
      </c>
      <c r="E1017">
        <v>12.3438315023516</v>
      </c>
      <c r="F1017">
        <v>3</v>
      </c>
      <c r="G1017">
        <f t="shared" si="256"/>
        <v>99999</v>
      </c>
      <c r="H1017">
        <f t="shared" si="257"/>
        <v>99999</v>
      </c>
      <c r="I1017">
        <f t="shared" si="258"/>
        <v>1</v>
      </c>
      <c r="J1017">
        <f>IF(Basket_Sheet!$I$6=0,IF(C1017&lt;Basket_Sheet!$I$7,-10,10),IF(Basket_Sheet!$I$6=1,IF(D1017&lt;Basket_Sheet!$I$7,-10,10),IF(Basket_Sheet!$I$6=2,IF(E1017&gt;Basket_Sheet!$I$7,-10,10),"")))</f>
        <v>10</v>
      </c>
      <c r="K1017">
        <f t="shared" si="259"/>
        <v>1</v>
      </c>
      <c r="L1017">
        <f t="shared" si="260"/>
        <v>5</v>
      </c>
      <c r="M1017">
        <f t="shared" si="261"/>
        <v>5</v>
      </c>
      <c r="N1017">
        <v>22954.900399999999</v>
      </c>
      <c r="O1017" s="6">
        <f t="shared" si="266"/>
        <v>1.7134783177560786E-2</v>
      </c>
      <c r="P1017">
        <v>36112380</v>
      </c>
      <c r="Q1017" s="6">
        <f t="shared" si="267"/>
        <v>-8.4999260336428017E-3</v>
      </c>
      <c r="R1017">
        <v>5168.1518667102755</v>
      </c>
      <c r="S1017" s="6">
        <f t="shared" si="268"/>
        <v>7.4777460446264765E-3</v>
      </c>
      <c r="T1017" s="29">
        <v>910.27056999999911</v>
      </c>
      <c r="U1017" s="6">
        <f t="shared" si="269"/>
        <v>1.5101694911898722E-3</v>
      </c>
      <c r="V1017">
        <v>1658.7890999999991</v>
      </c>
      <c r="W1017" s="6">
        <f t="shared" si="271"/>
        <v>-8.4263037417734443E-3</v>
      </c>
      <c r="X1017">
        <v>6078.4224367102743</v>
      </c>
      <c r="Y1017" s="6">
        <f t="shared" si="270"/>
        <v>6.5795516065203508E-3</v>
      </c>
      <c r="Z1017" s="29">
        <v>7737.2115367102733</v>
      </c>
      <c r="AA1017" s="6">
        <f t="shared" si="272"/>
        <v>3.3243057592231562E-3</v>
      </c>
      <c r="AB1017">
        <f t="shared" si="262"/>
        <v>2020</v>
      </c>
      <c r="AC1017">
        <f t="shared" si="263"/>
        <v>7</v>
      </c>
      <c r="AD1017" s="23">
        <f t="shared" si="264"/>
        <v>3</v>
      </c>
      <c r="AE1017">
        <f>IF(ISBLANK(Basket_Sheet!$I$1),0,IF(Basket_Sheet!$I$1=0,1,IF(Calculation_Sheet!AB1017=Basket_Sheet!$I$1,1,0)))</f>
        <v>1</v>
      </c>
      <c r="AF1017">
        <f>IF(ISBLANK(Basket_Sheet!$I$2),0,IF(Basket_Sheet!$I$2=0,1,IF(Calculation_Sheet!AC1017=Basket_Sheet!$I$2,1,0)))</f>
        <v>0</v>
      </c>
      <c r="AG1017">
        <f>IF(ISBLANK(Basket_Sheet!$I$3),0,IF(Basket_Sheet!$I$3=0,1,IF(Calculation_Sheet!AD1017=Basket_Sheet!$I$3,1,0)))</f>
        <v>0</v>
      </c>
      <c r="AH1017">
        <f t="shared" si="265"/>
        <v>1</v>
      </c>
    </row>
    <row r="1018" spans="1:34" x14ac:dyDescent="0.35">
      <c r="A1018" s="19">
        <v>44022</v>
      </c>
      <c r="B1018" s="7">
        <v>-0.61737897889864457</v>
      </c>
      <c r="C1018">
        <v>0.86373137300000002</v>
      </c>
      <c r="D1018">
        <v>0.23160694097515799</v>
      </c>
      <c r="E1018">
        <v>6.2256786588094597</v>
      </c>
      <c r="F1018">
        <v>4</v>
      </c>
      <c r="G1018">
        <f t="shared" si="256"/>
        <v>-1</v>
      </c>
      <c r="H1018">
        <f t="shared" si="257"/>
        <v>99999</v>
      </c>
      <c r="I1018">
        <f t="shared" si="258"/>
        <v>99999</v>
      </c>
      <c r="J1018">
        <f>IF(Basket_Sheet!$I$6=0,IF(C1018&lt;Basket_Sheet!$I$7,-10,10),IF(Basket_Sheet!$I$6=1,IF(D1018&lt;Basket_Sheet!$I$7,-10,10),IF(Basket_Sheet!$I$6=2,IF(E1018&gt;Basket_Sheet!$I$7,-10,10),"")))</f>
        <v>10</v>
      </c>
      <c r="K1018">
        <f t="shared" si="259"/>
        <v>-1</v>
      </c>
      <c r="L1018">
        <f t="shared" si="260"/>
        <v>1</v>
      </c>
      <c r="M1018">
        <f t="shared" si="261"/>
        <v>1</v>
      </c>
      <c r="N1018">
        <v>22401.699199999999</v>
      </c>
      <c r="O1018" s="6">
        <f t="shared" si="266"/>
        <v>-2.4099481607857465E-2</v>
      </c>
      <c r="P1018">
        <v>36129664</v>
      </c>
      <c r="Q1018" s="6">
        <f t="shared" si="267"/>
        <v>4.7861702828777553E-4</v>
      </c>
      <c r="R1018">
        <v>5166.4926504098075</v>
      </c>
      <c r="S1018" s="6">
        <f t="shared" si="268"/>
        <v>-3.2104635143470617E-4</v>
      </c>
      <c r="T1018" s="29">
        <v>915.35579999999914</v>
      </c>
      <c r="U1018" s="6">
        <f t="shared" si="269"/>
        <v>5.586503801831233E-3</v>
      </c>
      <c r="V1018">
        <v>1660.3198999999991</v>
      </c>
      <c r="W1018" s="6">
        <f t="shared" si="271"/>
        <v>9.2284184891266996E-4</v>
      </c>
      <c r="X1018">
        <v>6081.8484504098069</v>
      </c>
      <c r="Y1018" s="6">
        <f t="shared" si="270"/>
        <v>5.636353404530059E-4</v>
      </c>
      <c r="Z1018" s="29">
        <v>7742.1683504098055</v>
      </c>
      <c r="AA1018" s="6">
        <f t="shared" si="272"/>
        <v>6.4064601000168864E-4</v>
      </c>
      <c r="AB1018">
        <f t="shared" si="262"/>
        <v>2020</v>
      </c>
      <c r="AC1018">
        <f t="shared" si="263"/>
        <v>7</v>
      </c>
      <c r="AD1018" s="23">
        <f t="shared" si="264"/>
        <v>3</v>
      </c>
      <c r="AE1018">
        <f>IF(ISBLANK(Basket_Sheet!$I$1),0,IF(Basket_Sheet!$I$1=0,1,IF(Calculation_Sheet!AB1018=Basket_Sheet!$I$1,1,0)))</f>
        <v>1</v>
      </c>
      <c r="AF1018">
        <f>IF(ISBLANK(Basket_Sheet!$I$2),0,IF(Basket_Sheet!$I$2=0,1,IF(Calculation_Sheet!AC1018=Basket_Sheet!$I$2,1,0)))</f>
        <v>0</v>
      </c>
      <c r="AG1018">
        <f>IF(ISBLANK(Basket_Sheet!$I$3),0,IF(Basket_Sheet!$I$3=0,1,IF(Calculation_Sheet!AD1018=Basket_Sheet!$I$3,1,0)))</f>
        <v>0</v>
      </c>
      <c r="AH1018">
        <f t="shared" si="265"/>
        <v>1</v>
      </c>
    </row>
    <row r="1019" spans="1:34" x14ac:dyDescent="0.35">
      <c r="A1019" s="19">
        <v>44025</v>
      </c>
      <c r="B1019" s="7">
        <v>-0.89508611732199905</v>
      </c>
      <c r="C1019">
        <v>0.76805642299999999</v>
      </c>
      <c r="D1019">
        <v>0.241303176614106</v>
      </c>
      <c r="E1019">
        <v>5.9260905613848696</v>
      </c>
      <c r="F1019">
        <v>3</v>
      </c>
      <c r="G1019">
        <f t="shared" si="256"/>
        <v>-1</v>
      </c>
      <c r="H1019">
        <f t="shared" si="257"/>
        <v>99999</v>
      </c>
      <c r="I1019">
        <f t="shared" si="258"/>
        <v>99999</v>
      </c>
      <c r="J1019">
        <f>IF(Basket_Sheet!$I$6=0,IF(C1019&lt;Basket_Sheet!$I$7,-10,10),IF(Basket_Sheet!$I$6=1,IF(D1019&lt;Basket_Sheet!$I$7,-10,10),IF(Basket_Sheet!$I$6=2,IF(E1019&gt;Basket_Sheet!$I$7,-10,10),"")))</f>
        <v>10</v>
      </c>
      <c r="K1019">
        <f t="shared" si="259"/>
        <v>-1</v>
      </c>
      <c r="L1019">
        <f t="shared" si="260"/>
        <v>1</v>
      </c>
      <c r="M1019">
        <f t="shared" si="261"/>
        <v>1</v>
      </c>
      <c r="N1019">
        <v>22113.849600000001</v>
      </c>
      <c r="O1019" s="6">
        <f t="shared" si="266"/>
        <v>-1.2849453848572279E-2</v>
      </c>
      <c r="P1019">
        <v>36195864</v>
      </c>
      <c r="Q1019" s="6">
        <f t="shared" si="267"/>
        <v>1.8322893896827175E-3</v>
      </c>
      <c r="R1019">
        <v>5170.1602059894394</v>
      </c>
      <c r="S1019" s="6">
        <f t="shared" si="268"/>
        <v>7.0987337596251088E-4</v>
      </c>
      <c r="T1019" s="29">
        <v>918.02882999999918</v>
      </c>
      <c r="U1019" s="6">
        <f t="shared" si="269"/>
        <v>2.9202087319488701E-3</v>
      </c>
      <c r="V1019">
        <v>1658.4021799999989</v>
      </c>
      <c r="W1019" s="6">
        <f t="shared" si="271"/>
        <v>-1.1550304251609633E-3</v>
      </c>
      <c r="X1019">
        <v>6088.1890359894387</v>
      </c>
      <c r="Y1019" s="6">
        <f t="shared" si="270"/>
        <v>1.0425425150482059E-3</v>
      </c>
      <c r="Z1019" s="29">
        <v>7746.5912159894378</v>
      </c>
      <c r="AA1019" s="6">
        <f t="shared" si="272"/>
        <v>5.7126962104847578E-4</v>
      </c>
      <c r="AB1019">
        <f t="shared" si="262"/>
        <v>2020</v>
      </c>
      <c r="AC1019">
        <f t="shared" si="263"/>
        <v>7</v>
      </c>
      <c r="AD1019" s="23">
        <f t="shared" si="264"/>
        <v>3</v>
      </c>
      <c r="AE1019">
        <f>IF(ISBLANK(Basket_Sheet!$I$1),0,IF(Basket_Sheet!$I$1=0,1,IF(Calculation_Sheet!AB1019=Basket_Sheet!$I$1,1,0)))</f>
        <v>1</v>
      </c>
      <c r="AF1019">
        <f>IF(ISBLANK(Basket_Sheet!$I$2),0,IF(Basket_Sheet!$I$2=0,1,IF(Calculation_Sheet!AC1019=Basket_Sheet!$I$2,1,0)))</f>
        <v>0</v>
      </c>
      <c r="AG1019">
        <f>IF(ISBLANK(Basket_Sheet!$I$3),0,IF(Basket_Sheet!$I$3=0,1,IF(Calculation_Sheet!AD1019=Basket_Sheet!$I$3,1,0)))</f>
        <v>0</v>
      </c>
      <c r="AH1019">
        <f t="shared" si="265"/>
        <v>1</v>
      </c>
    </row>
    <row r="1020" spans="1:34" x14ac:dyDescent="0.35">
      <c r="A1020" s="19">
        <v>44026</v>
      </c>
      <c r="B1020" s="7">
        <v>-0.66989100372500032</v>
      </c>
      <c r="C1020">
        <v>0.70806196099999996</v>
      </c>
      <c r="D1020">
        <v>0.17124470918236201</v>
      </c>
      <c r="E1020">
        <v>6.79156782460218</v>
      </c>
      <c r="F1020">
        <v>3</v>
      </c>
      <c r="G1020">
        <f t="shared" si="256"/>
        <v>-1</v>
      </c>
      <c r="H1020">
        <f t="shared" si="257"/>
        <v>99999</v>
      </c>
      <c r="I1020">
        <f t="shared" si="258"/>
        <v>99999</v>
      </c>
      <c r="J1020">
        <f>IF(Basket_Sheet!$I$6=0,IF(C1020&lt;Basket_Sheet!$I$7,-10,10),IF(Basket_Sheet!$I$6=1,IF(D1020&lt;Basket_Sheet!$I$7,-10,10),IF(Basket_Sheet!$I$6=2,IF(E1020&gt;Basket_Sheet!$I$7,-10,10),"")))</f>
        <v>10</v>
      </c>
      <c r="K1020">
        <f t="shared" si="259"/>
        <v>-1</v>
      </c>
      <c r="L1020">
        <f t="shared" si="260"/>
        <v>1</v>
      </c>
      <c r="M1020">
        <f t="shared" si="261"/>
        <v>1</v>
      </c>
      <c r="N1020">
        <v>21420</v>
      </c>
      <c r="O1020" s="6">
        <f t="shared" si="266"/>
        <v>-3.1376246675748454E-2</v>
      </c>
      <c r="P1020">
        <v>36184968</v>
      </c>
      <c r="Q1020" s="6">
        <f t="shared" si="267"/>
        <v>-3.0102886893379477E-4</v>
      </c>
      <c r="R1020">
        <v>5162.9990610393379</v>
      </c>
      <c r="S1020" s="6">
        <f t="shared" si="268"/>
        <v>-1.3850914990614083E-3</v>
      </c>
      <c r="T1020" s="29">
        <v>925.51681999999914</v>
      </c>
      <c r="U1020" s="6">
        <f t="shared" si="269"/>
        <v>8.1565956920981453E-3</v>
      </c>
      <c r="V1020">
        <v>1653.4451599999991</v>
      </c>
      <c r="W1020" s="6">
        <f t="shared" si="271"/>
        <v>-2.9890336974833787E-3</v>
      </c>
      <c r="X1020">
        <v>6088.5158810393368</v>
      </c>
      <c r="Y1020" s="6">
        <f t="shared" si="270"/>
        <v>5.3685102083145253E-5</v>
      </c>
      <c r="Z1020" s="29">
        <v>7741.9610410393361</v>
      </c>
      <c r="AA1020" s="6">
        <f t="shared" si="272"/>
        <v>-5.9770482538756831E-4</v>
      </c>
      <c r="AB1020">
        <f t="shared" si="262"/>
        <v>2020</v>
      </c>
      <c r="AC1020">
        <f t="shared" si="263"/>
        <v>7</v>
      </c>
      <c r="AD1020" s="23">
        <f t="shared" si="264"/>
        <v>3</v>
      </c>
      <c r="AE1020">
        <f>IF(ISBLANK(Basket_Sheet!$I$1),0,IF(Basket_Sheet!$I$1=0,1,IF(Calculation_Sheet!AB1020=Basket_Sheet!$I$1,1,0)))</f>
        <v>1</v>
      </c>
      <c r="AF1020">
        <f>IF(ISBLANK(Basket_Sheet!$I$2),0,IF(Basket_Sheet!$I$2=0,1,IF(Calculation_Sheet!AC1020=Basket_Sheet!$I$2,1,0)))</f>
        <v>0</v>
      </c>
      <c r="AG1020">
        <f>IF(ISBLANK(Basket_Sheet!$I$3),0,IF(Basket_Sheet!$I$3=0,1,IF(Calculation_Sheet!AD1020=Basket_Sheet!$I$3,1,0)))</f>
        <v>0</v>
      </c>
      <c r="AH1020">
        <f t="shared" si="265"/>
        <v>1</v>
      </c>
    </row>
    <row r="1021" spans="1:34" x14ac:dyDescent="0.35">
      <c r="A1021" s="19">
        <v>44027</v>
      </c>
      <c r="B1021" s="7">
        <v>-0.27553563402879244</v>
      </c>
      <c r="C1021">
        <v>0.48824331599999998</v>
      </c>
      <c r="D1021">
        <v>0.17576894745853799</v>
      </c>
      <c r="E1021">
        <v>5.7415598173594402</v>
      </c>
      <c r="F1021">
        <v>3</v>
      </c>
      <c r="G1021">
        <f t="shared" si="256"/>
        <v>-1</v>
      </c>
      <c r="H1021">
        <f t="shared" si="257"/>
        <v>99999</v>
      </c>
      <c r="I1021">
        <f t="shared" si="258"/>
        <v>99999</v>
      </c>
      <c r="J1021">
        <f>IF(Basket_Sheet!$I$6=0,IF(C1021&lt;Basket_Sheet!$I$7,-10,10),IF(Basket_Sheet!$I$6=1,IF(D1021&lt;Basket_Sheet!$I$7,-10,10),IF(Basket_Sheet!$I$6=2,IF(E1021&gt;Basket_Sheet!$I$7,-10,10),"")))</f>
        <v>10</v>
      </c>
      <c r="K1021">
        <f t="shared" si="259"/>
        <v>-1</v>
      </c>
      <c r="L1021">
        <f t="shared" si="260"/>
        <v>1</v>
      </c>
      <c r="M1021">
        <f t="shared" si="261"/>
        <v>1</v>
      </c>
      <c r="N1021">
        <v>21414.050800000001</v>
      </c>
      <c r="O1021" s="6">
        <f t="shared" si="266"/>
        <v>-2.7774042950512445E-4</v>
      </c>
      <c r="P1021">
        <v>36133412</v>
      </c>
      <c r="Q1021" s="6">
        <f t="shared" si="267"/>
        <v>-1.424790537330356E-3</v>
      </c>
      <c r="R1021">
        <v>5172.1722521191705</v>
      </c>
      <c r="S1021" s="6">
        <f t="shared" si="268"/>
        <v>1.7767175572536154E-3</v>
      </c>
      <c r="T1021" s="29">
        <v>930.42134999999917</v>
      </c>
      <c r="U1021" s="6">
        <f t="shared" si="269"/>
        <v>5.299233783779389E-3</v>
      </c>
      <c r="V1021">
        <v>1670.7365799999989</v>
      </c>
      <c r="W1021" s="6">
        <f t="shared" si="271"/>
        <v>1.0457812825192203E-2</v>
      </c>
      <c r="X1021">
        <v>6102.5936021191701</v>
      </c>
      <c r="Y1021" s="6">
        <f t="shared" si="270"/>
        <v>2.3121761287794307E-3</v>
      </c>
      <c r="Z1021" s="29">
        <v>7773.330182119169</v>
      </c>
      <c r="AA1021" s="6">
        <f t="shared" si="272"/>
        <v>4.0518340138304687E-3</v>
      </c>
      <c r="AB1021">
        <f t="shared" si="262"/>
        <v>2020</v>
      </c>
      <c r="AC1021">
        <f t="shared" si="263"/>
        <v>7</v>
      </c>
      <c r="AD1021" s="23">
        <f t="shared" si="264"/>
        <v>3</v>
      </c>
      <c r="AE1021">
        <f>IF(ISBLANK(Basket_Sheet!$I$1),0,IF(Basket_Sheet!$I$1=0,1,IF(Calculation_Sheet!AB1021=Basket_Sheet!$I$1,1,0)))</f>
        <v>1</v>
      </c>
      <c r="AF1021">
        <f>IF(ISBLANK(Basket_Sheet!$I$2),0,IF(Basket_Sheet!$I$2=0,1,IF(Calculation_Sheet!AC1021=Basket_Sheet!$I$2,1,0)))</f>
        <v>0</v>
      </c>
      <c r="AG1021">
        <f>IF(ISBLANK(Basket_Sheet!$I$3),0,IF(Basket_Sheet!$I$3=0,1,IF(Calculation_Sheet!AD1021=Basket_Sheet!$I$3,1,0)))</f>
        <v>0</v>
      </c>
      <c r="AH1021">
        <f t="shared" si="265"/>
        <v>1</v>
      </c>
    </row>
    <row r="1022" spans="1:34" x14ac:dyDescent="0.35">
      <c r="A1022" s="19">
        <v>44028</v>
      </c>
      <c r="B1022" s="7">
        <v>0.80379657436761998</v>
      </c>
      <c r="C1022">
        <v>0.643241379</v>
      </c>
      <c r="D1022">
        <v>0.24647441851983101</v>
      </c>
      <c r="E1022">
        <v>6.7227163675995101</v>
      </c>
      <c r="F1022">
        <v>4</v>
      </c>
      <c r="G1022">
        <f t="shared" si="256"/>
        <v>99999</v>
      </c>
      <c r="H1022">
        <f t="shared" si="257"/>
        <v>99999</v>
      </c>
      <c r="I1022">
        <f t="shared" si="258"/>
        <v>1</v>
      </c>
      <c r="J1022">
        <f>IF(Basket_Sheet!$I$6=0,IF(C1022&lt;Basket_Sheet!$I$7,-10,10),IF(Basket_Sheet!$I$6=1,IF(D1022&lt;Basket_Sheet!$I$7,-10,10),IF(Basket_Sheet!$I$6=2,IF(E1022&gt;Basket_Sheet!$I$7,-10,10),"")))</f>
        <v>10</v>
      </c>
      <c r="K1022">
        <f t="shared" si="259"/>
        <v>1</v>
      </c>
      <c r="L1022">
        <f t="shared" si="260"/>
        <v>5</v>
      </c>
      <c r="M1022">
        <f t="shared" si="261"/>
        <v>5</v>
      </c>
      <c r="N1022">
        <v>21542.449199999999</v>
      </c>
      <c r="O1022" s="6">
        <f t="shared" si="266"/>
        <v>5.9959883909492806E-3</v>
      </c>
      <c r="P1022">
        <v>36216704</v>
      </c>
      <c r="Q1022" s="6">
        <f t="shared" si="267"/>
        <v>2.3051241327556315E-3</v>
      </c>
      <c r="R1022">
        <v>5163.0145503754793</v>
      </c>
      <c r="S1022" s="6">
        <f t="shared" si="268"/>
        <v>-1.7705716858016363E-3</v>
      </c>
      <c r="T1022" s="29">
        <v>937.18095999999912</v>
      </c>
      <c r="U1022" s="6">
        <f t="shared" si="269"/>
        <v>7.265106287597467E-3</v>
      </c>
      <c r="V1022">
        <v>1650.9751599999991</v>
      </c>
      <c r="W1022" s="6">
        <f t="shared" si="271"/>
        <v>-1.1827968715451109E-2</v>
      </c>
      <c r="X1022">
        <v>6100.1955103754781</v>
      </c>
      <c r="Y1022" s="6">
        <f t="shared" si="270"/>
        <v>-3.9296271389577253E-4</v>
      </c>
      <c r="Z1022" s="29">
        <v>7751.1706703754771</v>
      </c>
      <c r="AA1022" s="6">
        <f t="shared" si="272"/>
        <v>-2.8507102135794105E-3</v>
      </c>
      <c r="AB1022">
        <f t="shared" si="262"/>
        <v>2020</v>
      </c>
      <c r="AC1022">
        <f t="shared" si="263"/>
        <v>7</v>
      </c>
      <c r="AD1022" s="23">
        <f t="shared" si="264"/>
        <v>3</v>
      </c>
      <c r="AE1022">
        <f>IF(ISBLANK(Basket_Sheet!$I$1),0,IF(Basket_Sheet!$I$1=0,1,IF(Calculation_Sheet!AB1022=Basket_Sheet!$I$1,1,0)))</f>
        <v>1</v>
      </c>
      <c r="AF1022">
        <f>IF(ISBLANK(Basket_Sheet!$I$2),0,IF(Basket_Sheet!$I$2=0,1,IF(Calculation_Sheet!AC1022=Basket_Sheet!$I$2,1,0)))</f>
        <v>0</v>
      </c>
      <c r="AG1022">
        <f>IF(ISBLANK(Basket_Sheet!$I$3),0,IF(Basket_Sheet!$I$3=0,1,IF(Calculation_Sheet!AD1022=Basket_Sheet!$I$3,1,0)))</f>
        <v>0</v>
      </c>
      <c r="AH1022">
        <f t="shared" si="265"/>
        <v>1</v>
      </c>
    </row>
    <row r="1023" spans="1:34" x14ac:dyDescent="0.35">
      <c r="A1023" s="19">
        <v>44029</v>
      </c>
      <c r="B1023" s="7">
        <v>0.60772699180735779</v>
      </c>
      <c r="C1023">
        <v>2.0728025000000001E-2</v>
      </c>
      <c r="D1023">
        <v>8.8923321682534903E-2</v>
      </c>
      <c r="E1023">
        <v>8.3608292750299995</v>
      </c>
      <c r="F1023">
        <v>3</v>
      </c>
      <c r="G1023">
        <f t="shared" si="256"/>
        <v>99999</v>
      </c>
      <c r="H1023">
        <f t="shared" si="257"/>
        <v>99999</v>
      </c>
      <c r="I1023">
        <f t="shared" si="258"/>
        <v>1</v>
      </c>
      <c r="J1023">
        <f>IF(Basket_Sheet!$I$6=0,IF(C1023&lt;Basket_Sheet!$I$7,-10,10),IF(Basket_Sheet!$I$6=1,IF(D1023&lt;Basket_Sheet!$I$7,-10,10),IF(Basket_Sheet!$I$6=2,IF(E1023&gt;Basket_Sheet!$I$7,-10,10),"")))</f>
        <v>-10</v>
      </c>
      <c r="K1023">
        <f t="shared" si="259"/>
        <v>1</v>
      </c>
      <c r="L1023">
        <f t="shared" si="260"/>
        <v>6</v>
      </c>
      <c r="M1023">
        <f t="shared" si="261"/>
        <v>6</v>
      </c>
      <c r="N1023">
        <v>22057.449199999999</v>
      </c>
      <c r="O1023" s="6">
        <f t="shared" si="266"/>
        <v>2.3906288241357432E-2</v>
      </c>
      <c r="P1023">
        <v>36071700</v>
      </c>
      <c r="Q1023" s="6">
        <f t="shared" si="267"/>
        <v>-4.0037878654004544E-3</v>
      </c>
      <c r="R1023">
        <v>5147.2939946538218</v>
      </c>
      <c r="S1023" s="6">
        <f t="shared" si="268"/>
        <v>-3.0448404838437915E-3</v>
      </c>
      <c r="T1023" s="29">
        <v>940.7430599999991</v>
      </c>
      <c r="U1023" s="6">
        <f t="shared" si="269"/>
        <v>3.8008668037814441E-3</v>
      </c>
      <c r="V1023">
        <v>1666.025259999999</v>
      </c>
      <c r="W1023" s="6">
        <f t="shared" si="271"/>
        <v>9.1158851838812893E-3</v>
      </c>
      <c r="X1023">
        <v>6088.0370546538206</v>
      </c>
      <c r="Y1023" s="6">
        <f t="shared" si="270"/>
        <v>-1.9931255811355131E-3</v>
      </c>
      <c r="Z1023" s="29">
        <v>7754.0623146538201</v>
      </c>
      <c r="AA1023" s="6">
        <f t="shared" si="272"/>
        <v>3.7305903860374023E-4</v>
      </c>
      <c r="AB1023">
        <f t="shared" si="262"/>
        <v>2020</v>
      </c>
      <c r="AC1023">
        <f t="shared" si="263"/>
        <v>7</v>
      </c>
      <c r="AD1023" s="23">
        <f t="shared" si="264"/>
        <v>3</v>
      </c>
      <c r="AE1023">
        <f>IF(ISBLANK(Basket_Sheet!$I$1),0,IF(Basket_Sheet!$I$1=0,1,IF(Calculation_Sheet!AB1023=Basket_Sheet!$I$1,1,0)))</f>
        <v>1</v>
      </c>
      <c r="AF1023">
        <f>IF(ISBLANK(Basket_Sheet!$I$2),0,IF(Basket_Sheet!$I$2=0,1,IF(Calculation_Sheet!AC1023=Basket_Sheet!$I$2,1,0)))</f>
        <v>0</v>
      </c>
      <c r="AG1023">
        <f>IF(ISBLANK(Basket_Sheet!$I$3),0,IF(Basket_Sheet!$I$3=0,1,IF(Calculation_Sheet!AD1023=Basket_Sheet!$I$3,1,0)))</f>
        <v>0</v>
      </c>
      <c r="AH1023">
        <f t="shared" si="265"/>
        <v>1</v>
      </c>
    </row>
    <row r="1024" spans="1:34" x14ac:dyDescent="0.35">
      <c r="A1024" s="19">
        <v>44032</v>
      </c>
      <c r="B1024" s="7">
        <v>4.7105949500038949E-2</v>
      </c>
      <c r="C1024">
        <v>0.17898359599999999</v>
      </c>
      <c r="D1024">
        <v>0.10242893671865699</v>
      </c>
      <c r="E1024">
        <v>11.513316376248399</v>
      </c>
      <c r="F1024">
        <v>4</v>
      </c>
      <c r="G1024">
        <f t="shared" si="256"/>
        <v>99999</v>
      </c>
      <c r="H1024">
        <f t="shared" si="257"/>
        <v>0</v>
      </c>
      <c r="I1024">
        <f t="shared" si="258"/>
        <v>99999</v>
      </c>
      <c r="J1024">
        <f>IF(Basket_Sheet!$I$6=0,IF(C1024&lt;Basket_Sheet!$I$7,-10,10),IF(Basket_Sheet!$I$6=1,IF(D1024&lt;Basket_Sheet!$I$7,-10,10),IF(Basket_Sheet!$I$6=2,IF(E1024&gt;Basket_Sheet!$I$7,-10,10),"")))</f>
        <v>10</v>
      </c>
      <c r="K1024">
        <f t="shared" si="259"/>
        <v>0</v>
      </c>
      <c r="L1024">
        <f t="shared" si="260"/>
        <v>3</v>
      </c>
      <c r="M1024">
        <f t="shared" si="261"/>
        <v>3</v>
      </c>
      <c r="N1024">
        <v>22281.699199999999</v>
      </c>
      <c r="O1024" s="6">
        <f t="shared" si="266"/>
        <v>1.0166633411083703E-2</v>
      </c>
      <c r="P1024">
        <v>36197724</v>
      </c>
      <c r="Q1024" s="6">
        <f t="shared" si="267"/>
        <v>3.4937083641746192E-3</v>
      </c>
      <c r="R1024">
        <v>5153.0541885872472</v>
      </c>
      <c r="S1024" s="6">
        <f t="shared" si="268"/>
        <v>1.1190722619318638E-3</v>
      </c>
      <c r="T1024" s="29">
        <v>943.23795999999925</v>
      </c>
      <c r="U1024" s="6">
        <f t="shared" si="269"/>
        <v>2.6520525168691744E-3</v>
      </c>
      <c r="V1024">
        <v>1666.2197999999992</v>
      </c>
      <c r="W1024" s="6">
        <f t="shared" si="271"/>
        <v>1.1676893782519571E-4</v>
      </c>
      <c r="X1024">
        <v>6096.2921485872466</v>
      </c>
      <c r="Y1024" s="6">
        <f t="shared" si="270"/>
        <v>1.355953299777557E-3</v>
      </c>
      <c r="Z1024" s="29">
        <v>7762.5119485872456</v>
      </c>
      <c r="AA1024" s="6">
        <f t="shared" si="272"/>
        <v>1.0897041564210674E-3</v>
      </c>
      <c r="AB1024">
        <f t="shared" si="262"/>
        <v>2020</v>
      </c>
      <c r="AC1024">
        <f t="shared" si="263"/>
        <v>7</v>
      </c>
      <c r="AD1024" s="23">
        <f t="shared" si="264"/>
        <v>3</v>
      </c>
      <c r="AE1024">
        <f>IF(ISBLANK(Basket_Sheet!$I$1),0,IF(Basket_Sheet!$I$1=0,1,IF(Calculation_Sheet!AB1024=Basket_Sheet!$I$1,1,0)))</f>
        <v>1</v>
      </c>
      <c r="AF1024">
        <f>IF(ISBLANK(Basket_Sheet!$I$2),0,IF(Basket_Sheet!$I$2=0,1,IF(Calculation_Sheet!AC1024=Basket_Sheet!$I$2,1,0)))</f>
        <v>0</v>
      </c>
      <c r="AG1024">
        <f>IF(ISBLANK(Basket_Sheet!$I$3),0,IF(Basket_Sheet!$I$3=0,1,IF(Calculation_Sheet!AD1024=Basket_Sheet!$I$3,1,0)))</f>
        <v>0</v>
      </c>
      <c r="AH1024">
        <f t="shared" si="265"/>
        <v>1</v>
      </c>
    </row>
    <row r="1025" spans="1:34" x14ac:dyDescent="0.35">
      <c r="A1025" s="19">
        <v>44033</v>
      </c>
      <c r="B1025" s="7">
        <v>0.21932280265661491</v>
      </c>
      <c r="C1025">
        <v>0.39819211799999998</v>
      </c>
      <c r="D1025">
        <v>3.9076682774777403E-2</v>
      </c>
      <c r="E1025">
        <v>10.1662746750171</v>
      </c>
      <c r="F1025">
        <v>0</v>
      </c>
      <c r="G1025">
        <f t="shared" si="256"/>
        <v>99999</v>
      </c>
      <c r="H1025">
        <f t="shared" si="257"/>
        <v>0</v>
      </c>
      <c r="I1025">
        <f t="shared" si="258"/>
        <v>99999</v>
      </c>
      <c r="J1025">
        <f>IF(Basket_Sheet!$I$6=0,IF(C1025&lt;Basket_Sheet!$I$7,-10,10),IF(Basket_Sheet!$I$6=1,IF(D1025&lt;Basket_Sheet!$I$7,-10,10),IF(Basket_Sheet!$I$6=2,IF(E1025&gt;Basket_Sheet!$I$7,-10,10),"")))</f>
        <v>-10</v>
      </c>
      <c r="K1025">
        <f t="shared" si="259"/>
        <v>0</v>
      </c>
      <c r="L1025">
        <f t="shared" si="260"/>
        <v>4</v>
      </c>
      <c r="M1025">
        <f t="shared" si="261"/>
        <v>4</v>
      </c>
      <c r="N1025">
        <v>22802.949199999999</v>
      </c>
      <c r="O1025" s="6">
        <f t="shared" si="266"/>
        <v>2.3393637770677822E-2</v>
      </c>
      <c r="P1025">
        <v>36297836</v>
      </c>
      <c r="Q1025" s="6">
        <f t="shared" si="267"/>
        <v>2.7656987494573126E-3</v>
      </c>
      <c r="R1025">
        <v>5150.1261030583164</v>
      </c>
      <c r="S1025" s="6">
        <f t="shared" si="268"/>
        <v>-5.6822331413008964E-4</v>
      </c>
      <c r="T1025" s="29">
        <v>944.06822999999918</v>
      </c>
      <c r="U1025" s="6">
        <f t="shared" si="269"/>
        <v>8.8023387014657395E-4</v>
      </c>
      <c r="V1025">
        <v>1663.245459999999</v>
      </c>
      <c r="W1025" s="6">
        <f t="shared" si="271"/>
        <v>-1.7850826163512412E-3</v>
      </c>
      <c r="X1025">
        <v>6094.1943330583154</v>
      </c>
      <c r="Y1025" s="6">
        <f t="shared" si="270"/>
        <v>-3.4411335247730435E-4</v>
      </c>
      <c r="Z1025" s="29">
        <v>7757.4397930583145</v>
      </c>
      <c r="AA1025" s="6">
        <f t="shared" si="272"/>
        <v>-6.5341677571961743E-4</v>
      </c>
      <c r="AB1025">
        <f t="shared" si="262"/>
        <v>2020</v>
      </c>
      <c r="AC1025">
        <f t="shared" si="263"/>
        <v>7</v>
      </c>
      <c r="AD1025" s="23">
        <f t="shared" si="264"/>
        <v>3</v>
      </c>
      <c r="AE1025">
        <f>IF(ISBLANK(Basket_Sheet!$I$1),0,IF(Basket_Sheet!$I$1=0,1,IF(Calculation_Sheet!AB1025=Basket_Sheet!$I$1,1,0)))</f>
        <v>1</v>
      </c>
      <c r="AF1025">
        <f>IF(ISBLANK(Basket_Sheet!$I$2),0,IF(Basket_Sheet!$I$2=0,1,IF(Calculation_Sheet!AC1025=Basket_Sheet!$I$2,1,0)))</f>
        <v>0</v>
      </c>
      <c r="AG1025">
        <f>IF(ISBLANK(Basket_Sheet!$I$3),0,IF(Basket_Sheet!$I$3=0,1,IF(Calculation_Sheet!AD1025=Basket_Sheet!$I$3,1,0)))</f>
        <v>0</v>
      </c>
      <c r="AH1025">
        <f t="shared" si="265"/>
        <v>1</v>
      </c>
    </row>
    <row r="1026" spans="1:34" x14ac:dyDescent="0.35">
      <c r="A1026" s="19">
        <v>44034</v>
      </c>
      <c r="B1026" s="7">
        <v>-8.1286143054250456E-2</v>
      </c>
      <c r="C1026">
        <v>1.5602137E-2</v>
      </c>
      <c r="D1026">
        <v>6.1509174913563197E-2</v>
      </c>
      <c r="E1026">
        <v>9.94384832804176</v>
      </c>
      <c r="F1026">
        <v>5</v>
      </c>
      <c r="G1026">
        <f t="shared" si="256"/>
        <v>99999</v>
      </c>
      <c r="H1026">
        <f t="shared" si="257"/>
        <v>0</v>
      </c>
      <c r="I1026">
        <f t="shared" si="258"/>
        <v>99999</v>
      </c>
      <c r="J1026">
        <f>IF(Basket_Sheet!$I$6=0,IF(C1026&lt;Basket_Sheet!$I$7,-10,10),IF(Basket_Sheet!$I$6=1,IF(D1026&lt;Basket_Sheet!$I$7,-10,10),IF(Basket_Sheet!$I$6=2,IF(E1026&gt;Basket_Sheet!$I$7,-10,10),"")))</f>
        <v>-10</v>
      </c>
      <c r="K1026">
        <f t="shared" si="259"/>
        <v>0</v>
      </c>
      <c r="L1026">
        <f t="shared" si="260"/>
        <v>4</v>
      </c>
      <c r="M1026">
        <f t="shared" si="261"/>
        <v>4</v>
      </c>
      <c r="N1026">
        <v>22881.800800000001</v>
      </c>
      <c r="O1026" s="6">
        <f t="shared" si="266"/>
        <v>3.457956219101721E-3</v>
      </c>
      <c r="P1026">
        <v>36332784</v>
      </c>
      <c r="Q1026" s="6">
        <f t="shared" si="267"/>
        <v>9.6281221833716124E-4</v>
      </c>
      <c r="R1026">
        <v>5153.1839862664801</v>
      </c>
      <c r="S1026" s="6">
        <f t="shared" si="268"/>
        <v>5.9374919117960445E-4</v>
      </c>
      <c r="T1026" s="29">
        <v>939.94401999999911</v>
      </c>
      <c r="U1026" s="6">
        <f t="shared" si="269"/>
        <v>-4.3685507773099097E-3</v>
      </c>
      <c r="V1026">
        <v>1669.070279999999</v>
      </c>
      <c r="W1026" s="6">
        <f t="shared" si="271"/>
        <v>3.5020808053189967E-3</v>
      </c>
      <c r="X1026">
        <v>6093.1280062664791</v>
      </c>
      <c r="Y1026" s="6">
        <f t="shared" si="270"/>
        <v>-1.7497420225864868E-4</v>
      </c>
      <c r="Z1026" s="29">
        <v>7762.1982862664781</v>
      </c>
      <c r="AA1026" s="6">
        <f t="shared" si="272"/>
        <v>6.1341026615790994E-4</v>
      </c>
      <c r="AB1026">
        <f t="shared" si="262"/>
        <v>2020</v>
      </c>
      <c r="AC1026">
        <f t="shared" si="263"/>
        <v>7</v>
      </c>
      <c r="AD1026" s="23">
        <f t="shared" si="264"/>
        <v>3</v>
      </c>
      <c r="AE1026">
        <f>IF(ISBLANK(Basket_Sheet!$I$1),0,IF(Basket_Sheet!$I$1=0,1,IF(Calculation_Sheet!AB1026=Basket_Sheet!$I$1,1,0)))</f>
        <v>1</v>
      </c>
      <c r="AF1026">
        <f>IF(ISBLANK(Basket_Sheet!$I$2),0,IF(Basket_Sheet!$I$2=0,1,IF(Calculation_Sheet!AC1026=Basket_Sheet!$I$2,1,0)))</f>
        <v>0</v>
      </c>
      <c r="AG1026">
        <f>IF(ISBLANK(Basket_Sheet!$I$3),0,IF(Basket_Sheet!$I$3=0,1,IF(Calculation_Sheet!AD1026=Basket_Sheet!$I$3,1,0)))</f>
        <v>0</v>
      </c>
      <c r="AH1026">
        <f t="shared" si="265"/>
        <v>1</v>
      </c>
    </row>
    <row r="1027" spans="1:34" x14ac:dyDescent="0.35">
      <c r="A1027" s="19">
        <v>44035</v>
      </c>
      <c r="B1027" s="7">
        <v>0.35951708679122452</v>
      </c>
      <c r="C1027">
        <v>0.76676026200000003</v>
      </c>
      <c r="D1027">
        <v>0.18744448874811301</v>
      </c>
      <c r="E1027">
        <v>8.5568096023996105</v>
      </c>
      <c r="F1027">
        <v>4</v>
      </c>
      <c r="G1027">
        <f t="shared" si="256"/>
        <v>99999</v>
      </c>
      <c r="H1027">
        <f t="shared" si="257"/>
        <v>99999</v>
      </c>
      <c r="I1027">
        <f t="shared" si="258"/>
        <v>1</v>
      </c>
      <c r="J1027">
        <f>IF(Basket_Sheet!$I$6=0,IF(C1027&lt;Basket_Sheet!$I$7,-10,10),IF(Basket_Sheet!$I$6=1,IF(D1027&lt;Basket_Sheet!$I$7,-10,10),IF(Basket_Sheet!$I$6=2,IF(E1027&gt;Basket_Sheet!$I$7,-10,10),"")))</f>
        <v>10</v>
      </c>
      <c r="K1027">
        <f t="shared" si="259"/>
        <v>1</v>
      </c>
      <c r="L1027">
        <f t="shared" si="260"/>
        <v>5</v>
      </c>
      <c r="M1027">
        <f t="shared" si="261"/>
        <v>5</v>
      </c>
      <c r="N1027">
        <v>23109.199199999999</v>
      </c>
      <c r="O1027" s="6">
        <f t="shared" si="266"/>
        <v>9.9379590788151173E-3</v>
      </c>
      <c r="P1027">
        <v>36462380</v>
      </c>
      <c r="Q1027" s="6">
        <f t="shared" si="267"/>
        <v>3.5669163144778082E-3</v>
      </c>
      <c r="R1027">
        <v>5177.1584480975162</v>
      </c>
      <c r="S1027" s="6">
        <f t="shared" si="268"/>
        <v>4.6523589871678706E-3</v>
      </c>
      <c r="T1027" s="29">
        <v>944.81023999999911</v>
      </c>
      <c r="U1027" s="6">
        <f t="shared" si="269"/>
        <v>5.1771381023308916E-3</v>
      </c>
      <c r="V1027">
        <v>1662.6256399999988</v>
      </c>
      <c r="W1027" s="6">
        <f t="shared" si="271"/>
        <v>-3.8612154785957475E-3</v>
      </c>
      <c r="X1027">
        <v>6121.968688097515</v>
      </c>
      <c r="Y1027" s="6">
        <f t="shared" si="270"/>
        <v>4.7333129718225564E-3</v>
      </c>
      <c r="Z1027" s="29">
        <v>7784.5943280975134</v>
      </c>
      <c r="AA1027" s="6">
        <f t="shared" si="272"/>
        <v>2.8852705129498446E-3</v>
      </c>
      <c r="AB1027">
        <f t="shared" si="262"/>
        <v>2020</v>
      </c>
      <c r="AC1027">
        <f t="shared" si="263"/>
        <v>7</v>
      </c>
      <c r="AD1027" s="23">
        <f t="shared" si="264"/>
        <v>3</v>
      </c>
      <c r="AE1027">
        <f>IF(ISBLANK(Basket_Sheet!$I$1),0,IF(Basket_Sheet!$I$1=0,1,IF(Calculation_Sheet!AB1027=Basket_Sheet!$I$1,1,0)))</f>
        <v>1</v>
      </c>
      <c r="AF1027">
        <f>IF(ISBLANK(Basket_Sheet!$I$2),0,IF(Basket_Sheet!$I$2=0,1,IF(Calculation_Sheet!AC1027=Basket_Sheet!$I$2,1,0)))</f>
        <v>0</v>
      </c>
      <c r="AG1027">
        <f>IF(ISBLANK(Basket_Sheet!$I$3),0,IF(Basket_Sheet!$I$3=0,1,IF(Calculation_Sheet!AD1027=Basket_Sheet!$I$3,1,0)))</f>
        <v>0</v>
      </c>
      <c r="AH1027">
        <f t="shared" si="265"/>
        <v>1</v>
      </c>
    </row>
    <row r="1028" spans="1:34" x14ac:dyDescent="0.35">
      <c r="A1028" s="19">
        <v>44036</v>
      </c>
      <c r="B1028" s="7">
        <v>-0.12696226086526452</v>
      </c>
      <c r="C1028">
        <v>3.1706339999999999E-3</v>
      </c>
      <c r="D1028">
        <v>1.3611152952059001E-2</v>
      </c>
      <c r="E1028">
        <v>10.003306693523101</v>
      </c>
      <c r="F1028">
        <v>4</v>
      </c>
      <c r="G1028">
        <f t="shared" si="256"/>
        <v>99999</v>
      </c>
      <c r="H1028">
        <f t="shared" si="257"/>
        <v>0</v>
      </c>
      <c r="I1028">
        <f t="shared" si="258"/>
        <v>99999</v>
      </c>
      <c r="J1028">
        <f>IF(Basket_Sheet!$I$6=0,IF(C1028&lt;Basket_Sheet!$I$7,-10,10),IF(Basket_Sheet!$I$6=1,IF(D1028&lt;Basket_Sheet!$I$7,-10,10),IF(Basket_Sheet!$I$6=2,IF(E1028&gt;Basket_Sheet!$I$7,-10,10),"")))</f>
        <v>-10</v>
      </c>
      <c r="K1028">
        <f t="shared" si="259"/>
        <v>0</v>
      </c>
      <c r="L1028">
        <f t="shared" si="260"/>
        <v>4</v>
      </c>
      <c r="M1028">
        <f t="shared" si="261"/>
        <v>4</v>
      </c>
      <c r="N1028">
        <v>22676.099600000001</v>
      </c>
      <c r="O1028" s="6">
        <f t="shared" si="266"/>
        <v>-1.874143695987518E-2</v>
      </c>
      <c r="P1028">
        <v>36407264</v>
      </c>
      <c r="Q1028" s="6">
        <f t="shared" si="267"/>
        <v>-1.511585365519208E-3</v>
      </c>
      <c r="R1028">
        <v>5182.8144062467318</v>
      </c>
      <c r="S1028" s="6">
        <f t="shared" si="268"/>
        <v>1.0924831074647923E-3</v>
      </c>
      <c r="T1028" s="29">
        <v>947.59551999999906</v>
      </c>
      <c r="U1028" s="6">
        <f t="shared" si="269"/>
        <v>2.9479782098889018E-3</v>
      </c>
      <c r="V1028">
        <v>1651.5855599999988</v>
      </c>
      <c r="W1028" s="6">
        <f t="shared" si="271"/>
        <v>-6.6401478086191013E-3</v>
      </c>
      <c r="X1028">
        <v>6130.4099262467307</v>
      </c>
      <c r="Y1028" s="6">
        <f t="shared" si="270"/>
        <v>1.3788437313682067E-3</v>
      </c>
      <c r="Z1028" s="29">
        <v>7781.9954862467293</v>
      </c>
      <c r="AA1028" s="6">
        <f t="shared" si="272"/>
        <v>-3.3384422376436795E-4</v>
      </c>
      <c r="AB1028">
        <f t="shared" si="262"/>
        <v>2020</v>
      </c>
      <c r="AC1028">
        <f t="shared" si="263"/>
        <v>7</v>
      </c>
      <c r="AD1028" s="23">
        <f t="shared" si="264"/>
        <v>3</v>
      </c>
      <c r="AE1028">
        <f>IF(ISBLANK(Basket_Sheet!$I$1),0,IF(Basket_Sheet!$I$1=0,1,IF(Calculation_Sheet!AB1028=Basket_Sheet!$I$1,1,0)))</f>
        <v>1</v>
      </c>
      <c r="AF1028">
        <f>IF(ISBLANK(Basket_Sheet!$I$2),0,IF(Basket_Sheet!$I$2=0,1,IF(Calculation_Sheet!AC1028=Basket_Sheet!$I$2,1,0)))</f>
        <v>0</v>
      </c>
      <c r="AG1028">
        <f>IF(ISBLANK(Basket_Sheet!$I$3),0,IF(Basket_Sheet!$I$3=0,1,IF(Calculation_Sheet!AD1028=Basket_Sheet!$I$3,1,0)))</f>
        <v>0</v>
      </c>
      <c r="AH1028">
        <f t="shared" si="265"/>
        <v>1</v>
      </c>
    </row>
    <row r="1029" spans="1:34" x14ac:dyDescent="0.35">
      <c r="A1029" s="19">
        <v>44039</v>
      </c>
      <c r="B1029" s="7">
        <v>-0.86096370730181537</v>
      </c>
      <c r="C1029">
        <v>0.74446601800000001</v>
      </c>
      <c r="D1029">
        <v>0.19368386026401799</v>
      </c>
      <c r="E1029">
        <v>7.7112269409829004</v>
      </c>
      <c r="F1029">
        <v>4</v>
      </c>
      <c r="G1029">
        <f t="shared" si="256"/>
        <v>-1</v>
      </c>
      <c r="H1029">
        <f t="shared" si="257"/>
        <v>99999</v>
      </c>
      <c r="I1029">
        <f t="shared" si="258"/>
        <v>99999</v>
      </c>
      <c r="J1029">
        <f>IF(Basket_Sheet!$I$6=0,IF(C1029&lt;Basket_Sheet!$I$7,-10,10),IF(Basket_Sheet!$I$6=1,IF(D1029&lt;Basket_Sheet!$I$7,-10,10),IF(Basket_Sheet!$I$6=2,IF(E1029&gt;Basket_Sheet!$I$7,-10,10),"")))</f>
        <v>10</v>
      </c>
      <c r="K1029">
        <f t="shared" si="259"/>
        <v>-1</v>
      </c>
      <c r="L1029">
        <f t="shared" si="260"/>
        <v>1</v>
      </c>
      <c r="M1029">
        <f t="shared" si="261"/>
        <v>1</v>
      </c>
      <c r="N1029">
        <v>21852.5</v>
      </c>
      <c r="O1029" s="6">
        <f t="shared" si="266"/>
        <v>-3.6320161514901805E-2</v>
      </c>
      <c r="P1029">
        <v>36414836</v>
      </c>
      <c r="Q1029" s="6">
        <f t="shared" si="267"/>
        <v>2.0798047334724679E-4</v>
      </c>
      <c r="R1029">
        <v>5180.2815749766605</v>
      </c>
      <c r="S1029" s="6">
        <f t="shared" si="268"/>
        <v>-4.8869804541307182E-4</v>
      </c>
      <c r="T1029" s="29">
        <v>953.48308999999904</v>
      </c>
      <c r="U1029" s="6">
        <f t="shared" si="269"/>
        <v>6.2131678292443038E-3</v>
      </c>
      <c r="V1029">
        <v>1645.8628199999989</v>
      </c>
      <c r="W1029" s="6">
        <f t="shared" si="271"/>
        <v>-3.4649975990344029E-3</v>
      </c>
      <c r="X1029">
        <v>6133.7646649766593</v>
      </c>
      <c r="Y1029" s="6">
        <f t="shared" si="270"/>
        <v>5.4722910381022061E-4</v>
      </c>
      <c r="Z1029" s="29">
        <v>7779.6274849766578</v>
      </c>
      <c r="AA1029" s="6">
        <f t="shared" si="272"/>
        <v>-3.042922954987759E-4</v>
      </c>
      <c r="AB1029">
        <f t="shared" si="262"/>
        <v>2020</v>
      </c>
      <c r="AC1029">
        <f t="shared" si="263"/>
        <v>7</v>
      </c>
      <c r="AD1029" s="23">
        <f t="shared" si="264"/>
        <v>3</v>
      </c>
      <c r="AE1029">
        <f>IF(ISBLANK(Basket_Sheet!$I$1),0,IF(Basket_Sheet!$I$1=0,1,IF(Calculation_Sheet!AB1029=Basket_Sheet!$I$1,1,0)))</f>
        <v>1</v>
      </c>
      <c r="AF1029">
        <f>IF(ISBLANK(Basket_Sheet!$I$2),0,IF(Basket_Sheet!$I$2=0,1,IF(Calculation_Sheet!AC1029=Basket_Sheet!$I$2,1,0)))</f>
        <v>0</v>
      </c>
      <c r="AG1029">
        <f>IF(ISBLANK(Basket_Sheet!$I$3),0,IF(Basket_Sheet!$I$3=0,1,IF(Calculation_Sheet!AD1029=Basket_Sheet!$I$3,1,0)))</f>
        <v>0</v>
      </c>
      <c r="AH1029">
        <f t="shared" si="265"/>
        <v>1</v>
      </c>
    </row>
    <row r="1030" spans="1:34" x14ac:dyDescent="0.35">
      <c r="A1030" s="19">
        <v>44040</v>
      </c>
      <c r="B1030" s="7">
        <v>0.1261208701604512</v>
      </c>
      <c r="C1030">
        <v>0.52192739200000005</v>
      </c>
      <c r="D1030">
        <v>1.5533645007073001E-2</v>
      </c>
      <c r="E1030">
        <v>6.2747041664763303</v>
      </c>
      <c r="F1030">
        <v>1</v>
      </c>
      <c r="G1030">
        <f t="shared" si="256"/>
        <v>99999</v>
      </c>
      <c r="H1030">
        <f t="shared" si="257"/>
        <v>0</v>
      </c>
      <c r="I1030">
        <f t="shared" si="258"/>
        <v>99999</v>
      </c>
      <c r="J1030">
        <f>IF(Basket_Sheet!$I$6=0,IF(C1030&lt;Basket_Sheet!$I$7,-10,10),IF(Basket_Sheet!$I$6=1,IF(D1030&lt;Basket_Sheet!$I$7,-10,10),IF(Basket_Sheet!$I$6=2,IF(E1030&gt;Basket_Sheet!$I$7,-10,10),"")))</f>
        <v>-10</v>
      </c>
      <c r="K1030">
        <f t="shared" si="259"/>
        <v>0</v>
      </c>
      <c r="L1030">
        <f t="shared" si="260"/>
        <v>4</v>
      </c>
      <c r="M1030">
        <f t="shared" si="261"/>
        <v>4</v>
      </c>
      <c r="N1030">
        <v>22084.099600000001</v>
      </c>
      <c r="O1030" s="6">
        <f t="shared" si="266"/>
        <v>1.0598311406017746E-2</v>
      </c>
      <c r="P1030">
        <v>36356340</v>
      </c>
      <c r="Q1030" s="6">
        <f t="shared" si="267"/>
        <v>-1.6063782355081324E-3</v>
      </c>
      <c r="R1030">
        <v>5181.8869238757597</v>
      </c>
      <c r="S1030" s="6">
        <f t="shared" si="268"/>
        <v>3.0989606952136484E-4</v>
      </c>
      <c r="T1030" s="29">
        <v>956.40734999999904</v>
      </c>
      <c r="U1030" s="6">
        <f t="shared" si="269"/>
        <v>3.0669238192782E-3</v>
      </c>
      <c r="V1030">
        <v>1657.2978199999989</v>
      </c>
      <c r="W1030" s="6">
        <f t="shared" si="271"/>
        <v>6.9477236262009967E-3</v>
      </c>
      <c r="X1030">
        <v>6138.2942738757592</v>
      </c>
      <c r="Y1030" s="6">
        <f t="shared" si="270"/>
        <v>7.3847125648041079E-4</v>
      </c>
      <c r="Z1030" s="29">
        <v>7795.5920938757581</v>
      </c>
      <c r="AA1030" s="6">
        <f t="shared" si="272"/>
        <v>2.052104542271449E-3</v>
      </c>
      <c r="AB1030">
        <f t="shared" si="262"/>
        <v>2020</v>
      </c>
      <c r="AC1030">
        <f t="shared" si="263"/>
        <v>7</v>
      </c>
      <c r="AD1030" s="23">
        <f t="shared" si="264"/>
        <v>3</v>
      </c>
      <c r="AE1030">
        <f>IF(ISBLANK(Basket_Sheet!$I$1),0,IF(Basket_Sheet!$I$1=0,1,IF(Calculation_Sheet!AB1030=Basket_Sheet!$I$1,1,0)))</f>
        <v>1</v>
      </c>
      <c r="AF1030">
        <f>IF(ISBLANK(Basket_Sheet!$I$2),0,IF(Basket_Sheet!$I$2=0,1,IF(Calculation_Sheet!AC1030=Basket_Sheet!$I$2,1,0)))</f>
        <v>0</v>
      </c>
      <c r="AG1030">
        <f>IF(ISBLANK(Basket_Sheet!$I$3),0,IF(Basket_Sheet!$I$3=0,1,IF(Calculation_Sheet!AD1030=Basket_Sheet!$I$3,1,0)))</f>
        <v>0</v>
      </c>
      <c r="AH1030">
        <f t="shared" si="265"/>
        <v>1</v>
      </c>
    </row>
    <row r="1031" spans="1:34" x14ac:dyDescent="0.35">
      <c r="A1031" s="19">
        <v>44041</v>
      </c>
      <c r="B1031" s="7">
        <v>-0.29450151587483386</v>
      </c>
      <c r="C1031">
        <v>2.2621008000000001E-2</v>
      </c>
      <c r="D1031">
        <v>6.2083279941533301E-2</v>
      </c>
      <c r="E1031">
        <v>8.5418492592208306</v>
      </c>
      <c r="F1031">
        <v>3</v>
      </c>
      <c r="G1031">
        <f t="shared" si="256"/>
        <v>-1</v>
      </c>
      <c r="H1031">
        <f t="shared" si="257"/>
        <v>99999</v>
      </c>
      <c r="I1031">
        <f t="shared" si="258"/>
        <v>99999</v>
      </c>
      <c r="J1031">
        <f>IF(Basket_Sheet!$I$6=0,IF(C1031&lt;Basket_Sheet!$I$7,-10,10),IF(Basket_Sheet!$I$6=1,IF(D1031&lt;Basket_Sheet!$I$7,-10,10),IF(Basket_Sheet!$I$6=2,IF(E1031&gt;Basket_Sheet!$I$7,-10,10),"")))</f>
        <v>-10</v>
      </c>
      <c r="K1031">
        <f t="shared" si="259"/>
        <v>-1</v>
      </c>
      <c r="L1031">
        <f t="shared" si="260"/>
        <v>2</v>
      </c>
      <c r="M1031">
        <f t="shared" si="261"/>
        <v>2</v>
      </c>
      <c r="N1031">
        <v>22067.400399999999</v>
      </c>
      <c r="O1031" s="6">
        <f t="shared" si="266"/>
        <v>-7.5616395064637132E-4</v>
      </c>
      <c r="P1031">
        <v>36404480</v>
      </c>
      <c r="Q1031" s="6">
        <f t="shared" si="267"/>
        <v>1.3241156838119661E-3</v>
      </c>
      <c r="R1031">
        <v>5171.4046288324571</v>
      </c>
      <c r="S1031" s="6">
        <f t="shared" si="268"/>
        <v>-2.0228722079992378E-3</v>
      </c>
      <c r="T1031" s="29">
        <v>958.96784999999898</v>
      </c>
      <c r="U1031" s="6">
        <f t="shared" si="269"/>
        <v>2.6772065271141177E-3</v>
      </c>
      <c r="V1031">
        <v>1640.2096199999989</v>
      </c>
      <c r="W1031" s="6">
        <f t="shared" si="271"/>
        <v>-1.0310880635805098E-2</v>
      </c>
      <c r="X1031">
        <v>6130.3724788324562</v>
      </c>
      <c r="Y1031" s="6">
        <f t="shared" si="270"/>
        <v>-1.2905531552988014E-3</v>
      </c>
      <c r="Z1031" s="29">
        <v>7770.5820988324549</v>
      </c>
      <c r="AA1031" s="6">
        <f t="shared" si="272"/>
        <v>-3.208222639426106E-3</v>
      </c>
      <c r="AB1031">
        <f t="shared" si="262"/>
        <v>2020</v>
      </c>
      <c r="AC1031">
        <f t="shared" si="263"/>
        <v>7</v>
      </c>
      <c r="AD1031" s="23">
        <f t="shared" si="264"/>
        <v>3</v>
      </c>
      <c r="AE1031">
        <f>IF(ISBLANK(Basket_Sheet!$I$1),0,IF(Basket_Sheet!$I$1=0,1,IF(Calculation_Sheet!AB1031=Basket_Sheet!$I$1,1,0)))</f>
        <v>1</v>
      </c>
      <c r="AF1031">
        <f>IF(ISBLANK(Basket_Sheet!$I$2),0,IF(Basket_Sheet!$I$2=0,1,IF(Calculation_Sheet!AC1031=Basket_Sheet!$I$2,1,0)))</f>
        <v>0</v>
      </c>
      <c r="AG1031">
        <f>IF(ISBLANK(Basket_Sheet!$I$3),0,IF(Basket_Sheet!$I$3=0,1,IF(Calculation_Sheet!AD1031=Basket_Sheet!$I$3,1,0)))</f>
        <v>0</v>
      </c>
      <c r="AH1031">
        <f t="shared" si="265"/>
        <v>1</v>
      </c>
    </row>
    <row r="1032" spans="1:34" x14ac:dyDescent="0.35">
      <c r="A1032" s="19">
        <v>44042</v>
      </c>
      <c r="B1032" s="7">
        <v>-1.0546640777868443</v>
      </c>
      <c r="C1032">
        <v>0.77937329300000002</v>
      </c>
      <c r="D1032">
        <v>0.25332065350957</v>
      </c>
      <c r="E1032">
        <v>5.54935201434985</v>
      </c>
      <c r="F1032">
        <v>2</v>
      </c>
      <c r="G1032">
        <f t="shared" si="256"/>
        <v>-1</v>
      </c>
      <c r="H1032">
        <f t="shared" si="257"/>
        <v>99999</v>
      </c>
      <c r="I1032">
        <f t="shared" si="258"/>
        <v>99999</v>
      </c>
      <c r="J1032">
        <f>IF(Basket_Sheet!$I$6=0,IF(C1032&lt;Basket_Sheet!$I$7,-10,10),IF(Basket_Sheet!$I$6=1,IF(D1032&lt;Basket_Sheet!$I$7,-10,10),IF(Basket_Sheet!$I$6=2,IF(E1032&gt;Basket_Sheet!$I$7,-10,10),"")))</f>
        <v>10</v>
      </c>
      <c r="K1032">
        <f t="shared" si="259"/>
        <v>-1</v>
      </c>
      <c r="L1032">
        <f t="shared" si="260"/>
        <v>1</v>
      </c>
      <c r="M1032">
        <f t="shared" si="261"/>
        <v>1</v>
      </c>
      <c r="N1032">
        <v>21652.949199999999</v>
      </c>
      <c r="O1032" s="6">
        <f t="shared" si="266"/>
        <v>-1.8781151947557917E-2</v>
      </c>
      <c r="P1032">
        <v>36516912</v>
      </c>
      <c r="Q1032" s="6">
        <f t="shared" si="267"/>
        <v>3.0884110966562517E-3</v>
      </c>
      <c r="R1032">
        <v>5196.1917838411755</v>
      </c>
      <c r="S1032" s="6">
        <f t="shared" si="268"/>
        <v>4.793118463506163E-3</v>
      </c>
      <c r="T1032" s="29">
        <v>958.45195999999908</v>
      </c>
      <c r="U1032" s="6">
        <f t="shared" si="269"/>
        <v>-5.379638118211405E-4</v>
      </c>
      <c r="V1032">
        <v>1632.7558799999988</v>
      </c>
      <c r="W1032" s="6">
        <f t="shared" si="271"/>
        <v>-4.5443825649553737E-3</v>
      </c>
      <c r="X1032">
        <v>6154.6437438411749</v>
      </c>
      <c r="Y1032" s="6">
        <f t="shared" si="270"/>
        <v>3.9591827564353643E-3</v>
      </c>
      <c r="Z1032" s="29">
        <v>7787.3996238411737</v>
      </c>
      <c r="AA1032" s="6">
        <f t="shared" si="272"/>
        <v>2.1642554952536752E-3</v>
      </c>
      <c r="AB1032">
        <f t="shared" si="262"/>
        <v>2020</v>
      </c>
      <c r="AC1032">
        <f t="shared" si="263"/>
        <v>7</v>
      </c>
      <c r="AD1032" s="23">
        <f t="shared" si="264"/>
        <v>3</v>
      </c>
      <c r="AE1032">
        <f>IF(ISBLANK(Basket_Sheet!$I$1),0,IF(Basket_Sheet!$I$1=0,1,IF(Calculation_Sheet!AB1032=Basket_Sheet!$I$1,1,0)))</f>
        <v>1</v>
      </c>
      <c r="AF1032">
        <f>IF(ISBLANK(Basket_Sheet!$I$2),0,IF(Basket_Sheet!$I$2=0,1,IF(Calculation_Sheet!AC1032=Basket_Sheet!$I$2,1,0)))</f>
        <v>0</v>
      </c>
      <c r="AG1032">
        <f>IF(ISBLANK(Basket_Sheet!$I$3),0,IF(Basket_Sheet!$I$3=0,1,IF(Calculation_Sheet!AD1032=Basket_Sheet!$I$3,1,0)))</f>
        <v>0</v>
      </c>
      <c r="AH1032">
        <f t="shared" si="265"/>
        <v>1</v>
      </c>
    </row>
    <row r="1033" spans="1:34" x14ac:dyDescent="0.35">
      <c r="A1033" s="19">
        <v>44043</v>
      </c>
      <c r="B1033" s="7">
        <v>0.40208291227603898</v>
      </c>
      <c r="C1033">
        <v>1.8410970000000001E-3</v>
      </c>
      <c r="D1033">
        <v>2.9916329068007601E-2</v>
      </c>
      <c r="E1033">
        <v>11.9452370954193</v>
      </c>
      <c r="F1033">
        <v>8</v>
      </c>
      <c r="G1033">
        <f t="shared" ref="G1033:G1096" si="273">IF(B1033&gt;=MIN($B$9:$B$1732),IF(B1033&lt;-0.25,-1,99999),99999)</f>
        <v>99999</v>
      </c>
      <c r="H1033">
        <f t="shared" ref="H1033:H1096" si="274">IF(B1033&gt;-0.25,IF(B1033&lt;0.25,0,99999),99999)</f>
        <v>99999</v>
      </c>
      <c r="I1033">
        <f t="shared" ref="I1033:I1096" si="275">IF(B1033&gt;0.25,1,99999)</f>
        <v>1</v>
      </c>
      <c r="J1033">
        <f>IF(Basket_Sheet!$I$6=0,IF(C1033&lt;Basket_Sheet!$I$7,-10,10),IF(Basket_Sheet!$I$6=1,IF(D1033&lt;Basket_Sheet!$I$7,-10,10),IF(Basket_Sheet!$I$6=2,IF(E1033&gt;Basket_Sheet!$I$7,-10,10),"")))</f>
        <v>-10</v>
      </c>
      <c r="K1033">
        <f t="shared" ref="K1033:K1096" si="276">MIN(G1033:I1033)</f>
        <v>1</v>
      </c>
      <c r="L1033">
        <f t="shared" ref="L1033:L1096" si="277">IF(AND(K1033=-1,J1033=10),1,IF(AND(K1033=-1,J1033=-10),2,IF(AND(K1033=0,J1033=10),3,IF(AND(K1033=0,J1033=-10),4,IF(AND(K1033=1,J1033=10),5,IF(AND(K1033=1,J1033=-10),6,""))))))</f>
        <v>6</v>
      </c>
      <c r="M1033">
        <f t="shared" ref="M1033:M1096" si="278">L1033</f>
        <v>6</v>
      </c>
      <c r="N1033">
        <v>21656</v>
      </c>
      <c r="O1033" s="6">
        <f t="shared" si="266"/>
        <v>1.4089535664729702E-4</v>
      </c>
      <c r="P1033">
        <v>36544104</v>
      </c>
      <c r="Q1033" s="6">
        <f t="shared" si="267"/>
        <v>7.4464127744433561E-4</v>
      </c>
      <c r="R1033">
        <v>5215.5886159665533</v>
      </c>
      <c r="S1033" s="6">
        <f t="shared" si="268"/>
        <v>3.732893806132509E-3</v>
      </c>
      <c r="T1033" s="29">
        <v>954.8286499999989</v>
      </c>
      <c r="U1033" s="6">
        <f t="shared" si="269"/>
        <v>-3.7803772658571155E-3</v>
      </c>
      <c r="V1033">
        <v>1693.8501999999989</v>
      </c>
      <c r="W1033" s="6">
        <f t="shared" si="271"/>
        <v>3.7417914550704312E-2</v>
      </c>
      <c r="X1033">
        <v>6170.4172659665519</v>
      </c>
      <c r="Y1033" s="6">
        <f t="shared" si="270"/>
        <v>2.5628651765849941E-3</v>
      </c>
      <c r="Z1033" s="29">
        <v>7864.2674659665508</v>
      </c>
      <c r="AA1033" s="6">
        <f t="shared" si="272"/>
        <v>9.8707971644405035E-3</v>
      </c>
      <c r="AB1033">
        <f t="shared" ref="AB1033:AB1096" si="279">YEAR(A1033)</f>
        <v>2020</v>
      </c>
      <c r="AC1033">
        <f t="shared" ref="AC1033:AC1096" si="280">MONTH(A1033)</f>
        <v>7</v>
      </c>
      <c r="AD1033" s="23">
        <f t="shared" si="264"/>
        <v>3</v>
      </c>
      <c r="AE1033">
        <f>IF(ISBLANK(Basket_Sheet!$I$1),0,IF(Basket_Sheet!$I$1=0,1,IF(Calculation_Sheet!AB1033=Basket_Sheet!$I$1,1,0)))</f>
        <v>1</v>
      </c>
      <c r="AF1033">
        <f>IF(ISBLANK(Basket_Sheet!$I$2),0,IF(Basket_Sheet!$I$2=0,1,IF(Calculation_Sheet!AC1033=Basket_Sheet!$I$2,1,0)))</f>
        <v>0</v>
      </c>
      <c r="AG1033">
        <f>IF(ISBLANK(Basket_Sheet!$I$3),0,IF(Basket_Sheet!$I$3=0,1,IF(Calculation_Sheet!AD1033=Basket_Sheet!$I$3,1,0)))</f>
        <v>0</v>
      </c>
      <c r="AH1033">
        <f t="shared" si="265"/>
        <v>1</v>
      </c>
    </row>
    <row r="1034" spans="1:34" x14ac:dyDescent="0.35">
      <c r="A1034" s="19">
        <v>44046</v>
      </c>
      <c r="B1034" s="7">
        <v>-0.40785614163455541</v>
      </c>
      <c r="C1034">
        <v>0.846537922</v>
      </c>
      <c r="D1034">
        <v>0.19775337540413601</v>
      </c>
      <c r="E1034">
        <v>7.90201320740998</v>
      </c>
      <c r="F1034">
        <v>0</v>
      </c>
      <c r="G1034">
        <f t="shared" si="273"/>
        <v>-1</v>
      </c>
      <c r="H1034">
        <f t="shared" si="274"/>
        <v>99999</v>
      </c>
      <c r="I1034">
        <f t="shared" si="275"/>
        <v>99999</v>
      </c>
      <c r="J1034">
        <f>IF(Basket_Sheet!$I$6=0,IF(C1034&lt;Basket_Sheet!$I$7,-10,10),IF(Basket_Sheet!$I$6=1,IF(D1034&lt;Basket_Sheet!$I$7,-10,10),IF(Basket_Sheet!$I$6=2,IF(E1034&gt;Basket_Sheet!$I$7,-10,10),"")))</f>
        <v>10</v>
      </c>
      <c r="K1034">
        <f t="shared" si="276"/>
        <v>-1</v>
      </c>
      <c r="L1034">
        <f t="shared" si="277"/>
        <v>1</v>
      </c>
      <c r="M1034">
        <f t="shared" si="278"/>
        <v>1</v>
      </c>
      <c r="N1034">
        <v>21132.599600000001</v>
      </c>
      <c r="O1034" s="6">
        <f t="shared" si="266"/>
        <v>-2.4168840044329398E-2</v>
      </c>
      <c r="P1034">
        <v>36586956</v>
      </c>
      <c r="Q1034" s="6">
        <f t="shared" si="267"/>
        <v>1.1726104982625607E-3</v>
      </c>
      <c r="R1034">
        <v>5219.6204597190081</v>
      </c>
      <c r="S1034" s="6">
        <f t="shared" si="268"/>
        <v>7.7303714869536577E-4</v>
      </c>
      <c r="T1034" s="29">
        <v>957.49398999999903</v>
      </c>
      <c r="U1034" s="6">
        <f t="shared" si="269"/>
        <v>2.7914327874432043E-3</v>
      </c>
      <c r="V1034">
        <v>1692.9053199999989</v>
      </c>
      <c r="W1034" s="6">
        <f t="shared" si="271"/>
        <v>-5.5782973016149651E-4</v>
      </c>
      <c r="X1034">
        <v>6177.1144497190071</v>
      </c>
      <c r="Y1034" s="6">
        <f t="shared" si="270"/>
        <v>1.0853696701185189E-3</v>
      </c>
      <c r="Z1034" s="29">
        <v>7870.019769719006</v>
      </c>
      <c r="AA1034" s="6">
        <f t="shared" si="272"/>
        <v>7.3144813262637776E-4</v>
      </c>
      <c r="AB1034">
        <f t="shared" si="279"/>
        <v>2020</v>
      </c>
      <c r="AC1034">
        <f t="shared" si="280"/>
        <v>8</v>
      </c>
      <c r="AD1034" s="23">
        <f t="shared" ref="AD1034:AD1097" si="281">ROUNDUP(AC1034/3,0)</f>
        <v>3</v>
      </c>
      <c r="AE1034">
        <f>IF(ISBLANK(Basket_Sheet!$I$1),0,IF(Basket_Sheet!$I$1=0,1,IF(Calculation_Sheet!AB1034=Basket_Sheet!$I$1,1,0)))</f>
        <v>1</v>
      </c>
      <c r="AF1034">
        <f>IF(ISBLANK(Basket_Sheet!$I$2),0,IF(Basket_Sheet!$I$2=0,1,IF(Calculation_Sheet!AC1034=Basket_Sheet!$I$2,1,0)))</f>
        <v>0</v>
      </c>
      <c r="AG1034">
        <f>IF(ISBLANK(Basket_Sheet!$I$3),0,IF(Basket_Sheet!$I$3=0,1,IF(Calculation_Sheet!AD1034=Basket_Sheet!$I$3,1,0)))</f>
        <v>0</v>
      </c>
      <c r="AH1034">
        <f t="shared" ref="AH1034:AH1097" si="282">IF(SUM(AE1034:AG1034)&gt;=$T$1,1,0)</f>
        <v>1</v>
      </c>
    </row>
    <row r="1035" spans="1:34" x14ac:dyDescent="0.35">
      <c r="A1035" s="19">
        <v>44047</v>
      </c>
      <c r="B1035" s="7">
        <v>0.48961587893258635</v>
      </c>
      <c r="C1035">
        <v>0.53142163899999995</v>
      </c>
      <c r="D1035">
        <v>0.25594531899321499</v>
      </c>
      <c r="E1035">
        <v>5.8597029384511501</v>
      </c>
      <c r="F1035">
        <v>4</v>
      </c>
      <c r="G1035">
        <f t="shared" si="273"/>
        <v>99999</v>
      </c>
      <c r="H1035">
        <f t="shared" si="274"/>
        <v>99999</v>
      </c>
      <c r="I1035">
        <f t="shared" si="275"/>
        <v>1</v>
      </c>
      <c r="J1035">
        <f>IF(Basket_Sheet!$I$6=0,IF(C1035&lt;Basket_Sheet!$I$7,-10,10),IF(Basket_Sheet!$I$6=1,IF(D1035&lt;Basket_Sheet!$I$7,-10,10),IF(Basket_Sheet!$I$6=2,IF(E1035&gt;Basket_Sheet!$I$7,-10,10),"")))</f>
        <v>10</v>
      </c>
      <c r="K1035">
        <f t="shared" si="276"/>
        <v>1</v>
      </c>
      <c r="L1035">
        <f t="shared" si="277"/>
        <v>5</v>
      </c>
      <c r="M1035">
        <f t="shared" si="278"/>
        <v>5</v>
      </c>
      <c r="N1035">
        <v>21487.199199999999</v>
      </c>
      <c r="O1035" s="6">
        <f t="shared" ref="O1035:O1098" si="283">N1035/N1034-1</f>
        <v>1.6779743463269714E-2</v>
      </c>
      <c r="P1035">
        <v>36684548</v>
      </c>
      <c r="Q1035" s="6">
        <f t="shared" ref="Q1035:Q1098" si="284">P1035/P1034-1</f>
        <v>2.6673987308483138E-3</v>
      </c>
      <c r="R1035">
        <v>5223.6039873128157</v>
      </c>
      <c r="S1035" s="6">
        <f t="shared" ref="S1035:S1098" si="285">R1035/R1034-1</f>
        <v>7.6318338173231304E-4</v>
      </c>
      <c r="T1035" s="29">
        <v>961.41856999999891</v>
      </c>
      <c r="U1035" s="6">
        <f t="shared" ref="U1035:U1098" si="286">T1035/T1034-1</f>
        <v>4.0988037951026346E-3</v>
      </c>
      <c r="V1035">
        <v>1691.5692999999987</v>
      </c>
      <c r="W1035" s="6">
        <f t="shared" si="271"/>
        <v>-7.891876670339526E-4</v>
      </c>
      <c r="X1035">
        <v>6185.0225573128146</v>
      </c>
      <c r="Y1035" s="6">
        <f t="shared" ref="Y1035:Y1098" si="287">X1035/X1034-1</f>
        <v>1.280226820820296E-3</v>
      </c>
      <c r="Z1035" s="29">
        <v>7876.5918573128129</v>
      </c>
      <c r="AA1035" s="6">
        <f t="shared" si="272"/>
        <v>8.3507891798362266E-4</v>
      </c>
      <c r="AB1035">
        <f t="shared" si="279"/>
        <v>2020</v>
      </c>
      <c r="AC1035">
        <f t="shared" si="280"/>
        <v>8</v>
      </c>
      <c r="AD1035" s="23">
        <f t="shared" si="281"/>
        <v>3</v>
      </c>
      <c r="AE1035">
        <f>IF(ISBLANK(Basket_Sheet!$I$1),0,IF(Basket_Sheet!$I$1=0,1,IF(Calculation_Sheet!AB1035=Basket_Sheet!$I$1,1,0)))</f>
        <v>1</v>
      </c>
      <c r="AF1035">
        <f>IF(ISBLANK(Basket_Sheet!$I$2),0,IF(Basket_Sheet!$I$2=0,1,IF(Calculation_Sheet!AC1035=Basket_Sheet!$I$2,1,0)))</f>
        <v>0</v>
      </c>
      <c r="AG1035">
        <f>IF(ISBLANK(Basket_Sheet!$I$3),0,IF(Basket_Sheet!$I$3=0,1,IF(Calculation_Sheet!AD1035=Basket_Sheet!$I$3,1,0)))</f>
        <v>0</v>
      </c>
      <c r="AH1035">
        <f t="shared" si="282"/>
        <v>1</v>
      </c>
    </row>
    <row r="1036" spans="1:34" x14ac:dyDescent="0.35">
      <c r="A1036" s="19">
        <v>44048</v>
      </c>
      <c r="B1036" s="7">
        <v>-0.35453288446786596</v>
      </c>
      <c r="C1036">
        <v>0.79814523999999998</v>
      </c>
      <c r="D1036">
        <v>0.136639091212717</v>
      </c>
      <c r="E1036">
        <v>7.9134520905162899</v>
      </c>
      <c r="F1036">
        <v>7</v>
      </c>
      <c r="G1036">
        <f t="shared" si="273"/>
        <v>-1</v>
      </c>
      <c r="H1036">
        <f t="shared" si="274"/>
        <v>99999</v>
      </c>
      <c r="I1036">
        <f t="shared" si="275"/>
        <v>99999</v>
      </c>
      <c r="J1036">
        <f>IF(Basket_Sheet!$I$6=0,IF(C1036&lt;Basket_Sheet!$I$7,-10,10),IF(Basket_Sheet!$I$6=1,IF(D1036&lt;Basket_Sheet!$I$7,-10,10),IF(Basket_Sheet!$I$6=2,IF(E1036&gt;Basket_Sheet!$I$7,-10,10),"")))</f>
        <v>10</v>
      </c>
      <c r="K1036">
        <f t="shared" si="276"/>
        <v>-1</v>
      </c>
      <c r="L1036">
        <f t="shared" si="277"/>
        <v>1</v>
      </c>
      <c r="M1036">
        <f t="shared" si="278"/>
        <v>1</v>
      </c>
      <c r="N1036">
        <v>21556.300800000001</v>
      </c>
      <c r="O1036" s="6">
        <f t="shared" si="283"/>
        <v>3.2159426343476571E-3</v>
      </c>
      <c r="P1036">
        <v>36373464</v>
      </c>
      <c r="Q1036" s="6">
        <f t="shared" si="284"/>
        <v>-8.4799736390372971E-3</v>
      </c>
      <c r="R1036">
        <v>5232.5597353374496</v>
      </c>
      <c r="S1036" s="6">
        <f t="shared" si="285"/>
        <v>1.7144768336929683E-3</v>
      </c>
      <c r="T1036" s="29">
        <v>964.58827999999892</v>
      </c>
      <c r="U1036" s="6">
        <f t="shared" si="286"/>
        <v>3.2969094824120138E-3</v>
      </c>
      <c r="V1036">
        <v>1688.3436399999989</v>
      </c>
      <c r="W1036" s="6">
        <f t="shared" ref="W1036:W1099" si="288">V1036/V1035-1</f>
        <v>-1.906903843667429E-3</v>
      </c>
      <c r="X1036">
        <v>6197.1480153374487</v>
      </c>
      <c r="Y1036" s="6">
        <f t="shared" si="287"/>
        <v>1.9604549396989857E-3</v>
      </c>
      <c r="Z1036" s="29">
        <v>7885.4916553374478</v>
      </c>
      <c r="AA1036" s="6">
        <f t="shared" ref="AA1036:AA1099" si="289">Z1036/Z1035-1</f>
        <v>1.1299046828701087E-3</v>
      </c>
      <c r="AB1036">
        <f t="shared" si="279"/>
        <v>2020</v>
      </c>
      <c r="AC1036">
        <f t="shared" si="280"/>
        <v>8</v>
      </c>
      <c r="AD1036" s="23">
        <f t="shared" si="281"/>
        <v>3</v>
      </c>
      <c r="AE1036">
        <f>IF(ISBLANK(Basket_Sheet!$I$1),0,IF(Basket_Sheet!$I$1=0,1,IF(Calculation_Sheet!AB1036=Basket_Sheet!$I$1,1,0)))</f>
        <v>1</v>
      </c>
      <c r="AF1036">
        <f>IF(ISBLANK(Basket_Sheet!$I$2),0,IF(Basket_Sheet!$I$2=0,1,IF(Calculation_Sheet!AC1036=Basket_Sheet!$I$2,1,0)))</f>
        <v>0</v>
      </c>
      <c r="AG1036">
        <f>IF(ISBLANK(Basket_Sheet!$I$3),0,IF(Basket_Sheet!$I$3=0,1,IF(Calculation_Sheet!AD1036=Basket_Sheet!$I$3,1,0)))</f>
        <v>0</v>
      </c>
      <c r="AH1036">
        <f t="shared" si="282"/>
        <v>1</v>
      </c>
    </row>
    <row r="1037" spans="1:34" x14ac:dyDescent="0.35">
      <c r="A1037" s="19">
        <v>44049</v>
      </c>
      <c r="B1037" s="7">
        <v>9.0047102117090411E-2</v>
      </c>
      <c r="C1037">
        <v>0.13632509100000001</v>
      </c>
      <c r="D1037">
        <v>2.7735010391892301E-2</v>
      </c>
      <c r="E1037">
        <v>7.2430583370790798</v>
      </c>
      <c r="F1037">
        <v>7</v>
      </c>
      <c r="G1037">
        <f t="shared" si="273"/>
        <v>99999</v>
      </c>
      <c r="H1037">
        <f t="shared" si="274"/>
        <v>0</v>
      </c>
      <c r="I1037">
        <f t="shared" si="275"/>
        <v>99999</v>
      </c>
      <c r="J1037">
        <f>IF(Basket_Sheet!$I$6=0,IF(C1037&lt;Basket_Sheet!$I$7,-10,10),IF(Basket_Sheet!$I$6=1,IF(D1037&lt;Basket_Sheet!$I$7,-10,10),IF(Basket_Sheet!$I$6=2,IF(E1037&gt;Basket_Sheet!$I$7,-10,10),"")))</f>
        <v>-10</v>
      </c>
      <c r="K1037">
        <f t="shared" si="276"/>
        <v>0</v>
      </c>
      <c r="L1037">
        <f t="shared" si="277"/>
        <v>4</v>
      </c>
      <c r="M1037">
        <f t="shared" si="278"/>
        <v>4</v>
      </c>
      <c r="N1037">
        <v>21666.75</v>
      </c>
      <c r="O1037" s="6">
        <f t="shared" si="283"/>
        <v>5.1237548141840339E-3</v>
      </c>
      <c r="P1037">
        <v>35991540</v>
      </c>
      <c r="Q1037" s="6">
        <f t="shared" si="284"/>
        <v>-1.0500072250473558E-2</v>
      </c>
      <c r="R1037">
        <v>5192.3881362461498</v>
      </c>
      <c r="S1037" s="6">
        <f t="shared" si="285"/>
        <v>-7.6772365960785516E-3</v>
      </c>
      <c r="T1037" s="29">
        <v>953.42740999999899</v>
      </c>
      <c r="U1037" s="6">
        <f t="shared" si="286"/>
        <v>-1.1570605025389646E-2</v>
      </c>
      <c r="V1037">
        <v>1684.9462399999989</v>
      </c>
      <c r="W1037" s="6">
        <f t="shared" si="288"/>
        <v>-2.0122680712085783E-3</v>
      </c>
      <c r="X1037">
        <v>6145.8155462461491</v>
      </c>
      <c r="Y1037" s="6">
        <f t="shared" si="287"/>
        <v>-8.2832407688594456E-3</v>
      </c>
      <c r="Z1037" s="29">
        <v>7830.7617862461484</v>
      </c>
      <c r="AA1037" s="6">
        <f t="shared" si="289"/>
        <v>-6.9405778971631804E-3</v>
      </c>
      <c r="AB1037">
        <f t="shared" si="279"/>
        <v>2020</v>
      </c>
      <c r="AC1037">
        <f t="shared" si="280"/>
        <v>8</v>
      </c>
      <c r="AD1037" s="23">
        <f t="shared" si="281"/>
        <v>3</v>
      </c>
      <c r="AE1037">
        <f>IF(ISBLANK(Basket_Sheet!$I$1),0,IF(Basket_Sheet!$I$1=0,1,IF(Calculation_Sheet!AB1037=Basket_Sheet!$I$1,1,0)))</f>
        <v>1</v>
      </c>
      <c r="AF1037">
        <f>IF(ISBLANK(Basket_Sheet!$I$2),0,IF(Basket_Sheet!$I$2=0,1,IF(Calculation_Sheet!AC1037=Basket_Sheet!$I$2,1,0)))</f>
        <v>0</v>
      </c>
      <c r="AG1037">
        <f>IF(ISBLANK(Basket_Sheet!$I$3),0,IF(Basket_Sheet!$I$3=0,1,IF(Calculation_Sheet!AD1037=Basket_Sheet!$I$3,1,0)))</f>
        <v>0</v>
      </c>
      <c r="AH1037">
        <f t="shared" si="282"/>
        <v>1</v>
      </c>
    </row>
    <row r="1038" spans="1:34" x14ac:dyDescent="0.35">
      <c r="A1038" s="19">
        <v>44050</v>
      </c>
      <c r="B1038" s="7">
        <v>0.58082499793132969</v>
      </c>
      <c r="C1038">
        <v>0.69267600500000004</v>
      </c>
      <c r="D1038">
        <v>0.20419588241548101</v>
      </c>
      <c r="E1038">
        <v>9.1732829183777902</v>
      </c>
      <c r="F1038">
        <v>4</v>
      </c>
      <c r="G1038">
        <f t="shared" si="273"/>
        <v>99999</v>
      </c>
      <c r="H1038">
        <f t="shared" si="274"/>
        <v>99999</v>
      </c>
      <c r="I1038">
        <f t="shared" si="275"/>
        <v>1</v>
      </c>
      <c r="J1038">
        <f>IF(Basket_Sheet!$I$6=0,IF(C1038&lt;Basket_Sheet!$I$7,-10,10),IF(Basket_Sheet!$I$6=1,IF(D1038&lt;Basket_Sheet!$I$7,-10,10),IF(Basket_Sheet!$I$6=2,IF(E1038&gt;Basket_Sheet!$I$7,-10,10),"")))</f>
        <v>10</v>
      </c>
      <c r="K1038">
        <f t="shared" si="276"/>
        <v>1</v>
      </c>
      <c r="L1038">
        <f t="shared" si="277"/>
        <v>5</v>
      </c>
      <c r="M1038">
        <f t="shared" si="278"/>
        <v>5</v>
      </c>
      <c r="N1038">
        <v>21762</v>
      </c>
      <c r="O1038" s="6">
        <f t="shared" si="283"/>
        <v>4.3961369379348358E-3</v>
      </c>
      <c r="P1038">
        <v>36054520</v>
      </c>
      <c r="Q1038" s="6">
        <f t="shared" si="284"/>
        <v>1.7498556605246574E-3</v>
      </c>
      <c r="R1038">
        <v>5211.8883168761158</v>
      </c>
      <c r="S1038" s="6">
        <f t="shared" si="285"/>
        <v>3.7555321594398006E-3</v>
      </c>
      <c r="T1038" s="29">
        <v>951.80574999999885</v>
      </c>
      <c r="U1038" s="6">
        <f t="shared" si="286"/>
        <v>-1.7008741126921523E-3</v>
      </c>
      <c r="V1038">
        <v>1666.7644999999989</v>
      </c>
      <c r="W1038" s="6">
        <f t="shared" si="288"/>
        <v>-1.0790694425953928E-2</v>
      </c>
      <c r="X1038">
        <v>6163.6940668761144</v>
      </c>
      <c r="Y1038" s="6">
        <f t="shared" si="287"/>
        <v>2.9090558438391589E-3</v>
      </c>
      <c r="Z1038" s="29">
        <v>7830.4585668761138</v>
      </c>
      <c r="AA1038" s="6">
        <f t="shared" si="289"/>
        <v>-3.8721567366173382E-5</v>
      </c>
      <c r="AB1038">
        <f t="shared" si="279"/>
        <v>2020</v>
      </c>
      <c r="AC1038">
        <f t="shared" si="280"/>
        <v>8</v>
      </c>
      <c r="AD1038" s="23">
        <f t="shared" si="281"/>
        <v>3</v>
      </c>
      <c r="AE1038">
        <f>IF(ISBLANK(Basket_Sheet!$I$1),0,IF(Basket_Sheet!$I$1=0,1,IF(Calculation_Sheet!AB1038=Basket_Sheet!$I$1,1,0)))</f>
        <v>1</v>
      </c>
      <c r="AF1038">
        <f>IF(ISBLANK(Basket_Sheet!$I$2),0,IF(Basket_Sheet!$I$2=0,1,IF(Calculation_Sheet!AC1038=Basket_Sheet!$I$2,1,0)))</f>
        <v>0</v>
      </c>
      <c r="AG1038">
        <f>IF(ISBLANK(Basket_Sheet!$I$3),0,IF(Basket_Sheet!$I$3=0,1,IF(Calculation_Sheet!AD1038=Basket_Sheet!$I$3,1,0)))</f>
        <v>0</v>
      </c>
      <c r="AH1038">
        <f t="shared" si="282"/>
        <v>1</v>
      </c>
    </row>
    <row r="1039" spans="1:34" x14ac:dyDescent="0.35">
      <c r="A1039" s="19">
        <v>44053</v>
      </c>
      <c r="B1039" s="7">
        <v>4.3772374549630642E-2</v>
      </c>
      <c r="C1039">
        <v>0.374999476</v>
      </c>
      <c r="D1039">
        <v>0.118881366083202</v>
      </c>
      <c r="E1039">
        <v>8.7054545139274992</v>
      </c>
      <c r="F1039">
        <v>1</v>
      </c>
      <c r="G1039">
        <f t="shared" si="273"/>
        <v>99999</v>
      </c>
      <c r="H1039">
        <f t="shared" si="274"/>
        <v>0</v>
      </c>
      <c r="I1039">
        <f t="shared" si="275"/>
        <v>99999</v>
      </c>
      <c r="J1039">
        <f>IF(Basket_Sheet!$I$6=0,IF(C1039&lt;Basket_Sheet!$I$7,-10,10),IF(Basket_Sheet!$I$6=1,IF(D1039&lt;Basket_Sheet!$I$7,-10,10),IF(Basket_Sheet!$I$6=2,IF(E1039&gt;Basket_Sheet!$I$7,-10,10),"")))</f>
        <v>10</v>
      </c>
      <c r="K1039">
        <f t="shared" si="276"/>
        <v>0</v>
      </c>
      <c r="L1039">
        <f t="shared" si="277"/>
        <v>3</v>
      </c>
      <c r="M1039">
        <f t="shared" si="278"/>
        <v>3</v>
      </c>
      <c r="N1039">
        <v>21927.150399999999</v>
      </c>
      <c r="O1039" s="6">
        <f t="shared" si="283"/>
        <v>7.5889348405477897E-3</v>
      </c>
      <c r="P1039">
        <v>35831828</v>
      </c>
      <c r="Q1039" s="6">
        <f t="shared" si="284"/>
        <v>-6.1765348699691636E-3</v>
      </c>
      <c r="R1039">
        <v>5203.6161234806123</v>
      </c>
      <c r="S1039" s="6">
        <f t="shared" si="285"/>
        <v>-1.5871777928775366E-3</v>
      </c>
      <c r="T1039" s="29">
        <v>954.99043999999901</v>
      </c>
      <c r="U1039" s="6">
        <f t="shared" si="286"/>
        <v>3.3459453255038074E-3</v>
      </c>
      <c r="V1039">
        <v>1666.1140199999991</v>
      </c>
      <c r="W1039" s="6">
        <f t="shared" si="288"/>
        <v>-3.9026509143902377E-4</v>
      </c>
      <c r="X1039">
        <v>6158.6065634806109</v>
      </c>
      <c r="Y1039" s="6">
        <f t="shared" si="287"/>
        <v>-8.2539842832951571E-4</v>
      </c>
      <c r="Z1039" s="29">
        <v>7824.72058348061</v>
      </c>
      <c r="AA1039" s="6">
        <f t="shared" si="289"/>
        <v>-7.3277744164002012E-4</v>
      </c>
      <c r="AB1039">
        <f t="shared" si="279"/>
        <v>2020</v>
      </c>
      <c r="AC1039">
        <f t="shared" si="280"/>
        <v>8</v>
      </c>
      <c r="AD1039" s="23">
        <f t="shared" si="281"/>
        <v>3</v>
      </c>
      <c r="AE1039">
        <f>IF(ISBLANK(Basket_Sheet!$I$1),0,IF(Basket_Sheet!$I$1=0,1,IF(Calculation_Sheet!AB1039=Basket_Sheet!$I$1,1,0)))</f>
        <v>1</v>
      </c>
      <c r="AF1039">
        <f>IF(ISBLANK(Basket_Sheet!$I$2),0,IF(Basket_Sheet!$I$2=0,1,IF(Calculation_Sheet!AC1039=Basket_Sheet!$I$2,1,0)))</f>
        <v>0</v>
      </c>
      <c r="AG1039">
        <f>IF(ISBLANK(Basket_Sheet!$I$3),0,IF(Basket_Sheet!$I$3=0,1,IF(Calculation_Sheet!AD1039=Basket_Sheet!$I$3,1,0)))</f>
        <v>0</v>
      </c>
      <c r="AH1039">
        <f t="shared" si="282"/>
        <v>1</v>
      </c>
    </row>
    <row r="1040" spans="1:34" x14ac:dyDescent="0.35">
      <c r="A1040" s="19">
        <v>44054</v>
      </c>
      <c r="B1040" s="7">
        <v>0.15091604374886511</v>
      </c>
      <c r="C1040">
        <v>0.18086946300000001</v>
      </c>
      <c r="D1040">
        <v>2.6617393351638201E-2</v>
      </c>
      <c r="E1040">
        <v>9.0302637223973008</v>
      </c>
      <c r="F1040">
        <v>1</v>
      </c>
      <c r="G1040">
        <f t="shared" si="273"/>
        <v>99999</v>
      </c>
      <c r="H1040">
        <f t="shared" si="274"/>
        <v>0</v>
      </c>
      <c r="I1040">
        <f t="shared" si="275"/>
        <v>99999</v>
      </c>
      <c r="J1040">
        <f>IF(Basket_Sheet!$I$6=0,IF(C1040&lt;Basket_Sheet!$I$7,-10,10),IF(Basket_Sheet!$I$6=1,IF(D1040&lt;Basket_Sheet!$I$7,-10,10),IF(Basket_Sheet!$I$6=2,IF(E1040&gt;Basket_Sheet!$I$7,-10,10),"")))</f>
        <v>-10</v>
      </c>
      <c r="K1040">
        <f t="shared" si="276"/>
        <v>0</v>
      </c>
      <c r="L1040">
        <f t="shared" si="277"/>
        <v>4</v>
      </c>
      <c r="M1040">
        <f t="shared" si="278"/>
        <v>4</v>
      </c>
      <c r="N1040">
        <v>22244.699199999999</v>
      </c>
      <c r="O1040" s="6">
        <f t="shared" si="283"/>
        <v>1.4481991239500003E-2</v>
      </c>
      <c r="P1040">
        <v>36074888</v>
      </c>
      <c r="Q1040" s="6">
        <f t="shared" si="284"/>
        <v>6.7833547314415377E-3</v>
      </c>
      <c r="R1040">
        <v>5217.962480744909</v>
      </c>
      <c r="S1040" s="6">
        <f t="shared" si="285"/>
        <v>2.7569976193211332E-3</v>
      </c>
      <c r="T1040" s="29">
        <v>955.86486999999897</v>
      </c>
      <c r="U1040" s="6">
        <f t="shared" si="286"/>
        <v>9.1564267386790021E-4</v>
      </c>
      <c r="V1040">
        <v>1668.5740999999989</v>
      </c>
      <c r="W1040" s="6">
        <f t="shared" si="288"/>
        <v>1.4765376021503851E-3</v>
      </c>
      <c r="X1040">
        <v>6173.8273507449085</v>
      </c>
      <c r="Y1040" s="6">
        <f t="shared" si="287"/>
        <v>2.471466086915397E-3</v>
      </c>
      <c r="Z1040" s="29">
        <v>7842.4014507449074</v>
      </c>
      <c r="AA1040" s="6">
        <f t="shared" si="289"/>
        <v>2.2596164394195206E-3</v>
      </c>
      <c r="AB1040">
        <f t="shared" si="279"/>
        <v>2020</v>
      </c>
      <c r="AC1040">
        <f t="shared" si="280"/>
        <v>8</v>
      </c>
      <c r="AD1040" s="23">
        <f t="shared" si="281"/>
        <v>3</v>
      </c>
      <c r="AE1040">
        <f>IF(ISBLANK(Basket_Sheet!$I$1),0,IF(Basket_Sheet!$I$1=0,1,IF(Calculation_Sheet!AB1040=Basket_Sheet!$I$1,1,0)))</f>
        <v>1</v>
      </c>
      <c r="AF1040">
        <f>IF(ISBLANK(Basket_Sheet!$I$2),0,IF(Basket_Sheet!$I$2=0,1,IF(Calculation_Sheet!AC1040=Basket_Sheet!$I$2,1,0)))</f>
        <v>0</v>
      </c>
      <c r="AG1040">
        <f>IF(ISBLANK(Basket_Sheet!$I$3),0,IF(Basket_Sheet!$I$3=0,1,IF(Calculation_Sheet!AD1040=Basket_Sheet!$I$3,1,0)))</f>
        <v>0</v>
      </c>
      <c r="AH1040">
        <f t="shared" si="282"/>
        <v>1</v>
      </c>
    </row>
    <row r="1041" spans="1:34" x14ac:dyDescent="0.35">
      <c r="A1041" s="19">
        <v>44055</v>
      </c>
      <c r="B1041" s="7">
        <v>0.4309528819215111</v>
      </c>
      <c r="C1041">
        <v>0.70172046899999996</v>
      </c>
      <c r="D1041">
        <v>8.9592889908256895E-2</v>
      </c>
      <c r="E1041">
        <v>10.403850427334</v>
      </c>
      <c r="F1041">
        <v>2</v>
      </c>
      <c r="G1041">
        <f t="shared" si="273"/>
        <v>99999</v>
      </c>
      <c r="H1041">
        <f t="shared" si="274"/>
        <v>99999</v>
      </c>
      <c r="I1041">
        <f t="shared" si="275"/>
        <v>1</v>
      </c>
      <c r="J1041">
        <f>IF(Basket_Sheet!$I$6=0,IF(C1041&lt;Basket_Sheet!$I$7,-10,10),IF(Basket_Sheet!$I$6=1,IF(D1041&lt;Basket_Sheet!$I$7,-10,10),IF(Basket_Sheet!$I$6=2,IF(E1041&gt;Basket_Sheet!$I$7,-10,10),"")))</f>
        <v>-10</v>
      </c>
      <c r="K1041">
        <f t="shared" si="276"/>
        <v>1</v>
      </c>
      <c r="L1041">
        <f t="shared" si="277"/>
        <v>6</v>
      </c>
      <c r="M1041">
        <f t="shared" si="278"/>
        <v>6</v>
      </c>
      <c r="N1041">
        <v>22244.449199999999</v>
      </c>
      <c r="O1041" s="6">
        <f t="shared" si="283"/>
        <v>-1.1238632527832415E-5</v>
      </c>
      <c r="P1041">
        <v>36157780</v>
      </c>
      <c r="Q1041" s="6">
        <f t="shared" si="284"/>
        <v>2.2977756715418796E-3</v>
      </c>
      <c r="R1041">
        <v>5227.5677985046204</v>
      </c>
      <c r="S1041" s="6">
        <f t="shared" si="285"/>
        <v>1.8408177128825809E-3</v>
      </c>
      <c r="T1041" s="29">
        <v>952.66539999999884</v>
      </c>
      <c r="U1041" s="6">
        <f t="shared" si="286"/>
        <v>-3.3471990659099671E-3</v>
      </c>
      <c r="V1041">
        <v>1668.6192999999989</v>
      </c>
      <c r="W1041" s="6">
        <f t="shared" si="288"/>
        <v>2.708899772563278E-5</v>
      </c>
      <c r="X1041">
        <v>6180.2331985046194</v>
      </c>
      <c r="Y1041" s="6">
        <f t="shared" si="287"/>
        <v>1.0375812920875305E-3</v>
      </c>
      <c r="Z1041" s="29">
        <v>7848.8524985046188</v>
      </c>
      <c r="AA1041" s="6">
        <f t="shared" si="289"/>
        <v>8.2258576027105512E-4</v>
      </c>
      <c r="AB1041">
        <f t="shared" si="279"/>
        <v>2020</v>
      </c>
      <c r="AC1041">
        <f t="shared" si="280"/>
        <v>8</v>
      </c>
      <c r="AD1041" s="23">
        <f t="shared" si="281"/>
        <v>3</v>
      </c>
      <c r="AE1041">
        <f>IF(ISBLANK(Basket_Sheet!$I$1),0,IF(Basket_Sheet!$I$1=0,1,IF(Calculation_Sheet!AB1041=Basket_Sheet!$I$1,1,0)))</f>
        <v>1</v>
      </c>
      <c r="AF1041">
        <f>IF(ISBLANK(Basket_Sheet!$I$2),0,IF(Basket_Sheet!$I$2=0,1,IF(Calculation_Sheet!AC1041=Basket_Sheet!$I$2,1,0)))</f>
        <v>0</v>
      </c>
      <c r="AG1041">
        <f>IF(ISBLANK(Basket_Sheet!$I$3),0,IF(Basket_Sheet!$I$3=0,1,IF(Calculation_Sheet!AD1041=Basket_Sheet!$I$3,1,0)))</f>
        <v>0</v>
      </c>
      <c r="AH1041">
        <f t="shared" si="282"/>
        <v>1</v>
      </c>
    </row>
    <row r="1042" spans="1:34" x14ac:dyDescent="0.35">
      <c r="A1042" s="19">
        <v>44056</v>
      </c>
      <c r="B1042" s="7">
        <v>-0.45379863644024643</v>
      </c>
      <c r="C1042">
        <v>0.754520886</v>
      </c>
      <c r="D1042">
        <v>0.14015464502845601</v>
      </c>
      <c r="E1042">
        <v>8.2622465593264796</v>
      </c>
      <c r="F1042">
        <v>4</v>
      </c>
      <c r="G1042">
        <f t="shared" si="273"/>
        <v>-1</v>
      </c>
      <c r="H1042">
        <f t="shared" si="274"/>
        <v>99999</v>
      </c>
      <c r="I1042">
        <f t="shared" si="275"/>
        <v>99999</v>
      </c>
      <c r="J1042">
        <f>IF(Basket_Sheet!$I$6=0,IF(C1042&lt;Basket_Sheet!$I$7,-10,10),IF(Basket_Sheet!$I$6=1,IF(D1042&lt;Basket_Sheet!$I$7,-10,10),IF(Basket_Sheet!$I$6=2,IF(E1042&gt;Basket_Sheet!$I$7,-10,10),"")))</f>
        <v>10</v>
      </c>
      <c r="K1042">
        <f t="shared" si="276"/>
        <v>-1</v>
      </c>
      <c r="L1042">
        <f t="shared" si="277"/>
        <v>1</v>
      </c>
      <c r="M1042">
        <f t="shared" si="278"/>
        <v>1</v>
      </c>
      <c r="N1042">
        <v>22225.650399999999</v>
      </c>
      <c r="O1042" s="6">
        <f t="shared" si="283"/>
        <v>-8.4510071843002521E-4</v>
      </c>
      <c r="P1042">
        <v>36271204</v>
      </c>
      <c r="Q1042" s="6">
        <f t="shared" si="284"/>
        <v>3.1369182510652127E-3</v>
      </c>
      <c r="R1042">
        <v>5249.6675067501701</v>
      </c>
      <c r="S1042" s="6">
        <f t="shared" si="285"/>
        <v>4.227531635624393E-3</v>
      </c>
      <c r="T1042" s="29">
        <v>957.72167999999874</v>
      </c>
      <c r="U1042" s="6">
        <f t="shared" si="286"/>
        <v>5.3075088063447851E-3</v>
      </c>
      <c r="V1042">
        <v>1665.9363399999988</v>
      </c>
      <c r="W1042" s="6">
        <f t="shared" si="288"/>
        <v>-1.6078922256264061E-3</v>
      </c>
      <c r="X1042">
        <v>6207.3891867501688</v>
      </c>
      <c r="Y1042" s="6">
        <f t="shared" si="287"/>
        <v>4.3940070501093942E-3</v>
      </c>
      <c r="Z1042" s="29">
        <v>7873.3255267501681</v>
      </c>
      <c r="AA1042" s="6">
        <f t="shared" si="289"/>
        <v>3.1180390063658692E-3</v>
      </c>
      <c r="AB1042">
        <f t="shared" si="279"/>
        <v>2020</v>
      </c>
      <c r="AC1042">
        <f t="shared" si="280"/>
        <v>8</v>
      </c>
      <c r="AD1042" s="23">
        <f t="shared" si="281"/>
        <v>3</v>
      </c>
      <c r="AE1042">
        <f>IF(ISBLANK(Basket_Sheet!$I$1),0,IF(Basket_Sheet!$I$1=0,1,IF(Calculation_Sheet!AB1042=Basket_Sheet!$I$1,1,0)))</f>
        <v>1</v>
      </c>
      <c r="AF1042">
        <f>IF(ISBLANK(Basket_Sheet!$I$2),0,IF(Basket_Sheet!$I$2=0,1,IF(Calculation_Sheet!AC1042=Basket_Sheet!$I$2,1,0)))</f>
        <v>0</v>
      </c>
      <c r="AG1042">
        <f>IF(ISBLANK(Basket_Sheet!$I$3),0,IF(Basket_Sheet!$I$3=0,1,IF(Calculation_Sheet!AD1042=Basket_Sheet!$I$3,1,0)))</f>
        <v>0</v>
      </c>
      <c r="AH1042">
        <f t="shared" si="282"/>
        <v>1</v>
      </c>
    </row>
    <row r="1043" spans="1:34" x14ac:dyDescent="0.35">
      <c r="A1043" s="19">
        <v>44057</v>
      </c>
      <c r="B1043" s="7">
        <v>-1.464110020995895</v>
      </c>
      <c r="C1043">
        <v>0.62329604599999999</v>
      </c>
      <c r="D1043">
        <v>0.30193054378809803</v>
      </c>
      <c r="E1043">
        <v>3.9346676178306299</v>
      </c>
      <c r="F1043">
        <v>3</v>
      </c>
      <c r="G1043">
        <f t="shared" si="273"/>
        <v>-1</v>
      </c>
      <c r="H1043">
        <f t="shared" si="274"/>
        <v>99999</v>
      </c>
      <c r="I1043">
        <f t="shared" si="275"/>
        <v>99999</v>
      </c>
      <c r="J1043">
        <f>IF(Basket_Sheet!$I$6=0,IF(C1043&lt;Basket_Sheet!$I$7,-10,10),IF(Basket_Sheet!$I$6=1,IF(D1043&lt;Basket_Sheet!$I$7,-10,10),IF(Basket_Sheet!$I$6=2,IF(E1043&gt;Basket_Sheet!$I$7,-10,10),"")))</f>
        <v>10</v>
      </c>
      <c r="K1043">
        <f t="shared" si="276"/>
        <v>-1</v>
      </c>
      <c r="L1043">
        <f t="shared" si="277"/>
        <v>1</v>
      </c>
      <c r="M1043">
        <f t="shared" si="278"/>
        <v>1</v>
      </c>
      <c r="N1043">
        <v>21695.650399999999</v>
      </c>
      <c r="O1043" s="6">
        <f t="shared" si="283"/>
        <v>-2.3846321275709403E-2</v>
      </c>
      <c r="P1043">
        <v>36322120</v>
      </c>
      <c r="Q1043" s="6">
        <f t="shared" si="284"/>
        <v>1.403758198928351E-3</v>
      </c>
      <c r="R1043">
        <v>5252.3787876298957</v>
      </c>
      <c r="S1043" s="6">
        <f t="shared" si="285"/>
        <v>5.1646716220399291E-4</v>
      </c>
      <c r="T1043" s="29">
        <v>962.7206699999989</v>
      </c>
      <c r="U1043" s="6">
        <f t="shared" si="286"/>
        <v>5.2196688290486737E-3</v>
      </c>
      <c r="V1043">
        <v>1664.932139999999</v>
      </c>
      <c r="W1043" s="6">
        <f t="shared" si="288"/>
        <v>-6.0278413759784488E-4</v>
      </c>
      <c r="X1043">
        <v>6215.0994576298945</v>
      </c>
      <c r="Y1043" s="6">
        <f t="shared" si="287"/>
        <v>1.242111723264161E-3</v>
      </c>
      <c r="Z1043" s="29">
        <v>7880.0315976298934</v>
      </c>
      <c r="AA1043" s="6">
        <f t="shared" si="289"/>
        <v>8.5174566413392938E-4</v>
      </c>
      <c r="AB1043">
        <f t="shared" si="279"/>
        <v>2020</v>
      </c>
      <c r="AC1043">
        <f t="shared" si="280"/>
        <v>8</v>
      </c>
      <c r="AD1043" s="23">
        <f t="shared" si="281"/>
        <v>3</v>
      </c>
      <c r="AE1043">
        <f>IF(ISBLANK(Basket_Sheet!$I$1),0,IF(Basket_Sheet!$I$1=0,1,IF(Calculation_Sheet!AB1043=Basket_Sheet!$I$1,1,0)))</f>
        <v>1</v>
      </c>
      <c r="AF1043">
        <f>IF(ISBLANK(Basket_Sheet!$I$2),0,IF(Basket_Sheet!$I$2=0,1,IF(Calculation_Sheet!AC1043=Basket_Sheet!$I$2,1,0)))</f>
        <v>0</v>
      </c>
      <c r="AG1043">
        <f>IF(ISBLANK(Basket_Sheet!$I$3),0,IF(Basket_Sheet!$I$3=0,1,IF(Calculation_Sheet!AD1043=Basket_Sheet!$I$3,1,0)))</f>
        <v>0</v>
      </c>
      <c r="AH1043">
        <f t="shared" si="282"/>
        <v>1</v>
      </c>
    </row>
    <row r="1044" spans="1:34" x14ac:dyDescent="0.35">
      <c r="A1044" s="19">
        <v>44060</v>
      </c>
      <c r="B1044" s="7">
        <v>-5.3278837726019074E-2</v>
      </c>
      <c r="C1044">
        <v>2.3122552000000001E-2</v>
      </c>
      <c r="D1044">
        <v>2.53575501393291E-2</v>
      </c>
      <c r="E1044">
        <v>8.0700282128786505</v>
      </c>
      <c r="F1044">
        <v>3</v>
      </c>
      <c r="G1044">
        <f t="shared" si="273"/>
        <v>99999</v>
      </c>
      <c r="H1044">
        <f t="shared" si="274"/>
        <v>0</v>
      </c>
      <c r="I1044">
        <f t="shared" si="275"/>
        <v>99999</v>
      </c>
      <c r="J1044">
        <f>IF(Basket_Sheet!$I$6=0,IF(C1044&lt;Basket_Sheet!$I$7,-10,10),IF(Basket_Sheet!$I$6=1,IF(D1044&lt;Basket_Sheet!$I$7,-10,10),IF(Basket_Sheet!$I$6=2,IF(E1044&gt;Basket_Sheet!$I$7,-10,10),"")))</f>
        <v>-10</v>
      </c>
      <c r="K1044">
        <f t="shared" si="276"/>
        <v>0</v>
      </c>
      <c r="L1044">
        <f t="shared" si="277"/>
        <v>4</v>
      </c>
      <c r="M1044">
        <f t="shared" si="278"/>
        <v>4</v>
      </c>
      <c r="N1044">
        <v>21755.199199999999</v>
      </c>
      <c r="O1044" s="6">
        <f t="shared" si="283"/>
        <v>2.7447344929563133E-3</v>
      </c>
      <c r="P1044">
        <v>36280592</v>
      </c>
      <c r="Q1044" s="6">
        <f t="shared" si="284"/>
        <v>-1.1433253345344285E-3</v>
      </c>
      <c r="R1044">
        <v>5238.513495578909</v>
      </c>
      <c r="S1044" s="6">
        <f t="shared" si="285"/>
        <v>-2.6398119045871749E-3</v>
      </c>
      <c r="T1044" s="29">
        <v>961.94130999999891</v>
      </c>
      <c r="U1044" s="6">
        <f t="shared" si="286"/>
        <v>-8.0953907429870409E-4</v>
      </c>
      <c r="V1044">
        <v>1678.4995199999987</v>
      </c>
      <c r="W1044" s="6">
        <f t="shared" si="288"/>
        <v>8.1489086996662241E-3</v>
      </c>
      <c r="X1044">
        <v>6200.4548055789082</v>
      </c>
      <c r="Y1044" s="6">
        <f t="shared" si="287"/>
        <v>-2.3563021236945314E-3</v>
      </c>
      <c r="Z1044" s="29">
        <v>7878.9543255789067</v>
      </c>
      <c r="AA1044" s="6">
        <f t="shared" si="289"/>
        <v>-1.3670910295726646E-4</v>
      </c>
      <c r="AB1044">
        <f t="shared" si="279"/>
        <v>2020</v>
      </c>
      <c r="AC1044">
        <f t="shared" si="280"/>
        <v>8</v>
      </c>
      <c r="AD1044" s="23">
        <f t="shared" si="281"/>
        <v>3</v>
      </c>
      <c r="AE1044">
        <f>IF(ISBLANK(Basket_Sheet!$I$1),0,IF(Basket_Sheet!$I$1=0,1,IF(Calculation_Sheet!AB1044=Basket_Sheet!$I$1,1,0)))</f>
        <v>1</v>
      </c>
      <c r="AF1044">
        <f>IF(ISBLANK(Basket_Sheet!$I$2),0,IF(Basket_Sheet!$I$2=0,1,IF(Calculation_Sheet!AC1044=Basket_Sheet!$I$2,1,0)))</f>
        <v>0</v>
      </c>
      <c r="AG1044">
        <f>IF(ISBLANK(Basket_Sheet!$I$3),0,IF(Basket_Sheet!$I$3=0,1,IF(Calculation_Sheet!AD1044=Basket_Sheet!$I$3,1,0)))</f>
        <v>0</v>
      </c>
      <c r="AH1044">
        <f t="shared" si="282"/>
        <v>1</v>
      </c>
    </row>
    <row r="1045" spans="1:34" x14ac:dyDescent="0.35">
      <c r="A1045" s="19">
        <v>44061</v>
      </c>
      <c r="B1045" s="7">
        <v>0.94494919309587644</v>
      </c>
      <c r="C1045">
        <v>0.70469462500000002</v>
      </c>
      <c r="D1045">
        <v>0.352447971305135</v>
      </c>
      <c r="E1045">
        <v>5.0268392594570903</v>
      </c>
      <c r="F1045">
        <v>0</v>
      </c>
      <c r="G1045">
        <f t="shared" si="273"/>
        <v>99999</v>
      </c>
      <c r="H1045">
        <f t="shared" si="274"/>
        <v>99999</v>
      </c>
      <c r="I1045">
        <f t="shared" si="275"/>
        <v>1</v>
      </c>
      <c r="J1045">
        <f>IF(Basket_Sheet!$I$6=0,IF(C1045&lt;Basket_Sheet!$I$7,-10,10),IF(Basket_Sheet!$I$6=1,IF(D1045&lt;Basket_Sheet!$I$7,-10,10),IF(Basket_Sheet!$I$6=2,IF(E1045&gt;Basket_Sheet!$I$7,-10,10),"")))</f>
        <v>10</v>
      </c>
      <c r="K1045">
        <f t="shared" si="276"/>
        <v>1</v>
      </c>
      <c r="L1045">
        <f t="shared" si="277"/>
        <v>5</v>
      </c>
      <c r="M1045">
        <f t="shared" si="278"/>
        <v>5</v>
      </c>
      <c r="N1045">
        <v>22159.699199999999</v>
      </c>
      <c r="O1045" s="6">
        <f t="shared" si="283"/>
        <v>1.85932565489908E-2</v>
      </c>
      <c r="P1045">
        <v>36334528</v>
      </c>
      <c r="Q1045" s="6">
        <f t="shared" si="284"/>
        <v>1.4866350582152243E-3</v>
      </c>
      <c r="R1045">
        <v>5245.1318219085697</v>
      </c>
      <c r="S1045" s="6">
        <f t="shared" si="285"/>
        <v>1.2633977816887132E-3</v>
      </c>
      <c r="T1045" s="29">
        <v>968.50948999999889</v>
      </c>
      <c r="U1045" s="6">
        <f t="shared" si="286"/>
        <v>6.8280465052488193E-3</v>
      </c>
      <c r="V1045">
        <v>1661.0871199999988</v>
      </c>
      <c r="W1045" s="6">
        <f t="shared" si="288"/>
        <v>-1.0373789085146634E-2</v>
      </c>
      <c r="X1045">
        <v>6213.6413119085682</v>
      </c>
      <c r="Y1045" s="6">
        <f t="shared" si="287"/>
        <v>2.1266998539841708E-3</v>
      </c>
      <c r="Z1045" s="29">
        <v>7874.7284319085666</v>
      </c>
      <c r="AA1045" s="6">
        <f t="shared" si="289"/>
        <v>-5.3635209644775639E-4</v>
      </c>
      <c r="AB1045">
        <f t="shared" si="279"/>
        <v>2020</v>
      </c>
      <c r="AC1045">
        <f t="shared" si="280"/>
        <v>8</v>
      </c>
      <c r="AD1045" s="23">
        <f t="shared" si="281"/>
        <v>3</v>
      </c>
      <c r="AE1045">
        <f>IF(ISBLANK(Basket_Sheet!$I$1),0,IF(Basket_Sheet!$I$1=0,1,IF(Calculation_Sheet!AB1045=Basket_Sheet!$I$1,1,0)))</f>
        <v>1</v>
      </c>
      <c r="AF1045">
        <f>IF(ISBLANK(Basket_Sheet!$I$2),0,IF(Basket_Sheet!$I$2=0,1,IF(Calculation_Sheet!AC1045=Basket_Sheet!$I$2,1,0)))</f>
        <v>0</v>
      </c>
      <c r="AG1045">
        <f>IF(ISBLANK(Basket_Sheet!$I$3),0,IF(Basket_Sheet!$I$3=0,1,IF(Calculation_Sheet!AD1045=Basket_Sheet!$I$3,1,0)))</f>
        <v>0</v>
      </c>
      <c r="AH1045">
        <f t="shared" si="282"/>
        <v>1</v>
      </c>
    </row>
    <row r="1046" spans="1:34" x14ac:dyDescent="0.35">
      <c r="A1046" s="19">
        <v>44062</v>
      </c>
      <c r="B1046" s="7">
        <v>-9.937182849911573E-2</v>
      </c>
      <c r="C1046">
        <v>8.4287223999999994E-2</v>
      </c>
      <c r="D1046">
        <v>6.7822343887667502E-2</v>
      </c>
      <c r="E1046">
        <v>13.0122420577898</v>
      </c>
      <c r="F1046">
        <v>4</v>
      </c>
      <c r="G1046">
        <f t="shared" si="273"/>
        <v>99999</v>
      </c>
      <c r="H1046">
        <f t="shared" si="274"/>
        <v>0</v>
      </c>
      <c r="I1046">
        <f t="shared" si="275"/>
        <v>99999</v>
      </c>
      <c r="J1046">
        <f>IF(Basket_Sheet!$I$6=0,IF(C1046&lt;Basket_Sheet!$I$7,-10,10),IF(Basket_Sheet!$I$6=1,IF(D1046&lt;Basket_Sheet!$I$7,-10,10),IF(Basket_Sheet!$I$6=2,IF(E1046&gt;Basket_Sheet!$I$7,-10,10),"")))</f>
        <v>-10</v>
      </c>
      <c r="K1046">
        <f t="shared" si="276"/>
        <v>0</v>
      </c>
      <c r="L1046">
        <f t="shared" si="277"/>
        <v>4</v>
      </c>
      <c r="M1046">
        <f t="shared" si="278"/>
        <v>4</v>
      </c>
      <c r="N1046">
        <v>22295.699199999999</v>
      </c>
      <c r="O1046" s="6">
        <f t="shared" si="283"/>
        <v>6.1372674228357127E-3</v>
      </c>
      <c r="P1046">
        <v>36034276</v>
      </c>
      <c r="Q1046" s="6">
        <f t="shared" si="284"/>
        <v>-8.26354480234337E-3</v>
      </c>
      <c r="R1046">
        <v>5254.2351842775579</v>
      </c>
      <c r="S1046" s="6">
        <f t="shared" si="285"/>
        <v>1.7355831422509738E-3</v>
      </c>
      <c r="T1046" s="29">
        <v>969.74273999999889</v>
      </c>
      <c r="U1046" s="6">
        <f t="shared" si="286"/>
        <v>1.2733483902156451E-3</v>
      </c>
      <c r="V1046">
        <v>1669.1542599999991</v>
      </c>
      <c r="W1046" s="6">
        <f t="shared" si="288"/>
        <v>4.8565423829187715E-3</v>
      </c>
      <c r="X1046">
        <v>6223.9779242775567</v>
      </c>
      <c r="Y1046" s="6">
        <f t="shared" si="287"/>
        <v>1.6635354134746372E-3</v>
      </c>
      <c r="Z1046" s="29">
        <v>7893.132184277556</v>
      </c>
      <c r="AA1046" s="6">
        <f t="shared" si="289"/>
        <v>2.3370650211145261E-3</v>
      </c>
      <c r="AB1046">
        <f t="shared" si="279"/>
        <v>2020</v>
      </c>
      <c r="AC1046">
        <f t="shared" si="280"/>
        <v>8</v>
      </c>
      <c r="AD1046" s="23">
        <f t="shared" si="281"/>
        <v>3</v>
      </c>
      <c r="AE1046">
        <f>IF(ISBLANK(Basket_Sheet!$I$1),0,IF(Basket_Sheet!$I$1=0,1,IF(Calculation_Sheet!AB1046=Basket_Sheet!$I$1,1,0)))</f>
        <v>1</v>
      </c>
      <c r="AF1046">
        <f>IF(ISBLANK(Basket_Sheet!$I$2),0,IF(Basket_Sheet!$I$2=0,1,IF(Calculation_Sheet!AC1046=Basket_Sheet!$I$2,1,0)))</f>
        <v>0</v>
      </c>
      <c r="AG1046">
        <f>IF(ISBLANK(Basket_Sheet!$I$3),0,IF(Basket_Sheet!$I$3=0,1,IF(Calculation_Sheet!AD1046=Basket_Sheet!$I$3,1,0)))</f>
        <v>0</v>
      </c>
      <c r="AH1046">
        <f t="shared" si="282"/>
        <v>1</v>
      </c>
    </row>
    <row r="1047" spans="1:34" x14ac:dyDescent="0.35">
      <c r="A1047" s="19">
        <v>44063</v>
      </c>
      <c r="B1047" s="7">
        <v>-5.4501747691366814E-2</v>
      </c>
      <c r="C1047">
        <v>0.26138729500000002</v>
      </c>
      <c r="D1047">
        <v>2.5899709518958599E-3</v>
      </c>
      <c r="E1047">
        <v>12.492978304485399</v>
      </c>
      <c r="F1047">
        <v>0</v>
      </c>
      <c r="G1047">
        <f t="shared" si="273"/>
        <v>99999</v>
      </c>
      <c r="H1047">
        <f t="shared" si="274"/>
        <v>0</v>
      </c>
      <c r="I1047">
        <f t="shared" si="275"/>
        <v>99999</v>
      </c>
      <c r="J1047">
        <f>IF(Basket_Sheet!$I$6=0,IF(C1047&lt;Basket_Sheet!$I$7,-10,10),IF(Basket_Sheet!$I$6=1,IF(D1047&lt;Basket_Sheet!$I$7,-10,10),IF(Basket_Sheet!$I$6=2,IF(E1047&gt;Basket_Sheet!$I$7,-10,10),"")))</f>
        <v>-10</v>
      </c>
      <c r="K1047">
        <f t="shared" si="276"/>
        <v>0</v>
      </c>
      <c r="L1047">
        <f t="shared" si="277"/>
        <v>4</v>
      </c>
      <c r="M1047">
        <f t="shared" si="278"/>
        <v>4</v>
      </c>
      <c r="N1047">
        <v>21980.650399999999</v>
      </c>
      <c r="O1047" s="6">
        <f t="shared" si="283"/>
        <v>-1.4130474096098355E-2</v>
      </c>
      <c r="P1047">
        <v>36710096</v>
      </c>
      <c r="Q1047" s="6">
        <f t="shared" si="284"/>
        <v>1.8754921009096925E-2</v>
      </c>
      <c r="R1047">
        <v>5291.3277412648258</v>
      </c>
      <c r="S1047" s="6">
        <f t="shared" si="285"/>
        <v>7.0595539952724717E-3</v>
      </c>
      <c r="T1047" s="29">
        <v>973.93339999999898</v>
      </c>
      <c r="U1047" s="6">
        <f t="shared" si="286"/>
        <v>4.3214141515512949E-3</v>
      </c>
      <c r="V1047">
        <v>1676.1541399999992</v>
      </c>
      <c r="W1047" s="6">
        <f t="shared" si="288"/>
        <v>4.1936687145980311E-3</v>
      </c>
      <c r="X1047">
        <v>6265.2611412648248</v>
      </c>
      <c r="Y1047" s="6">
        <f t="shared" si="287"/>
        <v>6.6329311397839152E-3</v>
      </c>
      <c r="Z1047" s="29">
        <v>7941.4152812648244</v>
      </c>
      <c r="AA1047" s="6">
        <f t="shared" si="289"/>
        <v>6.1171022934904951E-3</v>
      </c>
      <c r="AB1047">
        <f t="shared" si="279"/>
        <v>2020</v>
      </c>
      <c r="AC1047">
        <f t="shared" si="280"/>
        <v>8</v>
      </c>
      <c r="AD1047" s="23">
        <f t="shared" si="281"/>
        <v>3</v>
      </c>
      <c r="AE1047">
        <f>IF(ISBLANK(Basket_Sheet!$I$1),0,IF(Basket_Sheet!$I$1=0,1,IF(Calculation_Sheet!AB1047=Basket_Sheet!$I$1,1,0)))</f>
        <v>1</v>
      </c>
      <c r="AF1047">
        <f>IF(ISBLANK(Basket_Sheet!$I$2),0,IF(Basket_Sheet!$I$2=0,1,IF(Calculation_Sheet!AC1047=Basket_Sheet!$I$2,1,0)))</f>
        <v>0</v>
      </c>
      <c r="AG1047">
        <f>IF(ISBLANK(Basket_Sheet!$I$3),0,IF(Basket_Sheet!$I$3=0,1,IF(Calculation_Sheet!AD1047=Basket_Sheet!$I$3,1,0)))</f>
        <v>0</v>
      </c>
      <c r="AH1047">
        <f t="shared" si="282"/>
        <v>1</v>
      </c>
    </row>
    <row r="1048" spans="1:34" x14ac:dyDescent="0.35">
      <c r="A1048" s="19">
        <v>44064</v>
      </c>
      <c r="B1048" s="7">
        <v>0.33155146430667876</v>
      </c>
      <c r="C1048">
        <v>0.105898567</v>
      </c>
      <c r="D1048">
        <v>2.1271349847744401E-2</v>
      </c>
      <c r="E1048">
        <v>14.870429268294201</v>
      </c>
      <c r="F1048">
        <v>2</v>
      </c>
      <c r="G1048">
        <f t="shared" si="273"/>
        <v>99999</v>
      </c>
      <c r="H1048">
        <f t="shared" si="274"/>
        <v>99999</v>
      </c>
      <c r="I1048">
        <f t="shared" si="275"/>
        <v>1</v>
      </c>
      <c r="J1048">
        <f>IF(Basket_Sheet!$I$6=0,IF(C1048&lt;Basket_Sheet!$I$7,-10,10),IF(Basket_Sheet!$I$6=1,IF(D1048&lt;Basket_Sheet!$I$7,-10,10),IF(Basket_Sheet!$I$6=2,IF(E1048&gt;Basket_Sheet!$I$7,-10,10),"")))</f>
        <v>-10</v>
      </c>
      <c r="K1048">
        <f t="shared" si="276"/>
        <v>1</v>
      </c>
      <c r="L1048">
        <f t="shared" si="277"/>
        <v>6</v>
      </c>
      <c r="M1048">
        <f t="shared" si="278"/>
        <v>6</v>
      </c>
      <c r="N1048">
        <v>22317.699199999999</v>
      </c>
      <c r="O1048" s="6">
        <f t="shared" si="283"/>
        <v>1.5333886571436528E-2</v>
      </c>
      <c r="P1048">
        <v>36859452</v>
      </c>
      <c r="Q1048" s="6">
        <f t="shared" si="284"/>
        <v>4.0685265437605533E-3</v>
      </c>
      <c r="R1048">
        <v>5306.0974508402232</v>
      </c>
      <c r="S1048" s="6">
        <f t="shared" si="285"/>
        <v>2.7913049989731764E-3</v>
      </c>
      <c r="T1048" s="29">
        <v>976.71512999999891</v>
      </c>
      <c r="U1048" s="6">
        <f t="shared" si="286"/>
        <v>2.8561809257181547E-3</v>
      </c>
      <c r="V1048">
        <v>1676.1541399999992</v>
      </c>
      <c r="W1048" s="6">
        <f t="shared" si="288"/>
        <v>0</v>
      </c>
      <c r="X1048">
        <v>6282.8125808402219</v>
      </c>
      <c r="Y1048" s="6">
        <f t="shared" si="287"/>
        <v>2.8013899468288805E-3</v>
      </c>
      <c r="Z1048" s="29">
        <v>7958.9667208402207</v>
      </c>
      <c r="AA1048" s="6">
        <f t="shared" si="289"/>
        <v>2.2101148162851914E-3</v>
      </c>
      <c r="AB1048">
        <f t="shared" si="279"/>
        <v>2020</v>
      </c>
      <c r="AC1048">
        <f t="shared" si="280"/>
        <v>8</v>
      </c>
      <c r="AD1048" s="23">
        <f t="shared" si="281"/>
        <v>3</v>
      </c>
      <c r="AE1048">
        <f>IF(ISBLANK(Basket_Sheet!$I$1),0,IF(Basket_Sheet!$I$1=0,1,IF(Calculation_Sheet!AB1048=Basket_Sheet!$I$1,1,0)))</f>
        <v>1</v>
      </c>
      <c r="AF1048">
        <f>IF(ISBLANK(Basket_Sheet!$I$2),0,IF(Basket_Sheet!$I$2=0,1,IF(Calculation_Sheet!AC1048=Basket_Sheet!$I$2,1,0)))</f>
        <v>0</v>
      </c>
      <c r="AG1048">
        <f>IF(ISBLANK(Basket_Sheet!$I$3),0,IF(Basket_Sheet!$I$3=0,1,IF(Calculation_Sheet!AD1048=Basket_Sheet!$I$3,1,0)))</f>
        <v>0</v>
      </c>
      <c r="AH1048">
        <f t="shared" si="282"/>
        <v>1</v>
      </c>
    </row>
    <row r="1049" spans="1:34" x14ac:dyDescent="0.35">
      <c r="A1049" s="19">
        <v>44067</v>
      </c>
      <c r="B1049" s="7">
        <v>0.58657306434777245</v>
      </c>
      <c r="C1049">
        <v>0.88900389000000002</v>
      </c>
      <c r="D1049">
        <v>0.24287384507579099</v>
      </c>
      <c r="E1049">
        <v>6.4054694571819502</v>
      </c>
      <c r="F1049">
        <v>0</v>
      </c>
      <c r="G1049">
        <f t="shared" si="273"/>
        <v>99999</v>
      </c>
      <c r="H1049">
        <f t="shared" si="274"/>
        <v>99999</v>
      </c>
      <c r="I1049">
        <f t="shared" si="275"/>
        <v>1</v>
      </c>
      <c r="J1049">
        <f>IF(Basket_Sheet!$I$6=0,IF(C1049&lt;Basket_Sheet!$I$7,-10,10),IF(Basket_Sheet!$I$6=1,IF(D1049&lt;Basket_Sheet!$I$7,-10,10),IF(Basket_Sheet!$I$6=2,IF(E1049&gt;Basket_Sheet!$I$7,-10,10),"")))</f>
        <v>10</v>
      </c>
      <c r="K1049">
        <f t="shared" si="276"/>
        <v>1</v>
      </c>
      <c r="L1049">
        <f t="shared" si="277"/>
        <v>5</v>
      </c>
      <c r="M1049">
        <f t="shared" si="278"/>
        <v>5</v>
      </c>
      <c r="N1049">
        <v>22811.199199999999</v>
      </c>
      <c r="O1049" s="6">
        <f t="shared" si="283"/>
        <v>2.2112494463587096E-2</v>
      </c>
      <c r="P1049">
        <v>36818176</v>
      </c>
      <c r="Q1049" s="6">
        <f t="shared" si="284"/>
        <v>-1.1198213147607383E-3</v>
      </c>
      <c r="R1049">
        <v>5300.441536928568</v>
      </c>
      <c r="S1049" s="6">
        <f t="shared" si="285"/>
        <v>-1.0659272589800262E-3</v>
      </c>
      <c r="T1049" s="29">
        <v>983.47810999999888</v>
      </c>
      <c r="U1049" s="6">
        <f t="shared" si="286"/>
        <v>6.924209313722729E-3</v>
      </c>
      <c r="V1049">
        <v>1676.1541399999992</v>
      </c>
      <c r="W1049" s="6">
        <f t="shared" si="288"/>
        <v>0</v>
      </c>
      <c r="X1049">
        <v>6283.9196469285671</v>
      </c>
      <c r="Y1049" s="6">
        <f t="shared" si="287"/>
        <v>1.7620549301766708E-4</v>
      </c>
      <c r="Z1049" s="29">
        <v>7960.0737869285658</v>
      </c>
      <c r="AA1049" s="6">
        <f t="shared" si="289"/>
        <v>1.3909671031120396E-4</v>
      </c>
      <c r="AB1049">
        <f t="shared" si="279"/>
        <v>2020</v>
      </c>
      <c r="AC1049">
        <f t="shared" si="280"/>
        <v>8</v>
      </c>
      <c r="AD1049" s="23">
        <f t="shared" si="281"/>
        <v>3</v>
      </c>
      <c r="AE1049">
        <f>IF(ISBLANK(Basket_Sheet!$I$1),0,IF(Basket_Sheet!$I$1=0,1,IF(Calculation_Sheet!AB1049=Basket_Sheet!$I$1,1,0)))</f>
        <v>1</v>
      </c>
      <c r="AF1049">
        <f>IF(ISBLANK(Basket_Sheet!$I$2),0,IF(Basket_Sheet!$I$2=0,1,IF(Calculation_Sheet!AC1049=Basket_Sheet!$I$2,1,0)))</f>
        <v>0</v>
      </c>
      <c r="AG1049">
        <f>IF(ISBLANK(Basket_Sheet!$I$3),0,IF(Basket_Sheet!$I$3=0,1,IF(Calculation_Sheet!AD1049=Basket_Sheet!$I$3,1,0)))</f>
        <v>0</v>
      </c>
      <c r="AH1049">
        <f t="shared" si="282"/>
        <v>1</v>
      </c>
    </row>
    <row r="1050" spans="1:34" x14ac:dyDescent="0.35">
      <c r="A1050" s="19">
        <v>44068</v>
      </c>
      <c r="B1050" s="7">
        <v>0.2227621048076113</v>
      </c>
      <c r="C1050">
        <v>8.1220319999999995E-3</v>
      </c>
      <c r="D1050">
        <v>2.6268284149207601E-2</v>
      </c>
      <c r="E1050">
        <v>9.0216935214733702</v>
      </c>
      <c r="F1050">
        <v>3</v>
      </c>
      <c r="G1050">
        <f t="shared" si="273"/>
        <v>99999</v>
      </c>
      <c r="H1050">
        <f t="shared" si="274"/>
        <v>0</v>
      </c>
      <c r="I1050">
        <f t="shared" si="275"/>
        <v>99999</v>
      </c>
      <c r="J1050">
        <f>IF(Basket_Sheet!$I$6=0,IF(C1050&lt;Basket_Sheet!$I$7,-10,10),IF(Basket_Sheet!$I$6=1,IF(D1050&lt;Basket_Sheet!$I$7,-10,10),IF(Basket_Sheet!$I$6=2,IF(E1050&gt;Basket_Sheet!$I$7,-10,10),"")))</f>
        <v>-10</v>
      </c>
      <c r="K1050">
        <f t="shared" si="276"/>
        <v>0</v>
      </c>
      <c r="L1050">
        <f t="shared" si="277"/>
        <v>4</v>
      </c>
      <c r="M1050">
        <f t="shared" si="278"/>
        <v>4</v>
      </c>
      <c r="N1050">
        <v>23102.900399999999</v>
      </c>
      <c r="O1050" s="6">
        <f t="shared" si="283"/>
        <v>1.2787631086049966E-2</v>
      </c>
      <c r="P1050">
        <v>36803712</v>
      </c>
      <c r="Q1050" s="6">
        <f t="shared" si="284"/>
        <v>-3.9284944479600625E-4</v>
      </c>
      <c r="R1050">
        <v>5292.4270781422056</v>
      </c>
      <c r="S1050" s="6">
        <f t="shared" si="285"/>
        <v>-1.5120360691699419E-3</v>
      </c>
      <c r="T1050" s="29">
        <v>982.65855999999906</v>
      </c>
      <c r="U1050" s="6">
        <f t="shared" si="286"/>
        <v>-8.3331798813479629E-4</v>
      </c>
      <c r="V1050">
        <v>1680.8605599999992</v>
      </c>
      <c r="W1050" s="6">
        <f t="shared" si="288"/>
        <v>2.8078682548848821E-3</v>
      </c>
      <c r="X1050">
        <v>6275.0856381422045</v>
      </c>
      <c r="Y1050" s="6">
        <f t="shared" si="287"/>
        <v>-1.4058118630909666E-3</v>
      </c>
      <c r="Z1050" s="29">
        <v>7955.9461981422037</v>
      </c>
      <c r="AA1050" s="6">
        <f t="shared" si="289"/>
        <v>-5.185364981340479E-4</v>
      </c>
      <c r="AB1050">
        <f t="shared" si="279"/>
        <v>2020</v>
      </c>
      <c r="AC1050">
        <f t="shared" si="280"/>
        <v>8</v>
      </c>
      <c r="AD1050" s="23">
        <f t="shared" si="281"/>
        <v>3</v>
      </c>
      <c r="AE1050">
        <f>IF(ISBLANK(Basket_Sheet!$I$1),0,IF(Basket_Sheet!$I$1=0,1,IF(Calculation_Sheet!AB1050=Basket_Sheet!$I$1,1,0)))</f>
        <v>1</v>
      </c>
      <c r="AF1050">
        <f>IF(ISBLANK(Basket_Sheet!$I$2),0,IF(Basket_Sheet!$I$2=0,1,IF(Calculation_Sheet!AC1050=Basket_Sheet!$I$2,1,0)))</f>
        <v>0</v>
      </c>
      <c r="AG1050">
        <f>IF(ISBLANK(Basket_Sheet!$I$3),0,IF(Basket_Sheet!$I$3=0,1,IF(Calculation_Sheet!AD1050=Basket_Sheet!$I$3,1,0)))</f>
        <v>0</v>
      </c>
      <c r="AH1050">
        <f t="shared" si="282"/>
        <v>1</v>
      </c>
    </row>
    <row r="1051" spans="1:34" x14ac:dyDescent="0.35">
      <c r="A1051" s="19">
        <v>44069</v>
      </c>
      <c r="B1051" s="7">
        <v>0.32569581674950393</v>
      </c>
      <c r="C1051">
        <v>0.18139528199999999</v>
      </c>
      <c r="D1051">
        <v>0.110894456629201</v>
      </c>
      <c r="E1051">
        <v>9.5266696471011407</v>
      </c>
      <c r="F1051">
        <v>0</v>
      </c>
      <c r="G1051">
        <f t="shared" si="273"/>
        <v>99999</v>
      </c>
      <c r="H1051">
        <f t="shared" si="274"/>
        <v>99999</v>
      </c>
      <c r="I1051">
        <f t="shared" si="275"/>
        <v>1</v>
      </c>
      <c r="J1051">
        <f>IF(Basket_Sheet!$I$6=0,IF(C1051&lt;Basket_Sheet!$I$7,-10,10),IF(Basket_Sheet!$I$6=1,IF(D1051&lt;Basket_Sheet!$I$7,-10,10),IF(Basket_Sheet!$I$6=2,IF(E1051&gt;Basket_Sheet!$I$7,-10,10),"")))</f>
        <v>10</v>
      </c>
      <c r="K1051">
        <f t="shared" si="276"/>
        <v>1</v>
      </c>
      <c r="L1051">
        <f t="shared" si="277"/>
        <v>5</v>
      </c>
      <c r="M1051">
        <f t="shared" si="278"/>
        <v>5</v>
      </c>
      <c r="N1051">
        <v>23437.800800000001</v>
      </c>
      <c r="O1051" s="6">
        <f t="shared" si="283"/>
        <v>1.4496032714576446E-2</v>
      </c>
      <c r="P1051">
        <v>36865024</v>
      </c>
      <c r="Q1051" s="6">
        <f t="shared" si="284"/>
        <v>1.6659189160050936E-3</v>
      </c>
      <c r="R1051">
        <v>5312.2491146344528</v>
      </c>
      <c r="S1051" s="6">
        <f t="shared" si="285"/>
        <v>3.7453584526676575E-3</v>
      </c>
      <c r="T1051" s="29">
        <v>985.89324999999906</v>
      </c>
      <c r="U1051" s="6">
        <f t="shared" si="286"/>
        <v>3.2917741031024406E-3</v>
      </c>
      <c r="V1051">
        <v>1684.5484599999991</v>
      </c>
      <c r="W1051" s="6">
        <f t="shared" si="288"/>
        <v>2.1940546930316884E-3</v>
      </c>
      <c r="X1051">
        <v>6298.142364634452</v>
      </c>
      <c r="Y1051" s="6">
        <f t="shared" si="287"/>
        <v>3.6743285784182067E-3</v>
      </c>
      <c r="Z1051" s="29">
        <v>7982.690824634451</v>
      </c>
      <c r="AA1051" s="6">
        <f t="shared" si="289"/>
        <v>3.3615896621437269E-3</v>
      </c>
      <c r="AB1051">
        <f t="shared" si="279"/>
        <v>2020</v>
      </c>
      <c r="AC1051">
        <f t="shared" si="280"/>
        <v>8</v>
      </c>
      <c r="AD1051" s="23">
        <f t="shared" si="281"/>
        <v>3</v>
      </c>
      <c r="AE1051">
        <f>IF(ISBLANK(Basket_Sheet!$I$1),0,IF(Basket_Sheet!$I$1=0,1,IF(Calculation_Sheet!AB1051=Basket_Sheet!$I$1,1,0)))</f>
        <v>1</v>
      </c>
      <c r="AF1051">
        <f>IF(ISBLANK(Basket_Sheet!$I$2),0,IF(Basket_Sheet!$I$2=0,1,IF(Calculation_Sheet!AC1051=Basket_Sheet!$I$2,1,0)))</f>
        <v>0</v>
      </c>
      <c r="AG1051">
        <f>IF(ISBLANK(Basket_Sheet!$I$3),0,IF(Basket_Sheet!$I$3=0,1,IF(Calculation_Sheet!AD1051=Basket_Sheet!$I$3,1,0)))</f>
        <v>0</v>
      </c>
      <c r="AH1051">
        <f t="shared" si="282"/>
        <v>1</v>
      </c>
    </row>
    <row r="1052" spans="1:34" x14ac:dyDescent="0.35">
      <c r="A1052" s="19">
        <v>44070</v>
      </c>
      <c r="B1052" s="7">
        <v>6.5439530311204933E-2</v>
      </c>
      <c r="C1052">
        <v>0.18232905799999999</v>
      </c>
      <c r="D1052">
        <v>3.3280835158829097E-2</v>
      </c>
      <c r="E1052">
        <v>14.070196882933001</v>
      </c>
      <c r="F1052">
        <v>0</v>
      </c>
      <c r="G1052">
        <f t="shared" si="273"/>
        <v>99999</v>
      </c>
      <c r="H1052">
        <f t="shared" si="274"/>
        <v>0</v>
      </c>
      <c r="I1052">
        <f t="shared" si="275"/>
        <v>99999</v>
      </c>
      <c r="J1052">
        <f>IF(Basket_Sheet!$I$6=0,IF(C1052&lt;Basket_Sheet!$I$7,-10,10),IF(Basket_Sheet!$I$6=1,IF(D1052&lt;Basket_Sheet!$I$7,-10,10),IF(Basket_Sheet!$I$6=2,IF(E1052&gt;Basket_Sheet!$I$7,-10,10),"")))</f>
        <v>-10</v>
      </c>
      <c r="K1052">
        <f t="shared" si="276"/>
        <v>0</v>
      </c>
      <c r="L1052">
        <f t="shared" si="277"/>
        <v>4</v>
      </c>
      <c r="M1052">
        <f t="shared" si="278"/>
        <v>4</v>
      </c>
      <c r="N1052">
        <v>23635.800800000001</v>
      </c>
      <c r="O1052" s="6">
        <f t="shared" si="283"/>
        <v>8.4478915786330155E-3</v>
      </c>
      <c r="P1052">
        <v>37467544</v>
      </c>
      <c r="Q1052" s="6">
        <f t="shared" si="284"/>
        <v>1.6343947043137685E-2</v>
      </c>
      <c r="R1052">
        <v>5376.1020997051219</v>
      </c>
      <c r="S1052" s="6">
        <f t="shared" si="285"/>
        <v>1.2019953073127532E-2</v>
      </c>
      <c r="T1052" s="29">
        <v>988.170469999999</v>
      </c>
      <c r="U1052" s="6">
        <f t="shared" si="286"/>
        <v>2.309803825109924E-3</v>
      </c>
      <c r="V1052">
        <v>1687.1576399999992</v>
      </c>
      <c r="W1052" s="6">
        <f t="shared" si="288"/>
        <v>1.548889843157264E-3</v>
      </c>
      <c r="X1052">
        <v>6364.272569705121</v>
      </c>
      <c r="Y1052" s="6">
        <f t="shared" si="287"/>
        <v>1.0499953993102107E-2</v>
      </c>
      <c r="Z1052" s="29">
        <v>8051.4302097051204</v>
      </c>
      <c r="AA1052" s="6">
        <f t="shared" si="289"/>
        <v>8.6110544152031565E-3</v>
      </c>
      <c r="AB1052">
        <f t="shared" si="279"/>
        <v>2020</v>
      </c>
      <c r="AC1052">
        <f t="shared" si="280"/>
        <v>8</v>
      </c>
      <c r="AD1052" s="23">
        <f t="shared" si="281"/>
        <v>3</v>
      </c>
      <c r="AE1052">
        <f>IF(ISBLANK(Basket_Sheet!$I$1),0,IF(Basket_Sheet!$I$1=0,1,IF(Calculation_Sheet!AB1052=Basket_Sheet!$I$1,1,0)))</f>
        <v>1</v>
      </c>
      <c r="AF1052">
        <f>IF(ISBLANK(Basket_Sheet!$I$2),0,IF(Basket_Sheet!$I$2=0,1,IF(Calculation_Sheet!AC1052=Basket_Sheet!$I$2,1,0)))</f>
        <v>0</v>
      </c>
      <c r="AG1052">
        <f>IF(ISBLANK(Basket_Sheet!$I$3),0,IF(Basket_Sheet!$I$3=0,1,IF(Calculation_Sheet!AD1052=Basket_Sheet!$I$3,1,0)))</f>
        <v>0</v>
      </c>
      <c r="AH1052">
        <f t="shared" si="282"/>
        <v>1</v>
      </c>
    </row>
    <row r="1053" spans="1:34" x14ac:dyDescent="0.35">
      <c r="A1053" s="19">
        <v>44071</v>
      </c>
      <c r="B1053" s="7">
        <v>1.7476040876593741</v>
      </c>
      <c r="C1053">
        <v>0.71179866400000003</v>
      </c>
      <c r="D1053">
        <v>0.331885732929802</v>
      </c>
      <c r="E1053">
        <v>5.7476492776622496</v>
      </c>
      <c r="F1053">
        <v>2</v>
      </c>
      <c r="G1053">
        <f t="shared" si="273"/>
        <v>99999</v>
      </c>
      <c r="H1053">
        <f t="shared" si="274"/>
        <v>99999</v>
      </c>
      <c r="I1053">
        <f t="shared" si="275"/>
        <v>1</v>
      </c>
      <c r="J1053">
        <f>IF(Basket_Sheet!$I$6=0,IF(C1053&lt;Basket_Sheet!$I$7,-10,10),IF(Basket_Sheet!$I$6=1,IF(D1053&lt;Basket_Sheet!$I$7,-10,10),IF(Basket_Sheet!$I$6=2,IF(E1053&gt;Basket_Sheet!$I$7,-10,10),"")))</f>
        <v>10</v>
      </c>
      <c r="K1053">
        <f t="shared" si="276"/>
        <v>1</v>
      </c>
      <c r="L1053">
        <f t="shared" si="277"/>
        <v>5</v>
      </c>
      <c r="M1053">
        <f t="shared" si="278"/>
        <v>5</v>
      </c>
      <c r="N1053">
        <v>24577</v>
      </c>
      <c r="O1053" s="6">
        <f t="shared" si="283"/>
        <v>3.9820914381711869E-2</v>
      </c>
      <c r="P1053">
        <v>37480172</v>
      </c>
      <c r="Q1053" s="6">
        <f t="shared" si="284"/>
        <v>3.3703837112986079E-4</v>
      </c>
      <c r="R1053">
        <v>5377.4414172000543</v>
      </c>
      <c r="S1053" s="6">
        <f t="shared" si="285"/>
        <v>2.4912426700485213E-4</v>
      </c>
      <c r="T1053" s="29">
        <v>996.3668799999989</v>
      </c>
      <c r="U1053" s="6">
        <f t="shared" si="286"/>
        <v>8.2945303961572403E-3</v>
      </c>
      <c r="V1053">
        <v>1690.6584999999993</v>
      </c>
      <c r="W1053" s="6">
        <f t="shared" si="288"/>
        <v>2.0750046806534694E-3</v>
      </c>
      <c r="X1053">
        <v>6373.8082972000529</v>
      </c>
      <c r="Y1053" s="6">
        <f t="shared" si="287"/>
        <v>1.4983216684218981E-3</v>
      </c>
      <c r="Z1053" s="29">
        <v>8064.4667972000525</v>
      </c>
      <c r="AA1053" s="6">
        <f t="shared" si="289"/>
        <v>1.6191641926197597E-3</v>
      </c>
      <c r="AB1053">
        <f t="shared" si="279"/>
        <v>2020</v>
      </c>
      <c r="AC1053">
        <f t="shared" si="280"/>
        <v>8</v>
      </c>
      <c r="AD1053" s="23">
        <f t="shared" si="281"/>
        <v>3</v>
      </c>
      <c r="AE1053">
        <f>IF(ISBLANK(Basket_Sheet!$I$1),0,IF(Basket_Sheet!$I$1=0,1,IF(Calculation_Sheet!AB1053=Basket_Sheet!$I$1,1,0)))</f>
        <v>1</v>
      </c>
      <c r="AF1053">
        <f>IF(ISBLANK(Basket_Sheet!$I$2),0,IF(Basket_Sheet!$I$2=0,1,IF(Calculation_Sheet!AC1053=Basket_Sheet!$I$2,1,0)))</f>
        <v>0</v>
      </c>
      <c r="AG1053">
        <f>IF(ISBLANK(Basket_Sheet!$I$3),0,IF(Basket_Sheet!$I$3=0,1,IF(Calculation_Sheet!AD1053=Basket_Sheet!$I$3,1,0)))</f>
        <v>0</v>
      </c>
      <c r="AH1053">
        <f t="shared" si="282"/>
        <v>1</v>
      </c>
    </row>
    <row r="1054" spans="1:34" x14ac:dyDescent="0.35">
      <c r="A1054" s="19">
        <v>44074</v>
      </c>
      <c r="B1054" s="7">
        <v>-2.9835158722435757</v>
      </c>
      <c r="C1054">
        <v>0.92009698100000004</v>
      </c>
      <c r="D1054">
        <v>0.208385273015913</v>
      </c>
      <c r="E1054">
        <v>4.7947437510184798</v>
      </c>
      <c r="F1054">
        <v>15</v>
      </c>
      <c r="G1054">
        <f t="shared" si="273"/>
        <v>-1</v>
      </c>
      <c r="H1054">
        <f t="shared" si="274"/>
        <v>99999</v>
      </c>
      <c r="I1054">
        <f t="shared" si="275"/>
        <v>99999</v>
      </c>
      <c r="J1054">
        <f>IF(Basket_Sheet!$I$6=0,IF(C1054&lt;Basket_Sheet!$I$7,-10,10),IF(Basket_Sheet!$I$6=1,IF(D1054&lt;Basket_Sheet!$I$7,-10,10),IF(Basket_Sheet!$I$6=2,IF(E1054&gt;Basket_Sheet!$I$7,-10,10),"")))</f>
        <v>10</v>
      </c>
      <c r="K1054">
        <f t="shared" si="276"/>
        <v>-1</v>
      </c>
      <c r="L1054">
        <f t="shared" si="277"/>
        <v>1</v>
      </c>
      <c r="M1054">
        <f t="shared" si="278"/>
        <v>1</v>
      </c>
      <c r="N1054">
        <v>23668.75</v>
      </c>
      <c r="O1054" s="6">
        <f t="shared" si="283"/>
        <v>-3.6955283395044169E-2</v>
      </c>
      <c r="P1054">
        <v>37243132</v>
      </c>
      <c r="Q1054" s="6">
        <f t="shared" si="284"/>
        <v>-6.3244106777311515E-3</v>
      </c>
      <c r="R1054">
        <v>5368.3069043736687</v>
      </c>
      <c r="S1054" s="6">
        <f t="shared" si="285"/>
        <v>-1.6986726804997243E-3</v>
      </c>
      <c r="T1054" s="29">
        <v>1001.403709999999</v>
      </c>
      <c r="U1054" s="6">
        <f t="shared" si="286"/>
        <v>5.0551961341791518E-3</v>
      </c>
      <c r="V1054">
        <v>1709.6561799999993</v>
      </c>
      <c r="W1054" s="6">
        <f t="shared" si="288"/>
        <v>1.123685238621519E-2</v>
      </c>
      <c r="X1054">
        <v>6369.7106143736673</v>
      </c>
      <c r="Y1054" s="6">
        <f t="shared" si="287"/>
        <v>-6.4289395528038806E-4</v>
      </c>
      <c r="Z1054" s="29">
        <v>8079.3667943736664</v>
      </c>
      <c r="AA1054" s="6">
        <f t="shared" si="289"/>
        <v>1.8476109516363248E-3</v>
      </c>
      <c r="AB1054">
        <f t="shared" si="279"/>
        <v>2020</v>
      </c>
      <c r="AC1054">
        <f t="shared" si="280"/>
        <v>8</v>
      </c>
      <c r="AD1054" s="23">
        <f t="shared" si="281"/>
        <v>3</v>
      </c>
      <c r="AE1054">
        <f>IF(ISBLANK(Basket_Sheet!$I$1),0,IF(Basket_Sheet!$I$1=0,1,IF(Calculation_Sheet!AB1054=Basket_Sheet!$I$1,1,0)))</f>
        <v>1</v>
      </c>
      <c r="AF1054">
        <f>IF(ISBLANK(Basket_Sheet!$I$2),0,IF(Basket_Sheet!$I$2=0,1,IF(Calculation_Sheet!AC1054=Basket_Sheet!$I$2,1,0)))</f>
        <v>0</v>
      </c>
      <c r="AG1054">
        <f>IF(ISBLANK(Basket_Sheet!$I$3),0,IF(Basket_Sheet!$I$3=0,1,IF(Calculation_Sheet!AD1054=Basket_Sheet!$I$3,1,0)))</f>
        <v>0</v>
      </c>
      <c r="AH1054">
        <f t="shared" si="282"/>
        <v>1</v>
      </c>
    </row>
    <row r="1055" spans="1:34" x14ac:dyDescent="0.35">
      <c r="A1055" s="19">
        <v>44075</v>
      </c>
      <c r="B1055" s="7">
        <v>7.0880835911791996E-3</v>
      </c>
      <c r="C1055">
        <v>2.6819099999999998E-4</v>
      </c>
      <c r="D1055">
        <v>8.1435411747342298E-2</v>
      </c>
      <c r="E1055">
        <v>10.142542050929301</v>
      </c>
      <c r="F1055">
        <v>13</v>
      </c>
      <c r="G1055">
        <f t="shared" si="273"/>
        <v>99999</v>
      </c>
      <c r="H1055">
        <f t="shared" si="274"/>
        <v>0</v>
      </c>
      <c r="I1055">
        <f t="shared" si="275"/>
        <v>99999</v>
      </c>
      <c r="J1055">
        <f>IF(Basket_Sheet!$I$6=0,IF(C1055&lt;Basket_Sheet!$I$7,-10,10),IF(Basket_Sheet!$I$6=1,IF(D1055&lt;Basket_Sheet!$I$7,-10,10),IF(Basket_Sheet!$I$6=2,IF(E1055&gt;Basket_Sheet!$I$7,-10,10),"")))</f>
        <v>-10</v>
      </c>
      <c r="K1055">
        <f t="shared" si="276"/>
        <v>0</v>
      </c>
      <c r="L1055">
        <f t="shared" si="277"/>
        <v>4</v>
      </c>
      <c r="M1055">
        <f t="shared" si="278"/>
        <v>4</v>
      </c>
      <c r="N1055">
        <v>23847.400399999999</v>
      </c>
      <c r="O1055" s="6">
        <f t="shared" si="283"/>
        <v>7.5479440190122649E-3</v>
      </c>
      <c r="P1055">
        <v>37288400</v>
      </c>
      <c r="Q1055" s="6">
        <f t="shared" si="284"/>
        <v>1.2154724258959249E-3</v>
      </c>
      <c r="R1055">
        <v>5386.8036264268512</v>
      </c>
      <c r="S1055" s="6">
        <f t="shared" si="285"/>
        <v>3.4455410956688581E-3</v>
      </c>
      <c r="T1055" s="29">
        <v>985.81114999999897</v>
      </c>
      <c r="U1055" s="6">
        <f t="shared" si="286"/>
        <v>-1.557070324814358E-2</v>
      </c>
      <c r="V1055">
        <v>1779.9217799999992</v>
      </c>
      <c r="W1055" s="6">
        <f t="shared" si="288"/>
        <v>4.1099257746665785E-2</v>
      </c>
      <c r="X1055">
        <v>6372.6147764268499</v>
      </c>
      <c r="Y1055" s="6">
        <f t="shared" si="287"/>
        <v>4.5593312302583122E-4</v>
      </c>
      <c r="Z1055" s="29">
        <v>8152.5365564268486</v>
      </c>
      <c r="AA1055" s="6">
        <f t="shared" si="289"/>
        <v>9.0563733415516268E-3</v>
      </c>
      <c r="AB1055">
        <f t="shared" si="279"/>
        <v>2020</v>
      </c>
      <c r="AC1055">
        <f t="shared" si="280"/>
        <v>9</v>
      </c>
      <c r="AD1055" s="23">
        <f t="shared" si="281"/>
        <v>3</v>
      </c>
      <c r="AE1055">
        <f>IF(ISBLANK(Basket_Sheet!$I$1),0,IF(Basket_Sheet!$I$1=0,1,IF(Calculation_Sheet!AB1055=Basket_Sheet!$I$1,1,0)))</f>
        <v>1</v>
      </c>
      <c r="AF1055">
        <f>IF(ISBLANK(Basket_Sheet!$I$2),0,IF(Basket_Sheet!$I$2=0,1,IF(Calculation_Sheet!AC1055=Basket_Sheet!$I$2,1,0)))</f>
        <v>0</v>
      </c>
      <c r="AG1055">
        <f>IF(ISBLANK(Basket_Sheet!$I$3),0,IF(Basket_Sheet!$I$3=0,1,IF(Calculation_Sheet!AD1055=Basket_Sheet!$I$3,1,0)))</f>
        <v>0</v>
      </c>
      <c r="AH1055">
        <f t="shared" si="282"/>
        <v>1</v>
      </c>
    </row>
    <row r="1056" spans="1:34" x14ac:dyDescent="0.35">
      <c r="A1056" s="19">
        <v>44076</v>
      </c>
      <c r="B1056" s="7">
        <v>0.34661810308187962</v>
      </c>
      <c r="C1056">
        <v>0.18126040099999999</v>
      </c>
      <c r="D1056">
        <v>7.0206607529803802E-2</v>
      </c>
      <c r="E1056">
        <v>9.3045394991339307</v>
      </c>
      <c r="F1056">
        <v>3</v>
      </c>
      <c r="G1056">
        <f t="shared" si="273"/>
        <v>99999</v>
      </c>
      <c r="H1056">
        <f t="shared" si="274"/>
        <v>99999</v>
      </c>
      <c r="I1056">
        <f t="shared" si="275"/>
        <v>1</v>
      </c>
      <c r="J1056">
        <f>IF(Basket_Sheet!$I$6=0,IF(C1056&lt;Basket_Sheet!$I$7,-10,10),IF(Basket_Sheet!$I$6=1,IF(D1056&lt;Basket_Sheet!$I$7,-10,10),IF(Basket_Sheet!$I$6=2,IF(E1056&gt;Basket_Sheet!$I$7,-10,10),"")))</f>
        <v>-10</v>
      </c>
      <c r="K1056">
        <f t="shared" si="276"/>
        <v>1</v>
      </c>
      <c r="L1056">
        <f t="shared" si="277"/>
        <v>6</v>
      </c>
      <c r="M1056">
        <f t="shared" si="278"/>
        <v>6</v>
      </c>
      <c r="N1056">
        <v>23879.400399999999</v>
      </c>
      <c r="O1056" s="6">
        <f t="shared" si="283"/>
        <v>1.3418653380767864E-3</v>
      </c>
      <c r="P1056">
        <v>37694172</v>
      </c>
      <c r="Q1056" s="6">
        <f t="shared" si="284"/>
        <v>1.0881990109524731E-2</v>
      </c>
      <c r="R1056">
        <v>5417.9588965020102</v>
      </c>
      <c r="S1056" s="6">
        <f t="shared" si="285"/>
        <v>5.7836283324523841E-3</v>
      </c>
      <c r="T1056" s="29">
        <v>995.43935999999894</v>
      </c>
      <c r="U1056" s="6">
        <f t="shared" si="286"/>
        <v>9.7667895113582315E-3</v>
      </c>
      <c r="V1056">
        <v>1768.3957799999989</v>
      </c>
      <c r="W1056" s="6">
        <f t="shared" si="288"/>
        <v>-6.4755654599609747E-3</v>
      </c>
      <c r="X1056">
        <v>6413.3982565020087</v>
      </c>
      <c r="Y1056" s="6">
        <f t="shared" si="287"/>
        <v>6.3998031429770563E-3</v>
      </c>
      <c r="Z1056" s="29">
        <v>8181.7940365020077</v>
      </c>
      <c r="AA1056" s="6">
        <f t="shared" si="289"/>
        <v>3.5887579126638869E-3</v>
      </c>
      <c r="AB1056">
        <f t="shared" si="279"/>
        <v>2020</v>
      </c>
      <c r="AC1056">
        <f t="shared" si="280"/>
        <v>9</v>
      </c>
      <c r="AD1056" s="23">
        <f t="shared" si="281"/>
        <v>3</v>
      </c>
      <c r="AE1056">
        <f>IF(ISBLANK(Basket_Sheet!$I$1),0,IF(Basket_Sheet!$I$1=0,1,IF(Calculation_Sheet!AB1056=Basket_Sheet!$I$1,1,0)))</f>
        <v>1</v>
      </c>
      <c r="AF1056">
        <f>IF(ISBLANK(Basket_Sheet!$I$2),0,IF(Basket_Sheet!$I$2=0,1,IF(Calculation_Sheet!AC1056=Basket_Sheet!$I$2,1,0)))</f>
        <v>0</v>
      </c>
      <c r="AG1056">
        <f>IF(ISBLANK(Basket_Sheet!$I$3),0,IF(Basket_Sheet!$I$3=0,1,IF(Calculation_Sheet!AD1056=Basket_Sheet!$I$3,1,0)))</f>
        <v>0</v>
      </c>
      <c r="AH1056">
        <f t="shared" si="282"/>
        <v>1</v>
      </c>
    </row>
    <row r="1057" spans="1:34" x14ac:dyDescent="0.35">
      <c r="A1057" s="19">
        <v>44077</v>
      </c>
      <c r="B1057" s="7">
        <v>-0.60537398403869414</v>
      </c>
      <c r="C1057">
        <v>0.523712442</v>
      </c>
      <c r="D1057">
        <v>0.21389525164332401</v>
      </c>
      <c r="E1057">
        <v>6.9271410175670196</v>
      </c>
      <c r="F1057">
        <v>2</v>
      </c>
      <c r="G1057">
        <f t="shared" si="273"/>
        <v>-1</v>
      </c>
      <c r="H1057">
        <f t="shared" si="274"/>
        <v>99999</v>
      </c>
      <c r="I1057">
        <f t="shared" si="275"/>
        <v>99999</v>
      </c>
      <c r="J1057">
        <f>IF(Basket_Sheet!$I$6=0,IF(C1057&lt;Basket_Sheet!$I$7,-10,10),IF(Basket_Sheet!$I$6=1,IF(D1057&lt;Basket_Sheet!$I$7,-10,10),IF(Basket_Sheet!$I$6=2,IF(E1057&gt;Basket_Sheet!$I$7,-10,10),"")))</f>
        <v>10</v>
      </c>
      <c r="K1057">
        <f t="shared" si="276"/>
        <v>-1</v>
      </c>
      <c r="L1057">
        <f t="shared" si="277"/>
        <v>1</v>
      </c>
      <c r="M1057">
        <f t="shared" si="278"/>
        <v>1</v>
      </c>
      <c r="N1057">
        <v>23576.25</v>
      </c>
      <c r="O1057" s="6">
        <f t="shared" si="283"/>
        <v>-1.2695059127196484E-2</v>
      </c>
      <c r="P1057">
        <v>37859920</v>
      </c>
      <c r="Q1057" s="6">
        <f t="shared" si="284"/>
        <v>4.397178428537929E-3</v>
      </c>
      <c r="R1057">
        <v>5441.0646471298442</v>
      </c>
      <c r="S1057" s="6">
        <f t="shared" si="285"/>
        <v>4.2646596382913682E-3</v>
      </c>
      <c r="T1057" s="29">
        <v>1000.9741499999989</v>
      </c>
      <c r="U1057" s="6">
        <f t="shared" si="286"/>
        <v>5.560147832611273E-3</v>
      </c>
      <c r="V1057">
        <v>1770.182299999999</v>
      </c>
      <c r="W1057" s="6">
        <f t="shared" si="288"/>
        <v>1.0102489613497134E-3</v>
      </c>
      <c r="X1057">
        <v>6442.0387971298433</v>
      </c>
      <c r="Y1057" s="6">
        <f t="shared" si="287"/>
        <v>4.4657355558417322E-3</v>
      </c>
      <c r="Z1057" s="29">
        <v>8212.2210971298427</v>
      </c>
      <c r="AA1057" s="6">
        <f t="shared" si="289"/>
        <v>3.7188739403715143E-3</v>
      </c>
      <c r="AB1057">
        <f t="shared" si="279"/>
        <v>2020</v>
      </c>
      <c r="AC1057">
        <f t="shared" si="280"/>
        <v>9</v>
      </c>
      <c r="AD1057" s="23">
        <f t="shared" si="281"/>
        <v>3</v>
      </c>
      <c r="AE1057">
        <f>IF(ISBLANK(Basket_Sheet!$I$1),0,IF(Basket_Sheet!$I$1=0,1,IF(Calculation_Sheet!AB1057=Basket_Sheet!$I$1,1,0)))</f>
        <v>1</v>
      </c>
      <c r="AF1057">
        <f>IF(ISBLANK(Basket_Sheet!$I$2),0,IF(Basket_Sheet!$I$2=0,1,IF(Calculation_Sheet!AC1057=Basket_Sheet!$I$2,1,0)))</f>
        <v>0</v>
      </c>
      <c r="AG1057">
        <f>IF(ISBLANK(Basket_Sheet!$I$3),0,IF(Basket_Sheet!$I$3=0,1,IF(Calculation_Sheet!AD1057=Basket_Sheet!$I$3,1,0)))</f>
        <v>0</v>
      </c>
      <c r="AH1057">
        <f t="shared" si="282"/>
        <v>1</v>
      </c>
    </row>
    <row r="1058" spans="1:34" x14ac:dyDescent="0.35">
      <c r="A1058" s="19">
        <v>44078</v>
      </c>
      <c r="B1058" s="7">
        <v>0.28190683456217269</v>
      </c>
      <c r="C1058">
        <v>1.0197038E-2</v>
      </c>
      <c r="D1058">
        <v>1.7262020608274201E-2</v>
      </c>
      <c r="E1058">
        <v>7.89389941078477</v>
      </c>
      <c r="F1058">
        <v>4</v>
      </c>
      <c r="G1058">
        <f t="shared" si="273"/>
        <v>99999</v>
      </c>
      <c r="H1058">
        <f t="shared" si="274"/>
        <v>99999</v>
      </c>
      <c r="I1058">
        <f t="shared" si="275"/>
        <v>1</v>
      </c>
      <c r="J1058">
        <f>IF(Basket_Sheet!$I$6=0,IF(C1058&lt;Basket_Sheet!$I$7,-10,10),IF(Basket_Sheet!$I$6=1,IF(D1058&lt;Basket_Sheet!$I$7,-10,10),IF(Basket_Sheet!$I$6=2,IF(E1058&gt;Basket_Sheet!$I$7,-10,10),"")))</f>
        <v>-10</v>
      </c>
      <c r="K1058">
        <f t="shared" si="276"/>
        <v>1</v>
      </c>
      <c r="L1058">
        <f t="shared" si="277"/>
        <v>6</v>
      </c>
      <c r="M1058">
        <f t="shared" si="278"/>
        <v>6</v>
      </c>
      <c r="N1058">
        <v>23084.199199999999</v>
      </c>
      <c r="O1058" s="6">
        <f t="shared" si="283"/>
        <v>-2.0870613435130747E-2</v>
      </c>
      <c r="P1058">
        <v>37925660</v>
      </c>
      <c r="Q1058" s="6">
        <f t="shared" si="284"/>
        <v>1.7364009221361165E-3</v>
      </c>
      <c r="R1058">
        <v>5435.6941006280958</v>
      </c>
      <c r="S1058" s="6">
        <f t="shared" si="285"/>
        <v>-9.8703964206370287E-4</v>
      </c>
      <c r="T1058" s="29">
        <v>992.28741999999886</v>
      </c>
      <c r="U1058" s="6">
        <f t="shared" si="286"/>
        <v>-8.6782760573786977E-3</v>
      </c>
      <c r="V1058">
        <v>1787.7357799999991</v>
      </c>
      <c r="W1058" s="6">
        <f t="shared" si="288"/>
        <v>9.9161990265070887E-3</v>
      </c>
      <c r="X1058">
        <v>6427.9815206280946</v>
      </c>
      <c r="Y1058" s="6">
        <f t="shared" si="287"/>
        <v>-2.1821160884675228E-3</v>
      </c>
      <c r="Z1058" s="29">
        <v>8215.7173006280937</v>
      </c>
      <c r="AA1058" s="6">
        <f t="shared" si="289"/>
        <v>4.2573177912519355E-4</v>
      </c>
      <c r="AB1058">
        <f t="shared" si="279"/>
        <v>2020</v>
      </c>
      <c r="AC1058">
        <f t="shared" si="280"/>
        <v>9</v>
      </c>
      <c r="AD1058" s="23">
        <f t="shared" si="281"/>
        <v>3</v>
      </c>
      <c r="AE1058">
        <f>IF(ISBLANK(Basket_Sheet!$I$1),0,IF(Basket_Sheet!$I$1=0,1,IF(Calculation_Sheet!AB1058=Basket_Sheet!$I$1,1,0)))</f>
        <v>1</v>
      </c>
      <c r="AF1058">
        <f>IF(ISBLANK(Basket_Sheet!$I$2),0,IF(Basket_Sheet!$I$2=0,1,IF(Calculation_Sheet!AC1058=Basket_Sheet!$I$2,1,0)))</f>
        <v>0</v>
      </c>
      <c r="AG1058">
        <f>IF(ISBLANK(Basket_Sheet!$I$3),0,IF(Basket_Sheet!$I$3=0,1,IF(Calculation_Sheet!AD1058=Basket_Sheet!$I$3,1,0)))</f>
        <v>0</v>
      </c>
      <c r="AH1058">
        <f t="shared" si="282"/>
        <v>1</v>
      </c>
    </row>
    <row r="1059" spans="1:34" x14ac:dyDescent="0.35">
      <c r="A1059" s="19">
        <v>44081</v>
      </c>
      <c r="B1059" s="7">
        <v>-8.1211937691917618E-2</v>
      </c>
      <c r="C1059">
        <v>0.211457016</v>
      </c>
      <c r="D1059">
        <v>6.0318764466619101E-2</v>
      </c>
      <c r="E1059">
        <v>9.9485930493491797</v>
      </c>
      <c r="F1059">
        <v>6</v>
      </c>
      <c r="G1059">
        <f t="shared" si="273"/>
        <v>99999</v>
      </c>
      <c r="H1059">
        <f t="shared" si="274"/>
        <v>0</v>
      </c>
      <c r="I1059">
        <f t="shared" si="275"/>
        <v>99999</v>
      </c>
      <c r="J1059">
        <f>IF(Basket_Sheet!$I$6=0,IF(C1059&lt;Basket_Sheet!$I$7,-10,10),IF(Basket_Sheet!$I$6=1,IF(D1059&lt;Basket_Sheet!$I$7,-10,10),IF(Basket_Sheet!$I$6=2,IF(E1059&gt;Basket_Sheet!$I$7,-10,10),"")))</f>
        <v>-10</v>
      </c>
      <c r="K1059">
        <f t="shared" si="276"/>
        <v>0</v>
      </c>
      <c r="L1059">
        <f t="shared" si="277"/>
        <v>4</v>
      </c>
      <c r="M1059">
        <f t="shared" si="278"/>
        <v>4</v>
      </c>
      <c r="N1059">
        <v>22979.800800000001</v>
      </c>
      <c r="O1059" s="6">
        <f t="shared" si="283"/>
        <v>-4.5225047269561447E-3</v>
      </c>
      <c r="P1059">
        <v>37969432</v>
      </c>
      <c r="Q1059" s="6">
        <f t="shared" si="284"/>
        <v>1.1541526238436628E-3</v>
      </c>
      <c r="R1059">
        <v>5439.0725005621352</v>
      </c>
      <c r="S1059" s="6">
        <f t="shared" si="285"/>
        <v>6.2152134971116269E-4</v>
      </c>
      <c r="T1059" s="29">
        <v>991.42711999999892</v>
      </c>
      <c r="U1059" s="6">
        <f t="shared" si="286"/>
        <v>-8.6698670431595293E-4</v>
      </c>
      <c r="V1059">
        <v>1782.1435199999992</v>
      </c>
      <c r="W1059" s="6">
        <f t="shared" si="288"/>
        <v>-3.1281244480098058E-3</v>
      </c>
      <c r="X1059">
        <v>6430.4996205621337</v>
      </c>
      <c r="Y1059" s="6">
        <f t="shared" si="287"/>
        <v>3.9174038163580782E-4</v>
      </c>
      <c r="Z1059" s="29">
        <v>8212.6431405621333</v>
      </c>
      <c r="AA1059" s="6">
        <f t="shared" si="289"/>
        <v>-3.7418036106540153E-4</v>
      </c>
      <c r="AB1059">
        <f t="shared" si="279"/>
        <v>2020</v>
      </c>
      <c r="AC1059">
        <f t="shared" si="280"/>
        <v>9</v>
      </c>
      <c r="AD1059" s="23">
        <f t="shared" si="281"/>
        <v>3</v>
      </c>
      <c r="AE1059">
        <f>IF(ISBLANK(Basket_Sheet!$I$1),0,IF(Basket_Sheet!$I$1=0,1,IF(Calculation_Sheet!AB1059=Basket_Sheet!$I$1,1,0)))</f>
        <v>1</v>
      </c>
      <c r="AF1059">
        <f>IF(ISBLANK(Basket_Sheet!$I$2),0,IF(Basket_Sheet!$I$2=0,1,IF(Calculation_Sheet!AC1059=Basket_Sheet!$I$2,1,0)))</f>
        <v>0</v>
      </c>
      <c r="AG1059">
        <f>IF(ISBLANK(Basket_Sheet!$I$3),0,IF(Basket_Sheet!$I$3=0,1,IF(Calculation_Sheet!AD1059=Basket_Sheet!$I$3,1,0)))</f>
        <v>0</v>
      </c>
      <c r="AH1059">
        <f t="shared" si="282"/>
        <v>1</v>
      </c>
    </row>
    <row r="1060" spans="1:34" x14ac:dyDescent="0.35">
      <c r="A1060" s="19">
        <v>44082</v>
      </c>
      <c r="B1060" s="7">
        <v>-0.40318349493398759</v>
      </c>
      <c r="C1060">
        <v>0.21039221599999999</v>
      </c>
      <c r="D1060">
        <v>0.104805855044871</v>
      </c>
      <c r="E1060">
        <v>8.5111765798702006</v>
      </c>
      <c r="F1060">
        <v>3</v>
      </c>
      <c r="G1060">
        <f t="shared" si="273"/>
        <v>-1</v>
      </c>
      <c r="H1060">
        <f t="shared" si="274"/>
        <v>99999</v>
      </c>
      <c r="I1060">
        <f t="shared" si="275"/>
        <v>99999</v>
      </c>
      <c r="J1060">
        <f>IF(Basket_Sheet!$I$6=0,IF(C1060&lt;Basket_Sheet!$I$7,-10,10),IF(Basket_Sheet!$I$6=1,IF(D1060&lt;Basket_Sheet!$I$7,-10,10),IF(Basket_Sheet!$I$6=2,IF(E1060&gt;Basket_Sheet!$I$7,-10,10),"")))</f>
        <v>10</v>
      </c>
      <c r="K1060">
        <f t="shared" si="276"/>
        <v>-1</v>
      </c>
      <c r="L1060">
        <f t="shared" si="277"/>
        <v>1</v>
      </c>
      <c r="M1060">
        <f t="shared" si="278"/>
        <v>1</v>
      </c>
      <c r="N1060">
        <v>22664.5</v>
      </c>
      <c r="O1060" s="6">
        <f t="shared" si="283"/>
        <v>-1.3720780382047604E-2</v>
      </c>
      <c r="P1060">
        <v>38250832</v>
      </c>
      <c r="Q1060" s="6">
        <f t="shared" si="284"/>
        <v>7.4112249032327604E-3</v>
      </c>
      <c r="R1060">
        <v>5456.2634272407659</v>
      </c>
      <c r="S1060" s="6">
        <f t="shared" si="285"/>
        <v>3.1606356923636891E-3</v>
      </c>
      <c r="T1060" s="29">
        <v>998.11848999999881</v>
      </c>
      <c r="U1060" s="6">
        <f t="shared" si="286"/>
        <v>6.7492303418126287E-3</v>
      </c>
      <c r="V1060">
        <v>1779.6906399999991</v>
      </c>
      <c r="W1060" s="6">
        <f t="shared" si="288"/>
        <v>-1.3763650191316312E-3</v>
      </c>
      <c r="X1060">
        <v>6454.3819172407648</v>
      </c>
      <c r="Y1060" s="6">
        <f t="shared" si="287"/>
        <v>3.7139099740033377E-3</v>
      </c>
      <c r="Z1060" s="29">
        <v>8234.0725572407646</v>
      </c>
      <c r="AA1060" s="6">
        <f t="shared" si="289"/>
        <v>2.6093203262165243E-3</v>
      </c>
      <c r="AB1060">
        <f t="shared" si="279"/>
        <v>2020</v>
      </c>
      <c r="AC1060">
        <f t="shared" si="280"/>
        <v>9</v>
      </c>
      <c r="AD1060" s="23">
        <f t="shared" si="281"/>
        <v>3</v>
      </c>
      <c r="AE1060">
        <f>IF(ISBLANK(Basket_Sheet!$I$1),0,IF(Basket_Sheet!$I$1=0,1,IF(Calculation_Sheet!AB1060=Basket_Sheet!$I$1,1,0)))</f>
        <v>1</v>
      </c>
      <c r="AF1060">
        <f>IF(ISBLANK(Basket_Sheet!$I$2),0,IF(Basket_Sheet!$I$2=0,1,IF(Calculation_Sheet!AC1060=Basket_Sheet!$I$2,1,0)))</f>
        <v>0</v>
      </c>
      <c r="AG1060">
        <f>IF(ISBLANK(Basket_Sheet!$I$3),0,IF(Basket_Sheet!$I$3=0,1,IF(Calculation_Sheet!AD1060=Basket_Sheet!$I$3,1,0)))</f>
        <v>0</v>
      </c>
      <c r="AH1060">
        <f t="shared" si="282"/>
        <v>1</v>
      </c>
    </row>
    <row r="1061" spans="1:34" x14ac:dyDescent="0.35">
      <c r="A1061" s="19">
        <v>44083</v>
      </c>
      <c r="B1061" s="7">
        <v>-0.44044965268738401</v>
      </c>
      <c r="C1061">
        <v>0.53701273900000002</v>
      </c>
      <c r="D1061">
        <v>9.6466260205824397E-2</v>
      </c>
      <c r="E1061">
        <v>8.0202540084398795</v>
      </c>
      <c r="F1061">
        <v>3</v>
      </c>
      <c r="G1061">
        <f t="shared" si="273"/>
        <v>-1</v>
      </c>
      <c r="H1061">
        <f t="shared" si="274"/>
        <v>99999</v>
      </c>
      <c r="I1061">
        <f t="shared" si="275"/>
        <v>99999</v>
      </c>
      <c r="J1061">
        <f>IF(Basket_Sheet!$I$6=0,IF(C1061&lt;Basket_Sheet!$I$7,-10,10),IF(Basket_Sheet!$I$6=1,IF(D1061&lt;Basket_Sheet!$I$7,-10,10),IF(Basket_Sheet!$I$6=2,IF(E1061&gt;Basket_Sheet!$I$7,-10,10),"")))</f>
        <v>10</v>
      </c>
      <c r="K1061">
        <f t="shared" si="276"/>
        <v>-1</v>
      </c>
      <c r="L1061">
        <f t="shared" si="277"/>
        <v>1</v>
      </c>
      <c r="M1061">
        <f t="shared" si="278"/>
        <v>1</v>
      </c>
      <c r="N1061">
        <v>22293.849600000001</v>
      </c>
      <c r="O1061" s="6">
        <f t="shared" si="283"/>
        <v>-1.6353786759028321E-2</v>
      </c>
      <c r="P1061">
        <v>38258264</v>
      </c>
      <c r="Q1061" s="6">
        <f t="shared" si="284"/>
        <v>1.9429642733004293E-4</v>
      </c>
      <c r="R1061">
        <v>5456.7876566509076</v>
      </c>
      <c r="S1061" s="6">
        <f t="shared" si="285"/>
        <v>9.6078464159932153E-5</v>
      </c>
      <c r="T1061" s="29">
        <v>1003.8796299999989</v>
      </c>
      <c r="U1061" s="6">
        <f t="shared" si="286"/>
        <v>5.7720000758627599E-3</v>
      </c>
      <c r="V1061">
        <v>1779.6906399999991</v>
      </c>
      <c r="W1061" s="6">
        <f t="shared" si="288"/>
        <v>0</v>
      </c>
      <c r="X1061">
        <v>6460.6672866509061</v>
      </c>
      <c r="Y1061" s="6">
        <f t="shared" si="287"/>
        <v>9.7381430022780435E-4</v>
      </c>
      <c r="Z1061" s="29">
        <v>8240.3579266509059</v>
      </c>
      <c r="AA1061" s="6">
        <f t="shared" si="289"/>
        <v>7.6333665588279587E-4</v>
      </c>
      <c r="AB1061">
        <f t="shared" si="279"/>
        <v>2020</v>
      </c>
      <c r="AC1061">
        <f t="shared" si="280"/>
        <v>9</v>
      </c>
      <c r="AD1061" s="23">
        <f t="shared" si="281"/>
        <v>3</v>
      </c>
      <c r="AE1061">
        <f>IF(ISBLANK(Basket_Sheet!$I$1),0,IF(Basket_Sheet!$I$1=0,1,IF(Calculation_Sheet!AB1061=Basket_Sheet!$I$1,1,0)))</f>
        <v>1</v>
      </c>
      <c r="AF1061">
        <f>IF(ISBLANK(Basket_Sheet!$I$2),0,IF(Basket_Sheet!$I$2=0,1,IF(Calculation_Sheet!AC1061=Basket_Sheet!$I$2,1,0)))</f>
        <v>0</v>
      </c>
      <c r="AG1061">
        <f>IF(ISBLANK(Basket_Sheet!$I$3),0,IF(Basket_Sheet!$I$3=0,1,IF(Calculation_Sheet!AD1061=Basket_Sheet!$I$3,1,0)))</f>
        <v>0</v>
      </c>
      <c r="AH1061">
        <f t="shared" si="282"/>
        <v>1</v>
      </c>
    </row>
    <row r="1062" spans="1:34" x14ac:dyDescent="0.35">
      <c r="A1062" s="19">
        <v>44084</v>
      </c>
      <c r="B1062" s="7">
        <v>4.2701571065137098E-2</v>
      </c>
      <c r="C1062">
        <v>0.17290338299999999</v>
      </c>
      <c r="D1062">
        <v>1.1190459778635101E-2</v>
      </c>
      <c r="E1062">
        <v>7.2214078329003399</v>
      </c>
      <c r="F1062">
        <v>7</v>
      </c>
      <c r="G1062">
        <f t="shared" si="273"/>
        <v>99999</v>
      </c>
      <c r="H1062">
        <f t="shared" si="274"/>
        <v>0</v>
      </c>
      <c r="I1062">
        <f t="shared" si="275"/>
        <v>99999</v>
      </c>
      <c r="J1062">
        <f>IF(Basket_Sheet!$I$6=0,IF(C1062&lt;Basket_Sheet!$I$7,-10,10),IF(Basket_Sheet!$I$6=1,IF(D1062&lt;Basket_Sheet!$I$7,-10,10),IF(Basket_Sheet!$I$6=2,IF(E1062&gt;Basket_Sheet!$I$7,-10,10),"")))</f>
        <v>-10</v>
      </c>
      <c r="K1062">
        <f t="shared" si="276"/>
        <v>0</v>
      </c>
      <c r="L1062">
        <f t="shared" si="277"/>
        <v>4</v>
      </c>
      <c r="M1062">
        <f t="shared" si="278"/>
        <v>4</v>
      </c>
      <c r="N1062">
        <v>22490.699199999999</v>
      </c>
      <c r="O1062" s="6">
        <f t="shared" si="283"/>
        <v>8.8297715976337621E-3</v>
      </c>
      <c r="P1062">
        <v>37901092</v>
      </c>
      <c r="Q1062" s="6">
        <f t="shared" si="284"/>
        <v>-9.3358130415953644E-3</v>
      </c>
      <c r="R1062">
        <v>5431.7179859011503</v>
      </c>
      <c r="S1062" s="6">
        <f t="shared" si="285"/>
        <v>-4.5942177572553256E-3</v>
      </c>
      <c r="T1062" s="29">
        <v>1001.9810999999988</v>
      </c>
      <c r="U1062" s="6">
        <f t="shared" si="286"/>
        <v>-1.8911928714003823E-3</v>
      </c>
      <c r="V1062">
        <v>1771.8054799999991</v>
      </c>
      <c r="W1062" s="6">
        <f t="shared" si="288"/>
        <v>-4.430635202981148E-3</v>
      </c>
      <c r="X1062">
        <v>6433.6990859011494</v>
      </c>
      <c r="Y1062" s="6">
        <f t="shared" si="287"/>
        <v>-4.1742129029734842E-3</v>
      </c>
      <c r="Z1062" s="29">
        <v>8205.5045659011485</v>
      </c>
      <c r="AA1062" s="6">
        <f t="shared" si="289"/>
        <v>-4.2295930662228365E-3</v>
      </c>
      <c r="AB1062">
        <f t="shared" si="279"/>
        <v>2020</v>
      </c>
      <c r="AC1062">
        <f t="shared" si="280"/>
        <v>9</v>
      </c>
      <c r="AD1062" s="23">
        <f t="shared" si="281"/>
        <v>3</v>
      </c>
      <c r="AE1062">
        <f>IF(ISBLANK(Basket_Sheet!$I$1),0,IF(Basket_Sheet!$I$1=0,1,IF(Calculation_Sheet!AB1062=Basket_Sheet!$I$1,1,0)))</f>
        <v>1</v>
      </c>
      <c r="AF1062">
        <f>IF(ISBLANK(Basket_Sheet!$I$2),0,IF(Basket_Sheet!$I$2=0,1,IF(Calculation_Sheet!AC1062=Basket_Sheet!$I$2,1,0)))</f>
        <v>0</v>
      </c>
      <c r="AG1062">
        <f>IF(ISBLANK(Basket_Sheet!$I$3),0,IF(Basket_Sheet!$I$3=0,1,IF(Calculation_Sheet!AD1062=Basket_Sheet!$I$3,1,0)))</f>
        <v>0</v>
      </c>
      <c r="AH1062">
        <f t="shared" si="282"/>
        <v>1</v>
      </c>
    </row>
    <row r="1063" spans="1:34" x14ac:dyDescent="0.35">
      <c r="A1063" s="19">
        <v>44085</v>
      </c>
      <c r="B1063" s="7">
        <v>-0.26981152575477568</v>
      </c>
      <c r="C1063">
        <v>0.21673456999999999</v>
      </c>
      <c r="D1063">
        <v>3.2656469516059397E-2</v>
      </c>
      <c r="E1063">
        <v>8.4692220795894801</v>
      </c>
      <c r="F1063">
        <v>5</v>
      </c>
      <c r="G1063">
        <f t="shared" si="273"/>
        <v>-1</v>
      </c>
      <c r="H1063">
        <f t="shared" si="274"/>
        <v>99999</v>
      </c>
      <c r="I1063">
        <f t="shared" si="275"/>
        <v>99999</v>
      </c>
      <c r="J1063">
        <f>IF(Basket_Sheet!$I$6=0,IF(C1063&lt;Basket_Sheet!$I$7,-10,10),IF(Basket_Sheet!$I$6=1,IF(D1063&lt;Basket_Sheet!$I$7,-10,10),IF(Basket_Sheet!$I$6=2,IF(E1063&gt;Basket_Sheet!$I$7,-10,10),"")))</f>
        <v>-10</v>
      </c>
      <c r="K1063">
        <f t="shared" si="276"/>
        <v>-1</v>
      </c>
      <c r="L1063">
        <f t="shared" si="277"/>
        <v>2</v>
      </c>
      <c r="M1063">
        <f t="shared" si="278"/>
        <v>2</v>
      </c>
      <c r="N1063">
        <v>22509.349600000001</v>
      </c>
      <c r="O1063" s="6">
        <f t="shared" si="283"/>
        <v>8.2924945259166272E-4</v>
      </c>
      <c r="P1063">
        <v>37794880</v>
      </c>
      <c r="Q1063" s="6">
        <f t="shared" si="284"/>
        <v>-2.8023466975568567E-3</v>
      </c>
      <c r="R1063">
        <v>5409.0367882591809</v>
      </c>
      <c r="S1063" s="6">
        <f t="shared" si="285"/>
        <v>-4.1756950012578065E-3</v>
      </c>
      <c r="T1063" s="29">
        <v>994.5074699999991</v>
      </c>
      <c r="U1063" s="6">
        <f t="shared" si="286"/>
        <v>-7.4588532657948736E-3</v>
      </c>
      <c r="V1063">
        <v>1742.646639999999</v>
      </c>
      <c r="W1063" s="6">
        <f t="shared" si="288"/>
        <v>-1.6457133883568287E-2</v>
      </c>
      <c r="X1063">
        <v>6403.5442582591804</v>
      </c>
      <c r="Y1063" s="6">
        <f t="shared" si="287"/>
        <v>-4.687012438621907E-3</v>
      </c>
      <c r="Z1063" s="29">
        <v>8146.1908982591794</v>
      </c>
      <c r="AA1063" s="6">
        <f t="shared" si="289"/>
        <v>-7.228521679026656E-3</v>
      </c>
      <c r="AB1063">
        <f t="shared" si="279"/>
        <v>2020</v>
      </c>
      <c r="AC1063">
        <f t="shared" si="280"/>
        <v>9</v>
      </c>
      <c r="AD1063" s="23">
        <f t="shared" si="281"/>
        <v>3</v>
      </c>
      <c r="AE1063">
        <f>IF(ISBLANK(Basket_Sheet!$I$1),0,IF(Basket_Sheet!$I$1=0,1,IF(Calculation_Sheet!AB1063=Basket_Sheet!$I$1,1,0)))</f>
        <v>1</v>
      </c>
      <c r="AF1063">
        <f>IF(ISBLANK(Basket_Sheet!$I$2),0,IF(Basket_Sheet!$I$2=0,1,IF(Calculation_Sheet!AC1063=Basket_Sheet!$I$2,1,0)))</f>
        <v>0</v>
      </c>
      <c r="AG1063">
        <f>IF(ISBLANK(Basket_Sheet!$I$3),0,IF(Basket_Sheet!$I$3=0,1,IF(Calculation_Sheet!AD1063=Basket_Sheet!$I$3,1,0)))</f>
        <v>0</v>
      </c>
      <c r="AH1063">
        <f t="shared" si="282"/>
        <v>1</v>
      </c>
    </row>
    <row r="1064" spans="1:34" x14ac:dyDescent="0.35">
      <c r="A1064" s="19">
        <v>44088</v>
      </c>
      <c r="B1064" s="7">
        <v>-1.220958211237902</v>
      </c>
      <c r="C1064">
        <v>0.82512934199999999</v>
      </c>
      <c r="D1064">
        <v>0.37438679094517202</v>
      </c>
      <c r="E1064">
        <v>5.3452218003282397</v>
      </c>
      <c r="F1064">
        <v>2</v>
      </c>
      <c r="G1064">
        <f t="shared" si="273"/>
        <v>-1</v>
      </c>
      <c r="H1064">
        <f t="shared" si="274"/>
        <v>99999</v>
      </c>
      <c r="I1064">
        <f t="shared" si="275"/>
        <v>99999</v>
      </c>
      <c r="J1064">
        <f>IF(Basket_Sheet!$I$6=0,IF(C1064&lt;Basket_Sheet!$I$7,-10,10),IF(Basket_Sheet!$I$6=1,IF(D1064&lt;Basket_Sheet!$I$7,-10,10),IF(Basket_Sheet!$I$6=2,IF(E1064&gt;Basket_Sheet!$I$7,-10,10),"")))</f>
        <v>10</v>
      </c>
      <c r="K1064">
        <f t="shared" si="276"/>
        <v>-1</v>
      </c>
      <c r="L1064">
        <f t="shared" si="277"/>
        <v>1</v>
      </c>
      <c r="M1064">
        <f t="shared" si="278"/>
        <v>1</v>
      </c>
      <c r="N1064">
        <v>22091.150399999999</v>
      </c>
      <c r="O1064" s="6">
        <f t="shared" si="283"/>
        <v>-1.857891087177399E-2</v>
      </c>
      <c r="P1064">
        <v>37809356</v>
      </c>
      <c r="Q1064" s="6">
        <f t="shared" si="284"/>
        <v>3.8301484222191817E-4</v>
      </c>
      <c r="R1064">
        <v>5405.9328281272637</v>
      </c>
      <c r="S1064" s="6">
        <f t="shared" si="285"/>
        <v>-5.7384711057140159E-4</v>
      </c>
      <c r="T1064" s="29">
        <v>998.90220999999906</v>
      </c>
      <c r="U1064" s="6">
        <f t="shared" si="286"/>
        <v>4.4190115535280849E-3</v>
      </c>
      <c r="V1064">
        <v>1734.7030799999993</v>
      </c>
      <c r="W1064" s="6">
        <f t="shared" si="288"/>
        <v>-4.5583308845674742E-3</v>
      </c>
      <c r="X1064">
        <v>6404.835038127263</v>
      </c>
      <c r="Y1064" s="6">
        <f t="shared" si="287"/>
        <v>2.0157272535725745E-4</v>
      </c>
      <c r="Z1064" s="29">
        <v>8139.5381181272624</v>
      </c>
      <c r="AA1064" s="6">
        <f t="shared" si="289"/>
        <v>-8.1667373316018921E-4</v>
      </c>
      <c r="AB1064">
        <f t="shared" si="279"/>
        <v>2020</v>
      </c>
      <c r="AC1064">
        <f t="shared" si="280"/>
        <v>9</v>
      </c>
      <c r="AD1064" s="23">
        <f t="shared" si="281"/>
        <v>3</v>
      </c>
      <c r="AE1064">
        <f>IF(ISBLANK(Basket_Sheet!$I$1),0,IF(Basket_Sheet!$I$1=0,1,IF(Calculation_Sheet!AB1064=Basket_Sheet!$I$1,1,0)))</f>
        <v>1</v>
      </c>
      <c r="AF1064">
        <f>IF(ISBLANK(Basket_Sheet!$I$2),0,IF(Basket_Sheet!$I$2=0,1,IF(Calculation_Sheet!AC1064=Basket_Sheet!$I$2,1,0)))</f>
        <v>0</v>
      </c>
      <c r="AG1064">
        <f>IF(ISBLANK(Basket_Sheet!$I$3),0,IF(Basket_Sheet!$I$3=0,1,IF(Calculation_Sheet!AD1064=Basket_Sheet!$I$3,1,0)))</f>
        <v>0</v>
      </c>
      <c r="AH1064">
        <f t="shared" si="282"/>
        <v>1</v>
      </c>
    </row>
    <row r="1065" spans="1:34" x14ac:dyDescent="0.35">
      <c r="A1065" s="19">
        <v>44089</v>
      </c>
      <c r="B1065" s="7">
        <v>0.69756315713281736</v>
      </c>
      <c r="C1065">
        <v>0.27458021799999999</v>
      </c>
      <c r="D1065">
        <v>0.12234714535202</v>
      </c>
      <c r="E1065">
        <v>9.2149170384280001</v>
      </c>
      <c r="F1065">
        <v>3</v>
      </c>
      <c r="G1065">
        <f t="shared" si="273"/>
        <v>99999</v>
      </c>
      <c r="H1065">
        <f t="shared" si="274"/>
        <v>99999</v>
      </c>
      <c r="I1065">
        <f t="shared" si="275"/>
        <v>1</v>
      </c>
      <c r="J1065">
        <f>IF(Basket_Sheet!$I$6=0,IF(C1065&lt;Basket_Sheet!$I$7,-10,10),IF(Basket_Sheet!$I$6=1,IF(D1065&lt;Basket_Sheet!$I$7,-10,10),IF(Basket_Sheet!$I$6=2,IF(E1065&gt;Basket_Sheet!$I$7,-10,10),"")))</f>
        <v>10</v>
      </c>
      <c r="K1065">
        <f t="shared" si="276"/>
        <v>1</v>
      </c>
      <c r="L1065">
        <f t="shared" si="277"/>
        <v>5</v>
      </c>
      <c r="M1065">
        <f t="shared" si="278"/>
        <v>5</v>
      </c>
      <c r="N1065">
        <v>22512.349600000001</v>
      </c>
      <c r="O1065" s="6">
        <f t="shared" si="283"/>
        <v>1.9066422181436282E-2</v>
      </c>
      <c r="P1065">
        <v>38036552</v>
      </c>
      <c r="Q1065" s="6">
        <f t="shared" si="284"/>
        <v>6.0089888862429053E-3</v>
      </c>
      <c r="R1065">
        <v>5416.1840063453701</v>
      </c>
      <c r="S1065" s="6">
        <f t="shared" si="285"/>
        <v>1.8962829439479467E-3</v>
      </c>
      <c r="T1065" s="29">
        <v>999.66871999999898</v>
      </c>
      <c r="U1065" s="6">
        <f t="shared" si="286"/>
        <v>7.6735239178216119E-4</v>
      </c>
      <c r="V1065">
        <v>1748.2476799999993</v>
      </c>
      <c r="W1065" s="6">
        <f t="shared" si="288"/>
        <v>7.8080221083136614E-3</v>
      </c>
      <c r="X1065">
        <v>6415.8527263453689</v>
      </c>
      <c r="Y1065" s="6">
        <f t="shared" si="287"/>
        <v>1.7202142057552994E-3</v>
      </c>
      <c r="Z1065" s="29">
        <v>8164.1004063453684</v>
      </c>
      <c r="AA1065" s="6">
        <f t="shared" si="289"/>
        <v>3.0176513533863858E-3</v>
      </c>
      <c r="AB1065">
        <f t="shared" si="279"/>
        <v>2020</v>
      </c>
      <c r="AC1065">
        <f t="shared" si="280"/>
        <v>9</v>
      </c>
      <c r="AD1065" s="23">
        <f t="shared" si="281"/>
        <v>3</v>
      </c>
      <c r="AE1065">
        <f>IF(ISBLANK(Basket_Sheet!$I$1),0,IF(Basket_Sheet!$I$1=0,1,IF(Calculation_Sheet!AB1065=Basket_Sheet!$I$1,1,0)))</f>
        <v>1</v>
      </c>
      <c r="AF1065">
        <f>IF(ISBLANK(Basket_Sheet!$I$2),0,IF(Basket_Sheet!$I$2=0,1,IF(Calculation_Sheet!AC1065=Basket_Sheet!$I$2,1,0)))</f>
        <v>0</v>
      </c>
      <c r="AG1065">
        <f>IF(ISBLANK(Basket_Sheet!$I$3),0,IF(Basket_Sheet!$I$3=0,1,IF(Calculation_Sheet!AD1065=Basket_Sheet!$I$3,1,0)))</f>
        <v>0</v>
      </c>
      <c r="AH1065">
        <f t="shared" si="282"/>
        <v>1</v>
      </c>
    </row>
    <row r="1066" spans="1:34" x14ac:dyDescent="0.35">
      <c r="A1066" s="19">
        <v>44090</v>
      </c>
      <c r="B1066" s="7">
        <v>0.1461380606695129</v>
      </c>
      <c r="C1066">
        <v>0.288360803</v>
      </c>
      <c r="D1066">
        <v>9.2284826822140301E-2</v>
      </c>
      <c r="E1066">
        <v>6.7493612559393501</v>
      </c>
      <c r="F1066">
        <v>1</v>
      </c>
      <c r="G1066">
        <f t="shared" si="273"/>
        <v>99999</v>
      </c>
      <c r="H1066">
        <f t="shared" si="274"/>
        <v>0</v>
      </c>
      <c r="I1066">
        <f t="shared" si="275"/>
        <v>99999</v>
      </c>
      <c r="J1066">
        <f>IF(Basket_Sheet!$I$6=0,IF(C1066&lt;Basket_Sheet!$I$7,-10,10),IF(Basket_Sheet!$I$6=1,IF(D1066&lt;Basket_Sheet!$I$7,-10,10),IF(Basket_Sheet!$I$6=2,IF(E1066&gt;Basket_Sheet!$I$7,-10,10),"")))</f>
        <v>10</v>
      </c>
      <c r="K1066">
        <f t="shared" si="276"/>
        <v>0</v>
      </c>
      <c r="L1066">
        <f t="shared" si="277"/>
        <v>3</v>
      </c>
      <c r="M1066">
        <f t="shared" si="278"/>
        <v>3</v>
      </c>
      <c r="N1066">
        <v>22545.150399999999</v>
      </c>
      <c r="O1066" s="6">
        <f t="shared" si="283"/>
        <v>1.4570136206484285E-3</v>
      </c>
      <c r="P1066">
        <v>37732212</v>
      </c>
      <c r="Q1066" s="6">
        <f t="shared" si="284"/>
        <v>-8.0012510071890697E-3</v>
      </c>
      <c r="R1066">
        <v>5399.5616037024201</v>
      </c>
      <c r="S1066" s="6">
        <f t="shared" si="285"/>
        <v>-3.0690247272758819E-3</v>
      </c>
      <c r="T1066" s="29">
        <v>999.81250999999907</v>
      </c>
      <c r="U1066" s="6">
        <f t="shared" si="286"/>
        <v>1.4383765053693764E-4</v>
      </c>
      <c r="V1066">
        <v>1743.3244399999994</v>
      </c>
      <c r="W1066" s="6">
        <f t="shared" si="288"/>
        <v>-2.8160998331768772E-3</v>
      </c>
      <c r="X1066">
        <v>6399.374113702419</v>
      </c>
      <c r="Y1066" s="6">
        <f t="shared" si="287"/>
        <v>-2.5684212755202607E-3</v>
      </c>
      <c r="Z1066" s="29">
        <v>8142.6985537024184</v>
      </c>
      <c r="AA1066" s="6">
        <f t="shared" si="289"/>
        <v>-2.6214587741125728E-3</v>
      </c>
      <c r="AB1066">
        <f t="shared" si="279"/>
        <v>2020</v>
      </c>
      <c r="AC1066">
        <f t="shared" si="280"/>
        <v>9</v>
      </c>
      <c r="AD1066" s="23">
        <f t="shared" si="281"/>
        <v>3</v>
      </c>
      <c r="AE1066">
        <f>IF(ISBLANK(Basket_Sheet!$I$1),0,IF(Basket_Sheet!$I$1=0,1,IF(Calculation_Sheet!AB1066=Basket_Sheet!$I$1,1,0)))</f>
        <v>1</v>
      </c>
      <c r="AF1066">
        <f>IF(ISBLANK(Basket_Sheet!$I$2),0,IF(Basket_Sheet!$I$2=0,1,IF(Calculation_Sheet!AC1066=Basket_Sheet!$I$2,1,0)))</f>
        <v>0</v>
      </c>
      <c r="AG1066">
        <f>IF(ISBLANK(Basket_Sheet!$I$3),0,IF(Basket_Sheet!$I$3=0,1,IF(Calculation_Sheet!AD1066=Basket_Sheet!$I$3,1,0)))</f>
        <v>0</v>
      </c>
      <c r="AH1066">
        <f t="shared" si="282"/>
        <v>1</v>
      </c>
    </row>
    <row r="1067" spans="1:34" x14ac:dyDescent="0.35">
      <c r="A1067" s="19">
        <v>44091</v>
      </c>
      <c r="B1067" s="7">
        <v>-4.8517777639719241E-2</v>
      </c>
      <c r="C1067">
        <v>0.21192081900000001</v>
      </c>
      <c r="D1067">
        <v>7.0841021089736098E-3</v>
      </c>
      <c r="E1067">
        <v>11.765263792848</v>
      </c>
      <c r="F1067">
        <v>5</v>
      </c>
      <c r="G1067">
        <f t="shared" si="273"/>
        <v>99999</v>
      </c>
      <c r="H1067">
        <f t="shared" si="274"/>
        <v>0</v>
      </c>
      <c r="I1067">
        <f t="shared" si="275"/>
        <v>99999</v>
      </c>
      <c r="J1067">
        <f>IF(Basket_Sheet!$I$6=0,IF(C1067&lt;Basket_Sheet!$I$7,-10,10),IF(Basket_Sheet!$I$6=1,IF(D1067&lt;Basket_Sheet!$I$7,-10,10),IF(Basket_Sheet!$I$6=2,IF(E1067&gt;Basket_Sheet!$I$7,-10,10),"")))</f>
        <v>-10</v>
      </c>
      <c r="K1067">
        <f t="shared" si="276"/>
        <v>0</v>
      </c>
      <c r="L1067">
        <f t="shared" si="277"/>
        <v>4</v>
      </c>
      <c r="M1067">
        <f t="shared" si="278"/>
        <v>4</v>
      </c>
      <c r="N1067">
        <v>22324.449199999999</v>
      </c>
      <c r="O1067" s="6">
        <f t="shared" si="283"/>
        <v>-9.7892981898226594E-3</v>
      </c>
      <c r="P1067">
        <v>37876180</v>
      </c>
      <c r="Q1067" s="6">
        <f t="shared" si="284"/>
        <v>3.8155197474243341E-3</v>
      </c>
      <c r="R1067">
        <v>5433.5140491444299</v>
      </c>
      <c r="S1067" s="6">
        <f t="shared" si="285"/>
        <v>6.2880003848329036E-3</v>
      </c>
      <c r="T1067" s="29">
        <v>996.12751999999898</v>
      </c>
      <c r="U1067" s="6">
        <f t="shared" si="286"/>
        <v>-3.6856810283361074E-3</v>
      </c>
      <c r="V1067">
        <v>1725.1990199999993</v>
      </c>
      <c r="W1067" s="6">
        <f t="shared" si="288"/>
        <v>-1.0397043478608037E-2</v>
      </c>
      <c r="X1067">
        <v>6429.641569144429</v>
      </c>
      <c r="Y1067" s="6">
        <f t="shared" si="287"/>
        <v>4.729752457697467E-3</v>
      </c>
      <c r="Z1067" s="29">
        <v>8154.8405891444281</v>
      </c>
      <c r="AA1067" s="6">
        <f t="shared" si="289"/>
        <v>1.4911562010961887E-3</v>
      </c>
      <c r="AB1067">
        <f t="shared" si="279"/>
        <v>2020</v>
      </c>
      <c r="AC1067">
        <f t="shared" si="280"/>
        <v>9</v>
      </c>
      <c r="AD1067" s="23">
        <f t="shared" si="281"/>
        <v>3</v>
      </c>
      <c r="AE1067">
        <f>IF(ISBLANK(Basket_Sheet!$I$1),0,IF(Basket_Sheet!$I$1=0,1,IF(Calculation_Sheet!AB1067=Basket_Sheet!$I$1,1,0)))</f>
        <v>1</v>
      </c>
      <c r="AF1067">
        <f>IF(ISBLANK(Basket_Sheet!$I$2),0,IF(Basket_Sheet!$I$2=0,1,IF(Calculation_Sheet!AC1067=Basket_Sheet!$I$2,1,0)))</f>
        <v>0</v>
      </c>
      <c r="AG1067">
        <f>IF(ISBLANK(Basket_Sheet!$I$3),0,IF(Basket_Sheet!$I$3=0,1,IF(Calculation_Sheet!AD1067=Basket_Sheet!$I$3,1,0)))</f>
        <v>0</v>
      </c>
      <c r="AH1067">
        <f t="shared" si="282"/>
        <v>1</v>
      </c>
    </row>
    <row r="1068" spans="1:34" x14ac:dyDescent="0.35">
      <c r="A1068" s="19">
        <v>44092</v>
      </c>
      <c r="B1068" s="7">
        <v>-0.86351977336515817</v>
      </c>
      <c r="C1068">
        <v>0.55607392899999997</v>
      </c>
      <c r="D1068">
        <v>0.17439881774028601</v>
      </c>
      <c r="E1068">
        <v>5.0709593014117802</v>
      </c>
      <c r="F1068">
        <v>5</v>
      </c>
      <c r="G1068">
        <f t="shared" si="273"/>
        <v>-1</v>
      </c>
      <c r="H1068">
        <f t="shared" si="274"/>
        <v>99999</v>
      </c>
      <c r="I1068">
        <f t="shared" si="275"/>
        <v>99999</v>
      </c>
      <c r="J1068">
        <f>IF(Basket_Sheet!$I$6=0,IF(C1068&lt;Basket_Sheet!$I$7,-10,10),IF(Basket_Sheet!$I$6=1,IF(D1068&lt;Basket_Sheet!$I$7,-10,10),IF(Basket_Sheet!$I$6=2,IF(E1068&gt;Basket_Sheet!$I$7,-10,10),"")))</f>
        <v>10</v>
      </c>
      <c r="K1068">
        <f t="shared" si="276"/>
        <v>-1</v>
      </c>
      <c r="L1068">
        <f t="shared" si="277"/>
        <v>1</v>
      </c>
      <c r="M1068">
        <f t="shared" si="278"/>
        <v>1</v>
      </c>
      <c r="N1068">
        <v>22063.400399999999</v>
      </c>
      <c r="O1068" s="6">
        <f t="shared" si="283"/>
        <v>-1.169340383994788E-2</v>
      </c>
      <c r="P1068">
        <v>37871364</v>
      </c>
      <c r="Q1068" s="6">
        <f t="shared" si="284"/>
        <v>-1.2715115410266709E-4</v>
      </c>
      <c r="R1068">
        <v>5434.1363761642961</v>
      </c>
      <c r="S1068" s="6">
        <f t="shared" si="285"/>
        <v>1.1453490581558867E-4</v>
      </c>
      <c r="T1068" s="29">
        <v>999.39023999999904</v>
      </c>
      <c r="U1068" s="6">
        <f t="shared" si="286"/>
        <v>3.275403936235044E-3</v>
      </c>
      <c r="V1068">
        <v>1717.7042399999993</v>
      </c>
      <c r="W1068" s="6">
        <f t="shared" si="288"/>
        <v>-4.3442987812501999E-3</v>
      </c>
      <c r="X1068">
        <v>6433.5266161642949</v>
      </c>
      <c r="Y1068" s="6">
        <f t="shared" si="287"/>
        <v>6.0424006192039137E-4</v>
      </c>
      <c r="Z1068" s="29">
        <v>8151.230856164294</v>
      </c>
      <c r="AA1068" s="6">
        <f t="shared" si="289"/>
        <v>-4.4264911627323045E-4</v>
      </c>
      <c r="AB1068">
        <f t="shared" si="279"/>
        <v>2020</v>
      </c>
      <c r="AC1068">
        <f t="shared" si="280"/>
        <v>9</v>
      </c>
      <c r="AD1068" s="23">
        <f t="shared" si="281"/>
        <v>3</v>
      </c>
      <c r="AE1068">
        <f>IF(ISBLANK(Basket_Sheet!$I$1),0,IF(Basket_Sheet!$I$1=0,1,IF(Calculation_Sheet!AB1068=Basket_Sheet!$I$1,1,0)))</f>
        <v>1</v>
      </c>
      <c r="AF1068">
        <f>IF(ISBLANK(Basket_Sheet!$I$2),0,IF(Basket_Sheet!$I$2=0,1,IF(Calculation_Sheet!AC1068=Basket_Sheet!$I$2,1,0)))</f>
        <v>0</v>
      </c>
      <c r="AG1068">
        <f>IF(ISBLANK(Basket_Sheet!$I$3),0,IF(Basket_Sheet!$I$3=0,1,IF(Calculation_Sheet!AD1068=Basket_Sheet!$I$3,1,0)))</f>
        <v>0</v>
      </c>
      <c r="AH1068">
        <f t="shared" si="282"/>
        <v>1</v>
      </c>
    </row>
    <row r="1069" spans="1:34" x14ac:dyDescent="0.35">
      <c r="A1069" s="19">
        <v>44095</v>
      </c>
      <c r="B1069" s="7">
        <v>-1.3138628019197454</v>
      </c>
      <c r="C1069">
        <v>0.72042644099999997</v>
      </c>
      <c r="D1069">
        <v>0.32220532300232002</v>
      </c>
      <c r="E1069">
        <v>5.3158850586505402</v>
      </c>
      <c r="F1069">
        <v>2</v>
      </c>
      <c r="G1069">
        <f t="shared" si="273"/>
        <v>-1</v>
      </c>
      <c r="H1069">
        <f t="shared" si="274"/>
        <v>99999</v>
      </c>
      <c r="I1069">
        <f t="shared" si="275"/>
        <v>99999</v>
      </c>
      <c r="J1069">
        <f>IF(Basket_Sheet!$I$6=0,IF(C1069&lt;Basket_Sheet!$I$7,-10,10),IF(Basket_Sheet!$I$6=1,IF(D1069&lt;Basket_Sheet!$I$7,-10,10),IF(Basket_Sheet!$I$6=2,IF(E1069&gt;Basket_Sheet!$I$7,-10,10),"")))</f>
        <v>10</v>
      </c>
      <c r="K1069">
        <f t="shared" si="276"/>
        <v>-1</v>
      </c>
      <c r="L1069">
        <f t="shared" si="277"/>
        <v>1</v>
      </c>
      <c r="M1069">
        <f t="shared" si="278"/>
        <v>1</v>
      </c>
      <c r="N1069">
        <v>21292.75</v>
      </c>
      <c r="O1069" s="6">
        <f t="shared" si="283"/>
        <v>-3.4928904249954096E-2</v>
      </c>
      <c r="P1069">
        <v>37640376</v>
      </c>
      <c r="Q1069" s="6">
        <f t="shared" si="284"/>
        <v>-6.099278600052549E-3</v>
      </c>
      <c r="R1069">
        <v>5428.4950167701836</v>
      </c>
      <c r="S1069" s="6">
        <f t="shared" si="285"/>
        <v>-1.038133569642663E-3</v>
      </c>
      <c r="T1069" s="29">
        <v>1008.805019999999</v>
      </c>
      <c r="U1069" s="6">
        <f t="shared" si="286"/>
        <v>9.4205242588720761E-3</v>
      </c>
      <c r="V1069">
        <v>1709.3374599999993</v>
      </c>
      <c r="W1069" s="6">
        <f t="shared" si="288"/>
        <v>-4.870908393403095E-3</v>
      </c>
      <c r="X1069">
        <v>6437.3000367701825</v>
      </c>
      <c r="Y1069" s="6">
        <f t="shared" si="287"/>
        <v>5.8652444157258898E-4</v>
      </c>
      <c r="Z1069" s="29">
        <v>8146.6374967701813</v>
      </c>
      <c r="AA1069" s="6">
        <f t="shared" si="289"/>
        <v>-5.6351727428249898E-4</v>
      </c>
      <c r="AB1069">
        <f t="shared" si="279"/>
        <v>2020</v>
      </c>
      <c r="AC1069">
        <f t="shared" si="280"/>
        <v>9</v>
      </c>
      <c r="AD1069" s="23">
        <f t="shared" si="281"/>
        <v>3</v>
      </c>
      <c r="AE1069">
        <f>IF(ISBLANK(Basket_Sheet!$I$1),0,IF(Basket_Sheet!$I$1=0,1,IF(Calculation_Sheet!AB1069=Basket_Sheet!$I$1,1,0)))</f>
        <v>1</v>
      </c>
      <c r="AF1069">
        <f>IF(ISBLANK(Basket_Sheet!$I$2),0,IF(Basket_Sheet!$I$2=0,1,IF(Calculation_Sheet!AC1069=Basket_Sheet!$I$2,1,0)))</f>
        <v>0</v>
      </c>
      <c r="AG1069">
        <f>IF(ISBLANK(Basket_Sheet!$I$3),0,IF(Basket_Sheet!$I$3=0,1,IF(Calculation_Sheet!AD1069=Basket_Sheet!$I$3,1,0)))</f>
        <v>0</v>
      </c>
      <c r="AH1069">
        <f t="shared" si="282"/>
        <v>1</v>
      </c>
    </row>
    <row r="1070" spans="1:34" x14ac:dyDescent="0.35">
      <c r="A1070" s="19">
        <v>44096</v>
      </c>
      <c r="B1070" s="7">
        <v>-0.4285816309393794</v>
      </c>
      <c r="C1070">
        <v>0.37270423200000002</v>
      </c>
      <c r="D1070">
        <v>8.1088728250840302E-3</v>
      </c>
      <c r="E1070">
        <v>9.4050989278705508</v>
      </c>
      <c r="F1070">
        <v>4</v>
      </c>
      <c r="G1070">
        <f t="shared" si="273"/>
        <v>-1</v>
      </c>
      <c r="H1070">
        <f t="shared" si="274"/>
        <v>99999</v>
      </c>
      <c r="I1070">
        <f t="shared" si="275"/>
        <v>99999</v>
      </c>
      <c r="J1070">
        <f>IF(Basket_Sheet!$I$6=0,IF(C1070&lt;Basket_Sheet!$I$7,-10,10),IF(Basket_Sheet!$I$6=1,IF(D1070&lt;Basket_Sheet!$I$7,-10,10),IF(Basket_Sheet!$I$6=2,IF(E1070&gt;Basket_Sheet!$I$7,-10,10),"")))</f>
        <v>-10</v>
      </c>
      <c r="K1070">
        <f t="shared" si="276"/>
        <v>-1</v>
      </c>
      <c r="L1070">
        <f t="shared" si="277"/>
        <v>2</v>
      </c>
      <c r="M1070">
        <f t="shared" si="278"/>
        <v>2</v>
      </c>
      <c r="N1070">
        <v>21188.349600000001</v>
      </c>
      <c r="O1070" s="6">
        <f t="shared" si="283"/>
        <v>-4.9030961242675364E-3</v>
      </c>
      <c r="P1070">
        <v>37321188</v>
      </c>
      <c r="Q1070" s="6">
        <f t="shared" si="284"/>
        <v>-8.4799365447358888E-3</v>
      </c>
      <c r="R1070">
        <v>5461.5295758364737</v>
      </c>
      <c r="S1070" s="6">
        <f t="shared" si="285"/>
        <v>6.0853991694267418E-3</v>
      </c>
      <c r="T1070" s="29">
        <v>1009.4150499999989</v>
      </c>
      <c r="U1070" s="6">
        <f t="shared" si="286"/>
        <v>6.0470555548963745E-4</v>
      </c>
      <c r="V1070">
        <v>1734.4092999999991</v>
      </c>
      <c r="W1070" s="6">
        <f t="shared" si="288"/>
        <v>1.4667577694108314E-2</v>
      </c>
      <c r="X1070">
        <v>6470.9446258364724</v>
      </c>
      <c r="Y1070" s="6">
        <f t="shared" si="287"/>
        <v>5.2265062796685857E-3</v>
      </c>
      <c r="Z1070" s="29">
        <v>8205.3539258364708</v>
      </c>
      <c r="AA1070" s="6">
        <f t="shared" si="289"/>
        <v>7.2074434500821738E-3</v>
      </c>
      <c r="AB1070">
        <f t="shared" si="279"/>
        <v>2020</v>
      </c>
      <c r="AC1070">
        <f t="shared" si="280"/>
        <v>9</v>
      </c>
      <c r="AD1070" s="23">
        <f t="shared" si="281"/>
        <v>3</v>
      </c>
      <c r="AE1070">
        <f>IF(ISBLANK(Basket_Sheet!$I$1),0,IF(Basket_Sheet!$I$1=0,1,IF(Calculation_Sheet!AB1070=Basket_Sheet!$I$1,1,0)))</f>
        <v>1</v>
      </c>
      <c r="AF1070">
        <f>IF(ISBLANK(Basket_Sheet!$I$2),0,IF(Basket_Sheet!$I$2=0,1,IF(Calculation_Sheet!AC1070=Basket_Sheet!$I$2,1,0)))</f>
        <v>0</v>
      </c>
      <c r="AG1070">
        <f>IF(ISBLANK(Basket_Sheet!$I$3),0,IF(Basket_Sheet!$I$3=0,1,IF(Calculation_Sheet!AD1070=Basket_Sheet!$I$3,1,0)))</f>
        <v>0</v>
      </c>
      <c r="AH1070">
        <f t="shared" si="282"/>
        <v>1</v>
      </c>
    </row>
    <row r="1071" spans="1:34" x14ac:dyDescent="0.35">
      <c r="A1071" s="19">
        <v>44097</v>
      </c>
      <c r="B1071" s="7">
        <v>-0.12703597283997076</v>
      </c>
      <c r="C1071">
        <v>0.372489821</v>
      </c>
      <c r="D1071">
        <v>4.3697419485010302E-3</v>
      </c>
      <c r="E1071">
        <v>8.5669741634912508</v>
      </c>
      <c r="F1071">
        <v>5</v>
      </c>
      <c r="G1071">
        <f t="shared" si="273"/>
        <v>99999</v>
      </c>
      <c r="H1071">
        <f t="shared" si="274"/>
        <v>0</v>
      </c>
      <c r="I1071">
        <f t="shared" si="275"/>
        <v>99999</v>
      </c>
      <c r="J1071">
        <f>IF(Basket_Sheet!$I$6=0,IF(C1071&lt;Basket_Sheet!$I$7,-10,10),IF(Basket_Sheet!$I$6=1,IF(D1071&lt;Basket_Sheet!$I$7,-10,10),IF(Basket_Sheet!$I$6=2,IF(E1071&gt;Basket_Sheet!$I$7,-10,10),"")))</f>
        <v>-10</v>
      </c>
      <c r="K1071">
        <f t="shared" si="276"/>
        <v>0</v>
      </c>
      <c r="L1071">
        <f t="shared" si="277"/>
        <v>4</v>
      </c>
      <c r="M1071">
        <f t="shared" si="278"/>
        <v>4</v>
      </c>
      <c r="N1071">
        <v>21247.300800000001</v>
      </c>
      <c r="O1071" s="6">
        <f t="shared" si="283"/>
        <v>2.7822459565232105E-3</v>
      </c>
      <c r="P1071">
        <v>37402984</v>
      </c>
      <c r="Q1071" s="6">
        <f t="shared" si="284"/>
        <v>2.1916772852996758E-3</v>
      </c>
      <c r="R1071">
        <v>5463.9565115458163</v>
      </c>
      <c r="S1071" s="6">
        <f t="shared" si="285"/>
        <v>4.4436923313218024E-4</v>
      </c>
      <c r="T1071" s="29">
        <v>1009.7627399999988</v>
      </c>
      <c r="U1071" s="6">
        <f t="shared" si="286"/>
        <v>3.4444701413938184E-4</v>
      </c>
      <c r="V1071">
        <v>1716.021299999999</v>
      </c>
      <c r="W1071" s="6">
        <f t="shared" si="288"/>
        <v>-1.0601880421190146E-2</v>
      </c>
      <c r="X1071">
        <v>6473.7192515458155</v>
      </c>
      <c r="Y1071" s="6">
        <f t="shared" si="287"/>
        <v>4.2878217474839886E-4</v>
      </c>
      <c r="Z1071" s="29">
        <v>8189.740551545814</v>
      </c>
      <c r="AA1071" s="6">
        <f t="shared" si="289"/>
        <v>-1.9028276454345905E-3</v>
      </c>
      <c r="AB1071">
        <f t="shared" si="279"/>
        <v>2020</v>
      </c>
      <c r="AC1071">
        <f t="shared" si="280"/>
        <v>9</v>
      </c>
      <c r="AD1071" s="23">
        <f t="shared" si="281"/>
        <v>3</v>
      </c>
      <c r="AE1071">
        <f>IF(ISBLANK(Basket_Sheet!$I$1),0,IF(Basket_Sheet!$I$1=0,1,IF(Calculation_Sheet!AB1071=Basket_Sheet!$I$1,1,0)))</f>
        <v>1</v>
      </c>
      <c r="AF1071">
        <f>IF(ISBLANK(Basket_Sheet!$I$2),0,IF(Basket_Sheet!$I$2=0,1,IF(Calculation_Sheet!AC1071=Basket_Sheet!$I$2,1,0)))</f>
        <v>0</v>
      </c>
      <c r="AG1071">
        <f>IF(ISBLANK(Basket_Sheet!$I$3),0,IF(Basket_Sheet!$I$3=0,1,IF(Calculation_Sheet!AD1071=Basket_Sheet!$I$3,1,0)))</f>
        <v>0</v>
      </c>
      <c r="AH1071">
        <f t="shared" si="282"/>
        <v>1</v>
      </c>
    </row>
    <row r="1072" spans="1:34" x14ac:dyDescent="0.35">
      <c r="A1072" s="19">
        <v>44098</v>
      </c>
      <c r="B1072" s="7">
        <v>-1.0032857159565984</v>
      </c>
      <c r="C1072">
        <v>0.74146698</v>
      </c>
      <c r="D1072">
        <v>0.33280415817825398</v>
      </c>
      <c r="E1072">
        <v>5.8258403572400601</v>
      </c>
      <c r="F1072">
        <v>4</v>
      </c>
      <c r="G1072">
        <f t="shared" si="273"/>
        <v>-1</v>
      </c>
      <c r="H1072">
        <f t="shared" si="274"/>
        <v>99999</v>
      </c>
      <c r="I1072">
        <f t="shared" si="275"/>
        <v>99999</v>
      </c>
      <c r="J1072">
        <f>IF(Basket_Sheet!$I$6=0,IF(C1072&lt;Basket_Sheet!$I$7,-10,10),IF(Basket_Sheet!$I$6=1,IF(D1072&lt;Basket_Sheet!$I$7,-10,10),IF(Basket_Sheet!$I$6=2,IF(E1072&gt;Basket_Sheet!$I$7,-10,10),"")))</f>
        <v>10</v>
      </c>
      <c r="K1072">
        <f t="shared" si="276"/>
        <v>-1</v>
      </c>
      <c r="L1072">
        <f t="shared" si="277"/>
        <v>1</v>
      </c>
      <c r="M1072">
        <f t="shared" si="278"/>
        <v>1</v>
      </c>
      <c r="N1072">
        <v>20475.150399999999</v>
      </c>
      <c r="O1072" s="6">
        <f t="shared" si="283"/>
        <v>-3.6341105501739857E-2</v>
      </c>
      <c r="P1072">
        <v>37602040</v>
      </c>
      <c r="Q1072" s="6">
        <f t="shared" si="284"/>
        <v>5.3219283252907701E-3</v>
      </c>
      <c r="R1072">
        <v>5480.9807483292298</v>
      </c>
      <c r="S1072" s="6">
        <f t="shared" si="285"/>
        <v>3.1157343122039105E-3</v>
      </c>
      <c r="T1072" s="29">
        <v>1005.4929499999988</v>
      </c>
      <c r="U1072" s="6">
        <f t="shared" si="286"/>
        <v>-4.2285081741082475E-3</v>
      </c>
      <c r="V1072">
        <v>1693.1621199999993</v>
      </c>
      <c r="W1072" s="6">
        <f t="shared" si="288"/>
        <v>-1.3321035117687452E-2</v>
      </c>
      <c r="X1072">
        <v>6486.4736983292287</v>
      </c>
      <c r="Y1072" s="6">
        <f t="shared" si="287"/>
        <v>1.9701884323093388E-3</v>
      </c>
      <c r="Z1072" s="29">
        <v>8179.6358183292277</v>
      </c>
      <c r="AA1072" s="6">
        <f t="shared" si="289"/>
        <v>-1.2338282455942595E-3</v>
      </c>
      <c r="AB1072">
        <f t="shared" si="279"/>
        <v>2020</v>
      </c>
      <c r="AC1072">
        <f t="shared" si="280"/>
        <v>9</v>
      </c>
      <c r="AD1072" s="23">
        <f t="shared" si="281"/>
        <v>3</v>
      </c>
      <c r="AE1072">
        <f>IF(ISBLANK(Basket_Sheet!$I$1),0,IF(Basket_Sheet!$I$1=0,1,IF(Calculation_Sheet!AB1072=Basket_Sheet!$I$1,1,0)))</f>
        <v>1</v>
      </c>
      <c r="AF1072">
        <f>IF(ISBLANK(Basket_Sheet!$I$2),0,IF(Basket_Sheet!$I$2=0,1,IF(Calculation_Sheet!AC1072=Basket_Sheet!$I$2,1,0)))</f>
        <v>0</v>
      </c>
      <c r="AG1072">
        <f>IF(ISBLANK(Basket_Sheet!$I$3),0,IF(Basket_Sheet!$I$3=0,1,IF(Calculation_Sheet!AD1072=Basket_Sheet!$I$3,1,0)))</f>
        <v>0</v>
      </c>
      <c r="AH1072">
        <f t="shared" si="282"/>
        <v>1</v>
      </c>
    </row>
    <row r="1073" spans="1:34" x14ac:dyDescent="0.35">
      <c r="A1073" s="19">
        <v>44099</v>
      </c>
      <c r="B1073" s="7">
        <v>0.63277214235175905</v>
      </c>
      <c r="C1073">
        <v>0.84441572899999995</v>
      </c>
      <c r="D1073">
        <v>0.194823013026721</v>
      </c>
      <c r="E1073">
        <v>6.6602691659870299</v>
      </c>
      <c r="F1073">
        <v>9</v>
      </c>
      <c r="G1073">
        <f t="shared" si="273"/>
        <v>99999</v>
      </c>
      <c r="H1073">
        <f t="shared" si="274"/>
        <v>99999</v>
      </c>
      <c r="I1073">
        <f t="shared" si="275"/>
        <v>1</v>
      </c>
      <c r="J1073">
        <f>IF(Basket_Sheet!$I$6=0,IF(C1073&lt;Basket_Sheet!$I$7,-10,10),IF(Basket_Sheet!$I$6=1,IF(D1073&lt;Basket_Sheet!$I$7,-10,10),IF(Basket_Sheet!$I$6=2,IF(E1073&gt;Basket_Sheet!$I$7,-10,10),"")))</f>
        <v>10</v>
      </c>
      <c r="K1073">
        <f t="shared" si="276"/>
        <v>1</v>
      </c>
      <c r="L1073">
        <f t="shared" si="277"/>
        <v>5</v>
      </c>
      <c r="M1073">
        <f t="shared" si="278"/>
        <v>5</v>
      </c>
      <c r="N1073">
        <v>20934.25</v>
      </c>
      <c r="O1073" s="6">
        <f t="shared" si="283"/>
        <v>2.2422282182601228E-2</v>
      </c>
      <c r="P1073">
        <v>37708952</v>
      </c>
      <c r="Q1073" s="6">
        <f t="shared" si="284"/>
        <v>2.8432499938833011E-3</v>
      </c>
      <c r="R1073">
        <v>5494.6039124052286</v>
      </c>
      <c r="S1073" s="6">
        <f t="shared" si="285"/>
        <v>2.4855340132605708E-3</v>
      </c>
      <c r="T1073" s="29">
        <v>1009.6096099999988</v>
      </c>
      <c r="U1073" s="6">
        <f t="shared" si="286"/>
        <v>4.0941709238240254E-3</v>
      </c>
      <c r="V1073">
        <v>1780.3923599999989</v>
      </c>
      <c r="W1073" s="6">
        <f t="shared" si="288"/>
        <v>5.1519130371284083E-2</v>
      </c>
      <c r="X1073">
        <v>6504.2135224052272</v>
      </c>
      <c r="Y1073" s="6">
        <f t="shared" si="287"/>
        <v>2.7348949369159214E-3</v>
      </c>
      <c r="Z1073" s="29">
        <v>8284.605882405227</v>
      </c>
      <c r="AA1073" s="6">
        <f t="shared" si="289"/>
        <v>1.2833097512823022E-2</v>
      </c>
      <c r="AB1073">
        <f t="shared" si="279"/>
        <v>2020</v>
      </c>
      <c r="AC1073">
        <f t="shared" si="280"/>
        <v>9</v>
      </c>
      <c r="AD1073" s="23">
        <f t="shared" si="281"/>
        <v>3</v>
      </c>
      <c r="AE1073">
        <f>IF(ISBLANK(Basket_Sheet!$I$1),0,IF(Basket_Sheet!$I$1=0,1,IF(Calculation_Sheet!AB1073=Basket_Sheet!$I$1,1,0)))</f>
        <v>1</v>
      </c>
      <c r="AF1073">
        <f>IF(ISBLANK(Basket_Sheet!$I$2),0,IF(Basket_Sheet!$I$2=0,1,IF(Calculation_Sheet!AC1073=Basket_Sheet!$I$2,1,0)))</f>
        <v>0</v>
      </c>
      <c r="AG1073">
        <f>IF(ISBLANK(Basket_Sheet!$I$3),0,IF(Basket_Sheet!$I$3=0,1,IF(Calculation_Sheet!AD1073=Basket_Sheet!$I$3,1,0)))</f>
        <v>0</v>
      </c>
      <c r="AH1073">
        <f t="shared" si="282"/>
        <v>1</v>
      </c>
    </row>
    <row r="1074" spans="1:34" x14ac:dyDescent="0.35">
      <c r="A1074" s="19">
        <v>44102</v>
      </c>
      <c r="B1074" s="7">
        <v>1.3107534074570393</v>
      </c>
      <c r="C1074">
        <v>0.82959099000000003</v>
      </c>
      <c r="D1074">
        <v>0.20644104487373499</v>
      </c>
      <c r="E1074">
        <v>7.4278814615510704</v>
      </c>
      <c r="F1074">
        <v>6</v>
      </c>
      <c r="G1074">
        <f t="shared" si="273"/>
        <v>99999</v>
      </c>
      <c r="H1074">
        <f t="shared" si="274"/>
        <v>99999</v>
      </c>
      <c r="I1074">
        <f t="shared" si="275"/>
        <v>1</v>
      </c>
      <c r="J1074">
        <f>IF(Basket_Sheet!$I$6=0,IF(C1074&lt;Basket_Sheet!$I$7,-10,10),IF(Basket_Sheet!$I$6=1,IF(D1074&lt;Basket_Sheet!$I$7,-10,10),IF(Basket_Sheet!$I$6=2,IF(E1074&gt;Basket_Sheet!$I$7,-10,10),"")))</f>
        <v>10</v>
      </c>
      <c r="K1074">
        <f t="shared" si="276"/>
        <v>1</v>
      </c>
      <c r="L1074">
        <f t="shared" si="277"/>
        <v>5</v>
      </c>
      <c r="M1074">
        <f t="shared" si="278"/>
        <v>5</v>
      </c>
      <c r="N1074">
        <v>21704.400399999999</v>
      </c>
      <c r="O1074" s="6">
        <f t="shared" si="283"/>
        <v>3.6789013219962419E-2</v>
      </c>
      <c r="P1074">
        <v>37838308</v>
      </c>
      <c r="Q1074" s="6">
        <f t="shared" si="284"/>
        <v>3.4303790781562427E-3</v>
      </c>
      <c r="R1074">
        <v>5518.8423949466069</v>
      </c>
      <c r="S1074" s="6">
        <f t="shared" si="285"/>
        <v>4.4113248066262045E-3</v>
      </c>
      <c r="T1074" s="29">
        <v>1020.6889199999987</v>
      </c>
      <c r="U1074" s="6">
        <f t="shared" si="286"/>
        <v>1.0973855528177756E-2</v>
      </c>
      <c r="V1074">
        <v>1777.7675599999989</v>
      </c>
      <c r="W1074" s="6">
        <f t="shared" si="288"/>
        <v>-1.4742817701149935E-3</v>
      </c>
      <c r="X1074">
        <v>6539.5313149466056</v>
      </c>
      <c r="Y1074" s="6">
        <f t="shared" si="287"/>
        <v>5.4299866416929188E-3</v>
      </c>
      <c r="Z1074" s="29">
        <v>8317.298874946604</v>
      </c>
      <c r="AA1074" s="6">
        <f t="shared" si="289"/>
        <v>3.9462338951825604E-3</v>
      </c>
      <c r="AB1074">
        <f t="shared" si="279"/>
        <v>2020</v>
      </c>
      <c r="AC1074">
        <f t="shared" si="280"/>
        <v>9</v>
      </c>
      <c r="AD1074" s="23">
        <f t="shared" si="281"/>
        <v>3</v>
      </c>
      <c r="AE1074">
        <f>IF(ISBLANK(Basket_Sheet!$I$1),0,IF(Basket_Sheet!$I$1=0,1,IF(Calculation_Sheet!AB1074=Basket_Sheet!$I$1,1,0)))</f>
        <v>1</v>
      </c>
      <c r="AF1074">
        <f>IF(ISBLANK(Basket_Sheet!$I$2),0,IF(Basket_Sheet!$I$2=0,1,IF(Calculation_Sheet!AC1074=Basket_Sheet!$I$2,1,0)))</f>
        <v>0</v>
      </c>
      <c r="AG1074">
        <f>IF(ISBLANK(Basket_Sheet!$I$3),0,IF(Basket_Sheet!$I$3=0,1,IF(Calculation_Sheet!AD1074=Basket_Sheet!$I$3,1,0)))</f>
        <v>0</v>
      </c>
      <c r="AH1074">
        <f t="shared" si="282"/>
        <v>1</v>
      </c>
    </row>
    <row r="1075" spans="1:34" x14ac:dyDescent="0.35">
      <c r="A1075" s="19">
        <v>44103</v>
      </c>
      <c r="B1075" s="7">
        <v>-0.88711139531762728</v>
      </c>
      <c r="C1075">
        <v>1.4387871999999999E-2</v>
      </c>
      <c r="D1075">
        <v>4.2147146221520902E-2</v>
      </c>
      <c r="E1075">
        <v>10.4402767567561</v>
      </c>
      <c r="F1075">
        <v>9</v>
      </c>
      <c r="G1075">
        <f t="shared" si="273"/>
        <v>-1</v>
      </c>
      <c r="H1075">
        <f t="shared" si="274"/>
        <v>99999</v>
      </c>
      <c r="I1075">
        <f t="shared" si="275"/>
        <v>99999</v>
      </c>
      <c r="J1075">
        <f>IF(Basket_Sheet!$I$6=0,IF(C1075&lt;Basket_Sheet!$I$7,-10,10),IF(Basket_Sheet!$I$6=1,IF(D1075&lt;Basket_Sheet!$I$7,-10,10),IF(Basket_Sheet!$I$6=2,IF(E1075&gt;Basket_Sheet!$I$7,-10,10),"")))</f>
        <v>-10</v>
      </c>
      <c r="K1075">
        <f t="shared" si="276"/>
        <v>-1</v>
      </c>
      <c r="L1075">
        <f t="shared" si="277"/>
        <v>2</v>
      </c>
      <c r="M1075">
        <f t="shared" si="278"/>
        <v>2</v>
      </c>
      <c r="N1075">
        <v>21436.150399999999</v>
      </c>
      <c r="O1075" s="6">
        <f t="shared" si="283"/>
        <v>-1.2359244902245714E-2</v>
      </c>
      <c r="P1075">
        <v>37949440</v>
      </c>
      <c r="Q1075" s="6">
        <f t="shared" si="284"/>
        <v>2.9370235053851612E-3</v>
      </c>
      <c r="R1075">
        <v>5540.8826379687862</v>
      </c>
      <c r="S1075" s="6">
        <f t="shared" si="285"/>
        <v>3.9936351584093366E-3</v>
      </c>
      <c r="T1075" s="29">
        <v>1014.3282999999988</v>
      </c>
      <c r="U1075" s="6">
        <f t="shared" si="286"/>
        <v>-6.2316930020166472E-3</v>
      </c>
      <c r="V1075">
        <v>1789.6190199999992</v>
      </c>
      <c r="W1075" s="6">
        <f t="shared" si="288"/>
        <v>6.6664845656201344E-3</v>
      </c>
      <c r="X1075">
        <v>6555.2109379687845</v>
      </c>
      <c r="Y1075" s="6">
        <f t="shared" si="287"/>
        <v>2.3976677023231918E-3</v>
      </c>
      <c r="Z1075" s="29">
        <v>8344.8299579687846</v>
      </c>
      <c r="AA1075" s="6">
        <f t="shared" si="289"/>
        <v>3.3100990400993791E-3</v>
      </c>
      <c r="AB1075">
        <f t="shared" si="279"/>
        <v>2020</v>
      </c>
      <c r="AC1075">
        <f t="shared" si="280"/>
        <v>9</v>
      </c>
      <c r="AD1075" s="23">
        <f t="shared" si="281"/>
        <v>3</v>
      </c>
      <c r="AE1075">
        <f>IF(ISBLANK(Basket_Sheet!$I$1),0,IF(Basket_Sheet!$I$1=0,1,IF(Calculation_Sheet!AB1075=Basket_Sheet!$I$1,1,0)))</f>
        <v>1</v>
      </c>
      <c r="AF1075">
        <f>IF(ISBLANK(Basket_Sheet!$I$2),0,IF(Basket_Sheet!$I$2=0,1,IF(Calculation_Sheet!AC1075=Basket_Sheet!$I$2,1,0)))</f>
        <v>0</v>
      </c>
      <c r="AG1075">
        <f>IF(ISBLANK(Basket_Sheet!$I$3),0,IF(Basket_Sheet!$I$3=0,1,IF(Calculation_Sheet!AD1075=Basket_Sheet!$I$3,1,0)))</f>
        <v>0</v>
      </c>
      <c r="AH1075">
        <f t="shared" si="282"/>
        <v>1</v>
      </c>
    </row>
    <row r="1076" spans="1:34" x14ac:dyDescent="0.35">
      <c r="A1076" s="19">
        <v>44104</v>
      </c>
      <c r="B1076" s="7">
        <v>0.36291162663858034</v>
      </c>
      <c r="C1076">
        <v>0.60593517200000002</v>
      </c>
      <c r="D1076">
        <v>0.13026796440472899</v>
      </c>
      <c r="E1076">
        <v>9.2801532899152299</v>
      </c>
      <c r="F1076">
        <v>11</v>
      </c>
      <c r="G1076">
        <f t="shared" si="273"/>
        <v>99999</v>
      </c>
      <c r="H1076">
        <f t="shared" si="274"/>
        <v>99999</v>
      </c>
      <c r="I1076">
        <f t="shared" si="275"/>
        <v>1</v>
      </c>
      <c r="J1076">
        <f>IF(Basket_Sheet!$I$6=0,IF(C1076&lt;Basket_Sheet!$I$7,-10,10),IF(Basket_Sheet!$I$6=1,IF(D1076&lt;Basket_Sheet!$I$7,-10,10),IF(Basket_Sheet!$I$6=2,IF(E1076&gt;Basket_Sheet!$I$7,-10,10),"")))</f>
        <v>10</v>
      </c>
      <c r="K1076">
        <f t="shared" si="276"/>
        <v>1</v>
      </c>
      <c r="L1076">
        <f t="shared" si="277"/>
        <v>5</v>
      </c>
      <c r="M1076">
        <f t="shared" si="278"/>
        <v>5</v>
      </c>
      <c r="N1076">
        <v>21416.849600000001</v>
      </c>
      <c r="O1076" s="6">
        <f t="shared" si="283"/>
        <v>-9.0038554683757877E-4</v>
      </c>
      <c r="P1076">
        <v>38031788</v>
      </c>
      <c r="Q1076" s="6">
        <f t="shared" si="284"/>
        <v>2.1699397935779352E-3</v>
      </c>
      <c r="R1076">
        <v>5536.6834462838115</v>
      </c>
      <c r="S1076" s="6">
        <f t="shared" si="285"/>
        <v>-7.5785609610279359E-4</v>
      </c>
      <c r="T1076" s="29">
        <v>1009.4182999999989</v>
      </c>
      <c r="U1076" s="6">
        <f t="shared" si="286"/>
        <v>-4.8406418316435662E-3</v>
      </c>
      <c r="V1076">
        <v>1786.866019999999</v>
      </c>
      <c r="W1076" s="6">
        <f t="shared" si="288"/>
        <v>-1.538316238950177E-3</v>
      </c>
      <c r="X1076">
        <v>6546.1017462838099</v>
      </c>
      <c r="Y1076" s="6">
        <f t="shared" si="287"/>
        <v>-1.3896107648058154E-3</v>
      </c>
      <c r="Z1076" s="29">
        <v>8332.9677662838094</v>
      </c>
      <c r="AA1076" s="6">
        <f t="shared" si="289"/>
        <v>-1.421501905338074E-3</v>
      </c>
      <c r="AB1076">
        <f t="shared" si="279"/>
        <v>2020</v>
      </c>
      <c r="AC1076">
        <f t="shared" si="280"/>
        <v>9</v>
      </c>
      <c r="AD1076" s="23">
        <f t="shared" si="281"/>
        <v>3</v>
      </c>
      <c r="AE1076">
        <f>IF(ISBLANK(Basket_Sheet!$I$1),0,IF(Basket_Sheet!$I$1=0,1,IF(Calculation_Sheet!AB1076=Basket_Sheet!$I$1,1,0)))</f>
        <v>1</v>
      </c>
      <c r="AF1076">
        <f>IF(ISBLANK(Basket_Sheet!$I$2),0,IF(Basket_Sheet!$I$2=0,1,IF(Calculation_Sheet!AC1076=Basket_Sheet!$I$2,1,0)))</f>
        <v>0</v>
      </c>
      <c r="AG1076">
        <f>IF(ISBLANK(Basket_Sheet!$I$3),0,IF(Basket_Sheet!$I$3=0,1,IF(Calculation_Sheet!AD1076=Basket_Sheet!$I$3,1,0)))</f>
        <v>0</v>
      </c>
      <c r="AH1076">
        <f t="shared" si="282"/>
        <v>1</v>
      </c>
    </row>
    <row r="1077" spans="1:34" x14ac:dyDescent="0.35">
      <c r="A1077" s="19">
        <v>44105</v>
      </c>
      <c r="B1077" s="7">
        <v>1.1360282133183144</v>
      </c>
      <c r="C1077">
        <v>0.82336004600000001</v>
      </c>
      <c r="D1077">
        <v>0.23747519510346299</v>
      </c>
      <c r="E1077">
        <v>6.3472728612277898</v>
      </c>
      <c r="F1077">
        <v>4</v>
      </c>
      <c r="G1077">
        <f t="shared" si="273"/>
        <v>99999</v>
      </c>
      <c r="H1077">
        <f t="shared" si="274"/>
        <v>99999</v>
      </c>
      <c r="I1077">
        <f t="shared" si="275"/>
        <v>1</v>
      </c>
      <c r="J1077">
        <f>IF(Basket_Sheet!$I$6=0,IF(C1077&lt;Basket_Sheet!$I$7,-10,10),IF(Basket_Sheet!$I$6=1,IF(D1077&lt;Basket_Sheet!$I$7,-10,10),IF(Basket_Sheet!$I$6=2,IF(E1077&gt;Basket_Sheet!$I$7,-10,10),"")))</f>
        <v>10</v>
      </c>
      <c r="K1077">
        <f t="shared" si="276"/>
        <v>1</v>
      </c>
      <c r="L1077">
        <f t="shared" si="277"/>
        <v>5</v>
      </c>
      <c r="M1077">
        <f t="shared" si="278"/>
        <v>5</v>
      </c>
      <c r="N1077">
        <v>22234.550800000001</v>
      </c>
      <c r="O1077" s="6">
        <f t="shared" si="283"/>
        <v>3.818027465626872E-2</v>
      </c>
      <c r="P1077">
        <v>38186184</v>
      </c>
      <c r="Q1077" s="6">
        <f t="shared" si="284"/>
        <v>4.0596566219814889E-3</v>
      </c>
      <c r="R1077">
        <v>5551.5138683252198</v>
      </c>
      <c r="S1077" s="6">
        <f t="shared" si="285"/>
        <v>2.678575032380115E-3</v>
      </c>
      <c r="T1077" s="29">
        <v>1014.9373399999988</v>
      </c>
      <c r="U1077" s="6">
        <f t="shared" si="286"/>
        <v>5.4675450207311016E-3</v>
      </c>
      <c r="V1077">
        <v>1788.2069199999992</v>
      </c>
      <c r="W1077" s="6">
        <f t="shared" si="288"/>
        <v>7.5042000071179338E-4</v>
      </c>
      <c r="X1077">
        <v>6566.4512083252184</v>
      </c>
      <c r="Y1077" s="6">
        <f t="shared" si="287"/>
        <v>3.1086382140272928E-3</v>
      </c>
      <c r="Z1077" s="29">
        <v>8354.6581283252181</v>
      </c>
      <c r="AA1077" s="6">
        <f t="shared" si="289"/>
        <v>2.6029576316339842E-3</v>
      </c>
      <c r="AB1077">
        <f t="shared" si="279"/>
        <v>2020</v>
      </c>
      <c r="AC1077">
        <f t="shared" si="280"/>
        <v>10</v>
      </c>
      <c r="AD1077" s="23">
        <f t="shared" si="281"/>
        <v>4</v>
      </c>
      <c r="AE1077">
        <f>IF(ISBLANK(Basket_Sheet!$I$1),0,IF(Basket_Sheet!$I$1=0,1,IF(Calculation_Sheet!AB1077=Basket_Sheet!$I$1,1,0)))</f>
        <v>1</v>
      </c>
      <c r="AF1077">
        <f>IF(ISBLANK(Basket_Sheet!$I$2),0,IF(Basket_Sheet!$I$2=0,1,IF(Calculation_Sheet!AC1077=Basket_Sheet!$I$2,1,0)))</f>
        <v>0</v>
      </c>
      <c r="AG1077">
        <f>IF(ISBLANK(Basket_Sheet!$I$3),0,IF(Basket_Sheet!$I$3=0,1,IF(Calculation_Sheet!AD1077=Basket_Sheet!$I$3,1,0)))</f>
        <v>0</v>
      </c>
      <c r="AH1077">
        <f t="shared" si="282"/>
        <v>1</v>
      </c>
    </row>
    <row r="1078" spans="1:34" x14ac:dyDescent="0.35">
      <c r="A1078" s="19">
        <v>44109</v>
      </c>
      <c r="B1078" s="7">
        <v>-0.47979228919111333</v>
      </c>
      <c r="C1078">
        <v>0.81493474499999996</v>
      </c>
      <c r="D1078">
        <v>0.16221462414096499</v>
      </c>
      <c r="E1078">
        <v>7.7921476429725498</v>
      </c>
      <c r="F1078">
        <v>8</v>
      </c>
      <c r="G1078">
        <f t="shared" si="273"/>
        <v>-1</v>
      </c>
      <c r="H1078">
        <f t="shared" si="274"/>
        <v>99999</v>
      </c>
      <c r="I1078">
        <f t="shared" si="275"/>
        <v>99999</v>
      </c>
      <c r="J1078">
        <f>IF(Basket_Sheet!$I$6=0,IF(C1078&lt;Basket_Sheet!$I$7,-10,10),IF(Basket_Sheet!$I$6=1,IF(D1078&lt;Basket_Sheet!$I$7,-10,10),IF(Basket_Sheet!$I$6=2,IF(E1078&gt;Basket_Sheet!$I$7,-10,10),"")))</f>
        <v>10</v>
      </c>
      <c r="K1078">
        <f t="shared" si="276"/>
        <v>-1</v>
      </c>
      <c r="L1078">
        <f t="shared" si="277"/>
        <v>1</v>
      </c>
      <c r="M1078">
        <f t="shared" si="278"/>
        <v>1</v>
      </c>
      <c r="N1078">
        <v>22370.599600000001</v>
      </c>
      <c r="O1078" s="6">
        <f t="shared" si="283"/>
        <v>6.1188013746604764E-3</v>
      </c>
      <c r="P1078">
        <v>38322304</v>
      </c>
      <c r="Q1078" s="6">
        <f t="shared" si="284"/>
        <v>3.5646400279221169E-3</v>
      </c>
      <c r="R1078">
        <v>5565.5943549605799</v>
      </c>
      <c r="S1078" s="6">
        <f t="shared" si="285"/>
        <v>2.5363327858547446E-3</v>
      </c>
      <c r="T1078" s="29">
        <v>1013.4009499999989</v>
      </c>
      <c r="U1078" s="6">
        <f t="shared" si="286"/>
        <v>-1.5137781806312534E-3</v>
      </c>
      <c r="V1078">
        <v>1849.189059999999</v>
      </c>
      <c r="W1078" s="6">
        <f t="shared" si="288"/>
        <v>3.4102395711565592E-2</v>
      </c>
      <c r="X1078">
        <v>6578.9953049605792</v>
      </c>
      <c r="Y1078" s="6">
        <f t="shared" si="287"/>
        <v>1.9103312028661001E-3</v>
      </c>
      <c r="Z1078" s="29">
        <v>8428.184364960578</v>
      </c>
      <c r="AA1078" s="6">
        <f t="shared" si="289"/>
        <v>8.8006278061911747E-3</v>
      </c>
      <c r="AB1078">
        <f t="shared" si="279"/>
        <v>2020</v>
      </c>
      <c r="AC1078">
        <f t="shared" si="280"/>
        <v>10</v>
      </c>
      <c r="AD1078" s="23">
        <f t="shared" si="281"/>
        <v>4</v>
      </c>
      <c r="AE1078">
        <f>IF(ISBLANK(Basket_Sheet!$I$1),0,IF(Basket_Sheet!$I$1=0,1,IF(Calculation_Sheet!AB1078=Basket_Sheet!$I$1,1,0)))</f>
        <v>1</v>
      </c>
      <c r="AF1078">
        <f>IF(ISBLANK(Basket_Sheet!$I$2),0,IF(Basket_Sheet!$I$2=0,1,IF(Calculation_Sheet!AC1078=Basket_Sheet!$I$2,1,0)))</f>
        <v>0</v>
      </c>
      <c r="AG1078">
        <f>IF(ISBLANK(Basket_Sheet!$I$3),0,IF(Basket_Sheet!$I$3=0,1,IF(Calculation_Sheet!AD1078=Basket_Sheet!$I$3,1,0)))</f>
        <v>0</v>
      </c>
      <c r="AH1078">
        <f t="shared" si="282"/>
        <v>1</v>
      </c>
    </row>
    <row r="1079" spans="1:34" x14ac:dyDescent="0.35">
      <c r="A1079" s="19">
        <v>44110</v>
      </c>
      <c r="B1079" s="7">
        <v>0.34047077165001915</v>
      </c>
      <c r="C1079">
        <v>0.47333506199999997</v>
      </c>
      <c r="D1079">
        <v>0.19786575164784601</v>
      </c>
      <c r="E1079">
        <v>8.3999889670342593</v>
      </c>
      <c r="F1079">
        <v>2</v>
      </c>
      <c r="G1079">
        <f t="shared" si="273"/>
        <v>99999</v>
      </c>
      <c r="H1079">
        <f t="shared" si="274"/>
        <v>99999</v>
      </c>
      <c r="I1079">
        <f t="shared" si="275"/>
        <v>1</v>
      </c>
      <c r="J1079">
        <f>IF(Basket_Sheet!$I$6=0,IF(C1079&lt;Basket_Sheet!$I$7,-10,10),IF(Basket_Sheet!$I$6=1,IF(D1079&lt;Basket_Sheet!$I$7,-10,10),IF(Basket_Sheet!$I$6=2,IF(E1079&gt;Basket_Sheet!$I$7,-10,10),"")))</f>
        <v>10</v>
      </c>
      <c r="K1079">
        <f t="shared" si="276"/>
        <v>1</v>
      </c>
      <c r="L1079">
        <f t="shared" si="277"/>
        <v>5</v>
      </c>
      <c r="M1079">
        <f t="shared" si="278"/>
        <v>5</v>
      </c>
      <c r="N1079">
        <v>22836.800800000001</v>
      </c>
      <c r="O1079" s="6">
        <f t="shared" si="283"/>
        <v>2.0839906320615498E-2</v>
      </c>
      <c r="P1079">
        <v>38504040</v>
      </c>
      <c r="Q1079" s="6">
        <f t="shared" si="284"/>
        <v>4.7423035942724123E-3</v>
      </c>
      <c r="R1079">
        <v>5570.6498818934351</v>
      </c>
      <c r="S1079" s="6">
        <f t="shared" si="285"/>
        <v>9.0835346782847104E-4</v>
      </c>
      <c r="T1079" s="29">
        <v>1012.7817399999989</v>
      </c>
      <c r="U1079" s="6">
        <f t="shared" si="286"/>
        <v>-6.1102172836924318E-4</v>
      </c>
      <c r="V1079">
        <v>1845.3949999999993</v>
      </c>
      <c r="W1079" s="6">
        <f t="shared" si="288"/>
        <v>-2.0517426163010333E-3</v>
      </c>
      <c r="X1079">
        <v>6583.4316218934337</v>
      </c>
      <c r="Y1079" s="6">
        <f t="shared" si="287"/>
        <v>6.7431526049421819E-4</v>
      </c>
      <c r="Z1079" s="29">
        <v>8428.8266218934332</v>
      </c>
      <c r="AA1079" s="6">
        <f t="shared" si="289"/>
        <v>7.6203474561609141E-5</v>
      </c>
      <c r="AB1079">
        <f t="shared" si="279"/>
        <v>2020</v>
      </c>
      <c r="AC1079">
        <f t="shared" si="280"/>
        <v>10</v>
      </c>
      <c r="AD1079" s="23">
        <f t="shared" si="281"/>
        <v>4</v>
      </c>
      <c r="AE1079">
        <f>IF(ISBLANK(Basket_Sheet!$I$1),0,IF(Basket_Sheet!$I$1=0,1,IF(Calculation_Sheet!AB1079=Basket_Sheet!$I$1,1,0)))</f>
        <v>1</v>
      </c>
      <c r="AF1079">
        <f>IF(ISBLANK(Basket_Sheet!$I$2),0,IF(Basket_Sheet!$I$2=0,1,IF(Calculation_Sheet!AC1079=Basket_Sheet!$I$2,1,0)))</f>
        <v>0</v>
      </c>
      <c r="AG1079">
        <f>IF(ISBLANK(Basket_Sheet!$I$3),0,IF(Basket_Sheet!$I$3=0,1,IF(Calculation_Sheet!AD1079=Basket_Sheet!$I$3,1,0)))</f>
        <v>0</v>
      </c>
      <c r="AH1079">
        <f t="shared" si="282"/>
        <v>1</v>
      </c>
    </row>
    <row r="1080" spans="1:34" x14ac:dyDescent="0.35">
      <c r="A1080" s="19">
        <v>44111</v>
      </c>
      <c r="B1080" s="7">
        <v>0.67185571593589732</v>
      </c>
      <c r="C1080">
        <v>0.35368269800000002</v>
      </c>
      <c r="D1080">
        <v>0.187749442586399</v>
      </c>
      <c r="E1080">
        <v>8.2901816169816804</v>
      </c>
      <c r="F1080">
        <v>7</v>
      </c>
      <c r="G1080">
        <f t="shared" si="273"/>
        <v>99999</v>
      </c>
      <c r="H1080">
        <f t="shared" si="274"/>
        <v>99999</v>
      </c>
      <c r="I1080">
        <f t="shared" si="275"/>
        <v>1</v>
      </c>
      <c r="J1080">
        <f>IF(Basket_Sheet!$I$6=0,IF(C1080&lt;Basket_Sheet!$I$7,-10,10),IF(Basket_Sheet!$I$6=1,IF(D1080&lt;Basket_Sheet!$I$7,-10,10),IF(Basket_Sheet!$I$6=2,IF(E1080&gt;Basket_Sheet!$I$7,-10,10),"")))</f>
        <v>10</v>
      </c>
      <c r="K1080">
        <f t="shared" si="276"/>
        <v>1</v>
      </c>
      <c r="L1080">
        <f t="shared" si="277"/>
        <v>5</v>
      </c>
      <c r="M1080">
        <f t="shared" si="278"/>
        <v>5</v>
      </c>
      <c r="N1080">
        <v>22958.650399999999</v>
      </c>
      <c r="O1080" s="6">
        <f t="shared" si="283"/>
        <v>5.3356685582683916E-3</v>
      </c>
      <c r="P1080">
        <v>38614104</v>
      </c>
      <c r="Q1080" s="6">
        <f t="shared" si="284"/>
        <v>2.8585052373724107E-3</v>
      </c>
      <c r="R1080">
        <v>5574.5705161399428</v>
      </c>
      <c r="S1080" s="6">
        <f t="shared" si="285"/>
        <v>7.0380194943697738E-4</v>
      </c>
      <c r="T1080" s="29">
        <v>1004.5041799999989</v>
      </c>
      <c r="U1080" s="6">
        <f t="shared" si="286"/>
        <v>-8.1730936420714162E-3</v>
      </c>
      <c r="V1080">
        <v>1841.3253599999994</v>
      </c>
      <c r="W1080" s="6">
        <f t="shared" si="288"/>
        <v>-2.2052948013839835E-3</v>
      </c>
      <c r="X1080">
        <v>6579.0746961399418</v>
      </c>
      <c r="Y1080" s="6">
        <f t="shared" si="287"/>
        <v>-6.6180162622220262E-4</v>
      </c>
      <c r="Z1080" s="29">
        <v>8420.4000561399407</v>
      </c>
      <c r="AA1080" s="6">
        <f t="shared" si="289"/>
        <v>-9.9973176949741394E-4</v>
      </c>
      <c r="AB1080">
        <f t="shared" si="279"/>
        <v>2020</v>
      </c>
      <c r="AC1080">
        <f t="shared" si="280"/>
        <v>10</v>
      </c>
      <c r="AD1080" s="23">
        <f t="shared" si="281"/>
        <v>4</v>
      </c>
      <c r="AE1080">
        <f>IF(ISBLANK(Basket_Sheet!$I$1),0,IF(Basket_Sheet!$I$1=0,1,IF(Calculation_Sheet!AB1080=Basket_Sheet!$I$1,1,0)))</f>
        <v>1</v>
      </c>
      <c r="AF1080">
        <f>IF(ISBLANK(Basket_Sheet!$I$2),0,IF(Basket_Sheet!$I$2=0,1,IF(Calculation_Sheet!AC1080=Basket_Sheet!$I$2,1,0)))</f>
        <v>0</v>
      </c>
      <c r="AG1080">
        <f>IF(ISBLANK(Basket_Sheet!$I$3),0,IF(Basket_Sheet!$I$3=0,1,IF(Calculation_Sheet!AD1080=Basket_Sheet!$I$3,1,0)))</f>
        <v>0</v>
      </c>
      <c r="AH1080">
        <f t="shared" si="282"/>
        <v>1</v>
      </c>
    </row>
    <row r="1081" spans="1:34" x14ac:dyDescent="0.35">
      <c r="A1081" s="19">
        <v>44112</v>
      </c>
      <c r="B1081" s="7">
        <v>-7.3350564237599026E-3</v>
      </c>
      <c r="C1081">
        <v>6.4634581999999996E-2</v>
      </c>
      <c r="D1081">
        <v>1.81412679043206E-2</v>
      </c>
      <c r="E1081">
        <v>7.2929485299271404</v>
      </c>
      <c r="F1081">
        <v>4</v>
      </c>
      <c r="G1081">
        <f t="shared" si="273"/>
        <v>99999</v>
      </c>
      <c r="H1081">
        <f t="shared" si="274"/>
        <v>0</v>
      </c>
      <c r="I1081">
        <f t="shared" si="275"/>
        <v>99999</v>
      </c>
      <c r="J1081">
        <f>IF(Basket_Sheet!$I$6=0,IF(C1081&lt;Basket_Sheet!$I$7,-10,10),IF(Basket_Sheet!$I$6=1,IF(D1081&lt;Basket_Sheet!$I$7,-10,10),IF(Basket_Sheet!$I$6=2,IF(E1081&gt;Basket_Sheet!$I$7,-10,10),"")))</f>
        <v>-10</v>
      </c>
      <c r="K1081">
        <f t="shared" si="276"/>
        <v>0</v>
      </c>
      <c r="L1081">
        <f t="shared" si="277"/>
        <v>4</v>
      </c>
      <c r="M1081">
        <f t="shared" si="278"/>
        <v>4</v>
      </c>
      <c r="N1081">
        <v>23171.949199999999</v>
      </c>
      <c r="O1081" s="6">
        <f t="shared" si="283"/>
        <v>9.2905635254587615E-3</v>
      </c>
      <c r="P1081">
        <v>38240176</v>
      </c>
      <c r="Q1081" s="6">
        <f t="shared" si="284"/>
        <v>-9.6837155667266472E-3</v>
      </c>
      <c r="R1081">
        <v>5590.4414398603576</v>
      </c>
      <c r="S1081" s="6">
        <f t="shared" si="285"/>
        <v>2.8470217883986848E-3</v>
      </c>
      <c r="T1081" s="29">
        <v>1010.685429999999</v>
      </c>
      <c r="U1081" s="6">
        <f t="shared" si="286"/>
        <v>6.1535333780293744E-3</v>
      </c>
      <c r="V1081">
        <v>1841.4172799999994</v>
      </c>
      <c r="W1081" s="6">
        <f t="shared" si="288"/>
        <v>4.9920563740091239E-5</v>
      </c>
      <c r="X1081">
        <v>6601.1268698603562</v>
      </c>
      <c r="Y1081" s="6">
        <f t="shared" si="287"/>
        <v>3.3518655341233661E-3</v>
      </c>
      <c r="Z1081" s="29">
        <v>8442.5441498603559</v>
      </c>
      <c r="AA1081" s="6">
        <f t="shared" si="289"/>
        <v>2.6298149224237566E-3</v>
      </c>
      <c r="AB1081">
        <f t="shared" si="279"/>
        <v>2020</v>
      </c>
      <c r="AC1081">
        <f t="shared" si="280"/>
        <v>10</v>
      </c>
      <c r="AD1081" s="23">
        <f t="shared" si="281"/>
        <v>4</v>
      </c>
      <c r="AE1081">
        <f>IF(ISBLANK(Basket_Sheet!$I$1),0,IF(Basket_Sheet!$I$1=0,1,IF(Calculation_Sheet!AB1081=Basket_Sheet!$I$1,1,0)))</f>
        <v>1</v>
      </c>
      <c r="AF1081">
        <f>IF(ISBLANK(Basket_Sheet!$I$2),0,IF(Basket_Sheet!$I$2=0,1,IF(Calculation_Sheet!AC1081=Basket_Sheet!$I$2,1,0)))</f>
        <v>0</v>
      </c>
      <c r="AG1081">
        <f>IF(ISBLANK(Basket_Sheet!$I$3),0,IF(Basket_Sheet!$I$3=0,1,IF(Calculation_Sheet!AD1081=Basket_Sheet!$I$3,1,0)))</f>
        <v>0</v>
      </c>
      <c r="AH1081">
        <f t="shared" si="282"/>
        <v>1</v>
      </c>
    </row>
    <row r="1082" spans="1:34" x14ac:dyDescent="0.35">
      <c r="A1082" s="19">
        <v>44113</v>
      </c>
      <c r="B1082" s="7">
        <v>1.3519516837517518</v>
      </c>
      <c r="C1082">
        <v>0.63238439700000004</v>
      </c>
      <c r="D1082">
        <v>0.28325021960468899</v>
      </c>
      <c r="E1082">
        <v>5.8306552827329101</v>
      </c>
      <c r="F1082">
        <v>4</v>
      </c>
      <c r="G1082">
        <f t="shared" si="273"/>
        <v>99999</v>
      </c>
      <c r="H1082">
        <f t="shared" si="274"/>
        <v>99999</v>
      </c>
      <c r="I1082">
        <f t="shared" si="275"/>
        <v>1</v>
      </c>
      <c r="J1082">
        <f>IF(Basket_Sheet!$I$6=0,IF(C1082&lt;Basket_Sheet!$I$7,-10,10),IF(Basket_Sheet!$I$6=1,IF(D1082&lt;Basket_Sheet!$I$7,-10,10),IF(Basket_Sheet!$I$6=2,IF(E1082&gt;Basket_Sheet!$I$7,-10,10),"")))</f>
        <v>10</v>
      </c>
      <c r="K1082">
        <f t="shared" si="276"/>
        <v>1</v>
      </c>
      <c r="L1082">
        <f t="shared" si="277"/>
        <v>5</v>
      </c>
      <c r="M1082">
        <f t="shared" si="278"/>
        <v>5</v>
      </c>
      <c r="N1082">
        <v>23888.099600000001</v>
      </c>
      <c r="O1082" s="6">
        <f t="shared" si="283"/>
        <v>3.0905919645292546E-2</v>
      </c>
      <c r="P1082">
        <v>38284260</v>
      </c>
      <c r="Q1082" s="6">
        <f t="shared" si="284"/>
        <v>1.1528189619209872E-3</v>
      </c>
      <c r="R1082">
        <v>5593.1477585106368</v>
      </c>
      <c r="S1082" s="6">
        <f t="shared" si="285"/>
        <v>4.8409748664623997E-4</v>
      </c>
      <c r="T1082" s="29">
        <v>1018.6698899999989</v>
      </c>
      <c r="U1082" s="6">
        <f t="shared" si="286"/>
        <v>7.9000446261503487E-3</v>
      </c>
      <c r="V1082">
        <v>1833.0098799999994</v>
      </c>
      <c r="W1082" s="6">
        <f t="shared" si="288"/>
        <v>-4.565722333180311E-3</v>
      </c>
      <c r="X1082">
        <v>6611.817648510636</v>
      </c>
      <c r="Y1082" s="6">
        <f t="shared" si="287"/>
        <v>1.6195384304900085E-3</v>
      </c>
      <c r="Z1082" s="29">
        <v>8444.8275285106356</v>
      </c>
      <c r="AA1082" s="6">
        <f t="shared" si="289"/>
        <v>2.7046096647498352E-4</v>
      </c>
      <c r="AB1082">
        <f t="shared" si="279"/>
        <v>2020</v>
      </c>
      <c r="AC1082">
        <f t="shared" si="280"/>
        <v>10</v>
      </c>
      <c r="AD1082" s="23">
        <f t="shared" si="281"/>
        <v>4</v>
      </c>
      <c r="AE1082">
        <f>IF(ISBLANK(Basket_Sheet!$I$1),0,IF(Basket_Sheet!$I$1=0,1,IF(Calculation_Sheet!AB1082=Basket_Sheet!$I$1,1,0)))</f>
        <v>1</v>
      </c>
      <c r="AF1082">
        <f>IF(ISBLANK(Basket_Sheet!$I$2),0,IF(Basket_Sheet!$I$2=0,1,IF(Calculation_Sheet!AC1082=Basket_Sheet!$I$2,1,0)))</f>
        <v>0</v>
      </c>
      <c r="AG1082">
        <f>IF(ISBLANK(Basket_Sheet!$I$3),0,IF(Basket_Sheet!$I$3=0,1,IF(Calculation_Sheet!AD1082=Basket_Sheet!$I$3,1,0)))</f>
        <v>0</v>
      </c>
      <c r="AH1082">
        <f t="shared" si="282"/>
        <v>1</v>
      </c>
    </row>
    <row r="1083" spans="1:34" x14ac:dyDescent="0.35">
      <c r="A1083" s="19">
        <v>44116</v>
      </c>
      <c r="B1083" s="7">
        <v>-0.80336841478992815</v>
      </c>
      <c r="C1083">
        <v>0.85470622699999999</v>
      </c>
      <c r="D1083">
        <v>0.156300821377345</v>
      </c>
      <c r="E1083">
        <v>6.9826178660211697</v>
      </c>
      <c r="F1083">
        <v>9</v>
      </c>
      <c r="G1083">
        <f t="shared" si="273"/>
        <v>-1</v>
      </c>
      <c r="H1083">
        <f t="shared" si="274"/>
        <v>99999</v>
      </c>
      <c r="I1083">
        <f t="shared" si="275"/>
        <v>99999</v>
      </c>
      <c r="J1083">
        <f>IF(Basket_Sheet!$I$6=0,IF(C1083&lt;Basket_Sheet!$I$7,-10,10),IF(Basket_Sheet!$I$6=1,IF(D1083&lt;Basket_Sheet!$I$7,-10,10),IF(Basket_Sheet!$I$6=2,IF(E1083&gt;Basket_Sheet!$I$7,-10,10),"")))</f>
        <v>10</v>
      </c>
      <c r="K1083">
        <f t="shared" si="276"/>
        <v>-1</v>
      </c>
      <c r="L1083">
        <f t="shared" si="277"/>
        <v>1</v>
      </c>
      <c r="M1083">
        <f t="shared" si="278"/>
        <v>1</v>
      </c>
      <c r="N1083">
        <v>23706.900399999999</v>
      </c>
      <c r="O1083" s="6">
        <f t="shared" si="283"/>
        <v>-7.5853334101136927E-3</v>
      </c>
      <c r="P1083">
        <v>38359700</v>
      </c>
      <c r="Q1083" s="6">
        <f t="shared" si="284"/>
        <v>1.9705226116424335E-3</v>
      </c>
      <c r="R1083">
        <v>5602.04486139446</v>
      </c>
      <c r="S1083" s="6">
        <f t="shared" si="285"/>
        <v>1.590714793880732E-3</v>
      </c>
      <c r="T1083" s="29">
        <v>1018.952929999999</v>
      </c>
      <c r="U1083" s="6">
        <f t="shared" si="286"/>
        <v>2.7785252394196824E-4</v>
      </c>
      <c r="V1083">
        <v>1846.6476599999992</v>
      </c>
      <c r="W1083" s="6">
        <f t="shared" si="288"/>
        <v>7.4401017412955017E-3</v>
      </c>
      <c r="X1083">
        <v>6620.9977913944585</v>
      </c>
      <c r="Y1083" s="6">
        <f t="shared" si="287"/>
        <v>1.3884446564993436E-3</v>
      </c>
      <c r="Z1083" s="29">
        <v>8467.6454513944573</v>
      </c>
      <c r="AA1083" s="6">
        <f t="shared" si="289"/>
        <v>2.7019998699542302E-3</v>
      </c>
      <c r="AB1083">
        <f t="shared" si="279"/>
        <v>2020</v>
      </c>
      <c r="AC1083">
        <f t="shared" si="280"/>
        <v>10</v>
      </c>
      <c r="AD1083" s="23">
        <f t="shared" si="281"/>
        <v>4</v>
      </c>
      <c r="AE1083">
        <f>IF(ISBLANK(Basket_Sheet!$I$1),0,IF(Basket_Sheet!$I$1=0,1,IF(Calculation_Sheet!AB1083=Basket_Sheet!$I$1,1,0)))</f>
        <v>1</v>
      </c>
      <c r="AF1083">
        <f>IF(ISBLANK(Basket_Sheet!$I$2),0,IF(Basket_Sheet!$I$2=0,1,IF(Calculation_Sheet!AC1083=Basket_Sheet!$I$2,1,0)))</f>
        <v>0</v>
      </c>
      <c r="AG1083">
        <f>IF(ISBLANK(Basket_Sheet!$I$3),0,IF(Basket_Sheet!$I$3=0,1,IF(Calculation_Sheet!AD1083=Basket_Sheet!$I$3,1,0)))</f>
        <v>0</v>
      </c>
      <c r="AH1083">
        <f t="shared" si="282"/>
        <v>1</v>
      </c>
    </row>
    <row r="1084" spans="1:34" x14ac:dyDescent="0.35">
      <c r="A1084" s="19">
        <v>44117</v>
      </c>
      <c r="B1084" s="7">
        <v>-0.20178861865818218</v>
      </c>
      <c r="C1084">
        <v>0.34937897400000001</v>
      </c>
      <c r="D1084">
        <v>2.3910756804744901E-2</v>
      </c>
      <c r="E1084">
        <v>10.966795372463199</v>
      </c>
      <c r="F1084">
        <v>3</v>
      </c>
      <c r="G1084">
        <f t="shared" si="273"/>
        <v>99999</v>
      </c>
      <c r="H1084">
        <f t="shared" si="274"/>
        <v>0</v>
      </c>
      <c r="I1084">
        <f t="shared" si="275"/>
        <v>99999</v>
      </c>
      <c r="J1084">
        <f>IF(Basket_Sheet!$I$6=0,IF(C1084&lt;Basket_Sheet!$I$7,-10,10),IF(Basket_Sheet!$I$6=1,IF(D1084&lt;Basket_Sheet!$I$7,-10,10),IF(Basket_Sheet!$I$6=2,IF(E1084&gt;Basket_Sheet!$I$7,-10,10),"")))</f>
        <v>-10</v>
      </c>
      <c r="K1084">
        <f t="shared" si="276"/>
        <v>0</v>
      </c>
      <c r="L1084">
        <f t="shared" si="277"/>
        <v>4</v>
      </c>
      <c r="M1084">
        <f t="shared" si="278"/>
        <v>4</v>
      </c>
      <c r="N1084">
        <v>23443.599600000001</v>
      </c>
      <c r="O1084" s="6">
        <f t="shared" si="283"/>
        <v>-1.1106504669838535E-2</v>
      </c>
      <c r="P1084">
        <v>38364008</v>
      </c>
      <c r="Q1084" s="6">
        <f t="shared" si="284"/>
        <v>1.1230536213790998E-4</v>
      </c>
      <c r="R1084">
        <v>5612.1065781553907</v>
      </c>
      <c r="S1084" s="6">
        <f t="shared" si="285"/>
        <v>1.7960792906657197E-3</v>
      </c>
      <c r="T1084" s="29">
        <v>1023.0695499999989</v>
      </c>
      <c r="U1084" s="6">
        <f t="shared" si="286"/>
        <v>4.0400492297518742E-3</v>
      </c>
      <c r="V1084">
        <v>1853.6683399999993</v>
      </c>
      <c r="W1084" s="6">
        <f t="shared" si="288"/>
        <v>3.8018514046149754E-3</v>
      </c>
      <c r="X1084">
        <v>6635.17612815539</v>
      </c>
      <c r="Y1084" s="6">
        <f t="shared" si="287"/>
        <v>2.1414199502316489E-3</v>
      </c>
      <c r="Z1084" s="29">
        <v>8488.8444681553883</v>
      </c>
      <c r="AA1084" s="6">
        <f t="shared" si="289"/>
        <v>2.5035314577843693E-3</v>
      </c>
      <c r="AB1084">
        <f t="shared" si="279"/>
        <v>2020</v>
      </c>
      <c r="AC1084">
        <f t="shared" si="280"/>
        <v>10</v>
      </c>
      <c r="AD1084" s="23">
        <f t="shared" si="281"/>
        <v>4</v>
      </c>
      <c r="AE1084">
        <f>IF(ISBLANK(Basket_Sheet!$I$1),0,IF(Basket_Sheet!$I$1=0,1,IF(Calculation_Sheet!AB1084=Basket_Sheet!$I$1,1,0)))</f>
        <v>1</v>
      </c>
      <c r="AF1084">
        <f>IF(ISBLANK(Basket_Sheet!$I$2),0,IF(Basket_Sheet!$I$2=0,1,IF(Calculation_Sheet!AC1084=Basket_Sheet!$I$2,1,0)))</f>
        <v>0</v>
      </c>
      <c r="AG1084">
        <f>IF(ISBLANK(Basket_Sheet!$I$3),0,IF(Basket_Sheet!$I$3=0,1,IF(Calculation_Sheet!AD1084=Basket_Sheet!$I$3,1,0)))</f>
        <v>0</v>
      </c>
      <c r="AH1084">
        <f t="shared" si="282"/>
        <v>1</v>
      </c>
    </row>
    <row r="1085" spans="1:34" x14ac:dyDescent="0.35">
      <c r="A1085" s="19">
        <v>44118</v>
      </c>
      <c r="B1085" s="7">
        <v>1.1141364884510141</v>
      </c>
      <c r="C1085">
        <v>0.463689882</v>
      </c>
      <c r="D1085">
        <v>0.38708153066575901</v>
      </c>
      <c r="E1085">
        <v>4.3593612541937903</v>
      </c>
      <c r="F1085">
        <v>4</v>
      </c>
      <c r="G1085">
        <f t="shared" si="273"/>
        <v>99999</v>
      </c>
      <c r="H1085">
        <f t="shared" si="274"/>
        <v>99999</v>
      </c>
      <c r="I1085">
        <f t="shared" si="275"/>
        <v>1</v>
      </c>
      <c r="J1085">
        <f>IF(Basket_Sheet!$I$6=0,IF(C1085&lt;Basket_Sheet!$I$7,-10,10),IF(Basket_Sheet!$I$6=1,IF(D1085&lt;Basket_Sheet!$I$7,-10,10),IF(Basket_Sheet!$I$6=2,IF(E1085&gt;Basket_Sheet!$I$7,-10,10),"")))</f>
        <v>10</v>
      </c>
      <c r="K1085">
        <f t="shared" si="276"/>
        <v>1</v>
      </c>
      <c r="L1085">
        <f t="shared" si="277"/>
        <v>5</v>
      </c>
      <c r="M1085">
        <f t="shared" si="278"/>
        <v>5</v>
      </c>
      <c r="N1085">
        <v>23858.650399999999</v>
      </c>
      <c r="O1085" s="6">
        <f t="shared" si="283"/>
        <v>1.7704226615438134E-2</v>
      </c>
      <c r="P1085">
        <v>38502432</v>
      </c>
      <c r="Q1085" s="6">
        <f t="shared" si="284"/>
        <v>3.6081735776929413E-3</v>
      </c>
      <c r="R1085">
        <v>5626.3225155500204</v>
      </c>
      <c r="S1085" s="6">
        <f t="shared" si="285"/>
        <v>2.5330840027100177E-3</v>
      </c>
      <c r="T1085" s="29">
        <v>1030.0811099999989</v>
      </c>
      <c r="U1085" s="6">
        <f t="shared" si="286"/>
        <v>6.8534539025231211E-3</v>
      </c>
      <c r="V1085">
        <v>1853.9881399999992</v>
      </c>
      <c r="W1085" s="6">
        <f t="shared" si="288"/>
        <v>1.7252277179213849E-4</v>
      </c>
      <c r="X1085">
        <v>6656.4036255500196</v>
      </c>
      <c r="Y1085" s="6">
        <f t="shared" si="287"/>
        <v>3.19923646104181E-3</v>
      </c>
      <c r="Z1085" s="29">
        <v>8510.391765550019</v>
      </c>
      <c r="AA1085" s="6">
        <f t="shared" si="289"/>
        <v>2.5383074781806236E-3</v>
      </c>
      <c r="AB1085">
        <f t="shared" si="279"/>
        <v>2020</v>
      </c>
      <c r="AC1085">
        <f t="shared" si="280"/>
        <v>10</v>
      </c>
      <c r="AD1085" s="23">
        <f t="shared" si="281"/>
        <v>4</v>
      </c>
      <c r="AE1085">
        <f>IF(ISBLANK(Basket_Sheet!$I$1),0,IF(Basket_Sheet!$I$1=0,1,IF(Calculation_Sheet!AB1085=Basket_Sheet!$I$1,1,0)))</f>
        <v>1</v>
      </c>
      <c r="AF1085">
        <f>IF(ISBLANK(Basket_Sheet!$I$2),0,IF(Basket_Sheet!$I$2=0,1,IF(Calculation_Sheet!AC1085=Basket_Sheet!$I$2,1,0)))</f>
        <v>0</v>
      </c>
      <c r="AG1085">
        <f>IF(ISBLANK(Basket_Sheet!$I$3),0,IF(Basket_Sheet!$I$3=0,1,IF(Calculation_Sheet!AD1085=Basket_Sheet!$I$3,1,0)))</f>
        <v>0</v>
      </c>
      <c r="AH1085">
        <f t="shared" si="282"/>
        <v>1</v>
      </c>
    </row>
    <row r="1086" spans="1:34" x14ac:dyDescent="0.35">
      <c r="A1086" s="19">
        <v>44119</v>
      </c>
      <c r="B1086" s="7">
        <v>-1.300103323953522</v>
      </c>
      <c r="C1086">
        <v>0.75276921299999999</v>
      </c>
      <c r="D1086">
        <v>0.245641416764184</v>
      </c>
      <c r="E1086">
        <v>4.3073291047260804</v>
      </c>
      <c r="F1086">
        <v>7</v>
      </c>
      <c r="G1086">
        <f t="shared" si="273"/>
        <v>-1</v>
      </c>
      <c r="H1086">
        <f t="shared" si="274"/>
        <v>99999</v>
      </c>
      <c r="I1086">
        <f t="shared" si="275"/>
        <v>99999</v>
      </c>
      <c r="J1086">
        <f>IF(Basket_Sheet!$I$6=0,IF(C1086&lt;Basket_Sheet!$I$7,-10,10),IF(Basket_Sheet!$I$6=1,IF(D1086&lt;Basket_Sheet!$I$7,-10,10),IF(Basket_Sheet!$I$6=2,IF(E1086&gt;Basket_Sheet!$I$7,-10,10),"")))</f>
        <v>10</v>
      </c>
      <c r="K1086">
        <f t="shared" si="276"/>
        <v>-1</v>
      </c>
      <c r="L1086">
        <f t="shared" si="277"/>
        <v>1</v>
      </c>
      <c r="M1086">
        <f t="shared" si="278"/>
        <v>1</v>
      </c>
      <c r="N1086">
        <v>23035.5</v>
      </c>
      <c r="O1086" s="6">
        <f t="shared" si="283"/>
        <v>-3.4501130038771977E-2</v>
      </c>
      <c r="P1086">
        <v>38188204</v>
      </c>
      <c r="Q1086" s="6">
        <f t="shared" si="284"/>
        <v>-8.1612506970988319E-3</v>
      </c>
      <c r="R1086">
        <v>5619.4202775848871</v>
      </c>
      <c r="S1086" s="6">
        <f t="shared" si="285"/>
        <v>-1.2267760950526174E-3</v>
      </c>
      <c r="T1086" s="29">
        <v>1032.924759999999</v>
      </c>
      <c r="U1086" s="6">
        <f t="shared" si="286"/>
        <v>2.7606078515507448E-3</v>
      </c>
      <c r="V1086">
        <v>1864.505599999999</v>
      </c>
      <c r="W1086" s="6">
        <f t="shared" si="288"/>
        <v>5.6728841857638379E-3</v>
      </c>
      <c r="X1086">
        <v>6652.3450375848861</v>
      </c>
      <c r="Y1086" s="6">
        <f t="shared" si="287"/>
        <v>-6.0972684251825449E-4</v>
      </c>
      <c r="Z1086" s="29">
        <v>8516.8506375848847</v>
      </c>
      <c r="AA1086" s="6">
        <f t="shared" si="289"/>
        <v>7.5893944871152641E-4</v>
      </c>
      <c r="AB1086">
        <f t="shared" si="279"/>
        <v>2020</v>
      </c>
      <c r="AC1086">
        <f t="shared" si="280"/>
        <v>10</v>
      </c>
      <c r="AD1086" s="23">
        <f t="shared" si="281"/>
        <v>4</v>
      </c>
      <c r="AE1086">
        <f>IF(ISBLANK(Basket_Sheet!$I$1),0,IF(Basket_Sheet!$I$1=0,1,IF(Calculation_Sheet!AB1086=Basket_Sheet!$I$1,1,0)))</f>
        <v>1</v>
      </c>
      <c r="AF1086">
        <f>IF(ISBLANK(Basket_Sheet!$I$2),0,IF(Basket_Sheet!$I$2=0,1,IF(Calculation_Sheet!AC1086=Basket_Sheet!$I$2,1,0)))</f>
        <v>0</v>
      </c>
      <c r="AG1086">
        <f>IF(ISBLANK(Basket_Sheet!$I$3),0,IF(Basket_Sheet!$I$3=0,1,IF(Calculation_Sheet!AD1086=Basket_Sheet!$I$3,1,0)))</f>
        <v>0</v>
      </c>
      <c r="AH1086">
        <f t="shared" si="282"/>
        <v>1</v>
      </c>
    </row>
    <row r="1087" spans="1:34" x14ac:dyDescent="0.35">
      <c r="A1087" s="19">
        <v>44120</v>
      </c>
      <c r="B1087" s="7">
        <v>0.44142469395207001</v>
      </c>
      <c r="C1087">
        <v>0.74023043600000005</v>
      </c>
      <c r="D1087">
        <v>7.1041851497815403E-2</v>
      </c>
      <c r="E1087">
        <v>9.1238724987428501</v>
      </c>
      <c r="F1087">
        <v>9</v>
      </c>
      <c r="G1087">
        <f t="shared" si="273"/>
        <v>99999</v>
      </c>
      <c r="H1087">
        <f t="shared" si="274"/>
        <v>99999</v>
      </c>
      <c r="I1087">
        <f t="shared" si="275"/>
        <v>1</v>
      </c>
      <c r="J1087">
        <f>IF(Basket_Sheet!$I$6=0,IF(C1087&lt;Basket_Sheet!$I$7,-10,10),IF(Basket_Sheet!$I$6=1,IF(D1087&lt;Basket_Sheet!$I$7,-10,10),IF(Basket_Sheet!$I$6=2,IF(E1087&gt;Basket_Sheet!$I$7,-10,10),"")))</f>
        <v>-10</v>
      </c>
      <c r="K1087">
        <f t="shared" si="276"/>
        <v>1</v>
      </c>
      <c r="L1087">
        <f t="shared" si="277"/>
        <v>6</v>
      </c>
      <c r="M1087">
        <f t="shared" si="278"/>
        <v>6</v>
      </c>
      <c r="N1087">
        <v>23528.400399999999</v>
      </c>
      <c r="O1087" s="6">
        <f t="shared" si="283"/>
        <v>2.139742571248715E-2</v>
      </c>
      <c r="P1087">
        <v>37949916</v>
      </c>
      <c r="Q1087" s="6">
        <f t="shared" si="284"/>
        <v>-6.2398325933317178E-3</v>
      </c>
      <c r="R1087">
        <v>5615.8028399577288</v>
      </c>
      <c r="S1087" s="6">
        <f t="shared" si="285"/>
        <v>-6.4373857950927871E-4</v>
      </c>
      <c r="T1087" s="29">
        <v>1029.981029999999</v>
      </c>
      <c r="U1087" s="6">
        <f t="shared" si="286"/>
        <v>-2.8498977989451779E-3</v>
      </c>
      <c r="V1087">
        <v>1854.5154399999992</v>
      </c>
      <c r="W1087" s="6">
        <f t="shared" si="288"/>
        <v>-5.3580745480195091E-3</v>
      </c>
      <c r="X1087">
        <v>6645.7838699577278</v>
      </c>
      <c r="Y1087" s="6">
        <f t="shared" si="287"/>
        <v>-9.8629394447946606E-4</v>
      </c>
      <c r="Z1087" s="29">
        <v>8500.299309957727</v>
      </c>
      <c r="AA1087" s="6">
        <f t="shared" si="289"/>
        <v>-1.9433624389415538E-3</v>
      </c>
      <c r="AB1087">
        <f t="shared" si="279"/>
        <v>2020</v>
      </c>
      <c r="AC1087">
        <f t="shared" si="280"/>
        <v>10</v>
      </c>
      <c r="AD1087" s="23">
        <f t="shared" si="281"/>
        <v>4</v>
      </c>
      <c r="AE1087">
        <f>IF(ISBLANK(Basket_Sheet!$I$1),0,IF(Basket_Sheet!$I$1=0,1,IF(Calculation_Sheet!AB1087=Basket_Sheet!$I$1,1,0)))</f>
        <v>1</v>
      </c>
      <c r="AF1087">
        <f>IF(ISBLANK(Basket_Sheet!$I$2),0,IF(Basket_Sheet!$I$2=0,1,IF(Calculation_Sheet!AC1087=Basket_Sheet!$I$2,1,0)))</f>
        <v>0</v>
      </c>
      <c r="AG1087">
        <f>IF(ISBLANK(Basket_Sheet!$I$3),0,IF(Basket_Sheet!$I$3=0,1,IF(Calculation_Sheet!AD1087=Basket_Sheet!$I$3,1,0)))</f>
        <v>0</v>
      </c>
      <c r="AH1087">
        <f t="shared" si="282"/>
        <v>1</v>
      </c>
    </row>
    <row r="1088" spans="1:34" x14ac:dyDescent="0.35">
      <c r="A1088" s="19">
        <v>44123</v>
      </c>
      <c r="B1088" s="7">
        <v>0.79757666291265517</v>
      </c>
      <c r="C1088">
        <v>0.606477194</v>
      </c>
      <c r="D1088">
        <v>0.21781896579068999</v>
      </c>
      <c r="E1088">
        <v>7.4687788359781404</v>
      </c>
      <c r="F1088">
        <v>4</v>
      </c>
      <c r="G1088">
        <f t="shared" si="273"/>
        <v>99999</v>
      </c>
      <c r="H1088">
        <f t="shared" si="274"/>
        <v>99999</v>
      </c>
      <c r="I1088">
        <f t="shared" si="275"/>
        <v>1</v>
      </c>
      <c r="J1088">
        <f>IF(Basket_Sheet!$I$6=0,IF(C1088&lt;Basket_Sheet!$I$7,-10,10),IF(Basket_Sheet!$I$6=1,IF(D1088&lt;Basket_Sheet!$I$7,-10,10),IF(Basket_Sheet!$I$6=2,IF(E1088&gt;Basket_Sheet!$I$7,-10,10),"")))</f>
        <v>10</v>
      </c>
      <c r="K1088">
        <f t="shared" si="276"/>
        <v>1</v>
      </c>
      <c r="L1088">
        <f t="shared" si="277"/>
        <v>5</v>
      </c>
      <c r="M1088">
        <f t="shared" si="278"/>
        <v>5</v>
      </c>
      <c r="N1088">
        <v>24227.800800000001</v>
      </c>
      <c r="O1088" s="6">
        <f t="shared" si="283"/>
        <v>2.9725794703833852E-2</v>
      </c>
      <c r="P1088">
        <v>38016896</v>
      </c>
      <c r="Q1088" s="6">
        <f t="shared" si="284"/>
        <v>1.7649577933189775E-3</v>
      </c>
      <c r="R1088">
        <v>5626.52095445347</v>
      </c>
      <c r="S1088" s="6">
        <f t="shared" si="285"/>
        <v>1.9085631745259235E-3</v>
      </c>
      <c r="T1088" s="29">
        <v>1039.899269999999</v>
      </c>
      <c r="U1088" s="6">
        <f t="shared" si="286"/>
        <v>9.6295365750571627E-3</v>
      </c>
      <c r="V1088">
        <v>1851.4910399999994</v>
      </c>
      <c r="W1088" s="6">
        <f t="shared" si="288"/>
        <v>-1.6308303154379811E-3</v>
      </c>
      <c r="X1088">
        <v>6666.420224453469</v>
      </c>
      <c r="Y1088" s="6">
        <f t="shared" si="287"/>
        <v>3.1051799004520042E-3</v>
      </c>
      <c r="Z1088" s="29">
        <v>8517.9112644534689</v>
      </c>
      <c r="AA1088" s="6">
        <f t="shared" si="289"/>
        <v>2.0719216881115443E-3</v>
      </c>
      <c r="AB1088">
        <f t="shared" si="279"/>
        <v>2020</v>
      </c>
      <c r="AC1088">
        <f t="shared" si="280"/>
        <v>10</v>
      </c>
      <c r="AD1088" s="23">
        <f t="shared" si="281"/>
        <v>4</v>
      </c>
      <c r="AE1088">
        <f>IF(ISBLANK(Basket_Sheet!$I$1),0,IF(Basket_Sheet!$I$1=0,1,IF(Calculation_Sheet!AB1088=Basket_Sheet!$I$1,1,0)))</f>
        <v>1</v>
      </c>
      <c r="AF1088">
        <f>IF(ISBLANK(Basket_Sheet!$I$2),0,IF(Basket_Sheet!$I$2=0,1,IF(Calculation_Sheet!AC1088=Basket_Sheet!$I$2,1,0)))</f>
        <v>0</v>
      </c>
      <c r="AG1088">
        <f>IF(ISBLANK(Basket_Sheet!$I$3),0,IF(Basket_Sheet!$I$3=0,1,IF(Calculation_Sheet!AD1088=Basket_Sheet!$I$3,1,0)))</f>
        <v>0</v>
      </c>
      <c r="AH1088">
        <f t="shared" si="282"/>
        <v>1</v>
      </c>
    </row>
    <row r="1089" spans="1:34" x14ac:dyDescent="0.35">
      <c r="A1089" s="19">
        <v>44124</v>
      </c>
      <c r="B1089" s="7">
        <v>0.37910910423612054</v>
      </c>
      <c r="C1089">
        <v>0.28541483699999998</v>
      </c>
      <c r="D1089">
        <v>4.7329195881663497E-2</v>
      </c>
      <c r="E1089">
        <v>9.6514371211505008</v>
      </c>
      <c r="F1089">
        <v>3</v>
      </c>
      <c r="G1089">
        <f t="shared" si="273"/>
        <v>99999</v>
      </c>
      <c r="H1089">
        <f t="shared" si="274"/>
        <v>99999</v>
      </c>
      <c r="I1089">
        <f t="shared" si="275"/>
        <v>1</v>
      </c>
      <c r="J1089">
        <f>IF(Basket_Sheet!$I$6=0,IF(C1089&lt;Basket_Sheet!$I$7,-10,10),IF(Basket_Sheet!$I$6=1,IF(D1089&lt;Basket_Sheet!$I$7,-10,10),IF(Basket_Sheet!$I$6=2,IF(E1089&gt;Basket_Sheet!$I$7,-10,10),"")))</f>
        <v>-10</v>
      </c>
      <c r="K1089">
        <f t="shared" si="276"/>
        <v>1</v>
      </c>
      <c r="L1089">
        <f t="shared" si="277"/>
        <v>6</v>
      </c>
      <c r="M1089">
        <f t="shared" si="278"/>
        <v>6</v>
      </c>
      <c r="N1089">
        <v>24303.949199999999</v>
      </c>
      <c r="O1089" s="6">
        <f t="shared" si="283"/>
        <v>3.1430174215398843E-3</v>
      </c>
      <c r="P1089">
        <v>38133476</v>
      </c>
      <c r="Q1089" s="6">
        <f t="shared" si="284"/>
        <v>3.0665312602060624E-3</v>
      </c>
      <c r="R1089">
        <v>5618.8900404096348</v>
      </c>
      <c r="S1089" s="6">
        <f t="shared" si="285"/>
        <v>-1.3562402247512262E-3</v>
      </c>
      <c r="T1089" s="29">
        <v>1038.5810299999991</v>
      </c>
      <c r="U1089" s="6">
        <f t="shared" si="286"/>
        <v>-1.2676612418429656E-3</v>
      </c>
      <c r="V1089">
        <v>1861.9416799999992</v>
      </c>
      <c r="W1089" s="6">
        <f t="shared" si="288"/>
        <v>5.6444453547017659E-3</v>
      </c>
      <c r="X1089">
        <v>6657.4710704096342</v>
      </c>
      <c r="Y1089" s="6">
        <f t="shared" si="287"/>
        <v>-1.342422731019588E-3</v>
      </c>
      <c r="Z1089" s="29">
        <v>8519.4127504096341</v>
      </c>
      <c r="AA1089" s="6">
        <f t="shared" si="289"/>
        <v>1.7627396078090385E-4</v>
      </c>
      <c r="AB1089">
        <f t="shared" si="279"/>
        <v>2020</v>
      </c>
      <c r="AC1089">
        <f t="shared" si="280"/>
        <v>10</v>
      </c>
      <c r="AD1089" s="23">
        <f t="shared" si="281"/>
        <v>4</v>
      </c>
      <c r="AE1089">
        <f>IF(ISBLANK(Basket_Sheet!$I$1),0,IF(Basket_Sheet!$I$1=0,1,IF(Calculation_Sheet!AB1089=Basket_Sheet!$I$1,1,0)))</f>
        <v>1</v>
      </c>
      <c r="AF1089">
        <f>IF(ISBLANK(Basket_Sheet!$I$2),0,IF(Basket_Sheet!$I$2=0,1,IF(Calculation_Sheet!AC1089=Basket_Sheet!$I$2,1,0)))</f>
        <v>0</v>
      </c>
      <c r="AG1089">
        <f>IF(ISBLANK(Basket_Sheet!$I$3),0,IF(Basket_Sheet!$I$3=0,1,IF(Calculation_Sheet!AD1089=Basket_Sheet!$I$3,1,0)))</f>
        <v>0</v>
      </c>
      <c r="AH1089">
        <f t="shared" si="282"/>
        <v>1</v>
      </c>
    </row>
    <row r="1090" spans="1:34" x14ac:dyDescent="0.35">
      <c r="A1090" s="19">
        <v>44125</v>
      </c>
      <c r="B1090" s="7">
        <v>7.7424571730677905E-2</v>
      </c>
      <c r="C1090">
        <v>0.452059292</v>
      </c>
      <c r="D1090">
        <v>1.48880283886288E-2</v>
      </c>
      <c r="E1090">
        <v>5.7283570293610504</v>
      </c>
      <c r="F1090">
        <v>3</v>
      </c>
      <c r="G1090">
        <f t="shared" si="273"/>
        <v>99999</v>
      </c>
      <c r="H1090">
        <f t="shared" si="274"/>
        <v>0</v>
      </c>
      <c r="I1090">
        <f t="shared" si="275"/>
        <v>99999</v>
      </c>
      <c r="J1090">
        <f>IF(Basket_Sheet!$I$6=0,IF(C1090&lt;Basket_Sheet!$I$7,-10,10),IF(Basket_Sheet!$I$6=1,IF(D1090&lt;Basket_Sheet!$I$7,-10,10),IF(Basket_Sheet!$I$6=2,IF(E1090&gt;Basket_Sheet!$I$7,-10,10),"")))</f>
        <v>-10</v>
      </c>
      <c r="K1090">
        <f t="shared" si="276"/>
        <v>0</v>
      </c>
      <c r="L1090">
        <f t="shared" si="277"/>
        <v>4</v>
      </c>
      <c r="M1090">
        <f t="shared" si="278"/>
        <v>4</v>
      </c>
      <c r="N1090">
        <v>24642.699199999999</v>
      </c>
      <c r="O1090" s="6">
        <f t="shared" si="283"/>
        <v>1.3938064024590746E-2</v>
      </c>
      <c r="P1090">
        <v>38177992</v>
      </c>
      <c r="Q1090" s="6">
        <f t="shared" si="284"/>
        <v>1.1673732549322136E-3</v>
      </c>
      <c r="R1090">
        <v>5620.3287743290557</v>
      </c>
      <c r="S1090" s="6">
        <f t="shared" si="285"/>
        <v>2.5605304767917225E-4</v>
      </c>
      <c r="T1090" s="29">
        <v>1041.4178799999991</v>
      </c>
      <c r="U1090" s="6">
        <f t="shared" si="286"/>
        <v>2.7314671826808024E-3</v>
      </c>
      <c r="V1090">
        <v>1852.5460999999991</v>
      </c>
      <c r="W1090" s="6">
        <f t="shared" si="288"/>
        <v>-5.0461193822139983E-3</v>
      </c>
      <c r="X1090">
        <v>6661.7466543290548</v>
      </c>
      <c r="Y1090" s="6">
        <f t="shared" si="287"/>
        <v>6.4222343202113841E-4</v>
      </c>
      <c r="Z1090" s="29">
        <v>8514.2927543290534</v>
      </c>
      <c r="AA1090" s="6">
        <f t="shared" si="289"/>
        <v>-6.0097993025809426E-4</v>
      </c>
      <c r="AB1090">
        <f t="shared" si="279"/>
        <v>2020</v>
      </c>
      <c r="AC1090">
        <f t="shared" si="280"/>
        <v>10</v>
      </c>
      <c r="AD1090" s="23">
        <f t="shared" si="281"/>
        <v>4</v>
      </c>
      <c r="AE1090">
        <f>IF(ISBLANK(Basket_Sheet!$I$1),0,IF(Basket_Sheet!$I$1=0,1,IF(Calculation_Sheet!AB1090=Basket_Sheet!$I$1,1,0)))</f>
        <v>1</v>
      </c>
      <c r="AF1090">
        <f>IF(ISBLANK(Basket_Sheet!$I$2),0,IF(Basket_Sheet!$I$2=0,1,IF(Calculation_Sheet!AC1090=Basket_Sheet!$I$2,1,0)))</f>
        <v>0</v>
      </c>
      <c r="AG1090">
        <f>IF(ISBLANK(Basket_Sheet!$I$3),0,IF(Basket_Sheet!$I$3=0,1,IF(Calculation_Sheet!AD1090=Basket_Sheet!$I$3,1,0)))</f>
        <v>0</v>
      </c>
      <c r="AH1090">
        <f t="shared" si="282"/>
        <v>1</v>
      </c>
    </row>
    <row r="1091" spans="1:34" x14ac:dyDescent="0.35">
      <c r="A1091" s="19">
        <v>44126</v>
      </c>
      <c r="B1091" s="7">
        <v>-0.29329624977808755</v>
      </c>
      <c r="C1091">
        <v>0.146819904</v>
      </c>
      <c r="D1091">
        <v>3.6864652373196798E-2</v>
      </c>
      <c r="E1091">
        <v>10.449845842539499</v>
      </c>
      <c r="F1091">
        <v>6</v>
      </c>
      <c r="G1091">
        <f t="shared" si="273"/>
        <v>-1</v>
      </c>
      <c r="H1091">
        <f t="shared" si="274"/>
        <v>99999</v>
      </c>
      <c r="I1091">
        <f t="shared" si="275"/>
        <v>99999</v>
      </c>
      <c r="J1091">
        <f>IF(Basket_Sheet!$I$6=0,IF(C1091&lt;Basket_Sheet!$I$7,-10,10),IF(Basket_Sheet!$I$6=1,IF(D1091&lt;Basket_Sheet!$I$7,-10,10),IF(Basket_Sheet!$I$6=2,IF(E1091&gt;Basket_Sheet!$I$7,-10,10),"")))</f>
        <v>-10</v>
      </c>
      <c r="K1091">
        <f t="shared" si="276"/>
        <v>-1</v>
      </c>
      <c r="L1091">
        <f t="shared" si="277"/>
        <v>2</v>
      </c>
      <c r="M1091">
        <f t="shared" si="278"/>
        <v>2</v>
      </c>
      <c r="N1091">
        <v>24479.300800000001</v>
      </c>
      <c r="O1091" s="6">
        <f t="shared" si="283"/>
        <v>-6.6307022081411038E-3</v>
      </c>
      <c r="P1091">
        <v>38339588</v>
      </c>
      <c r="Q1091" s="6">
        <f t="shared" si="284"/>
        <v>4.2327003473623392E-3</v>
      </c>
      <c r="R1091">
        <v>5636.8595762244613</v>
      </c>
      <c r="S1091" s="6">
        <f t="shared" si="285"/>
        <v>2.9412517593117027E-3</v>
      </c>
      <c r="T1091" s="29">
        <v>1037.2621499999991</v>
      </c>
      <c r="U1091" s="6">
        <f t="shared" si="286"/>
        <v>-3.990453860845955E-3</v>
      </c>
      <c r="V1091">
        <v>1843.1673999999994</v>
      </c>
      <c r="W1091" s="6">
        <f t="shared" si="288"/>
        <v>-5.0626000616124101E-3</v>
      </c>
      <c r="X1091">
        <v>6674.1217262244609</v>
      </c>
      <c r="Y1091" s="6">
        <f t="shared" si="287"/>
        <v>1.8576317199581194E-3</v>
      </c>
      <c r="Z1091" s="29">
        <v>8517.2891262244593</v>
      </c>
      <c r="AA1091" s="6">
        <f t="shared" si="289"/>
        <v>3.5192258263405662E-4</v>
      </c>
      <c r="AB1091">
        <f t="shared" si="279"/>
        <v>2020</v>
      </c>
      <c r="AC1091">
        <f t="shared" si="280"/>
        <v>10</v>
      </c>
      <c r="AD1091" s="23">
        <f t="shared" si="281"/>
        <v>4</v>
      </c>
      <c r="AE1091">
        <f>IF(ISBLANK(Basket_Sheet!$I$1),0,IF(Basket_Sheet!$I$1=0,1,IF(Calculation_Sheet!AB1091=Basket_Sheet!$I$1,1,0)))</f>
        <v>1</v>
      </c>
      <c r="AF1091">
        <f>IF(ISBLANK(Basket_Sheet!$I$2),0,IF(Basket_Sheet!$I$2=0,1,IF(Calculation_Sheet!AC1091=Basket_Sheet!$I$2,1,0)))</f>
        <v>0</v>
      </c>
      <c r="AG1091">
        <f>IF(ISBLANK(Basket_Sheet!$I$3),0,IF(Basket_Sheet!$I$3=0,1,IF(Calculation_Sheet!AD1091=Basket_Sheet!$I$3,1,0)))</f>
        <v>0</v>
      </c>
      <c r="AH1091">
        <f t="shared" si="282"/>
        <v>1</v>
      </c>
    </row>
    <row r="1092" spans="1:34" x14ac:dyDescent="0.35">
      <c r="A1092" s="19">
        <v>44127</v>
      </c>
      <c r="B1092" s="7">
        <v>-0.43080026231079194</v>
      </c>
      <c r="C1092">
        <v>0.140358074</v>
      </c>
      <c r="D1092">
        <v>0.1238219055933</v>
      </c>
      <c r="E1092">
        <v>10.025050580046999</v>
      </c>
      <c r="F1092">
        <v>3</v>
      </c>
      <c r="G1092">
        <f t="shared" si="273"/>
        <v>-1</v>
      </c>
      <c r="H1092">
        <f t="shared" si="274"/>
        <v>99999</v>
      </c>
      <c r="I1092">
        <f t="shared" si="275"/>
        <v>99999</v>
      </c>
      <c r="J1092">
        <f>IF(Basket_Sheet!$I$6=0,IF(C1092&lt;Basket_Sheet!$I$7,-10,10),IF(Basket_Sheet!$I$6=1,IF(D1092&lt;Basket_Sheet!$I$7,-10,10),IF(Basket_Sheet!$I$6=2,IF(E1092&gt;Basket_Sheet!$I$7,-10,10),"")))</f>
        <v>10</v>
      </c>
      <c r="K1092">
        <f t="shared" si="276"/>
        <v>-1</v>
      </c>
      <c r="L1092">
        <f t="shared" si="277"/>
        <v>1</v>
      </c>
      <c r="M1092">
        <f t="shared" si="278"/>
        <v>1</v>
      </c>
      <c r="N1092">
        <v>24473.949199999999</v>
      </c>
      <c r="O1092" s="6">
        <f t="shared" si="283"/>
        <v>-2.1861735528005966E-4</v>
      </c>
      <c r="P1092">
        <v>38385600</v>
      </c>
      <c r="Q1092" s="6">
        <f t="shared" si="284"/>
        <v>1.2001172260902582E-3</v>
      </c>
      <c r="R1092">
        <v>5647.6547907775348</v>
      </c>
      <c r="S1092" s="6">
        <f t="shared" si="285"/>
        <v>1.9151114919744305E-3</v>
      </c>
      <c r="T1092" s="29">
        <v>1030.705629999999</v>
      </c>
      <c r="U1092" s="6">
        <f t="shared" si="286"/>
        <v>-6.3209864545815675E-3</v>
      </c>
      <c r="V1092">
        <v>1826.2918999999993</v>
      </c>
      <c r="W1092" s="6">
        <f t="shared" si="288"/>
        <v>-9.1557066384746477E-3</v>
      </c>
      <c r="X1092">
        <v>6678.3604207775334</v>
      </c>
      <c r="Y1092" s="6">
        <f t="shared" si="287"/>
        <v>6.3509398344008261E-4</v>
      </c>
      <c r="Z1092" s="29">
        <v>8504.6523207775317</v>
      </c>
      <c r="AA1092" s="6">
        <f t="shared" si="289"/>
        <v>-1.4836651967137238E-3</v>
      </c>
      <c r="AB1092">
        <f t="shared" si="279"/>
        <v>2020</v>
      </c>
      <c r="AC1092">
        <f t="shared" si="280"/>
        <v>10</v>
      </c>
      <c r="AD1092" s="23">
        <f t="shared" si="281"/>
        <v>4</v>
      </c>
      <c r="AE1092">
        <f>IF(ISBLANK(Basket_Sheet!$I$1),0,IF(Basket_Sheet!$I$1=0,1,IF(Calculation_Sheet!AB1092=Basket_Sheet!$I$1,1,0)))</f>
        <v>1</v>
      </c>
      <c r="AF1092">
        <f>IF(ISBLANK(Basket_Sheet!$I$2),0,IF(Basket_Sheet!$I$2=0,1,IF(Calculation_Sheet!AC1092=Basket_Sheet!$I$2,1,0)))</f>
        <v>0</v>
      </c>
      <c r="AG1092">
        <f>IF(ISBLANK(Basket_Sheet!$I$3),0,IF(Basket_Sheet!$I$3=0,1,IF(Calculation_Sheet!AD1092=Basket_Sheet!$I$3,1,0)))</f>
        <v>0</v>
      </c>
      <c r="AH1092">
        <f t="shared" si="282"/>
        <v>1</v>
      </c>
    </row>
    <row r="1093" spans="1:34" x14ac:dyDescent="0.35">
      <c r="A1093" s="19">
        <v>44130</v>
      </c>
      <c r="B1093" s="7">
        <v>-0.43064131664920791</v>
      </c>
      <c r="C1093">
        <v>0.80260790500000001</v>
      </c>
      <c r="D1093">
        <v>0.18740981038853199</v>
      </c>
      <c r="E1093">
        <v>6.0804197324987497</v>
      </c>
      <c r="F1093">
        <v>3</v>
      </c>
      <c r="G1093">
        <f t="shared" si="273"/>
        <v>-1</v>
      </c>
      <c r="H1093">
        <f t="shared" si="274"/>
        <v>99999</v>
      </c>
      <c r="I1093">
        <f t="shared" si="275"/>
        <v>99999</v>
      </c>
      <c r="J1093">
        <f>IF(Basket_Sheet!$I$6=0,IF(C1093&lt;Basket_Sheet!$I$7,-10,10),IF(Basket_Sheet!$I$6=1,IF(D1093&lt;Basket_Sheet!$I$7,-10,10),IF(Basket_Sheet!$I$6=2,IF(E1093&gt;Basket_Sheet!$I$7,-10,10),"")))</f>
        <v>10</v>
      </c>
      <c r="K1093">
        <f t="shared" si="276"/>
        <v>-1</v>
      </c>
      <c r="L1093">
        <f t="shared" si="277"/>
        <v>1</v>
      </c>
      <c r="M1093">
        <f t="shared" si="278"/>
        <v>1</v>
      </c>
      <c r="N1093">
        <v>24101.550800000001</v>
      </c>
      <c r="O1093" s="6">
        <f t="shared" si="283"/>
        <v>-1.5216113956794453E-2</v>
      </c>
      <c r="P1093">
        <v>38411864</v>
      </c>
      <c r="Q1093" s="6">
        <f t="shared" si="284"/>
        <v>6.8421491392611777E-4</v>
      </c>
      <c r="R1093">
        <v>5645.7344617478539</v>
      </c>
      <c r="S1093" s="6">
        <f t="shared" si="285"/>
        <v>-3.400223811159675E-4</v>
      </c>
      <c r="T1093" s="29">
        <v>1037.0342899999991</v>
      </c>
      <c r="U1093" s="6">
        <f t="shared" si="286"/>
        <v>6.1401236354943212E-3</v>
      </c>
      <c r="V1093">
        <v>1824.2141399999991</v>
      </c>
      <c r="W1093" s="6">
        <f t="shared" si="288"/>
        <v>-1.1376932679820762E-3</v>
      </c>
      <c r="X1093">
        <v>6682.7687517478535</v>
      </c>
      <c r="Y1093" s="6">
        <f t="shared" si="287"/>
        <v>6.6009180286297209E-4</v>
      </c>
      <c r="Z1093" s="29">
        <v>8506.9828917478517</v>
      </c>
      <c r="AA1093" s="6">
        <f t="shared" si="289"/>
        <v>2.7403483204446744E-4</v>
      </c>
      <c r="AB1093">
        <f t="shared" si="279"/>
        <v>2020</v>
      </c>
      <c r="AC1093">
        <f t="shared" si="280"/>
        <v>10</v>
      </c>
      <c r="AD1093" s="23">
        <f t="shared" si="281"/>
        <v>4</v>
      </c>
      <c r="AE1093">
        <f>IF(ISBLANK(Basket_Sheet!$I$1),0,IF(Basket_Sheet!$I$1=0,1,IF(Calculation_Sheet!AB1093=Basket_Sheet!$I$1,1,0)))</f>
        <v>1</v>
      </c>
      <c r="AF1093">
        <f>IF(ISBLANK(Basket_Sheet!$I$2),0,IF(Basket_Sheet!$I$2=0,1,IF(Calculation_Sheet!AC1093=Basket_Sheet!$I$2,1,0)))</f>
        <v>0</v>
      </c>
      <c r="AG1093">
        <f>IF(ISBLANK(Basket_Sheet!$I$3),0,IF(Basket_Sheet!$I$3=0,1,IF(Calculation_Sheet!AD1093=Basket_Sheet!$I$3,1,0)))</f>
        <v>0</v>
      </c>
      <c r="AH1093">
        <f t="shared" si="282"/>
        <v>1</v>
      </c>
    </row>
    <row r="1094" spans="1:34" x14ac:dyDescent="0.35">
      <c r="A1094" s="19">
        <v>44131</v>
      </c>
      <c r="B1094" s="7">
        <v>1.0096225700294619</v>
      </c>
      <c r="C1094">
        <v>0.92174543900000006</v>
      </c>
      <c r="D1094">
        <v>0.33451377789619602</v>
      </c>
      <c r="E1094">
        <v>4.8355171076832697</v>
      </c>
      <c r="F1094">
        <v>4</v>
      </c>
      <c r="G1094">
        <f t="shared" si="273"/>
        <v>99999</v>
      </c>
      <c r="H1094">
        <f t="shared" si="274"/>
        <v>99999</v>
      </c>
      <c r="I1094">
        <f t="shared" si="275"/>
        <v>1</v>
      </c>
      <c r="J1094">
        <f>IF(Basket_Sheet!$I$6=0,IF(C1094&lt;Basket_Sheet!$I$7,-10,10),IF(Basket_Sheet!$I$6=1,IF(D1094&lt;Basket_Sheet!$I$7,-10,10),IF(Basket_Sheet!$I$6=2,IF(E1094&gt;Basket_Sheet!$I$7,-10,10),"")))</f>
        <v>10</v>
      </c>
      <c r="K1094">
        <f t="shared" si="276"/>
        <v>1</v>
      </c>
      <c r="L1094">
        <f t="shared" si="277"/>
        <v>5</v>
      </c>
      <c r="M1094">
        <f t="shared" si="278"/>
        <v>5</v>
      </c>
      <c r="N1094">
        <v>24776.599600000001</v>
      </c>
      <c r="O1094" s="6">
        <f t="shared" si="283"/>
        <v>2.8008521343780179E-2</v>
      </c>
      <c r="P1094">
        <v>38507360</v>
      </c>
      <c r="Q1094" s="6">
        <f t="shared" si="284"/>
        <v>2.4861068965567057E-3</v>
      </c>
      <c r="R1094">
        <v>5650.9610531710778</v>
      </c>
      <c r="S1094" s="6">
        <f t="shared" si="285"/>
        <v>9.2575934249761183E-4</v>
      </c>
      <c r="T1094" s="29">
        <v>1047.6720099999989</v>
      </c>
      <c r="U1094" s="6">
        <f t="shared" si="286"/>
        <v>1.0257828600826358E-2</v>
      </c>
      <c r="V1094">
        <v>1821.0503599999993</v>
      </c>
      <c r="W1094" s="6">
        <f t="shared" si="288"/>
        <v>-1.7343248967469638E-3</v>
      </c>
      <c r="X1094">
        <v>6698.6330631710771</v>
      </c>
      <c r="Y1094" s="6">
        <f t="shared" si="287"/>
        <v>2.3739129711879414E-3</v>
      </c>
      <c r="Z1094" s="29">
        <v>8519.6834231710764</v>
      </c>
      <c r="AA1094" s="6">
        <f t="shared" si="289"/>
        <v>1.4929536810923683E-3</v>
      </c>
      <c r="AB1094">
        <f t="shared" si="279"/>
        <v>2020</v>
      </c>
      <c r="AC1094">
        <f t="shared" si="280"/>
        <v>10</v>
      </c>
      <c r="AD1094" s="23">
        <f t="shared" si="281"/>
        <v>4</v>
      </c>
      <c r="AE1094">
        <f>IF(ISBLANK(Basket_Sheet!$I$1),0,IF(Basket_Sheet!$I$1=0,1,IF(Calculation_Sheet!AB1094=Basket_Sheet!$I$1,1,0)))</f>
        <v>1</v>
      </c>
      <c r="AF1094">
        <f>IF(ISBLANK(Basket_Sheet!$I$2),0,IF(Basket_Sheet!$I$2=0,1,IF(Calculation_Sheet!AC1094=Basket_Sheet!$I$2,1,0)))</f>
        <v>0</v>
      </c>
      <c r="AG1094">
        <f>IF(ISBLANK(Basket_Sheet!$I$3),0,IF(Basket_Sheet!$I$3=0,1,IF(Calculation_Sheet!AD1094=Basket_Sheet!$I$3,1,0)))</f>
        <v>0</v>
      </c>
      <c r="AH1094">
        <f t="shared" si="282"/>
        <v>1</v>
      </c>
    </row>
    <row r="1095" spans="1:34" x14ac:dyDescent="0.35">
      <c r="A1095" s="19">
        <v>44132</v>
      </c>
      <c r="B1095" s="7">
        <v>-0.40100135763030659</v>
      </c>
      <c r="C1095">
        <v>0.74502986100000002</v>
      </c>
      <c r="D1095">
        <v>0.19261947356973499</v>
      </c>
      <c r="E1095">
        <v>6.37303110016998</v>
      </c>
      <c r="F1095">
        <v>3</v>
      </c>
      <c r="G1095">
        <f t="shared" si="273"/>
        <v>-1</v>
      </c>
      <c r="H1095">
        <f t="shared" si="274"/>
        <v>99999</v>
      </c>
      <c r="I1095">
        <f t="shared" si="275"/>
        <v>99999</v>
      </c>
      <c r="J1095">
        <f>IF(Basket_Sheet!$I$6=0,IF(C1095&lt;Basket_Sheet!$I$7,-10,10),IF(Basket_Sheet!$I$6=1,IF(D1095&lt;Basket_Sheet!$I$7,-10,10),IF(Basket_Sheet!$I$6=2,IF(E1095&gt;Basket_Sheet!$I$7,-10,10),"")))</f>
        <v>10</v>
      </c>
      <c r="K1095">
        <f t="shared" si="276"/>
        <v>-1</v>
      </c>
      <c r="L1095">
        <f t="shared" si="277"/>
        <v>1</v>
      </c>
      <c r="M1095">
        <f t="shared" si="278"/>
        <v>1</v>
      </c>
      <c r="N1095">
        <v>24277.400399999999</v>
      </c>
      <c r="O1095" s="6">
        <f t="shared" si="283"/>
        <v>-2.01480109482014E-2</v>
      </c>
      <c r="P1095">
        <v>38669148</v>
      </c>
      <c r="Q1095" s="6">
        <f t="shared" si="284"/>
        <v>4.2014825217828733E-3</v>
      </c>
      <c r="R1095">
        <v>5668.9542074456895</v>
      </c>
      <c r="S1095" s="6">
        <f t="shared" si="285"/>
        <v>3.1840874685402643E-3</v>
      </c>
      <c r="T1095" s="29">
        <v>1048.1358899999989</v>
      </c>
      <c r="U1095" s="6">
        <f t="shared" si="286"/>
        <v>4.42772161107996E-4</v>
      </c>
      <c r="V1095">
        <v>1841.8036199999992</v>
      </c>
      <c r="W1095" s="6">
        <f t="shared" si="288"/>
        <v>1.1396313059678365E-2</v>
      </c>
      <c r="X1095">
        <v>6717.0900974456881</v>
      </c>
      <c r="Y1095" s="6">
        <f t="shared" si="287"/>
        <v>2.7553433813365391E-3</v>
      </c>
      <c r="Z1095" s="29">
        <v>8558.8937174456878</v>
      </c>
      <c r="AA1095" s="6">
        <f t="shared" si="289"/>
        <v>4.6023182232299842E-3</v>
      </c>
      <c r="AB1095">
        <f t="shared" si="279"/>
        <v>2020</v>
      </c>
      <c r="AC1095">
        <f t="shared" si="280"/>
        <v>10</v>
      </c>
      <c r="AD1095" s="23">
        <f t="shared" si="281"/>
        <v>4</v>
      </c>
      <c r="AE1095">
        <f>IF(ISBLANK(Basket_Sheet!$I$1),0,IF(Basket_Sheet!$I$1=0,1,IF(Calculation_Sheet!AB1095=Basket_Sheet!$I$1,1,0)))</f>
        <v>1</v>
      </c>
      <c r="AF1095">
        <f>IF(ISBLANK(Basket_Sheet!$I$2),0,IF(Basket_Sheet!$I$2=0,1,IF(Calculation_Sheet!AC1095=Basket_Sheet!$I$2,1,0)))</f>
        <v>0</v>
      </c>
      <c r="AG1095">
        <f>IF(ISBLANK(Basket_Sheet!$I$3),0,IF(Basket_Sheet!$I$3=0,1,IF(Calculation_Sheet!AD1095=Basket_Sheet!$I$3,1,0)))</f>
        <v>0</v>
      </c>
      <c r="AH1095">
        <f t="shared" si="282"/>
        <v>1</v>
      </c>
    </row>
    <row r="1096" spans="1:34" x14ac:dyDescent="0.35">
      <c r="A1096" s="19">
        <v>44133</v>
      </c>
      <c r="B1096" s="7">
        <v>0.23704610309544591</v>
      </c>
      <c r="C1096">
        <v>0.18673916600000001</v>
      </c>
      <c r="D1096">
        <v>1.99859568171264E-2</v>
      </c>
      <c r="E1096">
        <v>9.1018364224034904</v>
      </c>
      <c r="F1096">
        <v>6</v>
      </c>
      <c r="G1096">
        <f t="shared" si="273"/>
        <v>99999</v>
      </c>
      <c r="H1096">
        <f t="shared" si="274"/>
        <v>0</v>
      </c>
      <c r="I1096">
        <f t="shared" si="275"/>
        <v>99999</v>
      </c>
      <c r="J1096">
        <f>IF(Basket_Sheet!$I$6=0,IF(C1096&lt;Basket_Sheet!$I$7,-10,10),IF(Basket_Sheet!$I$6=1,IF(D1096&lt;Basket_Sheet!$I$7,-10,10),IF(Basket_Sheet!$I$6=2,IF(E1096&gt;Basket_Sheet!$I$7,-10,10),"")))</f>
        <v>-10</v>
      </c>
      <c r="K1096">
        <f t="shared" si="276"/>
        <v>0</v>
      </c>
      <c r="L1096">
        <f t="shared" si="277"/>
        <v>4</v>
      </c>
      <c r="M1096">
        <f t="shared" si="278"/>
        <v>4</v>
      </c>
      <c r="N1096">
        <v>24088.25</v>
      </c>
      <c r="O1096" s="6">
        <f t="shared" si="283"/>
        <v>-7.7912130987467521E-3</v>
      </c>
      <c r="P1096">
        <v>38827676</v>
      </c>
      <c r="Q1096" s="6">
        <f t="shared" si="284"/>
        <v>4.0995989878029881E-3</v>
      </c>
      <c r="R1096">
        <v>5675.656380582679</v>
      </c>
      <c r="S1096" s="6">
        <f t="shared" si="285"/>
        <v>1.1822591772194802E-3</v>
      </c>
      <c r="T1096" s="29">
        <v>1050.435539999999</v>
      </c>
      <c r="U1096" s="6">
        <f t="shared" si="286"/>
        <v>2.194038026882339E-3</v>
      </c>
      <c r="V1096">
        <v>1828.9472399999991</v>
      </c>
      <c r="W1096" s="6">
        <f t="shared" si="288"/>
        <v>-6.98032073582322E-3</v>
      </c>
      <c r="X1096">
        <v>6726.0919205826776</v>
      </c>
      <c r="Y1096" s="6">
        <f t="shared" si="287"/>
        <v>1.340137322322521E-3</v>
      </c>
      <c r="Z1096" s="29">
        <v>8555.0391605826771</v>
      </c>
      <c r="AA1096" s="6">
        <f t="shared" si="289"/>
        <v>-4.5035690245265325E-4</v>
      </c>
      <c r="AB1096">
        <f t="shared" si="279"/>
        <v>2020</v>
      </c>
      <c r="AC1096">
        <f t="shared" si="280"/>
        <v>10</v>
      </c>
      <c r="AD1096" s="23">
        <f t="shared" si="281"/>
        <v>4</v>
      </c>
      <c r="AE1096">
        <f>IF(ISBLANK(Basket_Sheet!$I$1),0,IF(Basket_Sheet!$I$1=0,1,IF(Calculation_Sheet!AB1096=Basket_Sheet!$I$1,1,0)))</f>
        <v>1</v>
      </c>
      <c r="AF1096">
        <f>IF(ISBLANK(Basket_Sheet!$I$2),0,IF(Basket_Sheet!$I$2=0,1,IF(Calculation_Sheet!AC1096=Basket_Sheet!$I$2,1,0)))</f>
        <v>0</v>
      </c>
      <c r="AG1096">
        <f>IF(ISBLANK(Basket_Sheet!$I$3),0,IF(Basket_Sheet!$I$3=0,1,IF(Calculation_Sheet!AD1096=Basket_Sheet!$I$3,1,0)))</f>
        <v>0</v>
      </c>
      <c r="AH1096">
        <f t="shared" si="282"/>
        <v>1</v>
      </c>
    </row>
    <row r="1097" spans="1:34" x14ac:dyDescent="0.35">
      <c r="A1097" s="19">
        <v>44134</v>
      </c>
      <c r="B1097" s="7">
        <v>-0.2853050576802974</v>
      </c>
      <c r="C1097">
        <v>0.40195540800000001</v>
      </c>
      <c r="D1097">
        <v>0.113438190982438</v>
      </c>
      <c r="E1097">
        <v>6.9761474603793703</v>
      </c>
      <c r="F1097">
        <v>1</v>
      </c>
      <c r="G1097">
        <f t="shared" ref="G1097:G1160" si="290">IF(B1097&gt;=MIN($B$9:$B$1732),IF(B1097&lt;-0.25,-1,99999),99999)</f>
        <v>-1</v>
      </c>
      <c r="H1097">
        <f t="shared" ref="H1097:H1160" si="291">IF(B1097&gt;-0.25,IF(B1097&lt;0.25,0,99999),99999)</f>
        <v>99999</v>
      </c>
      <c r="I1097">
        <f t="shared" ref="I1097:I1160" si="292">IF(B1097&gt;0.25,1,99999)</f>
        <v>99999</v>
      </c>
      <c r="J1097">
        <f>IF(Basket_Sheet!$I$6=0,IF(C1097&lt;Basket_Sheet!$I$7,-10,10),IF(Basket_Sheet!$I$6=1,IF(D1097&lt;Basket_Sheet!$I$7,-10,10),IF(Basket_Sheet!$I$6=2,IF(E1097&gt;Basket_Sheet!$I$7,-10,10),"")))</f>
        <v>10</v>
      </c>
      <c r="K1097">
        <f t="shared" ref="K1097:K1160" si="293">MIN(G1097:I1097)</f>
        <v>-1</v>
      </c>
      <c r="L1097">
        <f t="shared" ref="L1097:L1160" si="294">IF(AND(K1097=-1,J1097=10),1,IF(AND(K1097=-1,J1097=-10),2,IF(AND(K1097=0,J1097=10),3,IF(AND(K1097=0,J1097=-10),4,IF(AND(K1097=1,J1097=10),5,IF(AND(K1097=1,J1097=-10),6,""))))))</f>
        <v>1</v>
      </c>
      <c r="M1097">
        <f t="shared" ref="M1097:M1160" si="295">L1097</f>
        <v>1</v>
      </c>
      <c r="N1097">
        <v>23898.849600000001</v>
      </c>
      <c r="O1097" s="6">
        <f t="shared" si="283"/>
        <v>-7.8627712681493822E-3</v>
      </c>
      <c r="P1097">
        <v>38926764</v>
      </c>
      <c r="Q1097" s="6">
        <f t="shared" si="284"/>
        <v>2.5519940982303702E-3</v>
      </c>
      <c r="R1097">
        <v>5684.1838078911851</v>
      </c>
      <c r="S1097" s="6">
        <f t="shared" si="285"/>
        <v>1.5024565859342864E-3</v>
      </c>
      <c r="T1097" s="29">
        <v>1048.1572699999988</v>
      </c>
      <c r="U1097" s="6">
        <f t="shared" si="286"/>
        <v>-2.1688813004178131E-3</v>
      </c>
      <c r="V1097">
        <v>1832.5086599999991</v>
      </c>
      <c r="W1097" s="6">
        <f t="shared" si="288"/>
        <v>1.9472513597493801E-3</v>
      </c>
      <c r="X1097">
        <v>6732.3410778911839</v>
      </c>
      <c r="Y1097" s="6">
        <f t="shared" si="287"/>
        <v>9.2909186824874368E-4</v>
      </c>
      <c r="Z1097" s="29">
        <v>8564.8497378911834</v>
      </c>
      <c r="AA1097" s="6">
        <f t="shared" si="289"/>
        <v>1.146760070217745E-3</v>
      </c>
      <c r="AB1097">
        <f t="shared" ref="AB1097:AB1160" si="296">YEAR(A1097)</f>
        <v>2020</v>
      </c>
      <c r="AC1097">
        <f t="shared" ref="AC1097:AC1160" si="297">MONTH(A1097)</f>
        <v>10</v>
      </c>
      <c r="AD1097" s="23">
        <f t="shared" si="281"/>
        <v>4</v>
      </c>
      <c r="AE1097">
        <f>IF(ISBLANK(Basket_Sheet!$I$1),0,IF(Basket_Sheet!$I$1=0,1,IF(Calculation_Sheet!AB1097=Basket_Sheet!$I$1,1,0)))</f>
        <v>1</v>
      </c>
      <c r="AF1097">
        <f>IF(ISBLANK(Basket_Sheet!$I$2),0,IF(Basket_Sheet!$I$2=0,1,IF(Calculation_Sheet!AC1097=Basket_Sheet!$I$2,1,0)))</f>
        <v>0</v>
      </c>
      <c r="AG1097">
        <f>IF(ISBLANK(Basket_Sheet!$I$3),0,IF(Basket_Sheet!$I$3=0,1,IF(Calculation_Sheet!AD1097=Basket_Sheet!$I$3,1,0)))</f>
        <v>0</v>
      </c>
      <c r="AH1097">
        <f t="shared" si="282"/>
        <v>1</v>
      </c>
    </row>
    <row r="1098" spans="1:34" x14ac:dyDescent="0.35">
      <c r="A1098" s="19">
        <v>44137</v>
      </c>
      <c r="B1098" s="7">
        <v>1.1284579632483354</v>
      </c>
      <c r="C1098">
        <v>0.88499098300000001</v>
      </c>
      <c r="D1098">
        <v>0.271798286723827</v>
      </c>
      <c r="E1098">
        <v>4.7501580971582298</v>
      </c>
      <c r="F1098">
        <v>1</v>
      </c>
      <c r="G1098">
        <f t="shared" si="290"/>
        <v>99999</v>
      </c>
      <c r="H1098">
        <f t="shared" si="291"/>
        <v>99999</v>
      </c>
      <c r="I1098">
        <f t="shared" si="292"/>
        <v>1</v>
      </c>
      <c r="J1098">
        <f>IF(Basket_Sheet!$I$6=0,IF(C1098&lt;Basket_Sheet!$I$7,-10,10),IF(Basket_Sheet!$I$6=1,IF(D1098&lt;Basket_Sheet!$I$7,-10,10),IF(Basket_Sheet!$I$6=2,IF(E1098&gt;Basket_Sheet!$I$7,-10,10),"")))</f>
        <v>10</v>
      </c>
      <c r="K1098">
        <f t="shared" si="293"/>
        <v>1</v>
      </c>
      <c r="L1098">
        <f t="shared" si="294"/>
        <v>5</v>
      </c>
      <c r="M1098">
        <f t="shared" si="295"/>
        <v>5</v>
      </c>
      <c r="N1098">
        <v>24845.25</v>
      </c>
      <c r="O1098" s="6">
        <f t="shared" si="283"/>
        <v>3.9600249210321792E-2</v>
      </c>
      <c r="P1098">
        <v>38787584</v>
      </c>
      <c r="Q1098" s="6">
        <f t="shared" si="284"/>
        <v>-3.5754320600602796E-3</v>
      </c>
      <c r="R1098">
        <v>5662.3178522986891</v>
      </c>
      <c r="S1098" s="6">
        <f t="shared" si="285"/>
        <v>-3.8468065656391826E-3</v>
      </c>
      <c r="T1098" s="29">
        <v>1057.5329599999991</v>
      </c>
      <c r="U1098" s="6">
        <f t="shared" si="286"/>
        <v>8.9449267474912553E-3</v>
      </c>
      <c r="V1098">
        <v>1827.3129399999989</v>
      </c>
      <c r="W1098" s="6">
        <f t="shared" si="288"/>
        <v>-2.8353044727221777E-3</v>
      </c>
      <c r="X1098">
        <v>6719.8508122986877</v>
      </c>
      <c r="Y1098" s="6">
        <f t="shared" si="287"/>
        <v>-1.855263339748725E-3</v>
      </c>
      <c r="Z1098" s="29">
        <v>8547.1637522986857</v>
      </c>
      <c r="AA1098" s="6">
        <f t="shared" si="289"/>
        <v>-2.0649498979828929E-3</v>
      </c>
      <c r="AB1098">
        <f t="shared" si="296"/>
        <v>2020</v>
      </c>
      <c r="AC1098">
        <f t="shared" si="297"/>
        <v>11</v>
      </c>
      <c r="AD1098" s="23">
        <f t="shared" ref="AD1098:AD1161" si="298">ROUNDUP(AC1098/3,0)</f>
        <v>4</v>
      </c>
      <c r="AE1098">
        <f>IF(ISBLANK(Basket_Sheet!$I$1),0,IF(Basket_Sheet!$I$1=0,1,IF(Calculation_Sheet!AB1098=Basket_Sheet!$I$1,1,0)))</f>
        <v>1</v>
      </c>
      <c r="AF1098">
        <f>IF(ISBLANK(Basket_Sheet!$I$2),0,IF(Basket_Sheet!$I$2=0,1,IF(Calculation_Sheet!AC1098=Basket_Sheet!$I$2,1,0)))</f>
        <v>0</v>
      </c>
      <c r="AG1098">
        <f>IF(ISBLANK(Basket_Sheet!$I$3),0,IF(Basket_Sheet!$I$3=0,1,IF(Calculation_Sheet!AD1098=Basket_Sheet!$I$3,1,0)))</f>
        <v>0</v>
      </c>
      <c r="AH1098">
        <f t="shared" ref="AH1098:AH1161" si="299">IF(SUM(AE1098:AG1098)&gt;=$T$1,1,0)</f>
        <v>1</v>
      </c>
    </row>
    <row r="1099" spans="1:34" x14ac:dyDescent="0.35">
      <c r="A1099" s="19">
        <v>44138</v>
      </c>
      <c r="B1099" s="7">
        <v>0.37655780744083334</v>
      </c>
      <c r="C1099">
        <v>0.83540465799999997</v>
      </c>
      <c r="D1099">
        <v>0.127310768525396</v>
      </c>
      <c r="E1099">
        <v>8.04718844853919</v>
      </c>
      <c r="F1099">
        <v>3</v>
      </c>
      <c r="G1099">
        <f t="shared" si="290"/>
        <v>99999</v>
      </c>
      <c r="H1099">
        <f t="shared" si="291"/>
        <v>99999</v>
      </c>
      <c r="I1099">
        <f t="shared" si="292"/>
        <v>1</v>
      </c>
      <c r="J1099">
        <f>IF(Basket_Sheet!$I$6=0,IF(C1099&lt;Basket_Sheet!$I$7,-10,10),IF(Basket_Sheet!$I$6=1,IF(D1099&lt;Basket_Sheet!$I$7,-10,10),IF(Basket_Sheet!$I$6=2,IF(E1099&gt;Basket_Sheet!$I$7,-10,10),"")))</f>
        <v>10</v>
      </c>
      <c r="K1099">
        <f t="shared" si="293"/>
        <v>1</v>
      </c>
      <c r="L1099">
        <f t="shared" si="294"/>
        <v>5</v>
      </c>
      <c r="M1099">
        <f t="shared" si="295"/>
        <v>5</v>
      </c>
      <c r="N1099">
        <v>25674.349600000001</v>
      </c>
      <c r="O1099" s="6">
        <f t="shared" ref="O1099:O1162" si="300">N1099/N1098-1</f>
        <v>3.3370547690202423E-2</v>
      </c>
      <c r="P1099">
        <v>39028308</v>
      </c>
      <c r="Q1099" s="6">
        <f t="shared" ref="Q1099:Q1162" si="301">P1099/P1098-1</f>
        <v>6.206212792217114E-3</v>
      </c>
      <c r="R1099">
        <v>5680.3068706315153</v>
      </c>
      <c r="S1099" s="6">
        <f t="shared" ref="S1099:S1162" si="302">R1099/R1098-1</f>
        <v>3.1769707745252784E-3</v>
      </c>
      <c r="T1099" s="29">
        <v>1063.8057499999991</v>
      </c>
      <c r="U1099" s="6">
        <f t="shared" ref="U1099:U1162" si="303">T1099/T1098-1</f>
        <v>5.9315314389822849E-3</v>
      </c>
      <c r="V1099">
        <v>1839.7987399999993</v>
      </c>
      <c r="W1099" s="6">
        <f t="shared" si="288"/>
        <v>6.8328745047907535E-3</v>
      </c>
      <c r="X1099">
        <v>6744.1126206315148</v>
      </c>
      <c r="Y1099" s="6">
        <f t="shared" ref="Y1099:Y1162" si="304">X1099/X1098-1</f>
        <v>3.610468299150682E-3</v>
      </c>
      <c r="Z1099" s="29">
        <v>8583.911360631515</v>
      </c>
      <c r="AA1099" s="6">
        <f t="shared" si="289"/>
        <v>4.2993921021983184E-3</v>
      </c>
      <c r="AB1099">
        <f t="shared" si="296"/>
        <v>2020</v>
      </c>
      <c r="AC1099">
        <f t="shared" si="297"/>
        <v>11</v>
      </c>
      <c r="AD1099" s="23">
        <f t="shared" si="298"/>
        <v>4</v>
      </c>
      <c r="AE1099">
        <f>IF(ISBLANK(Basket_Sheet!$I$1),0,IF(Basket_Sheet!$I$1=0,1,IF(Calculation_Sheet!AB1099=Basket_Sheet!$I$1,1,0)))</f>
        <v>1</v>
      </c>
      <c r="AF1099">
        <f>IF(ISBLANK(Basket_Sheet!$I$2),0,IF(Basket_Sheet!$I$2=0,1,IF(Calculation_Sheet!AC1099=Basket_Sheet!$I$2,1,0)))</f>
        <v>0</v>
      </c>
      <c r="AG1099">
        <f>IF(ISBLANK(Basket_Sheet!$I$3),0,IF(Basket_Sheet!$I$3=0,1,IF(Calculation_Sheet!AD1099=Basket_Sheet!$I$3,1,0)))</f>
        <v>0</v>
      </c>
      <c r="AH1099">
        <f t="shared" si="299"/>
        <v>1</v>
      </c>
    </row>
    <row r="1100" spans="1:34" x14ac:dyDescent="0.35">
      <c r="A1100" s="19">
        <v>44139</v>
      </c>
      <c r="B1100" s="7">
        <v>8.1818249652280364E-2</v>
      </c>
      <c r="C1100">
        <v>5.9786302E-2</v>
      </c>
      <c r="D1100">
        <v>7.5815963391025407E-2</v>
      </c>
      <c r="E1100">
        <v>7.4441287049396303</v>
      </c>
      <c r="F1100">
        <v>7</v>
      </c>
      <c r="G1100">
        <f t="shared" si="290"/>
        <v>99999</v>
      </c>
      <c r="H1100">
        <f t="shared" si="291"/>
        <v>0</v>
      </c>
      <c r="I1100">
        <f t="shared" si="292"/>
        <v>99999</v>
      </c>
      <c r="J1100">
        <f>IF(Basket_Sheet!$I$6=0,IF(C1100&lt;Basket_Sheet!$I$7,-10,10),IF(Basket_Sheet!$I$6=1,IF(D1100&lt;Basket_Sheet!$I$7,-10,10),IF(Basket_Sheet!$I$6=2,IF(E1100&gt;Basket_Sheet!$I$7,-10,10),"")))</f>
        <v>-10</v>
      </c>
      <c r="K1100">
        <f t="shared" si="293"/>
        <v>0</v>
      </c>
      <c r="L1100">
        <f t="shared" si="294"/>
        <v>4</v>
      </c>
      <c r="M1100">
        <f t="shared" si="295"/>
        <v>4</v>
      </c>
      <c r="N1100">
        <v>25656.349600000001</v>
      </c>
      <c r="O1100" s="6">
        <f t="shared" si="300"/>
        <v>-7.0108884082498157E-4</v>
      </c>
      <c r="P1100">
        <v>39123252</v>
      </c>
      <c r="Q1100" s="6">
        <f t="shared" si="301"/>
        <v>2.4326957755893552E-3</v>
      </c>
      <c r="R1100">
        <v>5660.6309090473687</v>
      </c>
      <c r="S1100" s="6">
        <f t="shared" si="302"/>
        <v>-3.463890601734132E-3</v>
      </c>
      <c r="T1100" s="29">
        <v>1062.8553399999992</v>
      </c>
      <c r="U1100" s="6">
        <f t="shared" si="303"/>
        <v>-8.9340558649919632E-4</v>
      </c>
      <c r="V1100">
        <v>1863.4024599999993</v>
      </c>
      <c r="W1100" s="6">
        <f t="shared" ref="W1100:W1163" si="305">V1100/V1099-1</f>
        <v>1.2829511993251996E-2</v>
      </c>
      <c r="X1100">
        <v>6723.4862490473679</v>
      </c>
      <c r="Y1100" s="6">
        <f t="shared" si="304"/>
        <v>-3.0584263259553213E-3</v>
      </c>
      <c r="Z1100" s="29">
        <v>8586.8887090473672</v>
      </c>
      <c r="AA1100" s="6">
        <f t="shared" ref="AA1100:AA1163" si="306">Z1100/Z1099-1</f>
        <v>3.4685218553254238E-4</v>
      </c>
      <c r="AB1100">
        <f t="shared" si="296"/>
        <v>2020</v>
      </c>
      <c r="AC1100">
        <f t="shared" si="297"/>
        <v>11</v>
      </c>
      <c r="AD1100" s="23">
        <f t="shared" si="298"/>
        <v>4</v>
      </c>
      <c r="AE1100">
        <f>IF(ISBLANK(Basket_Sheet!$I$1),0,IF(Basket_Sheet!$I$1=0,1,IF(Calculation_Sheet!AB1100=Basket_Sheet!$I$1,1,0)))</f>
        <v>1</v>
      </c>
      <c r="AF1100">
        <f>IF(ISBLANK(Basket_Sheet!$I$2),0,IF(Basket_Sheet!$I$2=0,1,IF(Calculation_Sheet!AC1100=Basket_Sheet!$I$2,1,0)))</f>
        <v>0</v>
      </c>
      <c r="AG1100">
        <f>IF(ISBLANK(Basket_Sheet!$I$3),0,IF(Basket_Sheet!$I$3=0,1,IF(Calculation_Sheet!AD1100=Basket_Sheet!$I$3,1,0)))</f>
        <v>0</v>
      </c>
      <c r="AH1100">
        <f t="shared" si="299"/>
        <v>1</v>
      </c>
    </row>
    <row r="1101" spans="1:34" x14ac:dyDescent="0.35">
      <c r="A1101" s="19">
        <v>44140</v>
      </c>
      <c r="B1101" s="7">
        <v>0.20710983469089383</v>
      </c>
      <c r="C1101">
        <v>0.68093661800000005</v>
      </c>
      <c r="D1101">
        <v>0.106092290533946</v>
      </c>
      <c r="E1101">
        <v>9.5668540769453898</v>
      </c>
      <c r="F1101">
        <v>4</v>
      </c>
      <c r="G1101">
        <f t="shared" si="290"/>
        <v>99999</v>
      </c>
      <c r="H1101">
        <f t="shared" si="291"/>
        <v>0</v>
      </c>
      <c r="I1101">
        <f t="shared" si="292"/>
        <v>99999</v>
      </c>
      <c r="J1101">
        <f>IF(Basket_Sheet!$I$6=0,IF(C1101&lt;Basket_Sheet!$I$7,-10,10),IF(Basket_Sheet!$I$6=1,IF(D1101&lt;Basket_Sheet!$I$7,-10,10),IF(Basket_Sheet!$I$6=2,IF(E1101&gt;Basket_Sheet!$I$7,-10,10),"")))</f>
        <v>10</v>
      </c>
      <c r="K1101">
        <f t="shared" si="293"/>
        <v>0</v>
      </c>
      <c r="L1101">
        <f t="shared" si="294"/>
        <v>3</v>
      </c>
      <c r="M1101">
        <f t="shared" si="295"/>
        <v>3</v>
      </c>
      <c r="N1101">
        <v>26316.75</v>
      </c>
      <c r="O1101" s="6">
        <f t="shared" si="300"/>
        <v>2.5740232351682657E-2</v>
      </c>
      <c r="P1101">
        <v>39851936</v>
      </c>
      <c r="Q1101" s="6">
        <f t="shared" si="301"/>
        <v>1.8625343312462794E-2</v>
      </c>
      <c r="R1101">
        <v>5696.7517205957738</v>
      </c>
      <c r="S1101" s="6">
        <f t="shared" si="302"/>
        <v>6.3810575408957959E-3</v>
      </c>
      <c r="T1101" s="29">
        <v>1071.1941599999991</v>
      </c>
      <c r="U1101" s="6">
        <f t="shared" si="303"/>
        <v>7.8456772866191127E-3</v>
      </c>
      <c r="V1101">
        <v>1855.8857999999991</v>
      </c>
      <c r="W1101" s="6">
        <f t="shared" si="305"/>
        <v>-4.0338360399074791E-3</v>
      </c>
      <c r="X1101">
        <v>6767.9458805957729</v>
      </c>
      <c r="Y1101" s="6">
        <f t="shared" si="304"/>
        <v>6.6125860753718513E-3</v>
      </c>
      <c r="Z1101" s="29">
        <v>8623.8316805957729</v>
      </c>
      <c r="AA1101" s="6">
        <f t="shared" si="306"/>
        <v>4.3022534471048868E-3</v>
      </c>
      <c r="AB1101">
        <f t="shared" si="296"/>
        <v>2020</v>
      </c>
      <c r="AC1101">
        <f t="shared" si="297"/>
        <v>11</v>
      </c>
      <c r="AD1101" s="23">
        <f t="shared" si="298"/>
        <v>4</v>
      </c>
      <c r="AE1101">
        <f>IF(ISBLANK(Basket_Sheet!$I$1),0,IF(Basket_Sheet!$I$1=0,1,IF(Calculation_Sheet!AB1101=Basket_Sheet!$I$1,1,0)))</f>
        <v>1</v>
      </c>
      <c r="AF1101">
        <f>IF(ISBLANK(Basket_Sheet!$I$2),0,IF(Basket_Sheet!$I$2=0,1,IF(Calculation_Sheet!AC1101=Basket_Sheet!$I$2,1,0)))</f>
        <v>0</v>
      </c>
      <c r="AG1101">
        <f>IF(ISBLANK(Basket_Sheet!$I$3),0,IF(Basket_Sheet!$I$3=0,1,IF(Calculation_Sheet!AD1101=Basket_Sheet!$I$3,1,0)))</f>
        <v>0</v>
      </c>
      <c r="AH1101">
        <f t="shared" si="299"/>
        <v>1</v>
      </c>
    </row>
    <row r="1102" spans="1:34" x14ac:dyDescent="0.35">
      <c r="A1102" s="19">
        <v>44141</v>
      </c>
      <c r="B1102" s="7">
        <v>1.0063253847264058</v>
      </c>
      <c r="C1102">
        <v>0.82161064800000005</v>
      </c>
      <c r="D1102">
        <v>0.31349567457691102</v>
      </c>
      <c r="E1102">
        <v>6.3911902991107601</v>
      </c>
      <c r="F1102">
        <v>4</v>
      </c>
      <c r="G1102">
        <f t="shared" si="290"/>
        <v>99999</v>
      </c>
      <c r="H1102">
        <f t="shared" si="291"/>
        <v>99999</v>
      </c>
      <c r="I1102">
        <f t="shared" si="292"/>
        <v>1</v>
      </c>
      <c r="J1102">
        <f>IF(Basket_Sheet!$I$6=0,IF(C1102&lt;Basket_Sheet!$I$7,-10,10),IF(Basket_Sheet!$I$6=1,IF(D1102&lt;Basket_Sheet!$I$7,-10,10),IF(Basket_Sheet!$I$6=2,IF(E1102&gt;Basket_Sheet!$I$7,-10,10),"")))</f>
        <v>10</v>
      </c>
      <c r="K1102">
        <f t="shared" si="293"/>
        <v>1</v>
      </c>
      <c r="L1102">
        <f t="shared" si="294"/>
        <v>5</v>
      </c>
      <c r="M1102">
        <f t="shared" si="295"/>
        <v>5</v>
      </c>
      <c r="N1102">
        <v>26768.099600000001</v>
      </c>
      <c r="O1102" s="6">
        <f t="shared" si="300"/>
        <v>1.7150658800953789E-2</v>
      </c>
      <c r="P1102">
        <v>39858920</v>
      </c>
      <c r="Q1102" s="6">
        <f t="shared" si="301"/>
        <v>1.7524870059015818E-4</v>
      </c>
      <c r="R1102">
        <v>5689.9262388523775</v>
      </c>
      <c r="S1102" s="6">
        <f t="shared" si="302"/>
        <v>-1.1981357233314949E-3</v>
      </c>
      <c r="T1102" s="29">
        <v>1077.6895599999989</v>
      </c>
      <c r="U1102" s="6">
        <f t="shared" si="303"/>
        <v>6.0636999738681308E-3</v>
      </c>
      <c r="V1102">
        <v>1837.7978799999992</v>
      </c>
      <c r="W1102" s="6">
        <f t="shared" si="305"/>
        <v>-9.7462462399355854E-3</v>
      </c>
      <c r="X1102">
        <v>6767.6157988523764</v>
      </c>
      <c r="Y1102" s="6">
        <f t="shared" si="304"/>
        <v>-4.8771333166608422E-5</v>
      </c>
      <c r="Z1102" s="29">
        <v>8605.4136788523756</v>
      </c>
      <c r="AA1102" s="6">
        <f t="shared" si="306"/>
        <v>-2.1357097895172705E-3</v>
      </c>
      <c r="AB1102">
        <f t="shared" si="296"/>
        <v>2020</v>
      </c>
      <c r="AC1102">
        <f t="shared" si="297"/>
        <v>11</v>
      </c>
      <c r="AD1102" s="23">
        <f t="shared" si="298"/>
        <v>4</v>
      </c>
      <c r="AE1102">
        <f>IF(ISBLANK(Basket_Sheet!$I$1),0,IF(Basket_Sheet!$I$1=0,1,IF(Calculation_Sheet!AB1102=Basket_Sheet!$I$1,1,0)))</f>
        <v>1</v>
      </c>
      <c r="AF1102">
        <f>IF(ISBLANK(Basket_Sheet!$I$2),0,IF(Basket_Sheet!$I$2=0,1,IF(Calculation_Sheet!AC1102=Basket_Sheet!$I$2,1,0)))</f>
        <v>0</v>
      </c>
      <c r="AG1102">
        <f>IF(ISBLANK(Basket_Sheet!$I$3),0,IF(Basket_Sheet!$I$3=0,1,IF(Calculation_Sheet!AD1102=Basket_Sheet!$I$3,1,0)))</f>
        <v>0</v>
      </c>
      <c r="AH1102">
        <f t="shared" si="299"/>
        <v>1</v>
      </c>
    </row>
    <row r="1103" spans="1:34" x14ac:dyDescent="0.35">
      <c r="A1103" s="19">
        <v>44144</v>
      </c>
      <c r="B1103" s="7">
        <v>0.69534588441380374</v>
      </c>
      <c r="C1103">
        <v>0.23910747399999999</v>
      </c>
      <c r="D1103">
        <v>0.119521414120476</v>
      </c>
      <c r="E1103">
        <v>8.4020056724129493</v>
      </c>
      <c r="F1103">
        <v>4</v>
      </c>
      <c r="G1103">
        <f t="shared" si="290"/>
        <v>99999</v>
      </c>
      <c r="H1103">
        <f t="shared" si="291"/>
        <v>99999</v>
      </c>
      <c r="I1103">
        <f t="shared" si="292"/>
        <v>1</v>
      </c>
      <c r="J1103">
        <f>IF(Basket_Sheet!$I$6=0,IF(C1103&lt;Basket_Sheet!$I$7,-10,10),IF(Basket_Sheet!$I$6=1,IF(D1103&lt;Basket_Sheet!$I$7,-10,10),IF(Basket_Sheet!$I$6=2,IF(E1103&gt;Basket_Sheet!$I$7,-10,10),"")))</f>
        <v>10</v>
      </c>
      <c r="K1103">
        <f t="shared" si="293"/>
        <v>1</v>
      </c>
      <c r="L1103">
        <f t="shared" si="294"/>
        <v>5</v>
      </c>
      <c r="M1103">
        <f t="shared" si="295"/>
        <v>5</v>
      </c>
      <c r="N1103">
        <v>27582.25</v>
      </c>
      <c r="O1103" s="6">
        <f t="shared" si="300"/>
        <v>3.0414949591714757E-2</v>
      </c>
      <c r="P1103">
        <v>40122840</v>
      </c>
      <c r="Q1103" s="6">
        <f t="shared" si="301"/>
        <v>6.6213535138432977E-3</v>
      </c>
      <c r="R1103">
        <v>5713.7832872744266</v>
      </c>
      <c r="S1103" s="6">
        <f t="shared" si="302"/>
        <v>4.1928572393692409E-3</v>
      </c>
      <c r="T1103" s="29">
        <v>1087.915939999999</v>
      </c>
      <c r="U1103" s="6">
        <f t="shared" si="303"/>
        <v>9.4891705177138075E-3</v>
      </c>
      <c r="V1103">
        <v>1843.0186999999992</v>
      </c>
      <c r="W1103" s="6">
        <f t="shared" si="305"/>
        <v>2.840802058167613E-3</v>
      </c>
      <c r="X1103">
        <v>6801.6992272744255</v>
      </c>
      <c r="Y1103" s="6">
        <f t="shared" si="304"/>
        <v>5.0362534510053347E-3</v>
      </c>
      <c r="Z1103" s="29">
        <v>8644.7179272744252</v>
      </c>
      <c r="AA1103" s="6">
        <f t="shared" si="306"/>
        <v>4.5673862859887393E-3</v>
      </c>
      <c r="AB1103">
        <f t="shared" si="296"/>
        <v>2020</v>
      </c>
      <c r="AC1103">
        <f t="shared" si="297"/>
        <v>11</v>
      </c>
      <c r="AD1103" s="23">
        <f t="shared" si="298"/>
        <v>4</v>
      </c>
      <c r="AE1103">
        <f>IF(ISBLANK(Basket_Sheet!$I$1),0,IF(Basket_Sheet!$I$1=0,1,IF(Calculation_Sheet!AB1103=Basket_Sheet!$I$1,1,0)))</f>
        <v>1</v>
      </c>
      <c r="AF1103">
        <f>IF(ISBLANK(Basket_Sheet!$I$2),0,IF(Basket_Sheet!$I$2=0,1,IF(Calculation_Sheet!AC1103=Basket_Sheet!$I$2,1,0)))</f>
        <v>0</v>
      </c>
      <c r="AG1103">
        <f>IF(ISBLANK(Basket_Sheet!$I$3),0,IF(Basket_Sheet!$I$3=0,1,IF(Calculation_Sheet!AD1103=Basket_Sheet!$I$3,1,0)))</f>
        <v>0</v>
      </c>
      <c r="AH1103">
        <f t="shared" si="299"/>
        <v>1</v>
      </c>
    </row>
    <row r="1104" spans="1:34" x14ac:dyDescent="0.35">
      <c r="A1104" s="19">
        <v>44145</v>
      </c>
      <c r="B1104" s="7">
        <v>1.0206312414343421</v>
      </c>
      <c r="C1104">
        <v>0.59785496999999999</v>
      </c>
      <c r="D1104">
        <v>0.23814930953131999</v>
      </c>
      <c r="E1104">
        <v>5.6648327600566599</v>
      </c>
      <c r="F1104">
        <v>2</v>
      </c>
      <c r="G1104">
        <f t="shared" si="290"/>
        <v>99999</v>
      </c>
      <c r="H1104">
        <f t="shared" si="291"/>
        <v>99999</v>
      </c>
      <c r="I1104">
        <f t="shared" si="292"/>
        <v>1</v>
      </c>
      <c r="J1104">
        <f>IF(Basket_Sheet!$I$6=0,IF(C1104&lt;Basket_Sheet!$I$7,-10,10),IF(Basket_Sheet!$I$6=1,IF(D1104&lt;Basket_Sheet!$I$7,-10,10),IF(Basket_Sheet!$I$6=2,IF(E1104&gt;Basket_Sheet!$I$7,-10,10),"")))</f>
        <v>10</v>
      </c>
      <c r="K1104">
        <f t="shared" si="293"/>
        <v>1</v>
      </c>
      <c r="L1104">
        <f t="shared" si="294"/>
        <v>5</v>
      </c>
      <c r="M1104">
        <f t="shared" si="295"/>
        <v>5</v>
      </c>
      <c r="N1104">
        <v>28603.5</v>
      </c>
      <c r="O1104" s="6">
        <f t="shared" si="300"/>
        <v>3.7025623362851201E-2</v>
      </c>
      <c r="P1104">
        <v>40150340</v>
      </c>
      <c r="Q1104" s="6">
        <f t="shared" si="301"/>
        <v>6.8539515148979824E-4</v>
      </c>
      <c r="R1104">
        <v>5713.5067801999476</v>
      </c>
      <c r="S1104" s="6">
        <f t="shared" si="302"/>
        <v>-4.8392992974544136E-5</v>
      </c>
      <c r="T1104" s="29">
        <v>1089.6688599999991</v>
      </c>
      <c r="U1104" s="6">
        <f t="shared" si="303"/>
        <v>1.6112641938126337E-3</v>
      </c>
      <c r="V1104">
        <v>1863.6819799999992</v>
      </c>
      <c r="W1104" s="6">
        <f t="shared" si="305"/>
        <v>1.1211649670185064E-2</v>
      </c>
      <c r="X1104">
        <v>6803.1756401999464</v>
      </c>
      <c r="Y1104" s="6">
        <f t="shared" si="304"/>
        <v>2.1706530621057318E-4</v>
      </c>
      <c r="Z1104" s="29">
        <v>8666.8576201999458</v>
      </c>
      <c r="AA1104" s="6">
        <f t="shared" si="306"/>
        <v>2.5610659725134877E-3</v>
      </c>
      <c r="AB1104">
        <f t="shared" si="296"/>
        <v>2020</v>
      </c>
      <c r="AC1104">
        <f t="shared" si="297"/>
        <v>11</v>
      </c>
      <c r="AD1104" s="23">
        <f t="shared" si="298"/>
        <v>4</v>
      </c>
      <c r="AE1104">
        <f>IF(ISBLANK(Basket_Sheet!$I$1),0,IF(Basket_Sheet!$I$1=0,1,IF(Calculation_Sheet!AB1104=Basket_Sheet!$I$1,1,0)))</f>
        <v>1</v>
      </c>
      <c r="AF1104">
        <f>IF(ISBLANK(Basket_Sheet!$I$2),0,IF(Basket_Sheet!$I$2=0,1,IF(Calculation_Sheet!AC1104=Basket_Sheet!$I$2,1,0)))</f>
        <v>0</v>
      </c>
      <c r="AG1104">
        <f>IF(ISBLANK(Basket_Sheet!$I$3),0,IF(Basket_Sheet!$I$3=0,1,IF(Calculation_Sheet!AD1104=Basket_Sheet!$I$3,1,0)))</f>
        <v>0</v>
      </c>
      <c r="AH1104">
        <f t="shared" si="299"/>
        <v>1</v>
      </c>
    </row>
    <row r="1105" spans="1:34" x14ac:dyDescent="0.35">
      <c r="A1105" s="19">
        <v>44146</v>
      </c>
      <c r="B1105" s="7">
        <v>0.24624868770103039</v>
      </c>
      <c r="C1105">
        <v>6.6188392999999998E-2</v>
      </c>
      <c r="D1105">
        <v>6.0125014258497096E-3</v>
      </c>
      <c r="E1105">
        <v>8.2679241103446994</v>
      </c>
      <c r="F1105">
        <v>7</v>
      </c>
      <c r="G1105">
        <f t="shared" si="290"/>
        <v>99999</v>
      </c>
      <c r="H1105">
        <f t="shared" si="291"/>
        <v>0</v>
      </c>
      <c r="I1105">
        <f t="shared" si="292"/>
        <v>99999</v>
      </c>
      <c r="J1105">
        <f>IF(Basket_Sheet!$I$6=0,IF(C1105&lt;Basket_Sheet!$I$7,-10,10),IF(Basket_Sheet!$I$6=1,IF(D1105&lt;Basket_Sheet!$I$7,-10,10),IF(Basket_Sheet!$I$6=2,IF(E1105&gt;Basket_Sheet!$I$7,-10,10),"")))</f>
        <v>-10</v>
      </c>
      <c r="K1105">
        <f t="shared" si="293"/>
        <v>0</v>
      </c>
      <c r="L1105">
        <f t="shared" si="294"/>
        <v>4</v>
      </c>
      <c r="M1105">
        <f t="shared" si="295"/>
        <v>4</v>
      </c>
      <c r="N1105">
        <v>28886.800800000001</v>
      </c>
      <c r="O1105" s="6">
        <f t="shared" si="300"/>
        <v>9.9044102994390038E-3</v>
      </c>
      <c r="P1105">
        <v>40288536</v>
      </c>
      <c r="Q1105" s="6">
        <f t="shared" si="301"/>
        <v>3.4419633806339611E-3</v>
      </c>
      <c r="R1105">
        <v>5728.6744429212677</v>
      </c>
      <c r="S1105" s="6">
        <f t="shared" si="302"/>
        <v>2.6547028479748658E-3</v>
      </c>
      <c r="T1105" s="29">
        <v>1088.3186199999991</v>
      </c>
      <c r="U1105" s="6">
        <f t="shared" si="303"/>
        <v>-1.2391287386150918E-3</v>
      </c>
      <c r="V1105">
        <v>1892.8859599999992</v>
      </c>
      <c r="W1105" s="6">
        <f t="shared" si="305"/>
        <v>1.5670044735851318E-2</v>
      </c>
      <c r="X1105">
        <v>6816.9930629212668</v>
      </c>
      <c r="Y1105" s="6">
        <f t="shared" si="304"/>
        <v>2.0310254287236873E-3</v>
      </c>
      <c r="Z1105" s="29">
        <v>8709.8790229212664</v>
      </c>
      <c r="AA1105" s="6">
        <f t="shared" si="306"/>
        <v>4.9638986362312565E-3</v>
      </c>
      <c r="AB1105">
        <f t="shared" si="296"/>
        <v>2020</v>
      </c>
      <c r="AC1105">
        <f t="shared" si="297"/>
        <v>11</v>
      </c>
      <c r="AD1105" s="23">
        <f t="shared" si="298"/>
        <v>4</v>
      </c>
      <c r="AE1105">
        <f>IF(ISBLANK(Basket_Sheet!$I$1),0,IF(Basket_Sheet!$I$1=0,1,IF(Calculation_Sheet!AB1105=Basket_Sheet!$I$1,1,0)))</f>
        <v>1</v>
      </c>
      <c r="AF1105">
        <f>IF(ISBLANK(Basket_Sheet!$I$2),0,IF(Basket_Sheet!$I$2=0,1,IF(Calculation_Sheet!AC1105=Basket_Sheet!$I$2,1,0)))</f>
        <v>0</v>
      </c>
      <c r="AG1105">
        <f>IF(ISBLANK(Basket_Sheet!$I$3),0,IF(Basket_Sheet!$I$3=0,1,IF(Calculation_Sheet!AD1105=Basket_Sheet!$I$3,1,0)))</f>
        <v>0</v>
      </c>
      <c r="AH1105">
        <f t="shared" si="299"/>
        <v>1</v>
      </c>
    </row>
    <row r="1106" spans="1:34" x14ac:dyDescent="0.35">
      <c r="A1106" s="19">
        <v>44147</v>
      </c>
      <c r="B1106" s="7">
        <v>-0.5177492014943591</v>
      </c>
      <c r="C1106">
        <v>0.59447064800000005</v>
      </c>
      <c r="D1106">
        <v>7.5004269824495401E-2</v>
      </c>
      <c r="E1106">
        <v>10.2287150489555</v>
      </c>
      <c r="F1106">
        <v>7</v>
      </c>
      <c r="G1106">
        <f t="shared" si="290"/>
        <v>-1</v>
      </c>
      <c r="H1106">
        <f t="shared" si="291"/>
        <v>99999</v>
      </c>
      <c r="I1106">
        <f t="shared" si="292"/>
        <v>99999</v>
      </c>
      <c r="J1106">
        <f>IF(Basket_Sheet!$I$6=0,IF(C1106&lt;Basket_Sheet!$I$7,-10,10),IF(Basket_Sheet!$I$6=1,IF(D1106&lt;Basket_Sheet!$I$7,-10,10),IF(Basket_Sheet!$I$6=2,IF(E1106&gt;Basket_Sheet!$I$7,-10,10),"")))</f>
        <v>-10</v>
      </c>
      <c r="K1106">
        <f t="shared" si="293"/>
        <v>-1</v>
      </c>
      <c r="L1106">
        <f t="shared" si="294"/>
        <v>2</v>
      </c>
      <c r="M1106">
        <f t="shared" si="295"/>
        <v>2</v>
      </c>
      <c r="N1106">
        <v>28285.900399999999</v>
      </c>
      <c r="O1106" s="6">
        <f t="shared" si="300"/>
        <v>-2.0801902023016794E-2</v>
      </c>
      <c r="P1106">
        <v>40459860</v>
      </c>
      <c r="Q1106" s="6">
        <f t="shared" si="301"/>
        <v>4.2524255535123512E-3</v>
      </c>
      <c r="R1106">
        <v>5754.2637670363865</v>
      </c>
      <c r="S1106" s="6">
        <f t="shared" si="302"/>
        <v>4.4668839833861274E-3</v>
      </c>
      <c r="T1106" s="29">
        <v>1087.2192799999991</v>
      </c>
      <c r="U1106" s="6">
        <f t="shared" si="303"/>
        <v>-1.0101269791745748E-3</v>
      </c>
      <c r="V1106">
        <v>1878.5029799999991</v>
      </c>
      <c r="W1106" s="6">
        <f t="shared" si="305"/>
        <v>-7.5984397919038882E-3</v>
      </c>
      <c r="X1106">
        <v>6841.4830470363859</v>
      </c>
      <c r="Y1106" s="6">
        <f t="shared" si="304"/>
        <v>3.5924906904076792E-3</v>
      </c>
      <c r="Z1106" s="29">
        <v>8719.9860270363843</v>
      </c>
      <c r="AA1106" s="6">
        <f t="shared" si="306"/>
        <v>1.1604069457817889E-3</v>
      </c>
      <c r="AB1106">
        <f t="shared" si="296"/>
        <v>2020</v>
      </c>
      <c r="AC1106">
        <f t="shared" si="297"/>
        <v>11</v>
      </c>
      <c r="AD1106" s="23">
        <f t="shared" si="298"/>
        <v>4</v>
      </c>
      <c r="AE1106">
        <f>IF(ISBLANK(Basket_Sheet!$I$1),0,IF(Basket_Sheet!$I$1=0,1,IF(Calculation_Sheet!AB1106=Basket_Sheet!$I$1,1,0)))</f>
        <v>1</v>
      </c>
      <c r="AF1106">
        <f>IF(ISBLANK(Basket_Sheet!$I$2),0,IF(Basket_Sheet!$I$2=0,1,IF(Calculation_Sheet!AC1106=Basket_Sheet!$I$2,1,0)))</f>
        <v>0</v>
      </c>
      <c r="AG1106">
        <f>IF(ISBLANK(Basket_Sheet!$I$3),0,IF(Basket_Sheet!$I$3=0,1,IF(Calculation_Sheet!AD1106=Basket_Sheet!$I$3,1,0)))</f>
        <v>0</v>
      </c>
      <c r="AH1106">
        <f t="shared" si="299"/>
        <v>1</v>
      </c>
    </row>
    <row r="1107" spans="1:34" x14ac:dyDescent="0.35">
      <c r="A1107" s="19">
        <v>44148</v>
      </c>
      <c r="B1107" s="7">
        <v>1.0503707787535768</v>
      </c>
      <c r="C1107">
        <v>0.82643304100000003</v>
      </c>
      <c r="D1107">
        <v>0.27152138864485698</v>
      </c>
      <c r="E1107">
        <v>5.7193093912515804</v>
      </c>
      <c r="F1107">
        <v>2</v>
      </c>
      <c r="G1107">
        <f t="shared" si="290"/>
        <v>99999</v>
      </c>
      <c r="H1107">
        <f t="shared" si="291"/>
        <v>99999</v>
      </c>
      <c r="I1107">
        <f t="shared" si="292"/>
        <v>1</v>
      </c>
      <c r="J1107">
        <f>IF(Basket_Sheet!$I$6=0,IF(C1107&lt;Basket_Sheet!$I$7,-10,10),IF(Basket_Sheet!$I$6=1,IF(D1107&lt;Basket_Sheet!$I$7,-10,10),IF(Basket_Sheet!$I$6=2,IF(E1107&gt;Basket_Sheet!$I$7,-10,10),"")))</f>
        <v>10</v>
      </c>
      <c r="K1107">
        <f t="shared" si="293"/>
        <v>1</v>
      </c>
      <c r="L1107">
        <f t="shared" si="294"/>
        <v>5</v>
      </c>
      <c r="M1107">
        <f t="shared" si="295"/>
        <v>5</v>
      </c>
      <c r="N1107">
        <v>28466</v>
      </c>
      <c r="O1107" s="6">
        <f t="shared" si="300"/>
        <v>6.3671156814226748E-3</v>
      </c>
      <c r="P1107">
        <v>40630480</v>
      </c>
      <c r="Q1107" s="6">
        <f t="shared" si="301"/>
        <v>4.2170190405996788E-3</v>
      </c>
      <c r="R1107">
        <v>5773.2669197808955</v>
      </c>
      <c r="S1107" s="6">
        <f t="shared" si="302"/>
        <v>3.3024472832423601E-3</v>
      </c>
      <c r="T1107" s="29">
        <v>1083.8972599999991</v>
      </c>
      <c r="U1107" s="6">
        <f t="shared" si="303"/>
        <v>-3.0555197659850597E-3</v>
      </c>
      <c r="V1107">
        <v>1861.9162399999991</v>
      </c>
      <c r="W1107" s="6">
        <f t="shared" si="305"/>
        <v>-8.8297650717593656E-3</v>
      </c>
      <c r="X1107">
        <v>6857.1641797808943</v>
      </c>
      <c r="Y1107" s="6">
        <f t="shared" si="304"/>
        <v>2.29206630151646E-3</v>
      </c>
      <c r="Z1107" s="29">
        <v>8719.0804197808939</v>
      </c>
      <c r="AA1107" s="6">
        <f t="shared" si="306"/>
        <v>-1.0385420947722768E-4</v>
      </c>
      <c r="AB1107">
        <f t="shared" si="296"/>
        <v>2020</v>
      </c>
      <c r="AC1107">
        <f t="shared" si="297"/>
        <v>11</v>
      </c>
      <c r="AD1107" s="23">
        <f t="shared" si="298"/>
        <v>4</v>
      </c>
      <c r="AE1107">
        <f>IF(ISBLANK(Basket_Sheet!$I$1),0,IF(Basket_Sheet!$I$1=0,1,IF(Calculation_Sheet!AB1107=Basket_Sheet!$I$1,1,0)))</f>
        <v>1</v>
      </c>
      <c r="AF1107">
        <f>IF(ISBLANK(Basket_Sheet!$I$2),0,IF(Basket_Sheet!$I$2=0,1,IF(Calculation_Sheet!AC1107=Basket_Sheet!$I$2,1,0)))</f>
        <v>0</v>
      </c>
      <c r="AG1107">
        <f>IF(ISBLANK(Basket_Sheet!$I$3),0,IF(Basket_Sheet!$I$3=0,1,IF(Calculation_Sheet!AD1107=Basket_Sheet!$I$3,1,0)))</f>
        <v>0</v>
      </c>
      <c r="AH1107">
        <f t="shared" si="299"/>
        <v>1</v>
      </c>
    </row>
    <row r="1108" spans="1:34" x14ac:dyDescent="0.35">
      <c r="A1108" s="19">
        <v>44152</v>
      </c>
      <c r="B1108" s="7">
        <v>0.55639947025645486</v>
      </c>
      <c r="C1108">
        <v>0.30644883899999997</v>
      </c>
      <c r="D1108">
        <v>0.12949943683474899</v>
      </c>
      <c r="E1108">
        <v>8.2180646070866494</v>
      </c>
      <c r="F1108">
        <v>4</v>
      </c>
      <c r="G1108">
        <f t="shared" si="290"/>
        <v>99999</v>
      </c>
      <c r="H1108">
        <f t="shared" si="291"/>
        <v>99999</v>
      </c>
      <c r="I1108">
        <f t="shared" si="292"/>
        <v>1</v>
      </c>
      <c r="J1108">
        <f>IF(Basket_Sheet!$I$6=0,IF(C1108&lt;Basket_Sheet!$I$7,-10,10),IF(Basket_Sheet!$I$6=1,IF(D1108&lt;Basket_Sheet!$I$7,-10,10),IF(Basket_Sheet!$I$6=2,IF(E1108&gt;Basket_Sheet!$I$7,-10,10),"")))</f>
        <v>10</v>
      </c>
      <c r="K1108">
        <f t="shared" si="293"/>
        <v>1</v>
      </c>
      <c r="L1108">
        <f t="shared" si="294"/>
        <v>5</v>
      </c>
      <c r="M1108">
        <f t="shared" si="295"/>
        <v>5</v>
      </c>
      <c r="N1108">
        <v>29216.650399999999</v>
      </c>
      <c r="O1108" s="6">
        <f t="shared" si="300"/>
        <v>2.6370069556663989E-2</v>
      </c>
      <c r="P1108">
        <v>40994244</v>
      </c>
      <c r="Q1108" s="6">
        <f t="shared" si="301"/>
        <v>8.9529830806822641E-3</v>
      </c>
      <c r="R1108">
        <v>5808.5990192629097</v>
      </c>
      <c r="S1108" s="6">
        <f t="shared" si="302"/>
        <v>6.1199490640135856E-3</v>
      </c>
      <c r="T1108" s="29">
        <v>1092.8277199999991</v>
      </c>
      <c r="U1108" s="6">
        <f t="shared" si="303"/>
        <v>8.2392126353378892E-3</v>
      </c>
      <c r="V1108">
        <v>1865.6739199999993</v>
      </c>
      <c r="W1108" s="6">
        <f t="shared" si="305"/>
        <v>2.0181788628688135E-3</v>
      </c>
      <c r="X1108">
        <v>6901.426739262909</v>
      </c>
      <c r="Y1108" s="6">
        <f t="shared" si="304"/>
        <v>6.4549365191703956E-3</v>
      </c>
      <c r="Z1108" s="29">
        <v>8767.1006592629092</v>
      </c>
      <c r="AA1108" s="6">
        <f t="shared" si="306"/>
        <v>5.5074889977011487E-3</v>
      </c>
      <c r="AB1108">
        <f t="shared" si="296"/>
        <v>2020</v>
      </c>
      <c r="AC1108">
        <f t="shared" si="297"/>
        <v>11</v>
      </c>
      <c r="AD1108" s="23">
        <f t="shared" si="298"/>
        <v>4</v>
      </c>
      <c r="AE1108">
        <f>IF(ISBLANK(Basket_Sheet!$I$1),0,IF(Basket_Sheet!$I$1=0,1,IF(Calculation_Sheet!AB1108=Basket_Sheet!$I$1,1,0)))</f>
        <v>1</v>
      </c>
      <c r="AF1108">
        <f>IF(ISBLANK(Basket_Sheet!$I$2),0,IF(Basket_Sheet!$I$2=0,1,IF(Calculation_Sheet!AC1108=Basket_Sheet!$I$2,1,0)))</f>
        <v>0</v>
      </c>
      <c r="AG1108">
        <f>IF(ISBLANK(Basket_Sheet!$I$3),0,IF(Basket_Sheet!$I$3=0,1,IF(Calculation_Sheet!AD1108=Basket_Sheet!$I$3,1,0)))</f>
        <v>0</v>
      </c>
      <c r="AH1108">
        <f t="shared" si="299"/>
        <v>1</v>
      </c>
    </row>
    <row r="1109" spans="1:34" x14ac:dyDescent="0.35">
      <c r="A1109" s="19">
        <v>44153</v>
      </c>
      <c r="B1109" s="7">
        <v>0.67871907901826567</v>
      </c>
      <c r="C1109">
        <v>0.75154665300000001</v>
      </c>
      <c r="D1109">
        <v>0.200574287901541</v>
      </c>
      <c r="E1109">
        <v>7.0029123983084203</v>
      </c>
      <c r="F1109">
        <v>2</v>
      </c>
      <c r="G1109">
        <f t="shared" si="290"/>
        <v>99999</v>
      </c>
      <c r="H1109">
        <f t="shared" si="291"/>
        <v>99999</v>
      </c>
      <c r="I1109">
        <f t="shared" si="292"/>
        <v>1</v>
      </c>
      <c r="J1109">
        <f>IF(Basket_Sheet!$I$6=0,IF(C1109&lt;Basket_Sheet!$I$7,-10,10),IF(Basket_Sheet!$I$6=1,IF(D1109&lt;Basket_Sheet!$I$7,-10,10),IF(Basket_Sheet!$I$6=2,IF(E1109&gt;Basket_Sheet!$I$7,-10,10),"")))</f>
        <v>10</v>
      </c>
      <c r="K1109">
        <f t="shared" si="293"/>
        <v>1</v>
      </c>
      <c r="L1109">
        <f t="shared" si="294"/>
        <v>5</v>
      </c>
      <c r="M1109">
        <f t="shared" si="295"/>
        <v>5</v>
      </c>
      <c r="N1109">
        <v>29738.599600000001</v>
      </c>
      <c r="O1109" s="6">
        <f t="shared" si="300"/>
        <v>1.7864785759287516E-2</v>
      </c>
      <c r="P1109">
        <v>41157868</v>
      </c>
      <c r="Q1109" s="6">
        <f t="shared" si="301"/>
        <v>3.991389620455088E-3</v>
      </c>
      <c r="R1109">
        <v>5830.165438686272</v>
      </c>
      <c r="S1109" s="6">
        <f t="shared" si="302"/>
        <v>3.7128435534699022E-3</v>
      </c>
      <c r="T1109" s="29">
        <v>1094.5512299999991</v>
      </c>
      <c r="U1109" s="6">
        <f t="shared" si="303"/>
        <v>1.5771104342046094E-3</v>
      </c>
      <c r="V1109">
        <v>1876.7362399999993</v>
      </c>
      <c r="W1109" s="6">
        <f t="shared" si="305"/>
        <v>5.9293962794955135E-3</v>
      </c>
      <c r="X1109">
        <v>6924.7166686862711</v>
      </c>
      <c r="Y1109" s="6">
        <f t="shared" si="304"/>
        <v>3.3746543002279861E-3</v>
      </c>
      <c r="Z1109" s="29">
        <v>8801.4529086862713</v>
      </c>
      <c r="AA1109" s="6">
        <f t="shared" si="306"/>
        <v>3.9183135632265831E-3</v>
      </c>
      <c r="AB1109">
        <f t="shared" si="296"/>
        <v>2020</v>
      </c>
      <c r="AC1109">
        <f t="shared" si="297"/>
        <v>11</v>
      </c>
      <c r="AD1109" s="23">
        <f t="shared" si="298"/>
        <v>4</v>
      </c>
      <c r="AE1109">
        <f>IF(ISBLANK(Basket_Sheet!$I$1),0,IF(Basket_Sheet!$I$1=0,1,IF(Calculation_Sheet!AB1109=Basket_Sheet!$I$1,1,0)))</f>
        <v>1</v>
      </c>
      <c r="AF1109">
        <f>IF(ISBLANK(Basket_Sheet!$I$2),0,IF(Basket_Sheet!$I$2=0,1,IF(Calculation_Sheet!AC1109=Basket_Sheet!$I$2,1,0)))</f>
        <v>0</v>
      </c>
      <c r="AG1109">
        <f>IF(ISBLANK(Basket_Sheet!$I$3),0,IF(Basket_Sheet!$I$3=0,1,IF(Calculation_Sheet!AD1109=Basket_Sheet!$I$3,1,0)))</f>
        <v>0</v>
      </c>
      <c r="AH1109">
        <f t="shared" si="299"/>
        <v>1</v>
      </c>
    </row>
    <row r="1110" spans="1:34" x14ac:dyDescent="0.35">
      <c r="A1110" s="19">
        <v>44154</v>
      </c>
      <c r="B1110" s="7">
        <v>-0.93740535777465472</v>
      </c>
      <c r="C1110">
        <v>0.70954982899999997</v>
      </c>
      <c r="D1110">
        <v>0.230094963152911</v>
      </c>
      <c r="E1110">
        <v>5.7984036032550099</v>
      </c>
      <c r="F1110">
        <v>2</v>
      </c>
      <c r="G1110">
        <f t="shared" si="290"/>
        <v>-1</v>
      </c>
      <c r="H1110">
        <f t="shared" si="291"/>
        <v>99999</v>
      </c>
      <c r="I1110">
        <f t="shared" si="292"/>
        <v>99999</v>
      </c>
      <c r="J1110">
        <f>IF(Basket_Sheet!$I$6=0,IF(C1110&lt;Basket_Sheet!$I$7,-10,10),IF(Basket_Sheet!$I$6=1,IF(D1110&lt;Basket_Sheet!$I$7,-10,10),IF(Basket_Sheet!$I$6=2,IF(E1110&gt;Basket_Sheet!$I$7,-10,10),"")))</f>
        <v>10</v>
      </c>
      <c r="K1110">
        <f t="shared" si="293"/>
        <v>-1</v>
      </c>
      <c r="L1110">
        <f t="shared" si="294"/>
        <v>1</v>
      </c>
      <c r="M1110">
        <f t="shared" si="295"/>
        <v>1</v>
      </c>
      <c r="N1110">
        <v>28837.650399999999</v>
      </c>
      <c r="O1110" s="6">
        <f t="shared" si="300"/>
        <v>-3.0295616206487463E-2</v>
      </c>
      <c r="P1110">
        <v>40803308</v>
      </c>
      <c r="Q1110" s="6">
        <f t="shared" si="301"/>
        <v>-8.61463475221802E-3</v>
      </c>
      <c r="R1110">
        <v>5831.7982702009986</v>
      </c>
      <c r="S1110" s="6">
        <f t="shared" si="302"/>
        <v>2.8006606877606366E-4</v>
      </c>
      <c r="T1110" s="29">
        <v>1093.3692399999991</v>
      </c>
      <c r="U1110" s="6">
        <f t="shared" si="303"/>
        <v>-1.0798854979131578E-3</v>
      </c>
      <c r="V1110">
        <v>1881.0683399999994</v>
      </c>
      <c r="W1110" s="6">
        <f t="shared" si="305"/>
        <v>2.3083158451717711E-3</v>
      </c>
      <c r="X1110">
        <v>6925.1675102009976</v>
      </c>
      <c r="Y1110" s="6">
        <f t="shared" si="304"/>
        <v>6.5106131600378703E-5</v>
      </c>
      <c r="Z1110" s="29">
        <v>8806.2358502009974</v>
      </c>
      <c r="AA1110" s="6">
        <f t="shared" si="306"/>
        <v>5.4342635975546116E-4</v>
      </c>
      <c r="AB1110">
        <f t="shared" si="296"/>
        <v>2020</v>
      </c>
      <c r="AC1110">
        <f t="shared" si="297"/>
        <v>11</v>
      </c>
      <c r="AD1110" s="23">
        <f t="shared" si="298"/>
        <v>4</v>
      </c>
      <c r="AE1110">
        <f>IF(ISBLANK(Basket_Sheet!$I$1),0,IF(Basket_Sheet!$I$1=0,1,IF(Calculation_Sheet!AB1110=Basket_Sheet!$I$1,1,0)))</f>
        <v>1</v>
      </c>
      <c r="AF1110">
        <f>IF(ISBLANK(Basket_Sheet!$I$2),0,IF(Basket_Sheet!$I$2=0,1,IF(Calculation_Sheet!AC1110=Basket_Sheet!$I$2,1,0)))</f>
        <v>0</v>
      </c>
      <c r="AG1110">
        <f>IF(ISBLANK(Basket_Sheet!$I$3),0,IF(Basket_Sheet!$I$3=0,1,IF(Calculation_Sheet!AD1110=Basket_Sheet!$I$3,1,0)))</f>
        <v>0</v>
      </c>
      <c r="AH1110">
        <f t="shared" si="299"/>
        <v>1</v>
      </c>
    </row>
    <row r="1111" spans="1:34" x14ac:dyDescent="0.35">
      <c r="A1111" s="19">
        <v>44155</v>
      </c>
      <c r="B1111" s="7">
        <v>0.12980244364309901</v>
      </c>
      <c r="C1111">
        <v>0.39977441200000002</v>
      </c>
      <c r="D1111">
        <v>0.112879370786912</v>
      </c>
      <c r="E1111">
        <v>7.43728036417565</v>
      </c>
      <c r="F1111">
        <v>11</v>
      </c>
      <c r="G1111">
        <f t="shared" si="290"/>
        <v>99999</v>
      </c>
      <c r="H1111">
        <f t="shared" si="291"/>
        <v>0</v>
      </c>
      <c r="I1111">
        <f t="shared" si="292"/>
        <v>99999</v>
      </c>
      <c r="J1111">
        <f>IF(Basket_Sheet!$I$6=0,IF(C1111&lt;Basket_Sheet!$I$7,-10,10),IF(Basket_Sheet!$I$6=1,IF(D1111&lt;Basket_Sheet!$I$7,-10,10),IF(Basket_Sheet!$I$6=2,IF(E1111&gt;Basket_Sheet!$I$7,-10,10),"")))</f>
        <v>10</v>
      </c>
      <c r="K1111">
        <f t="shared" si="293"/>
        <v>0</v>
      </c>
      <c r="L1111">
        <f t="shared" si="294"/>
        <v>3</v>
      </c>
      <c r="M1111">
        <f t="shared" si="295"/>
        <v>3</v>
      </c>
      <c r="N1111">
        <v>29150.349600000001</v>
      </c>
      <c r="O1111" s="6">
        <f t="shared" si="300"/>
        <v>1.0843435427735137E-2</v>
      </c>
      <c r="P1111">
        <v>40550560</v>
      </c>
      <c r="Q1111" s="6">
        <f t="shared" si="301"/>
        <v>-6.1943016973036169E-3</v>
      </c>
      <c r="R1111">
        <v>5821.8785303593522</v>
      </c>
      <c r="S1111" s="6">
        <f t="shared" si="302"/>
        <v>-1.7009744476816913E-3</v>
      </c>
      <c r="T1111" s="29">
        <v>1096.853509999999</v>
      </c>
      <c r="U1111" s="6">
        <f t="shared" si="303"/>
        <v>3.1867276602732808E-3</v>
      </c>
      <c r="V1111">
        <v>1837.830899999999</v>
      </c>
      <c r="W1111" s="6">
        <f t="shared" si="305"/>
        <v>-2.2985576377305028E-2</v>
      </c>
      <c r="X1111">
        <v>6918.7320403593512</v>
      </c>
      <c r="Y1111" s="6">
        <f t="shared" si="304"/>
        <v>-9.2928724571161858E-4</v>
      </c>
      <c r="Z1111" s="29">
        <v>8756.5629403593503</v>
      </c>
      <c r="AA1111" s="6">
        <f t="shared" si="306"/>
        <v>-5.6406517707010551E-3</v>
      </c>
      <c r="AB1111">
        <f t="shared" si="296"/>
        <v>2020</v>
      </c>
      <c r="AC1111">
        <f t="shared" si="297"/>
        <v>11</v>
      </c>
      <c r="AD1111" s="23">
        <f t="shared" si="298"/>
        <v>4</v>
      </c>
      <c r="AE1111">
        <f>IF(ISBLANK(Basket_Sheet!$I$1),0,IF(Basket_Sheet!$I$1=0,1,IF(Calculation_Sheet!AB1111=Basket_Sheet!$I$1,1,0)))</f>
        <v>1</v>
      </c>
      <c r="AF1111">
        <f>IF(ISBLANK(Basket_Sheet!$I$2),0,IF(Basket_Sheet!$I$2=0,1,IF(Calculation_Sheet!AC1111=Basket_Sheet!$I$2,1,0)))</f>
        <v>0</v>
      </c>
      <c r="AG1111">
        <f>IF(ISBLANK(Basket_Sheet!$I$3),0,IF(Basket_Sheet!$I$3=0,1,IF(Calculation_Sheet!AD1111=Basket_Sheet!$I$3,1,0)))</f>
        <v>0</v>
      </c>
      <c r="AH1111">
        <f t="shared" si="299"/>
        <v>1</v>
      </c>
    </row>
    <row r="1112" spans="1:34" x14ac:dyDescent="0.35">
      <c r="A1112" s="19">
        <v>44158</v>
      </c>
      <c r="B1112" s="7">
        <v>-0.42494287884588422</v>
      </c>
      <c r="C1112">
        <v>8.0310017999999997E-2</v>
      </c>
      <c r="D1112">
        <v>0.124285979536351</v>
      </c>
      <c r="E1112">
        <v>9.8325399150430002</v>
      </c>
      <c r="F1112">
        <v>8</v>
      </c>
      <c r="G1112">
        <f t="shared" si="290"/>
        <v>-1</v>
      </c>
      <c r="H1112">
        <f t="shared" si="291"/>
        <v>99999</v>
      </c>
      <c r="I1112">
        <f t="shared" si="292"/>
        <v>99999</v>
      </c>
      <c r="J1112">
        <f>IF(Basket_Sheet!$I$6=0,IF(C1112&lt;Basket_Sheet!$I$7,-10,10),IF(Basket_Sheet!$I$6=1,IF(D1112&lt;Basket_Sheet!$I$7,-10,10),IF(Basket_Sheet!$I$6=2,IF(E1112&gt;Basket_Sheet!$I$7,-10,10),"")))</f>
        <v>10</v>
      </c>
      <c r="K1112">
        <f t="shared" si="293"/>
        <v>-1</v>
      </c>
      <c r="L1112">
        <f t="shared" si="294"/>
        <v>1</v>
      </c>
      <c r="M1112">
        <f t="shared" si="295"/>
        <v>1</v>
      </c>
      <c r="N1112">
        <v>29031.449199999999</v>
      </c>
      <c r="O1112" s="6">
        <f t="shared" si="300"/>
        <v>-4.0788670335536459E-3</v>
      </c>
      <c r="P1112">
        <v>40631868</v>
      </c>
      <c r="Q1112" s="6">
        <f t="shared" si="301"/>
        <v>2.0051017791122838E-3</v>
      </c>
      <c r="R1112">
        <v>5814.4744780886458</v>
      </c>
      <c r="S1112" s="6">
        <f t="shared" si="302"/>
        <v>-1.2717634406311795E-3</v>
      </c>
      <c r="T1112" s="29">
        <v>1084.854849999999</v>
      </c>
      <c r="U1112" s="6">
        <f t="shared" si="303"/>
        <v>-1.0939163608091995E-2</v>
      </c>
      <c r="V1112">
        <v>1828.5739399999989</v>
      </c>
      <c r="W1112" s="6">
        <f t="shared" si="305"/>
        <v>-5.0368943083937134E-3</v>
      </c>
      <c r="X1112">
        <v>6899.3293280886446</v>
      </c>
      <c r="Y1112" s="6">
        <f t="shared" si="304"/>
        <v>-2.8043740034335851E-3</v>
      </c>
      <c r="Z1112" s="29">
        <v>8727.903268088643</v>
      </c>
      <c r="AA1112" s="6">
        <f t="shared" si="306"/>
        <v>-3.2729362497485592E-3</v>
      </c>
      <c r="AB1112">
        <f t="shared" si="296"/>
        <v>2020</v>
      </c>
      <c r="AC1112">
        <f t="shared" si="297"/>
        <v>11</v>
      </c>
      <c r="AD1112" s="23">
        <f t="shared" si="298"/>
        <v>4</v>
      </c>
      <c r="AE1112">
        <f>IF(ISBLANK(Basket_Sheet!$I$1),0,IF(Basket_Sheet!$I$1=0,1,IF(Calculation_Sheet!AB1112=Basket_Sheet!$I$1,1,0)))</f>
        <v>1</v>
      </c>
      <c r="AF1112">
        <f>IF(ISBLANK(Basket_Sheet!$I$2),0,IF(Basket_Sheet!$I$2=0,1,IF(Calculation_Sheet!AC1112=Basket_Sheet!$I$2,1,0)))</f>
        <v>0</v>
      </c>
      <c r="AG1112">
        <f>IF(ISBLANK(Basket_Sheet!$I$3),0,IF(Basket_Sheet!$I$3=0,1,IF(Calculation_Sheet!AD1112=Basket_Sheet!$I$3,1,0)))</f>
        <v>0</v>
      </c>
      <c r="AH1112">
        <f t="shared" si="299"/>
        <v>1</v>
      </c>
    </row>
    <row r="1113" spans="1:34" x14ac:dyDescent="0.35">
      <c r="A1113" s="19">
        <v>44159</v>
      </c>
      <c r="B1113" s="7">
        <v>0.60318537560005314</v>
      </c>
      <c r="C1113">
        <v>0.486356279</v>
      </c>
      <c r="D1113">
        <v>0.20908599967778199</v>
      </c>
      <c r="E1113">
        <v>8.3049162024391396</v>
      </c>
      <c r="F1113">
        <v>2</v>
      </c>
      <c r="G1113">
        <f t="shared" si="290"/>
        <v>99999</v>
      </c>
      <c r="H1113">
        <f t="shared" si="291"/>
        <v>99999</v>
      </c>
      <c r="I1113">
        <f t="shared" si="292"/>
        <v>1</v>
      </c>
      <c r="J1113">
        <f>IF(Basket_Sheet!$I$6=0,IF(C1113&lt;Basket_Sheet!$I$7,-10,10),IF(Basket_Sheet!$I$6=1,IF(D1113&lt;Basket_Sheet!$I$7,-10,10),IF(Basket_Sheet!$I$6=2,IF(E1113&gt;Basket_Sheet!$I$7,-10,10),"")))</f>
        <v>10</v>
      </c>
      <c r="K1113">
        <f t="shared" si="293"/>
        <v>1</v>
      </c>
      <c r="L1113">
        <f t="shared" si="294"/>
        <v>5</v>
      </c>
      <c r="M1113">
        <f t="shared" si="295"/>
        <v>5</v>
      </c>
      <c r="N1113">
        <v>29802.550800000001</v>
      </c>
      <c r="O1113" s="6">
        <f t="shared" si="300"/>
        <v>2.6560906232679704E-2</v>
      </c>
      <c r="P1113">
        <v>40825188</v>
      </c>
      <c r="Q1113" s="6">
        <f t="shared" si="301"/>
        <v>4.7578418004310397E-3</v>
      </c>
      <c r="R1113">
        <v>5839.2215550283754</v>
      </c>
      <c r="S1113" s="6">
        <f t="shared" si="302"/>
        <v>4.2561158421086098E-3</v>
      </c>
      <c r="T1113" s="29">
        <v>1092.9642399999991</v>
      </c>
      <c r="U1113" s="6">
        <f t="shared" si="303"/>
        <v>7.47509217477349E-3</v>
      </c>
      <c r="V1113">
        <v>1824.6717399999993</v>
      </c>
      <c r="W1113" s="6">
        <f t="shared" si="305"/>
        <v>-2.1340126940666559E-3</v>
      </c>
      <c r="X1113">
        <v>6932.1857950283747</v>
      </c>
      <c r="Y1113" s="6">
        <f t="shared" si="304"/>
        <v>4.7622696898905748E-3</v>
      </c>
      <c r="Z1113" s="29">
        <v>8756.8575350283736</v>
      </c>
      <c r="AA1113" s="6">
        <f t="shared" si="306"/>
        <v>3.3174367371364699E-3</v>
      </c>
      <c r="AB1113">
        <f t="shared" si="296"/>
        <v>2020</v>
      </c>
      <c r="AC1113">
        <f t="shared" si="297"/>
        <v>11</v>
      </c>
      <c r="AD1113" s="23">
        <f t="shared" si="298"/>
        <v>4</v>
      </c>
      <c r="AE1113">
        <f>IF(ISBLANK(Basket_Sheet!$I$1),0,IF(Basket_Sheet!$I$1=0,1,IF(Calculation_Sheet!AB1113=Basket_Sheet!$I$1,1,0)))</f>
        <v>1</v>
      </c>
      <c r="AF1113">
        <f>IF(ISBLANK(Basket_Sheet!$I$2),0,IF(Basket_Sheet!$I$2=0,1,IF(Calculation_Sheet!AC1113=Basket_Sheet!$I$2,1,0)))</f>
        <v>0</v>
      </c>
      <c r="AG1113">
        <f>IF(ISBLANK(Basket_Sheet!$I$3),0,IF(Basket_Sheet!$I$3=0,1,IF(Calculation_Sheet!AD1113=Basket_Sheet!$I$3,1,0)))</f>
        <v>0</v>
      </c>
      <c r="AH1113">
        <f t="shared" si="299"/>
        <v>1</v>
      </c>
    </row>
    <row r="1114" spans="1:34" x14ac:dyDescent="0.35">
      <c r="A1114" s="19">
        <v>44160</v>
      </c>
      <c r="B1114" s="7">
        <v>-1.0596943747407508</v>
      </c>
      <c r="C1114">
        <v>0.78506224499999999</v>
      </c>
      <c r="D1114">
        <v>0.28422039205301097</v>
      </c>
      <c r="E1114">
        <v>5.4303975566389404</v>
      </c>
      <c r="F1114">
        <v>6</v>
      </c>
      <c r="G1114">
        <f t="shared" si="290"/>
        <v>-1</v>
      </c>
      <c r="H1114">
        <f t="shared" si="291"/>
        <v>99999</v>
      </c>
      <c r="I1114">
        <f t="shared" si="292"/>
        <v>99999</v>
      </c>
      <c r="J1114">
        <f>IF(Basket_Sheet!$I$6=0,IF(C1114&lt;Basket_Sheet!$I$7,-10,10),IF(Basket_Sheet!$I$6=1,IF(D1114&lt;Basket_Sheet!$I$7,-10,10),IF(Basket_Sheet!$I$6=2,IF(E1114&gt;Basket_Sheet!$I$7,-10,10),"")))</f>
        <v>10</v>
      </c>
      <c r="K1114">
        <f t="shared" si="293"/>
        <v>-1</v>
      </c>
      <c r="L1114">
        <f t="shared" si="294"/>
        <v>1</v>
      </c>
      <c r="M1114">
        <f t="shared" si="295"/>
        <v>1</v>
      </c>
      <c r="N1114">
        <v>29196.650399999999</v>
      </c>
      <c r="O1114" s="6">
        <f t="shared" si="300"/>
        <v>-2.0330487952729293E-2</v>
      </c>
      <c r="P1114">
        <v>40970716</v>
      </c>
      <c r="Q1114" s="6">
        <f t="shared" si="301"/>
        <v>3.564662090472126E-3</v>
      </c>
      <c r="R1114">
        <v>5853.521172378194</v>
      </c>
      <c r="S1114" s="6">
        <f t="shared" si="302"/>
        <v>2.4488910405369158E-3</v>
      </c>
      <c r="T1114" s="29">
        <v>1100.974359999999</v>
      </c>
      <c r="U1114" s="6">
        <f t="shared" si="303"/>
        <v>7.3288033650578122E-3</v>
      </c>
      <c r="V1114">
        <v>1825.1824199999992</v>
      </c>
      <c r="W1114" s="6">
        <f t="shared" si="305"/>
        <v>2.7987499822845763E-4</v>
      </c>
      <c r="X1114">
        <v>6954.4955323781933</v>
      </c>
      <c r="Y1114" s="6">
        <f t="shared" si="304"/>
        <v>3.2182832384295423E-3</v>
      </c>
      <c r="Z1114" s="29">
        <v>8779.6779523781915</v>
      </c>
      <c r="AA1114" s="6">
        <f t="shared" si="306"/>
        <v>2.6060053230891889E-3</v>
      </c>
      <c r="AB1114">
        <f t="shared" si="296"/>
        <v>2020</v>
      </c>
      <c r="AC1114">
        <f t="shared" si="297"/>
        <v>11</v>
      </c>
      <c r="AD1114" s="23">
        <f t="shared" si="298"/>
        <v>4</v>
      </c>
      <c r="AE1114">
        <f>IF(ISBLANK(Basket_Sheet!$I$1),0,IF(Basket_Sheet!$I$1=0,1,IF(Calculation_Sheet!AB1114=Basket_Sheet!$I$1,1,0)))</f>
        <v>1</v>
      </c>
      <c r="AF1114">
        <f>IF(ISBLANK(Basket_Sheet!$I$2),0,IF(Basket_Sheet!$I$2=0,1,IF(Calculation_Sheet!AC1114=Basket_Sheet!$I$2,1,0)))</f>
        <v>0</v>
      </c>
      <c r="AG1114">
        <f>IF(ISBLANK(Basket_Sheet!$I$3),0,IF(Basket_Sheet!$I$3=0,1,IF(Calculation_Sheet!AD1114=Basket_Sheet!$I$3,1,0)))</f>
        <v>0</v>
      </c>
      <c r="AH1114">
        <f t="shared" si="299"/>
        <v>1</v>
      </c>
    </row>
    <row r="1115" spans="1:34" x14ac:dyDescent="0.35">
      <c r="A1115" s="19">
        <v>44161</v>
      </c>
      <c r="B1115" s="7">
        <v>0.68394428668269835</v>
      </c>
      <c r="C1115">
        <v>0.54766176600000005</v>
      </c>
      <c r="D1115">
        <v>9.8606848882400802E-2</v>
      </c>
      <c r="E1115">
        <v>7.7691860156101997</v>
      </c>
      <c r="F1115">
        <v>11</v>
      </c>
      <c r="G1115">
        <f t="shared" si="290"/>
        <v>99999</v>
      </c>
      <c r="H1115">
        <f t="shared" si="291"/>
        <v>99999</v>
      </c>
      <c r="I1115">
        <f t="shared" si="292"/>
        <v>1</v>
      </c>
      <c r="J1115">
        <f>IF(Basket_Sheet!$I$6=0,IF(C1115&lt;Basket_Sheet!$I$7,-10,10),IF(Basket_Sheet!$I$6=1,IF(D1115&lt;Basket_Sheet!$I$7,-10,10),IF(Basket_Sheet!$I$6=2,IF(E1115&gt;Basket_Sheet!$I$7,-10,10),"")))</f>
        <v>10</v>
      </c>
      <c r="K1115">
        <f t="shared" si="293"/>
        <v>1</v>
      </c>
      <c r="L1115">
        <f t="shared" si="294"/>
        <v>5</v>
      </c>
      <c r="M1115">
        <f t="shared" si="295"/>
        <v>5</v>
      </c>
      <c r="N1115">
        <v>29603.199199999999</v>
      </c>
      <c r="O1115" s="6">
        <f t="shared" si="300"/>
        <v>1.3924501421574087E-2</v>
      </c>
      <c r="P1115">
        <v>41156200</v>
      </c>
      <c r="Q1115" s="6">
        <f t="shared" si="301"/>
        <v>4.5272335489572324E-3</v>
      </c>
      <c r="R1115">
        <v>5839.4173666170554</v>
      </c>
      <c r="S1115" s="6">
        <f t="shared" si="302"/>
        <v>-2.4094566921004645E-3</v>
      </c>
      <c r="T1115" s="29">
        <v>1106.097119999999</v>
      </c>
      <c r="U1115" s="6">
        <f t="shared" si="303"/>
        <v>4.6529330619471398E-3</v>
      </c>
      <c r="V1115">
        <v>1867.8518799999993</v>
      </c>
      <c r="W1115" s="6">
        <f t="shared" si="305"/>
        <v>2.3378189233271396E-2</v>
      </c>
      <c r="X1115">
        <v>6945.514486617054</v>
      </c>
      <c r="Y1115" s="6">
        <f t="shared" si="304"/>
        <v>-1.2914014710809774E-3</v>
      </c>
      <c r="Z1115" s="29">
        <v>8813.3663666170542</v>
      </c>
      <c r="AA1115" s="6">
        <f t="shared" si="306"/>
        <v>3.8370899731847707E-3</v>
      </c>
      <c r="AB1115">
        <f t="shared" si="296"/>
        <v>2020</v>
      </c>
      <c r="AC1115">
        <f t="shared" si="297"/>
        <v>11</v>
      </c>
      <c r="AD1115" s="23">
        <f t="shared" si="298"/>
        <v>4</v>
      </c>
      <c r="AE1115">
        <f>IF(ISBLANK(Basket_Sheet!$I$1),0,IF(Basket_Sheet!$I$1=0,1,IF(Calculation_Sheet!AB1115=Basket_Sheet!$I$1,1,0)))</f>
        <v>1</v>
      </c>
      <c r="AF1115">
        <f>IF(ISBLANK(Basket_Sheet!$I$2),0,IF(Basket_Sheet!$I$2=0,1,IF(Calculation_Sheet!AC1115=Basket_Sheet!$I$2,1,0)))</f>
        <v>0</v>
      </c>
      <c r="AG1115">
        <f>IF(ISBLANK(Basket_Sheet!$I$3),0,IF(Basket_Sheet!$I$3=0,1,IF(Calculation_Sheet!AD1115=Basket_Sheet!$I$3,1,0)))</f>
        <v>0</v>
      </c>
      <c r="AH1115">
        <f t="shared" si="299"/>
        <v>1</v>
      </c>
    </row>
    <row r="1116" spans="1:34" x14ac:dyDescent="0.35">
      <c r="A1116" s="19">
        <v>44162</v>
      </c>
      <c r="B1116" s="7">
        <v>-4.0121376195467774E-2</v>
      </c>
      <c r="C1116">
        <v>0.101640259</v>
      </c>
      <c r="D1116">
        <v>3.6400326232847703E-2</v>
      </c>
      <c r="E1116">
        <v>14.893511523589799</v>
      </c>
      <c r="F1116">
        <v>4</v>
      </c>
      <c r="G1116">
        <f t="shared" si="290"/>
        <v>99999</v>
      </c>
      <c r="H1116">
        <f t="shared" si="291"/>
        <v>0</v>
      </c>
      <c r="I1116">
        <f t="shared" si="292"/>
        <v>99999</v>
      </c>
      <c r="J1116">
        <f>IF(Basket_Sheet!$I$6=0,IF(C1116&lt;Basket_Sheet!$I$7,-10,10),IF(Basket_Sheet!$I$6=1,IF(D1116&lt;Basket_Sheet!$I$7,-10,10),IF(Basket_Sheet!$I$6=2,IF(E1116&gt;Basket_Sheet!$I$7,-10,10),"")))</f>
        <v>-10</v>
      </c>
      <c r="K1116">
        <f t="shared" si="293"/>
        <v>0</v>
      </c>
      <c r="L1116">
        <f t="shared" si="294"/>
        <v>4</v>
      </c>
      <c r="M1116">
        <f t="shared" si="295"/>
        <v>4</v>
      </c>
      <c r="N1116">
        <v>29584.550800000001</v>
      </c>
      <c r="O1116" s="6">
        <f t="shared" si="300"/>
        <v>-6.2994542833050282E-4</v>
      </c>
      <c r="P1116">
        <v>41132128</v>
      </c>
      <c r="Q1116" s="6">
        <f t="shared" si="301"/>
        <v>-5.8489364907354791E-4</v>
      </c>
      <c r="R1116">
        <v>5867.431349411946</v>
      </c>
      <c r="S1116" s="6">
        <f t="shared" si="302"/>
        <v>4.7973934788496653E-3</v>
      </c>
      <c r="T1116" s="29">
        <v>1102.0337799999991</v>
      </c>
      <c r="U1116" s="6">
        <f t="shared" si="303"/>
        <v>-3.6735833829852904E-3</v>
      </c>
      <c r="V1116">
        <v>1849.9787199999992</v>
      </c>
      <c r="W1116" s="6">
        <f t="shared" si="305"/>
        <v>-9.5688315499621313E-3</v>
      </c>
      <c r="X1116">
        <v>6969.4651294119449</v>
      </c>
      <c r="Y1116" s="6">
        <f t="shared" si="304"/>
        <v>3.4483612180264966E-3</v>
      </c>
      <c r="Z1116" s="29">
        <v>8819.443849411944</v>
      </c>
      <c r="AA1116" s="6">
        <f t="shared" si="306"/>
        <v>6.8957564477400979E-4</v>
      </c>
      <c r="AB1116">
        <f t="shared" si="296"/>
        <v>2020</v>
      </c>
      <c r="AC1116">
        <f t="shared" si="297"/>
        <v>11</v>
      </c>
      <c r="AD1116" s="23">
        <f t="shared" si="298"/>
        <v>4</v>
      </c>
      <c r="AE1116">
        <f>IF(ISBLANK(Basket_Sheet!$I$1),0,IF(Basket_Sheet!$I$1=0,1,IF(Calculation_Sheet!AB1116=Basket_Sheet!$I$1,1,0)))</f>
        <v>1</v>
      </c>
      <c r="AF1116">
        <f>IF(ISBLANK(Basket_Sheet!$I$2),0,IF(Basket_Sheet!$I$2=0,1,IF(Calculation_Sheet!AC1116=Basket_Sheet!$I$2,1,0)))</f>
        <v>0</v>
      </c>
      <c r="AG1116">
        <f>IF(ISBLANK(Basket_Sheet!$I$3),0,IF(Basket_Sheet!$I$3=0,1,IF(Calculation_Sheet!AD1116=Basket_Sheet!$I$3,1,0)))</f>
        <v>0</v>
      </c>
      <c r="AH1116">
        <f t="shared" si="299"/>
        <v>1</v>
      </c>
    </row>
    <row r="1117" spans="1:34" x14ac:dyDescent="0.35">
      <c r="A1117" s="19">
        <v>44166</v>
      </c>
      <c r="B1117" s="7">
        <v>0.40881292266412428</v>
      </c>
      <c r="C1117">
        <v>0.34655855899999999</v>
      </c>
      <c r="D1117">
        <v>9.1533893633144098E-2</v>
      </c>
      <c r="E1117">
        <v>10.876688881145199</v>
      </c>
      <c r="F1117">
        <v>3</v>
      </c>
      <c r="G1117">
        <f t="shared" si="290"/>
        <v>99999</v>
      </c>
      <c r="H1117">
        <f t="shared" si="291"/>
        <v>99999</v>
      </c>
      <c r="I1117">
        <f t="shared" si="292"/>
        <v>1</v>
      </c>
      <c r="J1117">
        <f>IF(Basket_Sheet!$I$6=0,IF(C1117&lt;Basket_Sheet!$I$7,-10,10),IF(Basket_Sheet!$I$6=1,IF(D1117&lt;Basket_Sheet!$I$7,-10,10),IF(Basket_Sheet!$I$6=2,IF(E1117&gt;Basket_Sheet!$I$7,-10,10),"")))</f>
        <v>10</v>
      </c>
      <c r="K1117">
        <f t="shared" si="293"/>
        <v>1</v>
      </c>
      <c r="L1117">
        <f t="shared" si="294"/>
        <v>5</v>
      </c>
      <c r="M1117">
        <f t="shared" si="295"/>
        <v>5</v>
      </c>
      <c r="N1117">
        <v>29786.349600000001</v>
      </c>
      <c r="O1117" s="6">
        <f t="shared" si="300"/>
        <v>6.8210871736473777E-3</v>
      </c>
      <c r="P1117">
        <v>41443016</v>
      </c>
      <c r="Q1117" s="6">
        <f t="shared" si="301"/>
        <v>7.5582765861275103E-3</v>
      </c>
      <c r="R1117">
        <v>5901.3275303428954</v>
      </c>
      <c r="S1117" s="6">
        <f t="shared" si="302"/>
        <v>5.7770051172982839E-3</v>
      </c>
      <c r="T1117" s="29">
        <v>1106.398259999999</v>
      </c>
      <c r="U1117" s="6">
        <f t="shared" si="303"/>
        <v>3.9603867678175142E-3</v>
      </c>
      <c r="V1117">
        <v>1849.9787199999992</v>
      </c>
      <c r="W1117" s="6">
        <f t="shared" si="305"/>
        <v>0</v>
      </c>
      <c r="X1117">
        <v>7007.7257903428945</v>
      </c>
      <c r="Y1117" s="6">
        <f t="shared" si="304"/>
        <v>5.489755701550969E-3</v>
      </c>
      <c r="Z1117" s="29">
        <v>8857.7045103428936</v>
      </c>
      <c r="AA1117" s="6">
        <f t="shared" si="306"/>
        <v>4.3382169651775548E-3</v>
      </c>
      <c r="AB1117">
        <f t="shared" si="296"/>
        <v>2020</v>
      </c>
      <c r="AC1117">
        <f t="shared" si="297"/>
        <v>12</v>
      </c>
      <c r="AD1117" s="23">
        <f t="shared" si="298"/>
        <v>4</v>
      </c>
      <c r="AE1117">
        <f>IF(ISBLANK(Basket_Sheet!$I$1),0,IF(Basket_Sheet!$I$1=0,1,IF(Calculation_Sheet!AB1117=Basket_Sheet!$I$1,1,0)))</f>
        <v>1</v>
      </c>
      <c r="AF1117">
        <f>IF(ISBLANK(Basket_Sheet!$I$2),0,IF(Basket_Sheet!$I$2=0,1,IF(Calculation_Sheet!AC1117=Basket_Sheet!$I$2,1,0)))</f>
        <v>0</v>
      </c>
      <c r="AG1117">
        <f>IF(ISBLANK(Basket_Sheet!$I$3),0,IF(Basket_Sheet!$I$3=0,1,IF(Calculation_Sheet!AD1117=Basket_Sheet!$I$3,1,0)))</f>
        <v>0</v>
      </c>
      <c r="AH1117">
        <f t="shared" si="299"/>
        <v>1</v>
      </c>
    </row>
    <row r="1118" spans="1:34" x14ac:dyDescent="0.35">
      <c r="A1118" s="19">
        <v>44167</v>
      </c>
      <c r="B1118" s="7">
        <v>-0.47398439560660788</v>
      </c>
      <c r="C1118">
        <v>0.736087979</v>
      </c>
      <c r="D1118">
        <v>0.12077718920152899</v>
      </c>
      <c r="E1118">
        <v>5.6056648036472296</v>
      </c>
      <c r="F1118">
        <v>1</v>
      </c>
      <c r="G1118">
        <f t="shared" si="290"/>
        <v>-1</v>
      </c>
      <c r="H1118">
        <f t="shared" si="291"/>
        <v>99999</v>
      </c>
      <c r="I1118">
        <f t="shared" si="292"/>
        <v>99999</v>
      </c>
      <c r="J1118">
        <f>IF(Basket_Sheet!$I$6=0,IF(C1118&lt;Basket_Sheet!$I$7,-10,10),IF(Basket_Sheet!$I$6=1,IF(D1118&lt;Basket_Sheet!$I$7,-10,10),IF(Basket_Sheet!$I$6=2,IF(E1118&gt;Basket_Sheet!$I$7,-10,10),"")))</f>
        <v>10</v>
      </c>
      <c r="K1118">
        <f t="shared" si="293"/>
        <v>-1</v>
      </c>
      <c r="L1118">
        <f t="shared" si="294"/>
        <v>1</v>
      </c>
      <c r="M1118">
        <f t="shared" si="295"/>
        <v>1</v>
      </c>
      <c r="N1118">
        <v>29431.300800000001</v>
      </c>
      <c r="O1118" s="6">
        <f t="shared" si="300"/>
        <v>-1.1919849352738376E-2</v>
      </c>
      <c r="P1118">
        <v>41584800</v>
      </c>
      <c r="Q1118" s="6">
        <f t="shared" si="301"/>
        <v>3.421179578243061E-3</v>
      </c>
      <c r="R1118">
        <v>5924.8482603520679</v>
      </c>
      <c r="S1118" s="6">
        <f t="shared" si="302"/>
        <v>3.9856676126237556E-3</v>
      </c>
      <c r="T1118" s="29">
        <v>1110.4943599999992</v>
      </c>
      <c r="U1118" s="6">
        <f t="shared" si="303"/>
        <v>3.7021930963632155E-3</v>
      </c>
      <c r="V1118">
        <v>1848.7673599999994</v>
      </c>
      <c r="W1118" s="6">
        <f t="shared" si="305"/>
        <v>-6.5479672112112031E-4</v>
      </c>
      <c r="X1118">
        <v>7035.3426203520667</v>
      </c>
      <c r="Y1118" s="6">
        <f t="shared" si="304"/>
        <v>3.9409119071454057E-3</v>
      </c>
      <c r="Z1118" s="29">
        <v>8884.1099803520665</v>
      </c>
      <c r="AA1118" s="6">
        <f t="shared" si="306"/>
        <v>2.9810737057598402E-3</v>
      </c>
      <c r="AB1118">
        <f t="shared" si="296"/>
        <v>2020</v>
      </c>
      <c r="AC1118">
        <f t="shared" si="297"/>
        <v>12</v>
      </c>
      <c r="AD1118" s="23">
        <f t="shared" si="298"/>
        <v>4</v>
      </c>
      <c r="AE1118">
        <f>IF(ISBLANK(Basket_Sheet!$I$1),0,IF(Basket_Sheet!$I$1=0,1,IF(Calculation_Sheet!AB1118=Basket_Sheet!$I$1,1,0)))</f>
        <v>1</v>
      </c>
      <c r="AF1118">
        <f>IF(ISBLANK(Basket_Sheet!$I$2),0,IF(Basket_Sheet!$I$2=0,1,IF(Calculation_Sheet!AC1118=Basket_Sheet!$I$2,1,0)))</f>
        <v>0</v>
      </c>
      <c r="AG1118">
        <f>IF(ISBLANK(Basket_Sheet!$I$3),0,IF(Basket_Sheet!$I$3=0,1,IF(Calculation_Sheet!AD1118=Basket_Sheet!$I$3,1,0)))</f>
        <v>0</v>
      </c>
      <c r="AH1118">
        <f t="shared" si="299"/>
        <v>1</v>
      </c>
    </row>
    <row r="1119" spans="1:34" x14ac:dyDescent="0.35">
      <c r="A1119" s="19">
        <v>44168</v>
      </c>
      <c r="B1119" s="7">
        <v>-0.25614341055933526</v>
      </c>
      <c r="C1119">
        <v>0.72346792500000001</v>
      </c>
      <c r="D1119">
        <v>9.5353988442105797E-2</v>
      </c>
      <c r="E1119">
        <v>9.5131323921883304</v>
      </c>
      <c r="F1119">
        <v>6</v>
      </c>
      <c r="G1119">
        <f t="shared" si="290"/>
        <v>-1</v>
      </c>
      <c r="H1119">
        <f t="shared" si="291"/>
        <v>99999</v>
      </c>
      <c r="I1119">
        <f t="shared" si="292"/>
        <v>99999</v>
      </c>
      <c r="J1119">
        <f>IF(Basket_Sheet!$I$6=0,IF(C1119&lt;Basket_Sheet!$I$7,-10,10),IF(Basket_Sheet!$I$6=1,IF(D1119&lt;Basket_Sheet!$I$7,-10,10),IF(Basket_Sheet!$I$6=2,IF(E1119&gt;Basket_Sheet!$I$7,-10,10),"")))</f>
        <v>10</v>
      </c>
      <c r="K1119">
        <f t="shared" si="293"/>
        <v>-1</v>
      </c>
      <c r="L1119">
        <f t="shared" si="294"/>
        <v>1</v>
      </c>
      <c r="M1119">
        <f t="shared" si="295"/>
        <v>1</v>
      </c>
      <c r="N1119">
        <v>29484.349600000001</v>
      </c>
      <c r="O1119" s="6">
        <f t="shared" si="300"/>
        <v>1.802461955741963E-3</v>
      </c>
      <c r="P1119">
        <v>41775436</v>
      </c>
      <c r="Q1119" s="6">
        <f t="shared" si="301"/>
        <v>4.5842711760066823E-3</v>
      </c>
      <c r="R1119">
        <v>5943.5860951376462</v>
      </c>
      <c r="S1119" s="6">
        <f t="shared" si="302"/>
        <v>3.1625847552869679E-3</v>
      </c>
      <c r="T1119" s="29">
        <v>1110.9354999999989</v>
      </c>
      <c r="U1119" s="6">
        <f t="shared" si="303"/>
        <v>3.9724650199901568E-4</v>
      </c>
      <c r="V1119">
        <v>1834.7001199999995</v>
      </c>
      <c r="W1119" s="6">
        <f t="shared" si="305"/>
        <v>-7.6089833174033394E-3</v>
      </c>
      <c r="X1119">
        <v>7054.5215951376449</v>
      </c>
      <c r="Y1119" s="6">
        <f t="shared" si="304"/>
        <v>2.7260896619443198E-3</v>
      </c>
      <c r="Z1119" s="29">
        <v>8889.2217151376444</v>
      </c>
      <c r="AA1119" s="6">
        <f t="shared" si="306"/>
        <v>5.753795030547515E-4</v>
      </c>
      <c r="AB1119">
        <f t="shared" si="296"/>
        <v>2020</v>
      </c>
      <c r="AC1119">
        <f t="shared" si="297"/>
        <v>12</v>
      </c>
      <c r="AD1119" s="23">
        <f t="shared" si="298"/>
        <v>4</v>
      </c>
      <c r="AE1119">
        <f>IF(ISBLANK(Basket_Sheet!$I$1),0,IF(Basket_Sheet!$I$1=0,1,IF(Calculation_Sheet!AB1119=Basket_Sheet!$I$1,1,0)))</f>
        <v>1</v>
      </c>
      <c r="AF1119">
        <f>IF(ISBLANK(Basket_Sheet!$I$2),0,IF(Basket_Sheet!$I$2=0,1,IF(Calculation_Sheet!AC1119=Basket_Sheet!$I$2,1,0)))</f>
        <v>0</v>
      </c>
      <c r="AG1119">
        <f>IF(ISBLANK(Basket_Sheet!$I$3),0,IF(Basket_Sheet!$I$3=0,1,IF(Calculation_Sheet!AD1119=Basket_Sheet!$I$3,1,0)))</f>
        <v>0</v>
      </c>
      <c r="AH1119">
        <f t="shared" si="299"/>
        <v>1</v>
      </c>
    </row>
    <row r="1120" spans="1:34" x14ac:dyDescent="0.35">
      <c r="A1120" s="19">
        <v>44169</v>
      </c>
      <c r="B1120" s="7">
        <v>1.0670079421675764</v>
      </c>
      <c r="C1120">
        <v>8.7662831999999996E-2</v>
      </c>
      <c r="D1120">
        <v>0.20307174161536101</v>
      </c>
      <c r="E1120">
        <v>7.0521177818428198</v>
      </c>
      <c r="F1120">
        <v>4</v>
      </c>
      <c r="G1120">
        <f t="shared" si="290"/>
        <v>99999</v>
      </c>
      <c r="H1120">
        <f t="shared" si="291"/>
        <v>99999</v>
      </c>
      <c r="I1120">
        <f t="shared" si="292"/>
        <v>1</v>
      </c>
      <c r="J1120">
        <f>IF(Basket_Sheet!$I$6=0,IF(C1120&lt;Basket_Sheet!$I$7,-10,10),IF(Basket_Sheet!$I$6=1,IF(D1120&lt;Basket_Sheet!$I$7,-10,10),IF(Basket_Sheet!$I$6=2,IF(E1120&gt;Basket_Sheet!$I$7,-10,10),"")))</f>
        <v>10</v>
      </c>
      <c r="K1120">
        <f t="shared" si="293"/>
        <v>1</v>
      </c>
      <c r="L1120">
        <f t="shared" si="294"/>
        <v>5</v>
      </c>
      <c r="M1120">
        <f t="shared" si="295"/>
        <v>5</v>
      </c>
      <c r="N1120">
        <v>30138.300800000001</v>
      </c>
      <c r="O1120" s="6">
        <f t="shared" si="300"/>
        <v>2.2179604056790758E-2</v>
      </c>
      <c r="P1120">
        <v>41937796</v>
      </c>
      <c r="Q1120" s="6">
        <f t="shared" si="301"/>
        <v>3.8864944461620698E-3</v>
      </c>
      <c r="R1120">
        <v>5945.7920439473437</v>
      </c>
      <c r="S1120" s="6">
        <f t="shared" si="302"/>
        <v>3.7114778424807149E-4</v>
      </c>
      <c r="T1120" s="29">
        <v>1110.762559999999</v>
      </c>
      <c r="U1120" s="6">
        <f t="shared" si="303"/>
        <v>-1.5567060373888886E-4</v>
      </c>
      <c r="V1120">
        <v>1810.7329399999994</v>
      </c>
      <c r="W1120" s="6">
        <f t="shared" si="305"/>
        <v>-1.3063268344910783E-2</v>
      </c>
      <c r="X1120">
        <v>7056.5546039473429</v>
      </c>
      <c r="Y1120" s="6">
        <f t="shared" si="304"/>
        <v>2.8818521316864576E-4</v>
      </c>
      <c r="Z1120" s="29">
        <v>8867.2875439473428</v>
      </c>
      <c r="AA1120" s="6">
        <f t="shared" si="306"/>
        <v>-2.4675018683525396E-3</v>
      </c>
      <c r="AB1120">
        <f t="shared" si="296"/>
        <v>2020</v>
      </c>
      <c r="AC1120">
        <f t="shared" si="297"/>
        <v>12</v>
      </c>
      <c r="AD1120" s="23">
        <f t="shared" si="298"/>
        <v>4</v>
      </c>
      <c r="AE1120">
        <f>IF(ISBLANK(Basket_Sheet!$I$1),0,IF(Basket_Sheet!$I$1=0,1,IF(Calculation_Sheet!AB1120=Basket_Sheet!$I$1,1,0)))</f>
        <v>1</v>
      </c>
      <c r="AF1120">
        <f>IF(ISBLANK(Basket_Sheet!$I$2),0,IF(Basket_Sheet!$I$2=0,1,IF(Calculation_Sheet!AC1120=Basket_Sheet!$I$2,1,0)))</f>
        <v>0</v>
      </c>
      <c r="AG1120">
        <f>IF(ISBLANK(Basket_Sheet!$I$3),0,IF(Basket_Sheet!$I$3=0,1,IF(Calculation_Sheet!AD1120=Basket_Sheet!$I$3,1,0)))</f>
        <v>0</v>
      </c>
      <c r="AH1120">
        <f t="shared" si="299"/>
        <v>1</v>
      </c>
    </row>
    <row r="1121" spans="1:34" x14ac:dyDescent="0.35">
      <c r="A1121" s="19">
        <v>44172</v>
      </c>
      <c r="B1121" s="7">
        <v>0.16855093455622427</v>
      </c>
      <c r="C1121">
        <v>0.40989446800000001</v>
      </c>
      <c r="D1121">
        <v>6.0470594628002403E-2</v>
      </c>
      <c r="E1121">
        <v>10.305053820668199</v>
      </c>
      <c r="F1121">
        <v>4</v>
      </c>
      <c r="G1121">
        <f t="shared" si="290"/>
        <v>99999</v>
      </c>
      <c r="H1121">
        <f t="shared" si="291"/>
        <v>0</v>
      </c>
      <c r="I1121">
        <f t="shared" si="292"/>
        <v>99999</v>
      </c>
      <c r="J1121">
        <f>IF(Basket_Sheet!$I$6=0,IF(C1121&lt;Basket_Sheet!$I$7,-10,10),IF(Basket_Sheet!$I$6=1,IF(D1121&lt;Basket_Sheet!$I$7,-10,10),IF(Basket_Sheet!$I$6=2,IF(E1121&gt;Basket_Sheet!$I$7,-10,10),"")))</f>
        <v>-10</v>
      </c>
      <c r="K1121">
        <f t="shared" si="293"/>
        <v>0</v>
      </c>
      <c r="L1121">
        <f t="shared" si="294"/>
        <v>4</v>
      </c>
      <c r="M1121">
        <f t="shared" si="295"/>
        <v>4</v>
      </c>
      <c r="N1121">
        <v>30189.199199999999</v>
      </c>
      <c r="O1121" s="6">
        <f t="shared" si="300"/>
        <v>1.6888277921758288E-3</v>
      </c>
      <c r="P1121">
        <v>41979364</v>
      </c>
      <c r="Q1121" s="6">
        <f t="shared" si="301"/>
        <v>9.9118227386107982E-4</v>
      </c>
      <c r="R1121">
        <v>5948.0096861772226</v>
      </c>
      <c r="S1121" s="6">
        <f t="shared" si="302"/>
        <v>3.7297675624836657E-4</v>
      </c>
      <c r="T1121" s="29">
        <v>1110.7185599999991</v>
      </c>
      <c r="U1121" s="6">
        <f t="shared" si="303"/>
        <v>-3.9612426259605371E-5</v>
      </c>
      <c r="V1121">
        <v>1816.6287399999994</v>
      </c>
      <c r="W1121" s="6">
        <f t="shared" si="305"/>
        <v>3.2560295722019461E-3</v>
      </c>
      <c r="X1121">
        <v>7058.728246177222</v>
      </c>
      <c r="Y1121" s="6">
        <f t="shared" si="304"/>
        <v>3.0803166019044426E-4</v>
      </c>
      <c r="Z1121" s="29">
        <v>8875.3569861772212</v>
      </c>
      <c r="AA1121" s="6">
        <f t="shared" si="306"/>
        <v>9.1002374625670512E-4</v>
      </c>
      <c r="AB1121">
        <f t="shared" si="296"/>
        <v>2020</v>
      </c>
      <c r="AC1121">
        <f t="shared" si="297"/>
        <v>12</v>
      </c>
      <c r="AD1121" s="23">
        <f t="shared" si="298"/>
        <v>4</v>
      </c>
      <c r="AE1121">
        <f>IF(ISBLANK(Basket_Sheet!$I$1),0,IF(Basket_Sheet!$I$1=0,1,IF(Calculation_Sheet!AB1121=Basket_Sheet!$I$1,1,0)))</f>
        <v>1</v>
      </c>
      <c r="AF1121">
        <f>IF(ISBLANK(Basket_Sheet!$I$2),0,IF(Basket_Sheet!$I$2=0,1,IF(Calculation_Sheet!AC1121=Basket_Sheet!$I$2,1,0)))</f>
        <v>0</v>
      </c>
      <c r="AG1121">
        <f>IF(ISBLANK(Basket_Sheet!$I$3),0,IF(Basket_Sheet!$I$3=0,1,IF(Calculation_Sheet!AD1121=Basket_Sheet!$I$3,1,0)))</f>
        <v>0</v>
      </c>
      <c r="AH1121">
        <f t="shared" si="299"/>
        <v>1</v>
      </c>
    </row>
    <row r="1122" spans="1:34" x14ac:dyDescent="0.35">
      <c r="A1122" s="19">
        <v>44173</v>
      </c>
      <c r="B1122" s="7">
        <v>0.14416439031457262</v>
      </c>
      <c r="C1122">
        <v>0.150286694</v>
      </c>
      <c r="D1122">
        <v>2.8822469169620499E-3</v>
      </c>
      <c r="E1122">
        <v>10.997473136571299</v>
      </c>
      <c r="F1122">
        <v>4</v>
      </c>
      <c r="G1122">
        <f t="shared" si="290"/>
        <v>99999</v>
      </c>
      <c r="H1122">
        <f t="shared" si="291"/>
        <v>0</v>
      </c>
      <c r="I1122">
        <f t="shared" si="292"/>
        <v>99999</v>
      </c>
      <c r="J1122">
        <f>IF(Basket_Sheet!$I$6=0,IF(C1122&lt;Basket_Sheet!$I$7,-10,10),IF(Basket_Sheet!$I$6=1,IF(D1122&lt;Basket_Sheet!$I$7,-10,10),IF(Basket_Sheet!$I$6=2,IF(E1122&gt;Basket_Sheet!$I$7,-10,10),"")))</f>
        <v>-10</v>
      </c>
      <c r="K1122">
        <f t="shared" si="293"/>
        <v>0</v>
      </c>
      <c r="L1122">
        <f t="shared" si="294"/>
        <v>4</v>
      </c>
      <c r="M1122">
        <f t="shared" si="295"/>
        <v>4</v>
      </c>
      <c r="N1122">
        <v>30237.400399999999</v>
      </c>
      <c r="O1122" s="6">
        <f t="shared" si="300"/>
        <v>1.5966372503182225E-3</v>
      </c>
      <c r="P1122">
        <v>42377752</v>
      </c>
      <c r="Q1122" s="6">
        <f t="shared" si="301"/>
        <v>9.4900913696549516E-3</v>
      </c>
      <c r="R1122">
        <v>5984.826971337845</v>
      </c>
      <c r="S1122" s="6">
        <f t="shared" si="302"/>
        <v>6.1898495636587558E-3</v>
      </c>
      <c r="T1122" s="29">
        <v>1108.519199999999</v>
      </c>
      <c r="U1122" s="6">
        <f t="shared" si="303"/>
        <v>-1.9801235697367581E-3</v>
      </c>
      <c r="V1122">
        <v>1813.1653999999994</v>
      </c>
      <c r="W1122" s="6">
        <f t="shared" si="305"/>
        <v>-1.9064654894758171E-3</v>
      </c>
      <c r="X1122">
        <v>7093.3461713378438</v>
      </c>
      <c r="Y1122" s="6">
        <f t="shared" si="304"/>
        <v>4.904272264535825E-3</v>
      </c>
      <c r="Z1122" s="29">
        <v>8906.5115713378436</v>
      </c>
      <c r="AA1122" s="6">
        <f t="shared" si="306"/>
        <v>3.5102345977906513E-3</v>
      </c>
      <c r="AB1122">
        <f t="shared" si="296"/>
        <v>2020</v>
      </c>
      <c r="AC1122">
        <f t="shared" si="297"/>
        <v>12</v>
      </c>
      <c r="AD1122" s="23">
        <f t="shared" si="298"/>
        <v>4</v>
      </c>
      <c r="AE1122">
        <f>IF(ISBLANK(Basket_Sheet!$I$1),0,IF(Basket_Sheet!$I$1=0,1,IF(Calculation_Sheet!AB1122=Basket_Sheet!$I$1,1,0)))</f>
        <v>1</v>
      </c>
      <c r="AF1122">
        <f>IF(ISBLANK(Basket_Sheet!$I$2),0,IF(Basket_Sheet!$I$2=0,1,IF(Calculation_Sheet!AC1122=Basket_Sheet!$I$2,1,0)))</f>
        <v>0</v>
      </c>
      <c r="AG1122">
        <f>IF(ISBLANK(Basket_Sheet!$I$3),0,IF(Basket_Sheet!$I$3=0,1,IF(Calculation_Sheet!AD1122=Basket_Sheet!$I$3,1,0)))</f>
        <v>0</v>
      </c>
      <c r="AH1122">
        <f t="shared" si="299"/>
        <v>1</v>
      </c>
    </row>
    <row r="1123" spans="1:34" x14ac:dyDescent="0.35">
      <c r="A1123" s="19">
        <v>44174</v>
      </c>
      <c r="B1123" s="7">
        <v>0.54916844232872652</v>
      </c>
      <c r="C1123">
        <v>0.83629142099999998</v>
      </c>
      <c r="D1123">
        <v>0.231191198462877</v>
      </c>
      <c r="E1123">
        <v>6.2223428625673796</v>
      </c>
      <c r="F1123">
        <v>1</v>
      </c>
      <c r="G1123">
        <f t="shared" si="290"/>
        <v>99999</v>
      </c>
      <c r="H1123">
        <f t="shared" si="291"/>
        <v>99999</v>
      </c>
      <c r="I1123">
        <f t="shared" si="292"/>
        <v>1</v>
      </c>
      <c r="J1123">
        <f>IF(Basket_Sheet!$I$6=0,IF(C1123&lt;Basket_Sheet!$I$7,-10,10),IF(Basket_Sheet!$I$6=1,IF(D1123&lt;Basket_Sheet!$I$7,-10,10),IF(Basket_Sheet!$I$6=2,IF(E1123&gt;Basket_Sheet!$I$7,-10,10),"")))</f>
        <v>10</v>
      </c>
      <c r="K1123">
        <f t="shared" si="293"/>
        <v>1</v>
      </c>
      <c r="L1123">
        <f t="shared" si="294"/>
        <v>5</v>
      </c>
      <c r="M1123">
        <f t="shared" si="295"/>
        <v>5</v>
      </c>
      <c r="N1123">
        <v>30695.199199999999</v>
      </c>
      <c r="O1123" s="6">
        <f t="shared" si="300"/>
        <v>1.514015073861974E-2</v>
      </c>
      <c r="P1123">
        <v>42502864</v>
      </c>
      <c r="Q1123" s="6">
        <f t="shared" si="301"/>
        <v>2.9523038409400293E-3</v>
      </c>
      <c r="R1123">
        <v>6000.6205968972827</v>
      </c>
      <c r="S1123" s="6">
        <f t="shared" si="302"/>
        <v>2.6389443897167908E-3</v>
      </c>
      <c r="T1123" s="29">
        <v>1116.8479399999992</v>
      </c>
      <c r="U1123" s="6">
        <f t="shared" si="303"/>
        <v>7.5133926412822571E-3</v>
      </c>
      <c r="V1123">
        <v>1813.1653999999994</v>
      </c>
      <c r="W1123" s="6">
        <f t="shared" si="305"/>
        <v>0</v>
      </c>
      <c r="X1123">
        <v>7117.4685368972823</v>
      </c>
      <c r="Y1123" s="6">
        <f t="shared" si="304"/>
        <v>3.4007032755443145E-3</v>
      </c>
      <c r="Z1123" s="29">
        <v>8930.6339368972822</v>
      </c>
      <c r="AA1123" s="6">
        <f t="shared" si="306"/>
        <v>2.7083965889704853E-3</v>
      </c>
      <c r="AB1123">
        <f t="shared" si="296"/>
        <v>2020</v>
      </c>
      <c r="AC1123">
        <f t="shared" si="297"/>
        <v>12</v>
      </c>
      <c r="AD1123" s="23">
        <f t="shared" si="298"/>
        <v>4</v>
      </c>
      <c r="AE1123">
        <f>IF(ISBLANK(Basket_Sheet!$I$1),0,IF(Basket_Sheet!$I$1=0,1,IF(Calculation_Sheet!AB1123=Basket_Sheet!$I$1,1,0)))</f>
        <v>1</v>
      </c>
      <c r="AF1123">
        <f>IF(ISBLANK(Basket_Sheet!$I$2),0,IF(Basket_Sheet!$I$2=0,1,IF(Calculation_Sheet!AC1123=Basket_Sheet!$I$2,1,0)))</f>
        <v>0</v>
      </c>
      <c r="AG1123">
        <f>IF(ISBLANK(Basket_Sheet!$I$3),0,IF(Basket_Sheet!$I$3=0,1,IF(Calculation_Sheet!AD1123=Basket_Sheet!$I$3,1,0)))</f>
        <v>0</v>
      </c>
      <c r="AH1123">
        <f t="shared" si="299"/>
        <v>1</v>
      </c>
    </row>
    <row r="1124" spans="1:34" x14ac:dyDescent="0.35">
      <c r="A1124" s="19">
        <v>44175</v>
      </c>
      <c r="B1124" s="7">
        <v>-0.10403529244273825</v>
      </c>
      <c r="C1124">
        <v>1.2233472E-2</v>
      </c>
      <c r="D1124">
        <v>9.3484780344919895E-3</v>
      </c>
      <c r="E1124">
        <v>8.6694210663205293</v>
      </c>
      <c r="F1124">
        <v>6</v>
      </c>
      <c r="G1124">
        <f t="shared" si="290"/>
        <v>99999</v>
      </c>
      <c r="H1124">
        <f t="shared" si="291"/>
        <v>0</v>
      </c>
      <c r="I1124">
        <f t="shared" si="292"/>
        <v>99999</v>
      </c>
      <c r="J1124">
        <f>IF(Basket_Sheet!$I$6=0,IF(C1124&lt;Basket_Sheet!$I$7,-10,10),IF(Basket_Sheet!$I$6=1,IF(D1124&lt;Basket_Sheet!$I$7,-10,10),IF(Basket_Sheet!$I$6=2,IF(E1124&gt;Basket_Sheet!$I$7,-10,10),"")))</f>
        <v>-10</v>
      </c>
      <c r="K1124">
        <f t="shared" si="293"/>
        <v>0</v>
      </c>
      <c r="L1124">
        <f t="shared" si="294"/>
        <v>4</v>
      </c>
      <c r="M1124">
        <f t="shared" si="295"/>
        <v>4</v>
      </c>
      <c r="N1124">
        <v>30514.900399999999</v>
      </c>
      <c r="O1124" s="6">
        <f t="shared" si="300"/>
        <v>-5.8738436204708311E-3</v>
      </c>
      <c r="P1124">
        <v>42699108</v>
      </c>
      <c r="Q1124" s="6">
        <f t="shared" si="301"/>
        <v>4.6171947377475764E-3</v>
      </c>
      <c r="R1124">
        <v>6079.5088553101377</v>
      </c>
      <c r="S1124" s="6">
        <f t="shared" si="302"/>
        <v>1.3146683270334636E-2</v>
      </c>
      <c r="T1124" s="29">
        <v>1119.153149999999</v>
      </c>
      <c r="U1124" s="6">
        <f t="shared" si="303"/>
        <v>2.0640321009139928E-3</v>
      </c>
      <c r="V1124">
        <v>1810.6692399999993</v>
      </c>
      <c r="W1124" s="6">
        <f t="shared" si="305"/>
        <v>-1.3766863188543477E-3</v>
      </c>
      <c r="X1124">
        <v>7198.6620053101369</v>
      </c>
      <c r="Y1124" s="6">
        <f t="shared" si="304"/>
        <v>1.1407632923411404E-2</v>
      </c>
      <c r="Z1124" s="29">
        <v>9009.3312453101353</v>
      </c>
      <c r="AA1124" s="6">
        <f t="shared" si="306"/>
        <v>8.8120629474814915E-3</v>
      </c>
      <c r="AB1124">
        <f t="shared" si="296"/>
        <v>2020</v>
      </c>
      <c r="AC1124">
        <f t="shared" si="297"/>
        <v>12</v>
      </c>
      <c r="AD1124" s="23">
        <f t="shared" si="298"/>
        <v>4</v>
      </c>
      <c r="AE1124">
        <f>IF(ISBLANK(Basket_Sheet!$I$1),0,IF(Basket_Sheet!$I$1=0,1,IF(Calculation_Sheet!AB1124=Basket_Sheet!$I$1,1,0)))</f>
        <v>1</v>
      </c>
      <c r="AF1124">
        <f>IF(ISBLANK(Basket_Sheet!$I$2),0,IF(Basket_Sheet!$I$2=0,1,IF(Calculation_Sheet!AC1124=Basket_Sheet!$I$2,1,0)))</f>
        <v>0</v>
      </c>
      <c r="AG1124">
        <f>IF(ISBLANK(Basket_Sheet!$I$3),0,IF(Basket_Sheet!$I$3=0,1,IF(Calculation_Sheet!AD1124=Basket_Sheet!$I$3,1,0)))</f>
        <v>0</v>
      </c>
      <c r="AH1124">
        <f t="shared" si="299"/>
        <v>1</v>
      </c>
    </row>
    <row r="1125" spans="1:34" x14ac:dyDescent="0.35">
      <c r="A1125" s="19">
        <v>44176</v>
      </c>
      <c r="B1125" s="7">
        <v>-6.5085935349210505E-2</v>
      </c>
      <c r="C1125">
        <v>0.60545594999999996</v>
      </c>
      <c r="D1125">
        <v>9.0810118329842204E-2</v>
      </c>
      <c r="E1125">
        <v>7.9175308409043401</v>
      </c>
      <c r="F1125">
        <v>3</v>
      </c>
      <c r="G1125">
        <f t="shared" si="290"/>
        <v>99999</v>
      </c>
      <c r="H1125">
        <f t="shared" si="291"/>
        <v>0</v>
      </c>
      <c r="I1125">
        <f t="shared" si="292"/>
        <v>99999</v>
      </c>
      <c r="J1125">
        <f>IF(Basket_Sheet!$I$6=0,IF(C1125&lt;Basket_Sheet!$I$7,-10,10),IF(Basket_Sheet!$I$6=1,IF(D1125&lt;Basket_Sheet!$I$7,-10,10),IF(Basket_Sheet!$I$6=2,IF(E1125&gt;Basket_Sheet!$I$7,-10,10),"")))</f>
        <v>10</v>
      </c>
      <c r="K1125">
        <f t="shared" si="293"/>
        <v>0</v>
      </c>
      <c r="L1125">
        <f t="shared" si="294"/>
        <v>3</v>
      </c>
      <c r="M1125">
        <f t="shared" si="295"/>
        <v>3</v>
      </c>
      <c r="N1125">
        <v>30600.800800000001</v>
      </c>
      <c r="O1125" s="6">
        <f t="shared" si="300"/>
        <v>2.8150313084425171E-3</v>
      </c>
      <c r="P1125">
        <v>42423272</v>
      </c>
      <c r="Q1125" s="6">
        <f t="shared" si="301"/>
        <v>-6.4599944336073412E-3</v>
      </c>
      <c r="R1125">
        <v>6075.3794809446808</v>
      </c>
      <c r="S1125" s="6">
        <f t="shared" si="302"/>
        <v>-6.7922828368771615E-4</v>
      </c>
      <c r="T1125" s="29">
        <v>1114.9766799999991</v>
      </c>
      <c r="U1125" s="6">
        <f t="shared" si="303"/>
        <v>-3.7318127550280966E-3</v>
      </c>
      <c r="V1125">
        <v>1772.6701199999995</v>
      </c>
      <c r="W1125" s="6">
        <f t="shared" si="305"/>
        <v>-2.0986229378922805E-2</v>
      </c>
      <c r="X1125">
        <v>7190.3561609446797</v>
      </c>
      <c r="Y1125" s="6">
        <f t="shared" si="304"/>
        <v>-1.1538039095779773E-3</v>
      </c>
      <c r="Z1125" s="29">
        <v>8963.0262809446795</v>
      </c>
      <c r="AA1125" s="6">
        <f t="shared" si="306"/>
        <v>-5.1396672077697048E-3</v>
      </c>
      <c r="AB1125">
        <f t="shared" si="296"/>
        <v>2020</v>
      </c>
      <c r="AC1125">
        <f t="shared" si="297"/>
        <v>12</v>
      </c>
      <c r="AD1125" s="23">
        <f t="shared" si="298"/>
        <v>4</v>
      </c>
      <c r="AE1125">
        <f>IF(ISBLANK(Basket_Sheet!$I$1),0,IF(Basket_Sheet!$I$1=0,1,IF(Calculation_Sheet!AB1125=Basket_Sheet!$I$1,1,0)))</f>
        <v>1</v>
      </c>
      <c r="AF1125">
        <f>IF(ISBLANK(Basket_Sheet!$I$2),0,IF(Basket_Sheet!$I$2=0,1,IF(Calculation_Sheet!AC1125=Basket_Sheet!$I$2,1,0)))</f>
        <v>0</v>
      </c>
      <c r="AG1125">
        <f>IF(ISBLANK(Basket_Sheet!$I$3),0,IF(Basket_Sheet!$I$3=0,1,IF(Calculation_Sheet!AD1125=Basket_Sheet!$I$3,1,0)))</f>
        <v>0</v>
      </c>
      <c r="AH1125">
        <f t="shared" si="299"/>
        <v>1</v>
      </c>
    </row>
    <row r="1126" spans="1:34" x14ac:dyDescent="0.35">
      <c r="A1126" s="19">
        <v>44179</v>
      </c>
      <c r="B1126" s="7">
        <v>-5.3968069482303468E-2</v>
      </c>
      <c r="C1126">
        <v>0.104288757</v>
      </c>
      <c r="D1126">
        <v>1.6881425465450301E-3</v>
      </c>
      <c r="E1126">
        <v>15.4467959492831</v>
      </c>
      <c r="F1126">
        <v>0</v>
      </c>
      <c r="G1126">
        <f t="shared" si="290"/>
        <v>99999</v>
      </c>
      <c r="H1126">
        <f t="shared" si="291"/>
        <v>0</v>
      </c>
      <c r="I1126">
        <f t="shared" si="292"/>
        <v>99999</v>
      </c>
      <c r="J1126">
        <f>IF(Basket_Sheet!$I$6=0,IF(C1126&lt;Basket_Sheet!$I$7,-10,10),IF(Basket_Sheet!$I$6=1,IF(D1126&lt;Basket_Sheet!$I$7,-10,10),IF(Basket_Sheet!$I$6=2,IF(E1126&gt;Basket_Sheet!$I$7,-10,10),"")))</f>
        <v>-10</v>
      </c>
      <c r="K1126">
        <f t="shared" si="293"/>
        <v>0</v>
      </c>
      <c r="L1126">
        <f t="shared" si="294"/>
        <v>4</v>
      </c>
      <c r="M1126">
        <f t="shared" si="295"/>
        <v>4</v>
      </c>
      <c r="N1126">
        <v>30746.050800000001</v>
      </c>
      <c r="O1126" s="6">
        <f t="shared" si="300"/>
        <v>4.7466078077276208E-3</v>
      </c>
      <c r="P1126">
        <v>42622884</v>
      </c>
      <c r="Q1126" s="6">
        <f t="shared" si="301"/>
        <v>4.7052476291786771E-3</v>
      </c>
      <c r="R1126">
        <v>6089.3065495462815</v>
      </c>
      <c r="S1126" s="6">
        <f t="shared" si="302"/>
        <v>2.2923783848041168E-3</v>
      </c>
      <c r="T1126" s="29">
        <v>1113.0798699999991</v>
      </c>
      <c r="U1126" s="6">
        <f t="shared" si="303"/>
        <v>-1.7012104683660212E-3</v>
      </c>
      <c r="V1126">
        <v>1769.7349599999995</v>
      </c>
      <c r="W1126" s="6">
        <f t="shared" si="305"/>
        <v>-1.6557846645488539E-3</v>
      </c>
      <c r="X1126">
        <v>7202.3864195462811</v>
      </c>
      <c r="Y1126" s="6">
        <f t="shared" si="304"/>
        <v>1.6731102510534335E-3</v>
      </c>
      <c r="Z1126" s="29">
        <v>8972.1213795462809</v>
      </c>
      <c r="AA1126" s="6">
        <f t="shared" si="306"/>
        <v>1.014735237465203E-3</v>
      </c>
      <c r="AB1126">
        <f t="shared" si="296"/>
        <v>2020</v>
      </c>
      <c r="AC1126">
        <f t="shared" si="297"/>
        <v>12</v>
      </c>
      <c r="AD1126" s="23">
        <f t="shared" si="298"/>
        <v>4</v>
      </c>
      <c r="AE1126">
        <f>IF(ISBLANK(Basket_Sheet!$I$1),0,IF(Basket_Sheet!$I$1=0,1,IF(Calculation_Sheet!AB1126=Basket_Sheet!$I$1,1,0)))</f>
        <v>1</v>
      </c>
      <c r="AF1126">
        <f>IF(ISBLANK(Basket_Sheet!$I$2),0,IF(Basket_Sheet!$I$2=0,1,IF(Calculation_Sheet!AC1126=Basket_Sheet!$I$2,1,0)))</f>
        <v>0</v>
      </c>
      <c r="AG1126">
        <f>IF(ISBLANK(Basket_Sheet!$I$3),0,IF(Basket_Sheet!$I$3=0,1,IF(Calculation_Sheet!AD1126=Basket_Sheet!$I$3,1,0)))</f>
        <v>0</v>
      </c>
      <c r="AH1126">
        <f t="shared" si="299"/>
        <v>1</v>
      </c>
    </row>
    <row r="1127" spans="1:34" x14ac:dyDescent="0.35">
      <c r="A1127" s="19">
        <v>44180</v>
      </c>
      <c r="B1127" s="7">
        <v>0.1111637167320412</v>
      </c>
      <c r="C1127">
        <v>0.60652771500000002</v>
      </c>
      <c r="D1127">
        <v>9.8976864914823506E-2</v>
      </c>
      <c r="E1127">
        <v>7.9549595665100803</v>
      </c>
      <c r="F1127">
        <v>1</v>
      </c>
      <c r="G1127">
        <f t="shared" si="290"/>
        <v>99999</v>
      </c>
      <c r="H1127">
        <f t="shared" si="291"/>
        <v>0</v>
      </c>
      <c r="I1127">
        <f t="shared" si="292"/>
        <v>99999</v>
      </c>
      <c r="J1127">
        <f>IF(Basket_Sheet!$I$6=0,IF(C1127&lt;Basket_Sheet!$I$7,-10,10),IF(Basket_Sheet!$I$6=1,IF(D1127&lt;Basket_Sheet!$I$7,-10,10),IF(Basket_Sheet!$I$6=2,IF(E1127&gt;Basket_Sheet!$I$7,-10,10),"")))</f>
        <v>10</v>
      </c>
      <c r="K1127">
        <f t="shared" si="293"/>
        <v>0</v>
      </c>
      <c r="L1127">
        <f t="shared" si="294"/>
        <v>3</v>
      </c>
      <c r="M1127">
        <f t="shared" si="295"/>
        <v>3</v>
      </c>
      <c r="N1127">
        <v>30662.5</v>
      </c>
      <c r="O1127" s="6">
        <f t="shared" si="300"/>
        <v>-2.7174481868741385E-3</v>
      </c>
      <c r="P1127">
        <v>42567692</v>
      </c>
      <c r="Q1127" s="6">
        <f t="shared" si="301"/>
        <v>-1.2948912607603225E-3</v>
      </c>
      <c r="R1127">
        <v>6099.4514163625936</v>
      </c>
      <c r="S1127" s="6">
        <f t="shared" si="302"/>
        <v>1.6660134834347584E-3</v>
      </c>
      <c r="T1127" s="29">
        <v>1112.1236899999992</v>
      </c>
      <c r="U1127" s="6">
        <f t="shared" si="303"/>
        <v>-8.590398818369982E-4</v>
      </c>
      <c r="V1127">
        <v>1767.4517199999993</v>
      </c>
      <c r="W1127" s="6">
        <f t="shared" si="305"/>
        <v>-1.2901592902929693E-3</v>
      </c>
      <c r="X1127">
        <v>7211.575106362593</v>
      </c>
      <c r="Y1127" s="6">
        <f t="shared" si="304"/>
        <v>1.2757836473997752E-3</v>
      </c>
      <c r="Z1127" s="29">
        <v>8979.0268263625931</v>
      </c>
      <c r="AA1127" s="6">
        <f t="shared" si="306"/>
        <v>7.6965597367584238E-4</v>
      </c>
      <c r="AB1127">
        <f t="shared" si="296"/>
        <v>2020</v>
      </c>
      <c r="AC1127">
        <f t="shared" si="297"/>
        <v>12</v>
      </c>
      <c r="AD1127" s="23">
        <f t="shared" si="298"/>
        <v>4</v>
      </c>
      <c r="AE1127">
        <f>IF(ISBLANK(Basket_Sheet!$I$1),0,IF(Basket_Sheet!$I$1=0,1,IF(Calculation_Sheet!AB1127=Basket_Sheet!$I$1,1,0)))</f>
        <v>1</v>
      </c>
      <c r="AF1127">
        <f>IF(ISBLANK(Basket_Sheet!$I$2),0,IF(Basket_Sheet!$I$2=0,1,IF(Calculation_Sheet!AC1127=Basket_Sheet!$I$2,1,0)))</f>
        <v>0</v>
      </c>
      <c r="AG1127">
        <f>IF(ISBLANK(Basket_Sheet!$I$3),0,IF(Basket_Sheet!$I$3=0,1,IF(Calculation_Sheet!AD1127=Basket_Sheet!$I$3,1,0)))</f>
        <v>0</v>
      </c>
      <c r="AH1127">
        <f t="shared" si="299"/>
        <v>1</v>
      </c>
    </row>
    <row r="1128" spans="1:34" x14ac:dyDescent="0.35">
      <c r="A1128" s="19">
        <v>44181</v>
      </c>
      <c r="B1128" s="7">
        <v>-0.29844234475462716</v>
      </c>
      <c r="C1128">
        <v>0.360790524</v>
      </c>
      <c r="D1128">
        <v>0.15099187895487601</v>
      </c>
      <c r="E1128">
        <v>9.1089594771224203</v>
      </c>
      <c r="F1128">
        <v>2</v>
      </c>
      <c r="G1128">
        <f t="shared" si="290"/>
        <v>-1</v>
      </c>
      <c r="H1128">
        <f t="shared" si="291"/>
        <v>99999</v>
      </c>
      <c r="I1128">
        <f t="shared" si="292"/>
        <v>99999</v>
      </c>
      <c r="J1128">
        <f>IF(Basket_Sheet!$I$6=0,IF(C1128&lt;Basket_Sheet!$I$7,-10,10),IF(Basket_Sheet!$I$6=1,IF(D1128&lt;Basket_Sheet!$I$7,-10,10),IF(Basket_Sheet!$I$6=2,IF(E1128&gt;Basket_Sheet!$I$7,-10,10),"")))</f>
        <v>10</v>
      </c>
      <c r="K1128">
        <f t="shared" si="293"/>
        <v>-1</v>
      </c>
      <c r="L1128">
        <f t="shared" si="294"/>
        <v>1</v>
      </c>
      <c r="M1128">
        <f t="shared" si="295"/>
        <v>1</v>
      </c>
      <c r="N1128">
        <v>30667.699199999999</v>
      </c>
      <c r="O1128" s="6">
        <f t="shared" si="300"/>
        <v>1.6956216877295205E-4</v>
      </c>
      <c r="P1128">
        <v>42622796</v>
      </c>
      <c r="Q1128" s="6">
        <f t="shared" si="301"/>
        <v>1.2945028826087945E-3</v>
      </c>
      <c r="R1128">
        <v>6102.8059977349603</v>
      </c>
      <c r="S1128" s="6">
        <f t="shared" si="302"/>
        <v>5.499808332545264E-4</v>
      </c>
      <c r="T1128" s="29">
        <v>1113.021739999999</v>
      </c>
      <c r="U1128" s="6">
        <f t="shared" si="303"/>
        <v>8.0750909999927067E-4</v>
      </c>
      <c r="V1128">
        <v>1761.2410599999996</v>
      </c>
      <c r="W1128" s="6">
        <f t="shared" si="305"/>
        <v>-3.5139064505816942E-3</v>
      </c>
      <c r="X1128">
        <v>7215.8277377349596</v>
      </c>
      <c r="Y1128" s="6">
        <f t="shared" si="304"/>
        <v>5.8969522048157863E-4</v>
      </c>
      <c r="Z1128" s="29">
        <v>8977.0687977349589</v>
      </c>
      <c r="AA1128" s="6">
        <f t="shared" si="306"/>
        <v>-2.1806690919834448E-4</v>
      </c>
      <c r="AB1128">
        <f t="shared" si="296"/>
        <v>2020</v>
      </c>
      <c r="AC1128">
        <f t="shared" si="297"/>
        <v>12</v>
      </c>
      <c r="AD1128" s="23">
        <f t="shared" si="298"/>
        <v>4</v>
      </c>
      <c r="AE1128">
        <f>IF(ISBLANK(Basket_Sheet!$I$1),0,IF(Basket_Sheet!$I$1=0,1,IF(Calculation_Sheet!AB1128=Basket_Sheet!$I$1,1,0)))</f>
        <v>1</v>
      </c>
      <c r="AF1128">
        <f>IF(ISBLANK(Basket_Sheet!$I$2),0,IF(Basket_Sheet!$I$2=0,1,IF(Calculation_Sheet!AC1128=Basket_Sheet!$I$2,1,0)))</f>
        <v>0</v>
      </c>
      <c r="AG1128">
        <f>IF(ISBLANK(Basket_Sheet!$I$3),0,IF(Basket_Sheet!$I$3=0,1,IF(Calculation_Sheet!AD1128=Basket_Sheet!$I$3,1,0)))</f>
        <v>0</v>
      </c>
      <c r="AH1128">
        <f t="shared" si="299"/>
        <v>1</v>
      </c>
    </row>
    <row r="1129" spans="1:34" x14ac:dyDescent="0.35">
      <c r="A1129" s="19">
        <v>44182</v>
      </c>
      <c r="B1129" s="7">
        <v>0.27215201847826997</v>
      </c>
      <c r="C1129">
        <v>0.57506886300000004</v>
      </c>
      <c r="D1129">
        <v>0.13124285455569601</v>
      </c>
      <c r="E1129">
        <v>8.7708104793782198</v>
      </c>
      <c r="F1129">
        <v>4</v>
      </c>
      <c r="G1129">
        <f t="shared" si="290"/>
        <v>99999</v>
      </c>
      <c r="H1129">
        <f t="shared" si="291"/>
        <v>99999</v>
      </c>
      <c r="I1129">
        <f t="shared" si="292"/>
        <v>1</v>
      </c>
      <c r="J1129">
        <f>IF(Basket_Sheet!$I$6=0,IF(C1129&lt;Basket_Sheet!$I$7,-10,10),IF(Basket_Sheet!$I$6=1,IF(D1129&lt;Basket_Sheet!$I$7,-10,10),IF(Basket_Sheet!$I$6=2,IF(E1129&gt;Basket_Sheet!$I$7,-10,10),"")))</f>
        <v>10</v>
      </c>
      <c r="K1129">
        <f t="shared" si="293"/>
        <v>1</v>
      </c>
      <c r="L1129">
        <f t="shared" si="294"/>
        <v>5</v>
      </c>
      <c r="M1129">
        <f t="shared" si="295"/>
        <v>5</v>
      </c>
      <c r="N1129">
        <v>30835.949199999999</v>
      </c>
      <c r="O1129" s="6">
        <f t="shared" si="300"/>
        <v>5.4862283245558086E-3</v>
      </c>
      <c r="P1129">
        <v>42806008</v>
      </c>
      <c r="Q1129" s="6">
        <f t="shared" si="301"/>
        <v>4.29845099791204E-3</v>
      </c>
      <c r="R1129">
        <v>6140.8632554113592</v>
      </c>
      <c r="S1129" s="6">
        <f t="shared" si="302"/>
        <v>6.2360261313441079E-3</v>
      </c>
      <c r="T1129" s="29">
        <v>1119.635559999999</v>
      </c>
      <c r="U1129" s="6">
        <f t="shared" si="303"/>
        <v>5.9422199605911885E-3</v>
      </c>
      <c r="V1129">
        <v>1754.1930199999995</v>
      </c>
      <c r="W1129" s="6">
        <f t="shared" si="305"/>
        <v>-4.0017463594677061E-3</v>
      </c>
      <c r="X1129">
        <v>7260.498815411358</v>
      </c>
      <c r="Y1129" s="6">
        <f t="shared" si="304"/>
        <v>6.1907073311620042E-3</v>
      </c>
      <c r="Z1129" s="29">
        <v>9014.6918354113568</v>
      </c>
      <c r="AA1129" s="6">
        <f t="shared" si="306"/>
        <v>4.1910158565221511E-3</v>
      </c>
      <c r="AB1129">
        <f t="shared" si="296"/>
        <v>2020</v>
      </c>
      <c r="AC1129">
        <f t="shared" si="297"/>
        <v>12</v>
      </c>
      <c r="AD1129" s="23">
        <f t="shared" si="298"/>
        <v>4</v>
      </c>
      <c r="AE1129">
        <f>IF(ISBLANK(Basket_Sheet!$I$1),0,IF(Basket_Sheet!$I$1=0,1,IF(Calculation_Sheet!AB1129=Basket_Sheet!$I$1,1,0)))</f>
        <v>1</v>
      </c>
      <c r="AF1129">
        <f>IF(ISBLANK(Basket_Sheet!$I$2),0,IF(Basket_Sheet!$I$2=0,1,IF(Calculation_Sheet!AC1129=Basket_Sheet!$I$2,1,0)))</f>
        <v>0</v>
      </c>
      <c r="AG1129">
        <f>IF(ISBLANK(Basket_Sheet!$I$3),0,IF(Basket_Sheet!$I$3=0,1,IF(Calculation_Sheet!AD1129=Basket_Sheet!$I$3,1,0)))</f>
        <v>0</v>
      </c>
      <c r="AH1129">
        <f t="shared" si="299"/>
        <v>1</v>
      </c>
    </row>
    <row r="1130" spans="1:34" x14ac:dyDescent="0.35">
      <c r="A1130" s="19">
        <v>44183</v>
      </c>
      <c r="B1130" s="7">
        <v>-0.16171258250724446</v>
      </c>
      <c r="C1130">
        <v>0.54184997300000004</v>
      </c>
      <c r="D1130">
        <v>8.6789937038515896E-2</v>
      </c>
      <c r="E1130">
        <v>8.0971815954390998</v>
      </c>
      <c r="F1130">
        <v>4</v>
      </c>
      <c r="G1130">
        <f t="shared" si="290"/>
        <v>99999</v>
      </c>
      <c r="H1130">
        <f t="shared" si="291"/>
        <v>0</v>
      </c>
      <c r="I1130">
        <f t="shared" si="292"/>
        <v>99999</v>
      </c>
      <c r="J1130">
        <f>IF(Basket_Sheet!$I$6=0,IF(C1130&lt;Basket_Sheet!$I$7,-10,10),IF(Basket_Sheet!$I$6=1,IF(D1130&lt;Basket_Sheet!$I$7,-10,10),IF(Basket_Sheet!$I$6=2,IF(E1130&gt;Basket_Sheet!$I$7,-10,10),"")))</f>
        <v>-10</v>
      </c>
      <c r="K1130">
        <f t="shared" si="293"/>
        <v>0</v>
      </c>
      <c r="L1130">
        <f t="shared" si="294"/>
        <v>4</v>
      </c>
      <c r="M1130">
        <f t="shared" si="295"/>
        <v>4</v>
      </c>
      <c r="N1130">
        <v>30652.449199999999</v>
      </c>
      <c r="O1130" s="6">
        <f t="shared" si="300"/>
        <v>-5.9508464879686196E-3</v>
      </c>
      <c r="P1130">
        <v>42737756</v>
      </c>
      <c r="Q1130" s="6">
        <f t="shared" si="301"/>
        <v>-1.5944490782695553E-3</v>
      </c>
      <c r="R1130">
        <v>6166.7423818177094</v>
      </c>
      <c r="S1130" s="6">
        <f t="shared" si="302"/>
        <v>4.2142489304815012E-3</v>
      </c>
      <c r="T1130" s="29">
        <v>1121.1363399999991</v>
      </c>
      <c r="U1130" s="6">
        <f t="shared" si="303"/>
        <v>1.3404183053993268E-3</v>
      </c>
      <c r="V1130">
        <v>1741.6827999999994</v>
      </c>
      <c r="W1130" s="6">
        <f t="shared" si="305"/>
        <v>-7.1316097244532584E-3</v>
      </c>
      <c r="X1130">
        <v>7287.8787218177085</v>
      </c>
      <c r="Y1130" s="6">
        <f t="shared" si="304"/>
        <v>3.771077869778372E-3</v>
      </c>
      <c r="Z1130" s="29">
        <v>9029.5615218177081</v>
      </c>
      <c r="AA1130" s="6">
        <f t="shared" si="306"/>
        <v>1.649494700189269E-3</v>
      </c>
      <c r="AB1130">
        <f t="shared" si="296"/>
        <v>2020</v>
      </c>
      <c r="AC1130">
        <f t="shared" si="297"/>
        <v>12</v>
      </c>
      <c r="AD1130" s="23">
        <f t="shared" si="298"/>
        <v>4</v>
      </c>
      <c r="AE1130">
        <f>IF(ISBLANK(Basket_Sheet!$I$1),0,IF(Basket_Sheet!$I$1=0,1,IF(Calculation_Sheet!AB1130=Basket_Sheet!$I$1,1,0)))</f>
        <v>1</v>
      </c>
      <c r="AF1130">
        <f>IF(ISBLANK(Basket_Sheet!$I$2),0,IF(Basket_Sheet!$I$2=0,1,IF(Calculation_Sheet!AC1130=Basket_Sheet!$I$2,1,0)))</f>
        <v>0</v>
      </c>
      <c r="AG1130">
        <f>IF(ISBLANK(Basket_Sheet!$I$3),0,IF(Basket_Sheet!$I$3=0,1,IF(Calculation_Sheet!AD1130=Basket_Sheet!$I$3,1,0)))</f>
        <v>0</v>
      </c>
      <c r="AH1130">
        <f t="shared" si="299"/>
        <v>1</v>
      </c>
    </row>
    <row r="1131" spans="1:34" x14ac:dyDescent="0.35">
      <c r="A1131" s="19">
        <v>44186</v>
      </c>
      <c r="B1131" s="7">
        <v>-2.0234762716761368</v>
      </c>
      <c r="C1131">
        <v>0.73558306100000004</v>
      </c>
      <c r="D1131">
        <v>0.30423120440092</v>
      </c>
      <c r="E1131">
        <v>4.1941165497042698</v>
      </c>
      <c r="F1131">
        <v>9</v>
      </c>
      <c r="G1131">
        <f t="shared" si="290"/>
        <v>-1</v>
      </c>
      <c r="H1131">
        <f t="shared" si="291"/>
        <v>99999</v>
      </c>
      <c r="I1131">
        <f t="shared" si="292"/>
        <v>99999</v>
      </c>
      <c r="J1131">
        <f>IF(Basket_Sheet!$I$6=0,IF(C1131&lt;Basket_Sheet!$I$7,-10,10),IF(Basket_Sheet!$I$6=1,IF(D1131&lt;Basket_Sheet!$I$7,-10,10),IF(Basket_Sheet!$I$6=2,IF(E1131&gt;Basket_Sheet!$I$7,-10,10),"")))</f>
        <v>10</v>
      </c>
      <c r="K1131">
        <f t="shared" si="293"/>
        <v>-1</v>
      </c>
      <c r="L1131">
        <f t="shared" si="294"/>
        <v>1</v>
      </c>
      <c r="M1131">
        <f t="shared" si="295"/>
        <v>1</v>
      </c>
      <c r="N1131">
        <v>29332.300800000001</v>
      </c>
      <c r="O1131" s="6">
        <f t="shared" si="300"/>
        <v>-4.3068284409716884E-2</v>
      </c>
      <c r="P1131">
        <v>42461672</v>
      </c>
      <c r="Q1131" s="6">
        <f t="shared" si="301"/>
        <v>-6.4599554548442351E-3</v>
      </c>
      <c r="R1131">
        <v>6168.598568900301</v>
      </c>
      <c r="S1131" s="6">
        <f t="shared" si="302"/>
        <v>3.0099961497742633E-4</v>
      </c>
      <c r="T1131" s="29">
        <v>1122.748129999999</v>
      </c>
      <c r="U1131" s="6">
        <f t="shared" si="303"/>
        <v>1.4376396005502112E-3</v>
      </c>
      <c r="V1131">
        <v>1736.2101199999995</v>
      </c>
      <c r="W1131" s="6">
        <f t="shared" si="305"/>
        <v>-3.1421795059352053E-3</v>
      </c>
      <c r="X1131">
        <v>7291.3466989003</v>
      </c>
      <c r="Y1131" s="6">
        <f t="shared" si="304"/>
        <v>4.7585548757966833E-4</v>
      </c>
      <c r="Z1131" s="29">
        <v>9027.5568189002988</v>
      </c>
      <c r="AA1131" s="6">
        <f t="shared" si="306"/>
        <v>-2.2201553337508617E-4</v>
      </c>
      <c r="AB1131">
        <f t="shared" si="296"/>
        <v>2020</v>
      </c>
      <c r="AC1131">
        <f t="shared" si="297"/>
        <v>12</v>
      </c>
      <c r="AD1131" s="23">
        <f t="shared" si="298"/>
        <v>4</v>
      </c>
      <c r="AE1131">
        <f>IF(ISBLANK(Basket_Sheet!$I$1),0,IF(Basket_Sheet!$I$1=0,1,IF(Calculation_Sheet!AB1131=Basket_Sheet!$I$1,1,0)))</f>
        <v>1</v>
      </c>
      <c r="AF1131">
        <f>IF(ISBLANK(Basket_Sheet!$I$2),0,IF(Basket_Sheet!$I$2=0,1,IF(Calculation_Sheet!AC1131=Basket_Sheet!$I$2,1,0)))</f>
        <v>0</v>
      </c>
      <c r="AG1131">
        <f>IF(ISBLANK(Basket_Sheet!$I$3),0,IF(Basket_Sheet!$I$3=0,1,IF(Calculation_Sheet!AD1131=Basket_Sheet!$I$3,1,0)))</f>
        <v>0</v>
      </c>
      <c r="AH1131">
        <f t="shared" si="299"/>
        <v>1</v>
      </c>
    </row>
    <row r="1132" spans="1:34" x14ac:dyDescent="0.35">
      <c r="A1132" s="19">
        <v>44187</v>
      </c>
      <c r="B1132" s="7">
        <v>0.14075640533330899</v>
      </c>
      <c r="C1132">
        <v>0.40971311700000002</v>
      </c>
      <c r="D1132">
        <v>8.0328117291690093E-2</v>
      </c>
      <c r="E1132">
        <v>8.9600969716244201</v>
      </c>
      <c r="F1132">
        <v>13</v>
      </c>
      <c r="G1132">
        <f t="shared" si="290"/>
        <v>99999</v>
      </c>
      <c r="H1132">
        <f t="shared" si="291"/>
        <v>0</v>
      </c>
      <c r="I1132">
        <f t="shared" si="292"/>
        <v>99999</v>
      </c>
      <c r="J1132">
        <f>IF(Basket_Sheet!$I$6=0,IF(C1132&lt;Basket_Sheet!$I$7,-10,10),IF(Basket_Sheet!$I$6=1,IF(D1132&lt;Basket_Sheet!$I$7,-10,10),IF(Basket_Sheet!$I$6=2,IF(E1132&gt;Basket_Sheet!$I$7,-10,10),"")))</f>
        <v>-10</v>
      </c>
      <c r="K1132">
        <f t="shared" si="293"/>
        <v>0</v>
      </c>
      <c r="L1132">
        <f t="shared" si="294"/>
        <v>4</v>
      </c>
      <c r="M1132">
        <f t="shared" si="295"/>
        <v>4</v>
      </c>
      <c r="N1132">
        <v>29633.849600000001</v>
      </c>
      <c r="O1132" s="6">
        <f t="shared" si="300"/>
        <v>1.0280434598570531E-2</v>
      </c>
      <c r="P1132">
        <v>42446560</v>
      </c>
      <c r="Q1132" s="6">
        <f t="shared" si="301"/>
        <v>-3.5589743145303387E-4</v>
      </c>
      <c r="R1132">
        <v>6162.7428544803915</v>
      </c>
      <c r="S1132" s="6">
        <f t="shared" si="302"/>
        <v>-9.4927792017973633E-4</v>
      </c>
      <c r="T1132" s="29">
        <v>1127.6210999999992</v>
      </c>
      <c r="U1132" s="6">
        <f t="shared" si="303"/>
        <v>4.3402165363661815E-3</v>
      </c>
      <c r="V1132">
        <v>1790.2576199999996</v>
      </c>
      <c r="W1132" s="6">
        <f t="shared" si="305"/>
        <v>3.1129584707178193E-2</v>
      </c>
      <c r="X1132">
        <v>7290.3639544803909</v>
      </c>
      <c r="Y1132" s="6">
        <f t="shared" si="304"/>
        <v>-1.34782292008917E-4</v>
      </c>
      <c r="Z1132" s="29">
        <v>9080.6215744803903</v>
      </c>
      <c r="AA1132" s="6">
        <f t="shared" si="306"/>
        <v>5.8780860253344613E-3</v>
      </c>
      <c r="AB1132">
        <f t="shared" si="296"/>
        <v>2020</v>
      </c>
      <c r="AC1132">
        <f t="shared" si="297"/>
        <v>12</v>
      </c>
      <c r="AD1132" s="23">
        <f t="shared" si="298"/>
        <v>4</v>
      </c>
      <c r="AE1132">
        <f>IF(ISBLANK(Basket_Sheet!$I$1),0,IF(Basket_Sheet!$I$1=0,1,IF(Calculation_Sheet!AB1132=Basket_Sheet!$I$1,1,0)))</f>
        <v>1</v>
      </c>
      <c r="AF1132">
        <f>IF(ISBLANK(Basket_Sheet!$I$2),0,IF(Basket_Sheet!$I$2=0,1,IF(Calculation_Sheet!AC1132=Basket_Sheet!$I$2,1,0)))</f>
        <v>0</v>
      </c>
      <c r="AG1132">
        <f>IF(ISBLANK(Basket_Sheet!$I$3),0,IF(Basket_Sheet!$I$3=0,1,IF(Calculation_Sheet!AD1132=Basket_Sheet!$I$3,1,0)))</f>
        <v>0</v>
      </c>
      <c r="AH1132">
        <f t="shared" si="299"/>
        <v>1</v>
      </c>
    </row>
    <row r="1133" spans="1:34" x14ac:dyDescent="0.35">
      <c r="A1133" s="19">
        <v>44188</v>
      </c>
      <c r="B1133" s="7">
        <v>0.74794209360945474</v>
      </c>
      <c r="C1133">
        <v>0.54755535799999999</v>
      </c>
      <c r="D1133">
        <v>0.19738983374747801</v>
      </c>
      <c r="E1133">
        <v>8.5931756450057808</v>
      </c>
      <c r="F1133">
        <v>8</v>
      </c>
      <c r="G1133">
        <f t="shared" si="290"/>
        <v>99999</v>
      </c>
      <c r="H1133">
        <f t="shared" si="291"/>
        <v>99999</v>
      </c>
      <c r="I1133">
        <f t="shared" si="292"/>
        <v>1</v>
      </c>
      <c r="J1133">
        <f>IF(Basket_Sheet!$I$6=0,IF(C1133&lt;Basket_Sheet!$I$7,-10,10),IF(Basket_Sheet!$I$6=1,IF(D1133&lt;Basket_Sheet!$I$7,-10,10),IF(Basket_Sheet!$I$6=2,IF(E1133&gt;Basket_Sheet!$I$7,-10,10),"")))</f>
        <v>10</v>
      </c>
      <c r="K1133">
        <f t="shared" si="293"/>
        <v>1</v>
      </c>
      <c r="L1133">
        <f t="shared" si="294"/>
        <v>5</v>
      </c>
      <c r="M1133">
        <f t="shared" si="295"/>
        <v>5</v>
      </c>
      <c r="N1133">
        <v>29933.949199999999</v>
      </c>
      <c r="O1133" s="6">
        <f t="shared" si="300"/>
        <v>1.0126919183662153E-2</v>
      </c>
      <c r="P1133">
        <v>42106744</v>
      </c>
      <c r="Q1133" s="6">
        <f t="shared" si="301"/>
        <v>-8.0057370962453023E-3</v>
      </c>
      <c r="R1133">
        <v>6188.081786780007</v>
      </c>
      <c r="S1133" s="6">
        <f t="shared" si="302"/>
        <v>4.1116322549776818E-3</v>
      </c>
      <c r="T1133" s="29">
        <v>1132.456009999999</v>
      </c>
      <c r="U1133" s="6">
        <f t="shared" si="303"/>
        <v>4.2877079898555603E-3</v>
      </c>
      <c r="V1133">
        <v>1758.3392399999998</v>
      </c>
      <c r="W1133" s="6">
        <f t="shared" si="305"/>
        <v>-1.7828931235047474E-2</v>
      </c>
      <c r="X1133">
        <v>7320.5377967800059</v>
      </c>
      <c r="Y1133" s="6">
        <f t="shared" si="304"/>
        <v>4.1388663841770423E-3</v>
      </c>
      <c r="Z1133" s="29">
        <v>9078.8770367800062</v>
      </c>
      <c r="AA1133" s="6">
        <f t="shared" si="306"/>
        <v>-1.9211655128181793E-4</v>
      </c>
      <c r="AB1133">
        <f t="shared" si="296"/>
        <v>2020</v>
      </c>
      <c r="AC1133">
        <f t="shared" si="297"/>
        <v>12</v>
      </c>
      <c r="AD1133" s="23">
        <f t="shared" si="298"/>
        <v>4</v>
      </c>
      <c r="AE1133">
        <f>IF(ISBLANK(Basket_Sheet!$I$1),0,IF(Basket_Sheet!$I$1=0,1,IF(Calculation_Sheet!AB1133=Basket_Sheet!$I$1,1,0)))</f>
        <v>1</v>
      </c>
      <c r="AF1133">
        <f>IF(ISBLANK(Basket_Sheet!$I$2),0,IF(Basket_Sheet!$I$2=0,1,IF(Calculation_Sheet!AC1133=Basket_Sheet!$I$2,1,0)))</f>
        <v>0</v>
      </c>
      <c r="AG1133">
        <f>IF(ISBLANK(Basket_Sheet!$I$3),0,IF(Basket_Sheet!$I$3=0,1,IF(Calculation_Sheet!AD1133=Basket_Sheet!$I$3,1,0)))</f>
        <v>0</v>
      </c>
      <c r="AH1133">
        <f t="shared" si="299"/>
        <v>1</v>
      </c>
    </row>
    <row r="1134" spans="1:34" x14ac:dyDescent="0.35">
      <c r="A1134" s="19">
        <v>44189</v>
      </c>
      <c r="B1134" s="7">
        <v>0.56592059099911429</v>
      </c>
      <c r="C1134">
        <v>0.59260455899999998</v>
      </c>
      <c r="D1134">
        <v>9.0827583136464302E-2</v>
      </c>
      <c r="E1134">
        <v>8.9788417556534394</v>
      </c>
      <c r="F1134">
        <v>7</v>
      </c>
      <c r="G1134">
        <f t="shared" si="290"/>
        <v>99999</v>
      </c>
      <c r="H1134">
        <f t="shared" si="291"/>
        <v>99999</v>
      </c>
      <c r="I1134">
        <f t="shared" si="292"/>
        <v>1</v>
      </c>
      <c r="J1134">
        <f>IF(Basket_Sheet!$I$6=0,IF(C1134&lt;Basket_Sheet!$I$7,-10,10),IF(Basket_Sheet!$I$6=1,IF(D1134&lt;Basket_Sheet!$I$7,-10,10),IF(Basket_Sheet!$I$6=2,IF(E1134&gt;Basket_Sheet!$I$7,-10,10),"")))</f>
        <v>10</v>
      </c>
      <c r="K1134">
        <f t="shared" si="293"/>
        <v>1</v>
      </c>
      <c r="L1134">
        <f t="shared" si="294"/>
        <v>5</v>
      </c>
      <c r="M1134">
        <f t="shared" si="295"/>
        <v>5</v>
      </c>
      <c r="N1134">
        <v>30374.699199999999</v>
      </c>
      <c r="O1134" s="6">
        <f t="shared" si="300"/>
        <v>1.4724084585538089E-2</v>
      </c>
      <c r="P1134">
        <v>42265972</v>
      </c>
      <c r="Q1134" s="6">
        <f t="shared" si="301"/>
        <v>3.7815320035194944E-3</v>
      </c>
      <c r="R1134">
        <v>6216.1660377267117</v>
      </c>
      <c r="S1134" s="6">
        <f t="shared" si="302"/>
        <v>4.5384421076499759E-3</v>
      </c>
      <c r="T1134" s="29">
        <v>1134.7037699999989</v>
      </c>
      <c r="U1134" s="6">
        <f t="shared" si="303"/>
        <v>1.98485414016214E-3</v>
      </c>
      <c r="V1134">
        <v>1759.9999799999996</v>
      </c>
      <c r="W1134" s="6">
        <f t="shared" si="305"/>
        <v>9.4449350968228707E-4</v>
      </c>
      <c r="X1134">
        <v>7350.8698077267109</v>
      </c>
      <c r="Y1134" s="6">
        <f t="shared" si="304"/>
        <v>4.1434129279471765E-3</v>
      </c>
      <c r="Z1134" s="29">
        <v>9110.8697877267114</v>
      </c>
      <c r="AA1134" s="6">
        <f t="shared" si="306"/>
        <v>3.5238665329531127E-3</v>
      </c>
      <c r="AB1134">
        <f t="shared" si="296"/>
        <v>2020</v>
      </c>
      <c r="AC1134">
        <f t="shared" si="297"/>
        <v>12</v>
      </c>
      <c r="AD1134" s="23">
        <f t="shared" si="298"/>
        <v>4</v>
      </c>
      <c r="AE1134">
        <f>IF(ISBLANK(Basket_Sheet!$I$1),0,IF(Basket_Sheet!$I$1=0,1,IF(Calculation_Sheet!AB1134=Basket_Sheet!$I$1,1,0)))</f>
        <v>1</v>
      </c>
      <c r="AF1134">
        <f>IF(ISBLANK(Basket_Sheet!$I$2),0,IF(Basket_Sheet!$I$2=0,1,IF(Calculation_Sheet!AC1134=Basket_Sheet!$I$2,1,0)))</f>
        <v>0</v>
      </c>
      <c r="AG1134">
        <f>IF(ISBLANK(Basket_Sheet!$I$3),0,IF(Basket_Sheet!$I$3=0,1,IF(Calculation_Sheet!AD1134=Basket_Sheet!$I$3,1,0)))</f>
        <v>0</v>
      </c>
      <c r="AH1134">
        <f t="shared" si="299"/>
        <v>1</v>
      </c>
    </row>
    <row r="1135" spans="1:34" x14ac:dyDescent="0.35">
      <c r="A1135" s="19">
        <v>44193</v>
      </c>
      <c r="B1135" s="7">
        <v>0.38134349899248243</v>
      </c>
      <c r="C1135">
        <v>0.830506941</v>
      </c>
      <c r="D1135">
        <v>7.9918968272082294E-2</v>
      </c>
      <c r="E1135">
        <v>9.34245516533516</v>
      </c>
      <c r="F1135">
        <v>0</v>
      </c>
      <c r="G1135">
        <f t="shared" si="290"/>
        <v>99999</v>
      </c>
      <c r="H1135">
        <f t="shared" si="291"/>
        <v>99999</v>
      </c>
      <c r="I1135">
        <f t="shared" si="292"/>
        <v>1</v>
      </c>
      <c r="J1135">
        <f>IF(Basket_Sheet!$I$6=0,IF(C1135&lt;Basket_Sheet!$I$7,-10,10),IF(Basket_Sheet!$I$6=1,IF(D1135&lt;Basket_Sheet!$I$7,-10,10),IF(Basket_Sheet!$I$6=2,IF(E1135&gt;Basket_Sheet!$I$7,-10,10),"")))</f>
        <v>-10</v>
      </c>
      <c r="K1135">
        <f t="shared" si="293"/>
        <v>1</v>
      </c>
      <c r="L1135">
        <f t="shared" si="294"/>
        <v>6</v>
      </c>
      <c r="M1135">
        <f t="shared" si="295"/>
        <v>6</v>
      </c>
      <c r="N1135">
        <v>30916.449199999999</v>
      </c>
      <c r="O1135" s="6">
        <f t="shared" si="300"/>
        <v>1.7835567569999267E-2</v>
      </c>
      <c r="P1135">
        <v>42254744</v>
      </c>
      <c r="Q1135" s="6">
        <f t="shared" si="301"/>
        <v>-2.6565105376019638E-4</v>
      </c>
      <c r="R1135">
        <v>6233.7278567398289</v>
      </c>
      <c r="S1135" s="6">
        <f t="shared" si="302"/>
        <v>2.8251849945017948E-3</v>
      </c>
      <c r="T1135" s="29">
        <v>1139.422509999999</v>
      </c>
      <c r="U1135" s="6">
        <f t="shared" si="303"/>
        <v>4.1585655434985824E-3</v>
      </c>
      <c r="V1135">
        <v>1769.5573999999997</v>
      </c>
      <c r="W1135" s="6">
        <f t="shared" si="305"/>
        <v>5.430352334435895E-3</v>
      </c>
      <c r="X1135">
        <v>7373.1503667398283</v>
      </c>
      <c r="Y1135" s="6">
        <f t="shared" si="304"/>
        <v>3.0310098799053442E-3</v>
      </c>
      <c r="Z1135" s="29">
        <v>9142.707766739828</v>
      </c>
      <c r="AA1135" s="6">
        <f t="shared" si="306"/>
        <v>3.4945048886556584E-3</v>
      </c>
      <c r="AB1135">
        <f t="shared" si="296"/>
        <v>2020</v>
      </c>
      <c r="AC1135">
        <f t="shared" si="297"/>
        <v>12</v>
      </c>
      <c r="AD1135" s="23">
        <f t="shared" si="298"/>
        <v>4</v>
      </c>
      <c r="AE1135">
        <f>IF(ISBLANK(Basket_Sheet!$I$1),0,IF(Basket_Sheet!$I$1=0,1,IF(Calculation_Sheet!AB1135=Basket_Sheet!$I$1,1,0)))</f>
        <v>1</v>
      </c>
      <c r="AF1135">
        <f>IF(ISBLANK(Basket_Sheet!$I$2),0,IF(Basket_Sheet!$I$2=0,1,IF(Calculation_Sheet!AC1135=Basket_Sheet!$I$2,1,0)))</f>
        <v>0</v>
      </c>
      <c r="AG1135">
        <f>IF(ISBLANK(Basket_Sheet!$I$3),0,IF(Basket_Sheet!$I$3=0,1,IF(Calculation_Sheet!AD1135=Basket_Sheet!$I$3,1,0)))</f>
        <v>0</v>
      </c>
      <c r="AH1135">
        <f t="shared" si="299"/>
        <v>1</v>
      </c>
    </row>
    <row r="1136" spans="1:34" x14ac:dyDescent="0.35">
      <c r="A1136" s="19">
        <v>44194</v>
      </c>
      <c r="B1136" s="7">
        <v>0.20094435173284486</v>
      </c>
      <c r="C1136">
        <v>0.104773322</v>
      </c>
      <c r="D1136">
        <v>3.1428570582421697E-2</v>
      </c>
      <c r="E1136">
        <v>8.5654454756479197</v>
      </c>
      <c r="F1136">
        <v>1</v>
      </c>
      <c r="G1136">
        <f t="shared" si="290"/>
        <v>99999</v>
      </c>
      <c r="H1136">
        <f t="shared" si="291"/>
        <v>0</v>
      </c>
      <c r="I1136">
        <f t="shared" si="292"/>
        <v>99999</v>
      </c>
      <c r="J1136">
        <f>IF(Basket_Sheet!$I$6=0,IF(C1136&lt;Basket_Sheet!$I$7,-10,10),IF(Basket_Sheet!$I$6=1,IF(D1136&lt;Basket_Sheet!$I$7,-10,10),IF(Basket_Sheet!$I$6=2,IF(E1136&gt;Basket_Sheet!$I$7,-10,10),"")))</f>
        <v>-10</v>
      </c>
      <c r="K1136">
        <f t="shared" si="293"/>
        <v>0</v>
      </c>
      <c r="L1136">
        <f t="shared" si="294"/>
        <v>4</v>
      </c>
      <c r="M1136">
        <f t="shared" si="295"/>
        <v>4</v>
      </c>
      <c r="N1136">
        <v>31349.599600000001</v>
      </c>
      <c r="O1136" s="6">
        <f t="shared" si="300"/>
        <v>1.4010354073908493E-2</v>
      </c>
      <c r="P1136">
        <v>42141744</v>
      </c>
      <c r="Q1136" s="6">
        <f t="shared" si="301"/>
        <v>-2.6742559368008179E-3</v>
      </c>
      <c r="R1136">
        <v>6227.1054144531781</v>
      </c>
      <c r="S1136" s="6">
        <f t="shared" si="302"/>
        <v>-1.0623566570187037E-3</v>
      </c>
      <c r="T1136" s="29">
        <v>1143.3210699999991</v>
      </c>
      <c r="U1136" s="6">
        <f t="shared" si="303"/>
        <v>3.4215227150462546E-3</v>
      </c>
      <c r="V1136">
        <v>1769.6811999999995</v>
      </c>
      <c r="W1136" s="6">
        <f t="shared" si="305"/>
        <v>6.9960997026718985E-5</v>
      </c>
      <c r="X1136">
        <v>7370.4264844531772</v>
      </c>
      <c r="Y1136" s="6">
        <f t="shared" si="304"/>
        <v>-3.694326239348511E-4</v>
      </c>
      <c r="Z1136" s="29">
        <v>9140.1076844531763</v>
      </c>
      <c r="AA1136" s="6">
        <f t="shared" si="306"/>
        <v>-2.8438864644786399E-4</v>
      </c>
      <c r="AB1136">
        <f t="shared" si="296"/>
        <v>2020</v>
      </c>
      <c r="AC1136">
        <f t="shared" si="297"/>
        <v>12</v>
      </c>
      <c r="AD1136" s="23">
        <f t="shared" si="298"/>
        <v>4</v>
      </c>
      <c r="AE1136">
        <f>IF(ISBLANK(Basket_Sheet!$I$1),0,IF(Basket_Sheet!$I$1=0,1,IF(Calculation_Sheet!AB1136=Basket_Sheet!$I$1,1,0)))</f>
        <v>1</v>
      </c>
      <c r="AF1136">
        <f>IF(ISBLANK(Basket_Sheet!$I$2),0,IF(Basket_Sheet!$I$2=0,1,IF(Calculation_Sheet!AC1136=Basket_Sheet!$I$2,1,0)))</f>
        <v>0</v>
      </c>
      <c r="AG1136">
        <f>IF(ISBLANK(Basket_Sheet!$I$3),0,IF(Basket_Sheet!$I$3=0,1,IF(Calculation_Sheet!AD1136=Basket_Sheet!$I$3,1,0)))</f>
        <v>0</v>
      </c>
      <c r="AH1136">
        <f t="shared" si="299"/>
        <v>1</v>
      </c>
    </row>
    <row r="1137" spans="1:34" x14ac:dyDescent="0.35">
      <c r="A1137" s="19">
        <v>44195</v>
      </c>
      <c r="B1137" s="7">
        <v>-1.6674229202420128E-2</v>
      </c>
      <c r="C1137">
        <v>0.10927063400000001</v>
      </c>
      <c r="D1137">
        <v>3.4308492986345998E-3</v>
      </c>
      <c r="E1137">
        <v>8.9385728827894404</v>
      </c>
      <c r="F1137">
        <v>1</v>
      </c>
      <c r="G1137">
        <f t="shared" si="290"/>
        <v>99999</v>
      </c>
      <c r="H1137">
        <f t="shared" si="291"/>
        <v>0</v>
      </c>
      <c r="I1137">
        <f t="shared" si="292"/>
        <v>99999</v>
      </c>
      <c r="J1137">
        <f>IF(Basket_Sheet!$I$6=0,IF(C1137&lt;Basket_Sheet!$I$7,-10,10),IF(Basket_Sheet!$I$6=1,IF(D1137&lt;Basket_Sheet!$I$7,-10,10),IF(Basket_Sheet!$I$6=2,IF(E1137&gt;Basket_Sheet!$I$7,-10,10),"")))</f>
        <v>-10</v>
      </c>
      <c r="K1137">
        <f t="shared" si="293"/>
        <v>0</v>
      </c>
      <c r="L1137">
        <f t="shared" si="294"/>
        <v>4</v>
      </c>
      <c r="M1137">
        <f t="shared" si="295"/>
        <v>4</v>
      </c>
      <c r="N1137">
        <v>31259.25</v>
      </c>
      <c r="O1137" s="6">
        <f t="shared" si="300"/>
        <v>-2.8820017210045012E-3</v>
      </c>
      <c r="P1137">
        <v>42603444</v>
      </c>
      <c r="Q1137" s="6">
        <f t="shared" si="301"/>
        <v>1.0955882604194001E-2</v>
      </c>
      <c r="R1137">
        <v>6218.2572282099172</v>
      </c>
      <c r="S1137" s="6">
        <f t="shared" si="302"/>
        <v>-1.4209147997918947E-3</v>
      </c>
      <c r="T1137" s="29">
        <v>1141.983209999999</v>
      </c>
      <c r="U1137" s="6">
        <f t="shared" si="303"/>
        <v>-1.1701524926852613E-3</v>
      </c>
      <c r="V1137">
        <v>1771.1666199999995</v>
      </c>
      <c r="W1137" s="6">
        <f t="shared" si="305"/>
        <v>8.3937152070090448E-4</v>
      </c>
      <c r="X1137">
        <v>7360.2404382099157</v>
      </c>
      <c r="Y1137" s="6">
        <f t="shared" si="304"/>
        <v>-1.3820158527796389E-3</v>
      </c>
      <c r="Z1137" s="29">
        <v>9131.4070582099157</v>
      </c>
      <c r="AA1137" s="6">
        <f t="shared" si="306"/>
        <v>-9.5191725783050352E-4</v>
      </c>
      <c r="AB1137">
        <f t="shared" si="296"/>
        <v>2020</v>
      </c>
      <c r="AC1137">
        <f t="shared" si="297"/>
        <v>12</v>
      </c>
      <c r="AD1137" s="23">
        <f t="shared" si="298"/>
        <v>4</v>
      </c>
      <c r="AE1137">
        <f>IF(ISBLANK(Basket_Sheet!$I$1),0,IF(Basket_Sheet!$I$1=0,1,IF(Calculation_Sheet!AB1137=Basket_Sheet!$I$1,1,0)))</f>
        <v>1</v>
      </c>
      <c r="AF1137">
        <f>IF(ISBLANK(Basket_Sheet!$I$2),0,IF(Basket_Sheet!$I$2=0,1,IF(Calculation_Sheet!AC1137=Basket_Sheet!$I$2,1,0)))</f>
        <v>0</v>
      </c>
      <c r="AG1137">
        <f>IF(ISBLANK(Basket_Sheet!$I$3),0,IF(Basket_Sheet!$I$3=0,1,IF(Calculation_Sheet!AD1137=Basket_Sheet!$I$3,1,0)))</f>
        <v>0</v>
      </c>
      <c r="AH1137">
        <f t="shared" si="299"/>
        <v>1</v>
      </c>
    </row>
    <row r="1138" spans="1:34" x14ac:dyDescent="0.35">
      <c r="A1138" s="19">
        <v>44197</v>
      </c>
      <c r="B1138" s="7">
        <v>-0.2346267652716518</v>
      </c>
      <c r="C1138">
        <v>0.333945031</v>
      </c>
      <c r="D1138">
        <v>0.151282081777801</v>
      </c>
      <c r="E1138">
        <v>10.649412877796401</v>
      </c>
      <c r="F1138">
        <v>0</v>
      </c>
      <c r="G1138">
        <f t="shared" si="290"/>
        <v>99999</v>
      </c>
      <c r="H1138">
        <f t="shared" si="291"/>
        <v>0</v>
      </c>
      <c r="I1138">
        <f t="shared" si="292"/>
        <v>99999</v>
      </c>
      <c r="J1138">
        <f>IF(Basket_Sheet!$I$6=0,IF(C1138&lt;Basket_Sheet!$I$7,-10,10),IF(Basket_Sheet!$I$6=1,IF(D1138&lt;Basket_Sheet!$I$7,-10,10),IF(Basket_Sheet!$I$6=2,IF(E1138&gt;Basket_Sheet!$I$7,-10,10),"")))</f>
        <v>10</v>
      </c>
      <c r="K1138">
        <f t="shared" si="293"/>
        <v>0</v>
      </c>
      <c r="L1138">
        <f t="shared" si="294"/>
        <v>3</v>
      </c>
      <c r="M1138">
        <f t="shared" si="295"/>
        <v>3</v>
      </c>
      <c r="N1138">
        <v>31211.099600000001</v>
      </c>
      <c r="O1138" s="6">
        <f t="shared" si="300"/>
        <v>-1.5403568543710389E-3</v>
      </c>
      <c r="P1138">
        <v>42826040</v>
      </c>
      <c r="Q1138" s="6">
        <f t="shared" si="301"/>
        <v>5.2248358137432227E-3</v>
      </c>
      <c r="R1138">
        <v>6237.2189911350852</v>
      </c>
      <c r="S1138" s="6">
        <f t="shared" si="302"/>
        <v>3.0493693376250075E-3</v>
      </c>
      <c r="T1138" s="29">
        <v>1141.2246599999989</v>
      </c>
      <c r="U1138" s="6">
        <f t="shared" si="303"/>
        <v>-6.6423918789493275E-4</v>
      </c>
      <c r="V1138">
        <v>1758.9620799999998</v>
      </c>
      <c r="W1138" s="6">
        <f t="shared" si="305"/>
        <v>-6.8906786420803723E-3</v>
      </c>
      <c r="X1138">
        <v>7378.4436511350841</v>
      </c>
      <c r="Y1138" s="6">
        <f t="shared" si="304"/>
        <v>2.4731818312169196E-3</v>
      </c>
      <c r="Z1138" s="29">
        <v>9137.4057311350844</v>
      </c>
      <c r="AA1138" s="6">
        <f t="shared" si="306"/>
        <v>6.5692755639190636E-4</v>
      </c>
      <c r="AB1138">
        <f t="shared" si="296"/>
        <v>2021</v>
      </c>
      <c r="AC1138">
        <f t="shared" si="297"/>
        <v>1</v>
      </c>
      <c r="AD1138" s="23">
        <f t="shared" si="298"/>
        <v>1</v>
      </c>
      <c r="AE1138">
        <f>IF(ISBLANK(Basket_Sheet!$I$1),0,IF(Basket_Sheet!$I$1=0,1,IF(Calculation_Sheet!AB1138=Basket_Sheet!$I$1,1,0)))</f>
        <v>1</v>
      </c>
      <c r="AF1138">
        <f>IF(ISBLANK(Basket_Sheet!$I$2),0,IF(Basket_Sheet!$I$2=0,1,IF(Calculation_Sheet!AC1138=Basket_Sheet!$I$2,1,0)))</f>
        <v>0</v>
      </c>
      <c r="AG1138">
        <f>IF(ISBLANK(Basket_Sheet!$I$3),0,IF(Basket_Sheet!$I$3=0,1,IF(Calculation_Sheet!AD1138=Basket_Sheet!$I$3,1,0)))</f>
        <v>0</v>
      </c>
      <c r="AH1138">
        <f t="shared" si="299"/>
        <v>1</v>
      </c>
    </row>
    <row r="1139" spans="1:34" x14ac:dyDescent="0.35">
      <c r="A1139" s="19">
        <v>44200</v>
      </c>
      <c r="B1139" s="7">
        <v>-0.30737806670019341</v>
      </c>
      <c r="C1139">
        <v>0.37608555599999999</v>
      </c>
      <c r="D1139">
        <v>0.130274667635251</v>
      </c>
      <c r="E1139">
        <v>6.3476007686560498</v>
      </c>
      <c r="F1139">
        <v>5</v>
      </c>
      <c r="G1139">
        <f t="shared" si="290"/>
        <v>-1</v>
      </c>
      <c r="H1139">
        <f t="shared" si="291"/>
        <v>99999</v>
      </c>
      <c r="I1139">
        <f t="shared" si="292"/>
        <v>99999</v>
      </c>
      <c r="J1139">
        <f>IF(Basket_Sheet!$I$6=0,IF(C1139&lt;Basket_Sheet!$I$7,-10,10),IF(Basket_Sheet!$I$6=1,IF(D1139&lt;Basket_Sheet!$I$7,-10,10),IF(Basket_Sheet!$I$6=2,IF(E1139&gt;Basket_Sheet!$I$7,-10,10),"")))</f>
        <v>10</v>
      </c>
      <c r="K1139">
        <f t="shared" si="293"/>
        <v>-1</v>
      </c>
      <c r="L1139">
        <f t="shared" si="294"/>
        <v>1</v>
      </c>
      <c r="M1139">
        <f t="shared" si="295"/>
        <v>1</v>
      </c>
      <c r="N1139">
        <v>31275.150399999999</v>
      </c>
      <c r="O1139" s="6">
        <f t="shared" si="300"/>
        <v>2.0521801801560713E-3</v>
      </c>
      <c r="P1139">
        <v>42885904</v>
      </c>
      <c r="Q1139" s="6">
        <f t="shared" si="301"/>
        <v>1.3978411265669344E-3</v>
      </c>
      <c r="R1139">
        <v>6231.9296557790431</v>
      </c>
      <c r="S1139" s="6">
        <f t="shared" si="302"/>
        <v>-8.4802784118365171E-4</v>
      </c>
      <c r="T1139" s="29">
        <v>1137.6498499999991</v>
      </c>
      <c r="U1139" s="6">
        <f t="shared" si="303"/>
        <v>-3.1324331880454581E-3</v>
      </c>
      <c r="V1139">
        <v>1758.9620799999998</v>
      </c>
      <c r="W1139" s="6">
        <f t="shared" si="305"/>
        <v>0</v>
      </c>
      <c r="X1139">
        <v>7369.5795057790419</v>
      </c>
      <c r="Y1139" s="6">
        <f t="shared" si="304"/>
        <v>-1.2013570578232047E-3</v>
      </c>
      <c r="Z1139" s="29">
        <v>9128.5415857790413</v>
      </c>
      <c r="AA1139" s="6">
        <f t="shared" si="306"/>
        <v>-9.7009431526484668E-4</v>
      </c>
      <c r="AB1139">
        <f t="shared" si="296"/>
        <v>2021</v>
      </c>
      <c r="AC1139">
        <f t="shared" si="297"/>
        <v>1</v>
      </c>
      <c r="AD1139" s="23">
        <f t="shared" si="298"/>
        <v>1</v>
      </c>
      <c r="AE1139">
        <f>IF(ISBLANK(Basket_Sheet!$I$1),0,IF(Basket_Sheet!$I$1=0,1,IF(Calculation_Sheet!AB1139=Basket_Sheet!$I$1,1,0)))</f>
        <v>1</v>
      </c>
      <c r="AF1139">
        <f>IF(ISBLANK(Basket_Sheet!$I$2),0,IF(Basket_Sheet!$I$2=0,1,IF(Calculation_Sheet!AC1139=Basket_Sheet!$I$2,1,0)))</f>
        <v>0</v>
      </c>
      <c r="AG1139">
        <f>IF(ISBLANK(Basket_Sheet!$I$3),0,IF(Basket_Sheet!$I$3=0,1,IF(Calculation_Sheet!AD1139=Basket_Sheet!$I$3,1,0)))</f>
        <v>0</v>
      </c>
      <c r="AH1139">
        <f t="shared" si="299"/>
        <v>1</v>
      </c>
    </row>
    <row r="1140" spans="1:34" x14ac:dyDescent="0.35">
      <c r="A1140" s="19">
        <v>44201</v>
      </c>
      <c r="B1140" s="7">
        <v>1.3085551054378444</v>
      </c>
      <c r="C1140">
        <v>0.87998059100000003</v>
      </c>
      <c r="D1140">
        <v>0.35097257014463301</v>
      </c>
      <c r="E1140">
        <v>4.6369391674801204</v>
      </c>
      <c r="F1140">
        <v>2</v>
      </c>
      <c r="G1140">
        <f t="shared" si="290"/>
        <v>99999</v>
      </c>
      <c r="H1140">
        <f t="shared" si="291"/>
        <v>99999</v>
      </c>
      <c r="I1140">
        <f t="shared" si="292"/>
        <v>1</v>
      </c>
      <c r="J1140">
        <f>IF(Basket_Sheet!$I$6=0,IF(C1140&lt;Basket_Sheet!$I$7,-10,10),IF(Basket_Sheet!$I$6=1,IF(D1140&lt;Basket_Sheet!$I$7,-10,10),IF(Basket_Sheet!$I$6=2,IF(E1140&gt;Basket_Sheet!$I$7,-10,10),"")))</f>
        <v>10</v>
      </c>
      <c r="K1140">
        <f t="shared" si="293"/>
        <v>1</v>
      </c>
      <c r="L1140">
        <f t="shared" si="294"/>
        <v>5</v>
      </c>
      <c r="M1140">
        <f t="shared" si="295"/>
        <v>5</v>
      </c>
      <c r="N1140">
        <v>31705.599600000001</v>
      </c>
      <c r="O1140" s="6">
        <f t="shared" si="300"/>
        <v>1.376329752198413E-2</v>
      </c>
      <c r="P1140">
        <v>42970404</v>
      </c>
      <c r="Q1140" s="6">
        <f t="shared" si="301"/>
        <v>1.9703443816876387E-3</v>
      </c>
      <c r="R1140">
        <v>6235.3462971135905</v>
      </c>
      <c r="S1140" s="6">
        <f t="shared" si="302"/>
        <v>5.4824773758133105E-4</v>
      </c>
      <c r="T1140" s="29">
        <v>1138.1362799999988</v>
      </c>
      <c r="U1140" s="6">
        <f t="shared" si="303"/>
        <v>4.2757444217111917E-4</v>
      </c>
      <c r="V1140">
        <v>1753.2475999999999</v>
      </c>
      <c r="W1140" s="6">
        <f t="shared" si="305"/>
        <v>-3.2487795302555966E-3</v>
      </c>
      <c r="X1140">
        <v>7373.4825771135893</v>
      </c>
      <c r="Y1140" s="6">
        <f t="shared" si="304"/>
        <v>5.296192722374915E-4</v>
      </c>
      <c r="Z1140" s="29">
        <v>9126.7301771135899</v>
      </c>
      <c r="AA1140" s="6">
        <f t="shared" si="306"/>
        <v>-1.9843352286119664E-4</v>
      </c>
      <c r="AB1140">
        <f t="shared" si="296"/>
        <v>2021</v>
      </c>
      <c r="AC1140">
        <f t="shared" si="297"/>
        <v>1</v>
      </c>
      <c r="AD1140" s="23">
        <f t="shared" si="298"/>
        <v>1</v>
      </c>
      <c r="AE1140">
        <f>IF(ISBLANK(Basket_Sheet!$I$1),0,IF(Basket_Sheet!$I$1=0,1,IF(Calculation_Sheet!AB1140=Basket_Sheet!$I$1,1,0)))</f>
        <v>1</v>
      </c>
      <c r="AF1140">
        <f>IF(ISBLANK(Basket_Sheet!$I$2),0,IF(Basket_Sheet!$I$2=0,1,IF(Calculation_Sheet!AC1140=Basket_Sheet!$I$2,1,0)))</f>
        <v>0</v>
      </c>
      <c r="AG1140">
        <f>IF(ISBLANK(Basket_Sheet!$I$3),0,IF(Basket_Sheet!$I$3=0,1,IF(Calculation_Sheet!AD1140=Basket_Sheet!$I$3,1,0)))</f>
        <v>0</v>
      </c>
      <c r="AH1140">
        <f t="shared" si="299"/>
        <v>1</v>
      </c>
    </row>
    <row r="1141" spans="1:34" x14ac:dyDescent="0.35">
      <c r="A1141" s="19">
        <v>44202</v>
      </c>
      <c r="B1141" s="7">
        <v>-0.20328091496333514</v>
      </c>
      <c r="C1141">
        <v>8.2160813999999999E-2</v>
      </c>
      <c r="D1141">
        <v>1.16912372552825E-2</v>
      </c>
      <c r="E1141">
        <v>9.0044758682697008</v>
      </c>
      <c r="F1141">
        <v>6</v>
      </c>
      <c r="G1141">
        <f t="shared" si="290"/>
        <v>99999</v>
      </c>
      <c r="H1141">
        <f t="shared" si="291"/>
        <v>0</v>
      </c>
      <c r="I1141">
        <f t="shared" si="292"/>
        <v>99999</v>
      </c>
      <c r="J1141">
        <f>IF(Basket_Sheet!$I$6=0,IF(C1141&lt;Basket_Sheet!$I$7,-10,10),IF(Basket_Sheet!$I$6=1,IF(D1141&lt;Basket_Sheet!$I$7,-10,10),IF(Basket_Sheet!$I$6=2,IF(E1141&gt;Basket_Sheet!$I$7,-10,10),"")))</f>
        <v>-10</v>
      </c>
      <c r="K1141">
        <f t="shared" si="293"/>
        <v>0</v>
      </c>
      <c r="L1141">
        <f t="shared" si="294"/>
        <v>4</v>
      </c>
      <c r="M1141">
        <f t="shared" si="295"/>
        <v>4</v>
      </c>
      <c r="N1141">
        <v>31739.400399999999</v>
      </c>
      <c r="O1141" s="6">
        <f t="shared" si="300"/>
        <v>1.0660829767117352E-3</v>
      </c>
      <c r="P1141">
        <v>42622612</v>
      </c>
      <c r="Q1141" s="6">
        <f t="shared" si="301"/>
        <v>-8.0937568099196389E-3</v>
      </c>
      <c r="R1141">
        <v>6192.0945512084327</v>
      </c>
      <c r="S1141" s="6">
        <f t="shared" si="302"/>
        <v>-6.9365427105756439E-3</v>
      </c>
      <c r="T1141" s="29">
        <v>1140.3307599999989</v>
      </c>
      <c r="U1141" s="6">
        <f t="shared" si="303"/>
        <v>1.9281346518538189E-3</v>
      </c>
      <c r="V1141">
        <v>1790.8706799999998</v>
      </c>
      <c r="W1141" s="6">
        <f t="shared" si="305"/>
        <v>2.1459079710133278E-2</v>
      </c>
      <c r="X1141">
        <v>7332.4253112084316</v>
      </c>
      <c r="Y1141" s="6">
        <f t="shared" si="304"/>
        <v>-5.5682325788081188E-3</v>
      </c>
      <c r="Z1141" s="29">
        <v>9123.2959912084316</v>
      </c>
      <c r="AA1141" s="6">
        <f t="shared" si="306"/>
        <v>-3.7627779484161739E-4</v>
      </c>
      <c r="AB1141">
        <f t="shared" si="296"/>
        <v>2021</v>
      </c>
      <c r="AC1141">
        <f t="shared" si="297"/>
        <v>1</v>
      </c>
      <c r="AD1141" s="23">
        <f t="shared" si="298"/>
        <v>1</v>
      </c>
      <c r="AE1141">
        <f>IF(ISBLANK(Basket_Sheet!$I$1),0,IF(Basket_Sheet!$I$1=0,1,IF(Calculation_Sheet!AB1141=Basket_Sheet!$I$1,1,0)))</f>
        <v>1</v>
      </c>
      <c r="AF1141">
        <f>IF(ISBLANK(Basket_Sheet!$I$2),0,IF(Basket_Sheet!$I$2=0,1,IF(Calculation_Sheet!AC1141=Basket_Sheet!$I$2,1,0)))</f>
        <v>0</v>
      </c>
      <c r="AG1141">
        <f>IF(ISBLANK(Basket_Sheet!$I$3),0,IF(Basket_Sheet!$I$3=0,1,IF(Calculation_Sheet!AD1141=Basket_Sheet!$I$3,1,0)))</f>
        <v>0</v>
      </c>
      <c r="AH1141">
        <f t="shared" si="299"/>
        <v>1</v>
      </c>
    </row>
    <row r="1142" spans="1:34" x14ac:dyDescent="0.35">
      <c r="A1142" s="19">
        <v>44203</v>
      </c>
      <c r="B1142" s="7">
        <v>-0.28173126394180875</v>
      </c>
      <c r="C1142">
        <v>6.4848406999999997E-2</v>
      </c>
      <c r="D1142">
        <v>0.10851192413694399</v>
      </c>
      <c r="E1142">
        <v>11.2064923557847</v>
      </c>
      <c r="F1142">
        <v>4</v>
      </c>
      <c r="G1142">
        <f t="shared" si="290"/>
        <v>-1</v>
      </c>
      <c r="H1142">
        <f t="shared" si="291"/>
        <v>99999</v>
      </c>
      <c r="I1142">
        <f t="shared" si="292"/>
        <v>99999</v>
      </c>
      <c r="J1142">
        <f>IF(Basket_Sheet!$I$6=0,IF(C1142&lt;Basket_Sheet!$I$7,-10,10),IF(Basket_Sheet!$I$6=1,IF(D1142&lt;Basket_Sheet!$I$7,-10,10),IF(Basket_Sheet!$I$6=2,IF(E1142&gt;Basket_Sheet!$I$7,-10,10),"")))</f>
        <v>10</v>
      </c>
      <c r="K1142">
        <f t="shared" si="293"/>
        <v>-1</v>
      </c>
      <c r="L1142">
        <f t="shared" si="294"/>
        <v>1</v>
      </c>
      <c r="M1142">
        <f t="shared" si="295"/>
        <v>1</v>
      </c>
      <c r="N1142">
        <v>31971.5</v>
      </c>
      <c r="O1142" s="6">
        <f t="shared" si="300"/>
        <v>7.3126649235630836E-3</v>
      </c>
      <c r="P1142">
        <v>42757992</v>
      </c>
      <c r="Q1142" s="6">
        <f t="shared" si="301"/>
        <v>3.1762483256541074E-3</v>
      </c>
      <c r="R1142">
        <v>6228.2474363065994</v>
      </c>
      <c r="S1142" s="6">
        <f t="shared" si="302"/>
        <v>5.8385550800594821E-3</v>
      </c>
      <c r="T1142" s="29">
        <v>1140.290639999999</v>
      </c>
      <c r="U1142" s="6">
        <f t="shared" si="303"/>
        <v>-3.5182774513531356E-5</v>
      </c>
      <c r="V1142">
        <v>1786.6420999999996</v>
      </c>
      <c r="W1142" s="6">
        <f t="shared" si="305"/>
        <v>-2.3611866826700467E-3</v>
      </c>
      <c r="X1142">
        <v>7368.5380763065987</v>
      </c>
      <c r="Y1142" s="6">
        <f t="shared" si="304"/>
        <v>4.9250777969691573E-3</v>
      </c>
      <c r="Z1142" s="29">
        <v>9155.1801763065978</v>
      </c>
      <c r="AA1142" s="6">
        <f t="shared" si="306"/>
        <v>3.4948098942411132E-3</v>
      </c>
      <c r="AB1142">
        <f t="shared" si="296"/>
        <v>2021</v>
      </c>
      <c r="AC1142">
        <f t="shared" si="297"/>
        <v>1</v>
      </c>
      <c r="AD1142" s="23">
        <f t="shared" si="298"/>
        <v>1</v>
      </c>
      <c r="AE1142">
        <f>IF(ISBLANK(Basket_Sheet!$I$1),0,IF(Basket_Sheet!$I$1=0,1,IF(Calculation_Sheet!AB1142=Basket_Sheet!$I$1,1,0)))</f>
        <v>1</v>
      </c>
      <c r="AF1142">
        <f>IF(ISBLANK(Basket_Sheet!$I$2),0,IF(Basket_Sheet!$I$2=0,1,IF(Calculation_Sheet!AC1142=Basket_Sheet!$I$2,1,0)))</f>
        <v>0</v>
      </c>
      <c r="AG1142">
        <f>IF(ISBLANK(Basket_Sheet!$I$3),0,IF(Basket_Sheet!$I$3=0,1,IF(Calculation_Sheet!AD1142=Basket_Sheet!$I$3,1,0)))</f>
        <v>0</v>
      </c>
      <c r="AH1142">
        <f t="shared" si="299"/>
        <v>1</v>
      </c>
    </row>
    <row r="1143" spans="1:34" x14ac:dyDescent="0.35">
      <c r="A1143" s="19">
        <v>44204</v>
      </c>
      <c r="B1143" s="7">
        <v>-0.19766953736524095</v>
      </c>
      <c r="C1143">
        <v>0.43715363899999998</v>
      </c>
      <c r="D1143">
        <v>7.0089293406705902E-2</v>
      </c>
      <c r="E1143">
        <v>13.392679783610401</v>
      </c>
      <c r="F1143">
        <v>2</v>
      </c>
      <c r="G1143">
        <f t="shared" si="290"/>
        <v>99999</v>
      </c>
      <c r="H1143">
        <f t="shared" si="291"/>
        <v>0</v>
      </c>
      <c r="I1143">
        <f t="shared" si="292"/>
        <v>99999</v>
      </c>
      <c r="J1143">
        <f>IF(Basket_Sheet!$I$6=0,IF(C1143&lt;Basket_Sheet!$I$7,-10,10),IF(Basket_Sheet!$I$6=1,IF(D1143&lt;Basket_Sheet!$I$7,-10,10),IF(Basket_Sheet!$I$6=2,IF(E1143&gt;Basket_Sheet!$I$7,-10,10),"")))</f>
        <v>-10</v>
      </c>
      <c r="K1143">
        <f t="shared" si="293"/>
        <v>0</v>
      </c>
      <c r="L1143">
        <f t="shared" si="294"/>
        <v>4</v>
      </c>
      <c r="M1143">
        <f t="shared" si="295"/>
        <v>4</v>
      </c>
      <c r="N1143">
        <v>32078.150399999999</v>
      </c>
      <c r="O1143" s="6">
        <f t="shared" si="300"/>
        <v>3.3357959432618323E-3</v>
      </c>
      <c r="P1143">
        <v>42665408</v>
      </c>
      <c r="Q1143" s="6">
        <f t="shared" si="301"/>
        <v>-2.165302804677971E-3</v>
      </c>
      <c r="R1143">
        <v>6214.5583606584141</v>
      </c>
      <c r="S1143" s="6">
        <f t="shared" si="302"/>
        <v>-2.1979017031961146E-3</v>
      </c>
      <c r="T1143" s="29">
        <v>1138.3777599999989</v>
      </c>
      <c r="U1143" s="6">
        <f t="shared" si="303"/>
        <v>-1.6775372285788848E-3</v>
      </c>
      <c r="V1143">
        <v>1784.2630999999997</v>
      </c>
      <c r="W1143" s="6">
        <f t="shared" si="305"/>
        <v>-1.3315481595334022E-3</v>
      </c>
      <c r="X1143">
        <v>7352.9361206584126</v>
      </c>
      <c r="Y1143" s="6">
        <f t="shared" si="304"/>
        <v>-2.1173746388518655E-3</v>
      </c>
      <c r="Z1143" s="29">
        <v>9137.1992206584127</v>
      </c>
      <c r="AA1143" s="6">
        <f t="shared" si="306"/>
        <v>-1.9640198556353239E-3</v>
      </c>
      <c r="AB1143">
        <f t="shared" si="296"/>
        <v>2021</v>
      </c>
      <c r="AC1143">
        <f t="shared" si="297"/>
        <v>1</v>
      </c>
      <c r="AD1143" s="23">
        <f t="shared" si="298"/>
        <v>1</v>
      </c>
      <c r="AE1143">
        <f>IF(ISBLANK(Basket_Sheet!$I$1),0,IF(Basket_Sheet!$I$1=0,1,IF(Calculation_Sheet!AB1143=Basket_Sheet!$I$1,1,0)))</f>
        <v>1</v>
      </c>
      <c r="AF1143">
        <f>IF(ISBLANK(Basket_Sheet!$I$2),0,IF(Basket_Sheet!$I$2=0,1,IF(Calculation_Sheet!AC1143=Basket_Sheet!$I$2,1,0)))</f>
        <v>0</v>
      </c>
      <c r="AG1143">
        <f>IF(ISBLANK(Basket_Sheet!$I$3),0,IF(Basket_Sheet!$I$3=0,1,IF(Calculation_Sheet!AD1143=Basket_Sheet!$I$3,1,0)))</f>
        <v>0</v>
      </c>
      <c r="AH1143">
        <f t="shared" si="299"/>
        <v>1</v>
      </c>
    </row>
    <row r="1144" spans="1:34" x14ac:dyDescent="0.35">
      <c r="A1144" s="19">
        <v>44207</v>
      </c>
      <c r="B1144" s="7">
        <v>-9.0992285336295206E-2</v>
      </c>
      <c r="C1144">
        <v>1.0106209999999999E-2</v>
      </c>
      <c r="D1144">
        <v>8.4294619125240097E-2</v>
      </c>
      <c r="E1144">
        <v>9.5062778860459094</v>
      </c>
      <c r="F1144">
        <v>5</v>
      </c>
      <c r="G1144">
        <f t="shared" si="290"/>
        <v>99999</v>
      </c>
      <c r="H1144">
        <f t="shared" si="291"/>
        <v>0</v>
      </c>
      <c r="I1144">
        <f t="shared" si="292"/>
        <v>99999</v>
      </c>
      <c r="J1144">
        <f>IF(Basket_Sheet!$I$6=0,IF(C1144&lt;Basket_Sheet!$I$7,-10,10),IF(Basket_Sheet!$I$6=1,IF(D1144&lt;Basket_Sheet!$I$7,-10,10),IF(Basket_Sheet!$I$6=2,IF(E1144&gt;Basket_Sheet!$I$7,-10,10),"")))</f>
        <v>-10</v>
      </c>
      <c r="K1144">
        <f t="shared" si="293"/>
        <v>0</v>
      </c>
      <c r="L1144">
        <f t="shared" si="294"/>
        <v>4</v>
      </c>
      <c r="M1144">
        <f t="shared" si="295"/>
        <v>4</v>
      </c>
      <c r="N1144">
        <v>32016.050800000001</v>
      </c>
      <c r="O1144" s="6">
        <f t="shared" si="300"/>
        <v>-1.9358846824285569E-3</v>
      </c>
      <c r="P1144">
        <v>42679080</v>
      </c>
      <c r="Q1144" s="6">
        <f t="shared" si="301"/>
        <v>3.204469531852272E-4</v>
      </c>
      <c r="R1144">
        <v>6224.0574320961014</v>
      </c>
      <c r="S1144" s="6">
        <f t="shared" si="302"/>
        <v>1.5285191459173397E-3</v>
      </c>
      <c r="T1144" s="29">
        <v>1136.1613599999989</v>
      </c>
      <c r="U1144" s="6">
        <f t="shared" si="303"/>
        <v>-1.9469811145994553E-3</v>
      </c>
      <c r="V1144">
        <v>1784.2630999999997</v>
      </c>
      <c r="W1144" s="6">
        <f t="shared" si="305"/>
        <v>0</v>
      </c>
      <c r="X1144">
        <v>7360.2187920961005</v>
      </c>
      <c r="Y1144" s="6">
        <f t="shared" si="304"/>
        <v>9.9044399654535376E-4</v>
      </c>
      <c r="Z1144" s="29">
        <v>9144.4818920961006</v>
      </c>
      <c r="AA1144" s="6">
        <f t="shared" si="306"/>
        <v>7.9703542210429745E-4</v>
      </c>
      <c r="AB1144">
        <f t="shared" si="296"/>
        <v>2021</v>
      </c>
      <c r="AC1144">
        <f t="shared" si="297"/>
        <v>1</v>
      </c>
      <c r="AD1144" s="23">
        <f t="shared" si="298"/>
        <v>1</v>
      </c>
      <c r="AE1144">
        <f>IF(ISBLANK(Basket_Sheet!$I$1),0,IF(Basket_Sheet!$I$1=0,1,IF(Calculation_Sheet!AB1144=Basket_Sheet!$I$1,1,0)))</f>
        <v>1</v>
      </c>
      <c r="AF1144">
        <f>IF(ISBLANK(Basket_Sheet!$I$2),0,IF(Basket_Sheet!$I$2=0,1,IF(Calculation_Sheet!AC1144=Basket_Sheet!$I$2,1,0)))</f>
        <v>0</v>
      </c>
      <c r="AG1144">
        <f>IF(ISBLANK(Basket_Sheet!$I$3),0,IF(Basket_Sheet!$I$3=0,1,IF(Calculation_Sheet!AD1144=Basket_Sheet!$I$3,1,0)))</f>
        <v>0</v>
      </c>
      <c r="AH1144">
        <f t="shared" si="299"/>
        <v>1</v>
      </c>
    </row>
    <row r="1145" spans="1:34" x14ac:dyDescent="0.35">
      <c r="A1145" s="19">
        <v>44208</v>
      </c>
      <c r="B1145" s="7">
        <v>1.0646541463297321</v>
      </c>
      <c r="C1145">
        <v>0.83373598500000001</v>
      </c>
      <c r="D1145">
        <v>0.25727921030378897</v>
      </c>
      <c r="E1145">
        <v>5.6043974332255599</v>
      </c>
      <c r="F1145">
        <v>0</v>
      </c>
      <c r="G1145">
        <f t="shared" si="290"/>
        <v>99999</v>
      </c>
      <c r="H1145">
        <f t="shared" si="291"/>
        <v>99999</v>
      </c>
      <c r="I1145">
        <f t="shared" si="292"/>
        <v>1</v>
      </c>
      <c r="J1145">
        <f>IF(Basket_Sheet!$I$6=0,IF(C1145&lt;Basket_Sheet!$I$7,-10,10),IF(Basket_Sheet!$I$6=1,IF(D1145&lt;Basket_Sheet!$I$7,-10,10),IF(Basket_Sheet!$I$6=2,IF(E1145&gt;Basket_Sheet!$I$7,-10,10),"")))</f>
        <v>10</v>
      </c>
      <c r="K1145">
        <f t="shared" si="293"/>
        <v>1</v>
      </c>
      <c r="L1145">
        <f t="shared" si="294"/>
        <v>5</v>
      </c>
      <c r="M1145">
        <f t="shared" si="295"/>
        <v>5</v>
      </c>
      <c r="N1145">
        <v>32353.849600000001</v>
      </c>
      <c r="O1145" s="6">
        <f t="shared" si="300"/>
        <v>1.0550920290268939E-2</v>
      </c>
      <c r="P1145">
        <v>42730392</v>
      </c>
      <c r="Q1145" s="6">
        <f t="shared" si="301"/>
        <v>1.2022752130551595E-3</v>
      </c>
      <c r="R1145">
        <v>6232.3784250221534</v>
      </c>
      <c r="S1145" s="6">
        <f t="shared" si="302"/>
        <v>1.3369081209215761E-3</v>
      </c>
      <c r="T1145" s="29">
        <v>1137.998059999999</v>
      </c>
      <c r="U1145" s="6">
        <f t="shared" si="303"/>
        <v>1.6165837570818464E-3</v>
      </c>
      <c r="V1145">
        <v>1781.3319799999999</v>
      </c>
      <c r="W1145" s="6">
        <f t="shared" si="305"/>
        <v>-1.6427622137115128E-3</v>
      </c>
      <c r="X1145">
        <v>7370.3764850221523</v>
      </c>
      <c r="Y1145" s="6">
        <f t="shared" si="304"/>
        <v>1.3800802955694635E-3</v>
      </c>
      <c r="Z1145" s="29">
        <v>9151.7084650221514</v>
      </c>
      <c r="AA1145" s="6">
        <f t="shared" si="306"/>
        <v>7.9026597803166787E-4</v>
      </c>
      <c r="AB1145">
        <f t="shared" si="296"/>
        <v>2021</v>
      </c>
      <c r="AC1145">
        <f t="shared" si="297"/>
        <v>1</v>
      </c>
      <c r="AD1145" s="23">
        <f t="shared" si="298"/>
        <v>1</v>
      </c>
      <c r="AE1145">
        <f>IF(ISBLANK(Basket_Sheet!$I$1),0,IF(Basket_Sheet!$I$1=0,1,IF(Calculation_Sheet!AB1145=Basket_Sheet!$I$1,1,0)))</f>
        <v>1</v>
      </c>
      <c r="AF1145">
        <f>IF(ISBLANK(Basket_Sheet!$I$2),0,IF(Basket_Sheet!$I$2=0,1,IF(Calculation_Sheet!AC1145=Basket_Sheet!$I$2,1,0)))</f>
        <v>0</v>
      </c>
      <c r="AG1145">
        <f>IF(ISBLANK(Basket_Sheet!$I$3),0,IF(Basket_Sheet!$I$3=0,1,IF(Calculation_Sheet!AD1145=Basket_Sheet!$I$3,1,0)))</f>
        <v>0</v>
      </c>
      <c r="AH1145">
        <f t="shared" si="299"/>
        <v>1</v>
      </c>
    </row>
    <row r="1146" spans="1:34" x14ac:dyDescent="0.35">
      <c r="A1146" s="19">
        <v>44209</v>
      </c>
      <c r="B1146" s="7">
        <v>8.304533919811076E-2</v>
      </c>
      <c r="C1146">
        <v>0.20156326699999999</v>
      </c>
      <c r="D1146">
        <v>1.9561785119796001E-2</v>
      </c>
      <c r="E1146">
        <v>8.24903652498943</v>
      </c>
      <c r="F1146">
        <v>5</v>
      </c>
      <c r="G1146">
        <f t="shared" si="290"/>
        <v>99999</v>
      </c>
      <c r="H1146">
        <f t="shared" si="291"/>
        <v>0</v>
      </c>
      <c r="I1146">
        <f t="shared" si="292"/>
        <v>99999</v>
      </c>
      <c r="J1146">
        <f>IF(Basket_Sheet!$I$6=0,IF(C1146&lt;Basket_Sheet!$I$7,-10,10),IF(Basket_Sheet!$I$6=1,IF(D1146&lt;Basket_Sheet!$I$7,-10,10),IF(Basket_Sheet!$I$6=2,IF(E1146&gt;Basket_Sheet!$I$7,-10,10),"")))</f>
        <v>-10</v>
      </c>
      <c r="K1146">
        <f t="shared" si="293"/>
        <v>0</v>
      </c>
      <c r="L1146">
        <f t="shared" si="294"/>
        <v>4</v>
      </c>
      <c r="M1146">
        <f t="shared" si="295"/>
        <v>4</v>
      </c>
      <c r="N1146">
        <v>32554.849600000001</v>
      </c>
      <c r="O1146" s="6">
        <f t="shared" si="300"/>
        <v>6.2125528332801494E-3</v>
      </c>
      <c r="P1146">
        <v>42385124</v>
      </c>
      <c r="Q1146" s="6">
        <f t="shared" si="301"/>
        <v>-8.0801505401588702E-3</v>
      </c>
      <c r="R1146">
        <v>6220.65039850825</v>
      </c>
      <c r="S1146" s="6">
        <f t="shared" si="302"/>
        <v>-1.8817898583977088E-3</v>
      </c>
      <c r="T1146" s="29">
        <v>1137.4158599999992</v>
      </c>
      <c r="U1146" s="6">
        <f t="shared" si="303"/>
        <v>-5.1160016916007578E-4</v>
      </c>
      <c r="V1146">
        <v>1787.5972599999996</v>
      </c>
      <c r="W1146" s="6">
        <f t="shared" si="305"/>
        <v>3.5171883008575655E-3</v>
      </c>
      <c r="X1146">
        <v>7358.0662585082491</v>
      </c>
      <c r="Y1146" s="6">
        <f t="shared" si="304"/>
        <v>-1.670230352400548E-3</v>
      </c>
      <c r="Z1146" s="29">
        <v>9145.6635185082487</v>
      </c>
      <c r="AA1146" s="6">
        <f t="shared" si="306"/>
        <v>-6.6052656036919011E-4</v>
      </c>
      <c r="AB1146">
        <f t="shared" si="296"/>
        <v>2021</v>
      </c>
      <c r="AC1146">
        <f t="shared" si="297"/>
        <v>1</v>
      </c>
      <c r="AD1146" s="23">
        <f t="shared" si="298"/>
        <v>1</v>
      </c>
      <c r="AE1146">
        <f>IF(ISBLANK(Basket_Sheet!$I$1),0,IF(Basket_Sheet!$I$1=0,1,IF(Calculation_Sheet!AB1146=Basket_Sheet!$I$1,1,0)))</f>
        <v>1</v>
      </c>
      <c r="AF1146">
        <f>IF(ISBLANK(Basket_Sheet!$I$2),0,IF(Basket_Sheet!$I$2=0,1,IF(Calculation_Sheet!AC1146=Basket_Sheet!$I$2,1,0)))</f>
        <v>0</v>
      </c>
      <c r="AG1146">
        <f>IF(ISBLANK(Basket_Sheet!$I$3),0,IF(Basket_Sheet!$I$3=0,1,IF(Calculation_Sheet!AD1146=Basket_Sheet!$I$3,1,0)))</f>
        <v>0</v>
      </c>
      <c r="AH1146">
        <f t="shared" si="299"/>
        <v>1</v>
      </c>
    </row>
    <row r="1147" spans="1:34" x14ac:dyDescent="0.35">
      <c r="A1147" s="19">
        <v>44210</v>
      </c>
      <c r="B1147" s="7">
        <v>-0.10235981389653137</v>
      </c>
      <c r="C1147">
        <v>0.29444458400000001</v>
      </c>
      <c r="D1147">
        <v>6.5653851879011502E-2</v>
      </c>
      <c r="E1147">
        <v>13.2219440883619</v>
      </c>
      <c r="F1147">
        <v>0</v>
      </c>
      <c r="G1147">
        <f t="shared" si="290"/>
        <v>99999</v>
      </c>
      <c r="H1147">
        <f t="shared" si="291"/>
        <v>0</v>
      </c>
      <c r="I1147">
        <f t="shared" si="292"/>
        <v>99999</v>
      </c>
      <c r="J1147">
        <f>IF(Basket_Sheet!$I$6=0,IF(C1147&lt;Basket_Sheet!$I$7,-10,10),IF(Basket_Sheet!$I$6=1,IF(D1147&lt;Basket_Sheet!$I$7,-10,10),IF(Basket_Sheet!$I$6=2,IF(E1147&gt;Basket_Sheet!$I$7,-10,10),"")))</f>
        <v>-10</v>
      </c>
      <c r="K1147">
        <f t="shared" si="293"/>
        <v>0</v>
      </c>
      <c r="L1147">
        <f t="shared" si="294"/>
        <v>4</v>
      </c>
      <c r="M1147">
        <f t="shared" si="295"/>
        <v>4</v>
      </c>
      <c r="N1147">
        <v>32569.599600000001</v>
      </c>
      <c r="O1147" s="6">
        <f t="shared" si="300"/>
        <v>4.5308149726475122E-4</v>
      </c>
      <c r="P1147">
        <v>43080232</v>
      </c>
      <c r="Q1147" s="6">
        <f t="shared" si="301"/>
        <v>1.6399810461802611E-2</v>
      </c>
      <c r="R1147">
        <v>6281.6133973599417</v>
      </c>
      <c r="S1147" s="6">
        <f t="shared" si="302"/>
        <v>9.8001004631784738E-3</v>
      </c>
      <c r="T1147" s="29">
        <v>1140.757599999999</v>
      </c>
      <c r="U1147" s="6">
        <f t="shared" si="303"/>
        <v>2.9380107289869173E-3</v>
      </c>
      <c r="V1147">
        <v>1776.3735999999999</v>
      </c>
      <c r="W1147" s="6">
        <f t="shared" si="305"/>
        <v>-6.278629001702396E-3</v>
      </c>
      <c r="X1147">
        <v>7422.3709973599407</v>
      </c>
      <c r="Y1147" s="6">
        <f t="shared" si="304"/>
        <v>8.7393530572430489E-3</v>
      </c>
      <c r="Z1147" s="29">
        <v>9198.7445973599406</v>
      </c>
      <c r="AA1147" s="6">
        <f t="shared" si="306"/>
        <v>5.803961488881626E-3</v>
      </c>
      <c r="AB1147">
        <f t="shared" si="296"/>
        <v>2021</v>
      </c>
      <c r="AC1147">
        <f t="shared" si="297"/>
        <v>1</v>
      </c>
      <c r="AD1147" s="23">
        <f t="shared" si="298"/>
        <v>1</v>
      </c>
      <c r="AE1147">
        <f>IF(ISBLANK(Basket_Sheet!$I$1),0,IF(Basket_Sheet!$I$1=0,1,IF(Calculation_Sheet!AB1147=Basket_Sheet!$I$1,1,0)))</f>
        <v>1</v>
      </c>
      <c r="AF1147">
        <f>IF(ISBLANK(Basket_Sheet!$I$2),0,IF(Basket_Sheet!$I$2=0,1,IF(Calculation_Sheet!AC1147=Basket_Sheet!$I$2,1,0)))</f>
        <v>0</v>
      </c>
      <c r="AG1147">
        <f>IF(ISBLANK(Basket_Sheet!$I$3),0,IF(Basket_Sheet!$I$3=0,1,IF(Calculation_Sheet!AD1147=Basket_Sheet!$I$3,1,0)))</f>
        <v>0</v>
      </c>
      <c r="AH1147">
        <f t="shared" si="299"/>
        <v>1</v>
      </c>
    </row>
    <row r="1148" spans="1:34" x14ac:dyDescent="0.35">
      <c r="A1148" s="19">
        <v>44211</v>
      </c>
      <c r="B1148" s="7">
        <v>-0.41790812057728716</v>
      </c>
      <c r="C1148">
        <v>2.0923911999999999E-2</v>
      </c>
      <c r="D1148">
        <v>5.4210283386074802E-2</v>
      </c>
      <c r="E1148">
        <v>10.2600961493571</v>
      </c>
      <c r="F1148">
        <v>5</v>
      </c>
      <c r="G1148">
        <f t="shared" si="290"/>
        <v>-1</v>
      </c>
      <c r="H1148">
        <f t="shared" si="291"/>
        <v>99999</v>
      </c>
      <c r="I1148">
        <f t="shared" si="292"/>
        <v>99999</v>
      </c>
      <c r="J1148">
        <f>IF(Basket_Sheet!$I$6=0,IF(C1148&lt;Basket_Sheet!$I$7,-10,10),IF(Basket_Sheet!$I$6=1,IF(D1148&lt;Basket_Sheet!$I$7,-10,10),IF(Basket_Sheet!$I$6=2,IF(E1148&gt;Basket_Sheet!$I$7,-10,10),"")))</f>
        <v>-10</v>
      </c>
      <c r="K1148">
        <f t="shared" si="293"/>
        <v>-1</v>
      </c>
      <c r="L1148">
        <f t="shared" si="294"/>
        <v>2</v>
      </c>
      <c r="M1148">
        <f t="shared" si="295"/>
        <v>2</v>
      </c>
      <c r="N1148">
        <v>32255.949199999999</v>
      </c>
      <c r="O1148" s="6">
        <f t="shared" si="300"/>
        <v>-9.6301583025909521E-3</v>
      </c>
      <c r="P1148">
        <v>43033920</v>
      </c>
      <c r="Q1148" s="6">
        <f t="shared" si="301"/>
        <v>-1.075017423304514E-3</v>
      </c>
      <c r="R1148">
        <v>6273.1024711157261</v>
      </c>
      <c r="S1148" s="6">
        <f t="shared" si="302"/>
        <v>-1.3548949459055715E-3</v>
      </c>
      <c r="T1148" s="29">
        <v>1141.263999999999</v>
      </c>
      <c r="U1148" s="6">
        <f t="shared" si="303"/>
        <v>4.4391551719669131E-4</v>
      </c>
      <c r="V1148">
        <v>1768.5530199999998</v>
      </c>
      <c r="W1148" s="6">
        <f t="shared" si="305"/>
        <v>-4.4025536069665083E-3</v>
      </c>
      <c r="X1148">
        <v>7414.3664711157253</v>
      </c>
      <c r="Y1148" s="6">
        <f t="shared" si="304"/>
        <v>-1.0784325180003274E-3</v>
      </c>
      <c r="Z1148" s="29">
        <v>9182.9194911157247</v>
      </c>
      <c r="AA1148" s="6">
        <f t="shared" si="306"/>
        <v>-1.7203549980894239E-3</v>
      </c>
      <c r="AB1148">
        <f t="shared" si="296"/>
        <v>2021</v>
      </c>
      <c r="AC1148">
        <f t="shared" si="297"/>
        <v>1</v>
      </c>
      <c r="AD1148" s="23">
        <f t="shared" si="298"/>
        <v>1</v>
      </c>
      <c r="AE1148">
        <f>IF(ISBLANK(Basket_Sheet!$I$1),0,IF(Basket_Sheet!$I$1=0,1,IF(Calculation_Sheet!AB1148=Basket_Sheet!$I$1,1,0)))</f>
        <v>1</v>
      </c>
      <c r="AF1148">
        <f>IF(ISBLANK(Basket_Sheet!$I$2),0,IF(Basket_Sheet!$I$2=0,1,IF(Calculation_Sheet!AC1148=Basket_Sheet!$I$2,1,0)))</f>
        <v>0</v>
      </c>
      <c r="AG1148">
        <f>IF(ISBLANK(Basket_Sheet!$I$3),0,IF(Basket_Sheet!$I$3=0,1,IF(Calculation_Sheet!AD1148=Basket_Sheet!$I$3,1,0)))</f>
        <v>0</v>
      </c>
      <c r="AH1148">
        <f t="shared" si="299"/>
        <v>1</v>
      </c>
    </row>
    <row r="1149" spans="1:34" x14ac:dyDescent="0.35">
      <c r="A1149" s="19">
        <v>44214</v>
      </c>
      <c r="B1149" s="7">
        <v>-1.1237666588918953</v>
      </c>
      <c r="C1149">
        <v>0.500949223</v>
      </c>
      <c r="D1149">
        <v>0.193096876883598</v>
      </c>
      <c r="E1149">
        <v>7.71869201262205</v>
      </c>
      <c r="F1149">
        <v>3</v>
      </c>
      <c r="G1149">
        <f t="shared" si="290"/>
        <v>-1</v>
      </c>
      <c r="H1149">
        <f t="shared" si="291"/>
        <v>99999</v>
      </c>
      <c r="I1149">
        <f t="shared" si="292"/>
        <v>99999</v>
      </c>
      <c r="J1149">
        <f>IF(Basket_Sheet!$I$6=0,IF(C1149&lt;Basket_Sheet!$I$7,-10,10),IF(Basket_Sheet!$I$6=1,IF(D1149&lt;Basket_Sheet!$I$7,-10,10),IF(Basket_Sheet!$I$6=2,IF(E1149&gt;Basket_Sheet!$I$7,-10,10),"")))</f>
        <v>10</v>
      </c>
      <c r="K1149">
        <f t="shared" si="293"/>
        <v>-1</v>
      </c>
      <c r="L1149">
        <f t="shared" si="294"/>
        <v>1</v>
      </c>
      <c r="M1149">
        <f t="shared" si="295"/>
        <v>1</v>
      </c>
      <c r="N1149">
        <v>31678.550800000001</v>
      </c>
      <c r="O1149" s="6">
        <f t="shared" si="300"/>
        <v>-1.79005242232958E-2</v>
      </c>
      <c r="P1149">
        <v>43117300</v>
      </c>
      <c r="Q1149" s="6">
        <f t="shared" si="301"/>
        <v>1.9375413627202853E-3</v>
      </c>
      <c r="R1149">
        <v>6286.3788262956014</v>
      </c>
      <c r="S1149" s="6">
        <f t="shared" si="302"/>
        <v>2.1163938005166472E-3</v>
      </c>
      <c r="T1149" s="29">
        <v>1142.1415799999991</v>
      </c>
      <c r="U1149" s="6">
        <f t="shared" si="303"/>
        <v>7.6895442246494028E-4</v>
      </c>
      <c r="V1149">
        <v>1765.0861799999998</v>
      </c>
      <c r="W1149" s="6">
        <f t="shared" si="305"/>
        <v>-1.960269192268882E-3</v>
      </c>
      <c r="X1149">
        <v>7428.5204062956</v>
      </c>
      <c r="Y1149" s="6">
        <f t="shared" si="304"/>
        <v>1.9089878056357534E-3</v>
      </c>
      <c r="Z1149" s="29">
        <v>9193.6065862956002</v>
      </c>
      <c r="AA1149" s="6">
        <f t="shared" si="306"/>
        <v>1.1638014675197095E-3</v>
      </c>
      <c r="AB1149">
        <f t="shared" si="296"/>
        <v>2021</v>
      </c>
      <c r="AC1149">
        <f t="shared" si="297"/>
        <v>1</v>
      </c>
      <c r="AD1149" s="23">
        <f t="shared" si="298"/>
        <v>1</v>
      </c>
      <c r="AE1149">
        <f>IF(ISBLANK(Basket_Sheet!$I$1),0,IF(Basket_Sheet!$I$1=0,1,IF(Calculation_Sheet!AB1149=Basket_Sheet!$I$1,1,0)))</f>
        <v>1</v>
      </c>
      <c r="AF1149">
        <f>IF(ISBLANK(Basket_Sheet!$I$2),0,IF(Basket_Sheet!$I$2=0,1,IF(Calculation_Sheet!AC1149=Basket_Sheet!$I$2,1,0)))</f>
        <v>0</v>
      </c>
      <c r="AG1149">
        <f>IF(ISBLANK(Basket_Sheet!$I$3),0,IF(Basket_Sheet!$I$3=0,1,IF(Calculation_Sheet!AD1149=Basket_Sheet!$I$3,1,0)))</f>
        <v>0</v>
      </c>
      <c r="AH1149">
        <f t="shared" si="299"/>
        <v>1</v>
      </c>
    </row>
    <row r="1150" spans="1:34" x14ac:dyDescent="0.35">
      <c r="A1150" s="19">
        <v>44215</v>
      </c>
      <c r="B1150" s="7">
        <v>0.72929196947028907</v>
      </c>
      <c r="C1150">
        <v>0.86041615000000005</v>
      </c>
      <c r="D1150">
        <v>0.27668488753069298</v>
      </c>
      <c r="E1150">
        <v>5.4495926788688802</v>
      </c>
      <c r="F1150">
        <v>0</v>
      </c>
      <c r="G1150">
        <f t="shared" si="290"/>
        <v>99999</v>
      </c>
      <c r="H1150">
        <f t="shared" si="291"/>
        <v>99999</v>
      </c>
      <c r="I1150">
        <f t="shared" si="292"/>
        <v>1</v>
      </c>
      <c r="J1150">
        <f>IF(Basket_Sheet!$I$6=0,IF(C1150&lt;Basket_Sheet!$I$7,-10,10),IF(Basket_Sheet!$I$6=1,IF(D1150&lt;Basket_Sheet!$I$7,-10,10),IF(Basket_Sheet!$I$6=2,IF(E1150&gt;Basket_Sheet!$I$7,-10,10),"")))</f>
        <v>10</v>
      </c>
      <c r="K1150">
        <f t="shared" si="293"/>
        <v>1</v>
      </c>
      <c r="L1150">
        <f t="shared" si="294"/>
        <v>5</v>
      </c>
      <c r="M1150">
        <f t="shared" si="295"/>
        <v>5</v>
      </c>
      <c r="N1150">
        <v>32437.199199999999</v>
      </c>
      <c r="O1150" s="6">
        <f t="shared" si="300"/>
        <v>2.3948330363647852E-2</v>
      </c>
      <c r="P1150">
        <v>43474612</v>
      </c>
      <c r="Q1150" s="6">
        <f t="shared" si="301"/>
        <v>8.2869752976184596E-3</v>
      </c>
      <c r="R1150">
        <v>6304.7450247735878</v>
      </c>
      <c r="S1150" s="6">
        <f t="shared" si="302"/>
        <v>2.9215863353893035E-3</v>
      </c>
      <c r="T1150" s="29">
        <v>1145.2724999999991</v>
      </c>
      <c r="U1150" s="6">
        <f t="shared" si="303"/>
        <v>2.7412713579695325E-3</v>
      </c>
      <c r="V1150">
        <v>1770.8701199999996</v>
      </c>
      <c r="W1150" s="6">
        <f t="shared" si="305"/>
        <v>3.2768598301526897E-3</v>
      </c>
      <c r="X1150">
        <v>7450.017524773587</v>
      </c>
      <c r="Y1150" s="6">
        <f t="shared" si="304"/>
        <v>2.8938627481951418E-3</v>
      </c>
      <c r="Z1150" s="29">
        <v>9220.8876447735856</v>
      </c>
      <c r="AA1150" s="6">
        <f t="shared" si="306"/>
        <v>2.9673945933961221E-3</v>
      </c>
      <c r="AB1150">
        <f t="shared" si="296"/>
        <v>2021</v>
      </c>
      <c r="AC1150">
        <f t="shared" si="297"/>
        <v>1</v>
      </c>
      <c r="AD1150" s="23">
        <f t="shared" si="298"/>
        <v>1</v>
      </c>
      <c r="AE1150">
        <f>IF(ISBLANK(Basket_Sheet!$I$1),0,IF(Basket_Sheet!$I$1=0,1,IF(Calculation_Sheet!AB1150=Basket_Sheet!$I$1,1,0)))</f>
        <v>1</v>
      </c>
      <c r="AF1150">
        <f>IF(ISBLANK(Basket_Sheet!$I$2),0,IF(Basket_Sheet!$I$2=0,1,IF(Calculation_Sheet!AC1150=Basket_Sheet!$I$2,1,0)))</f>
        <v>0</v>
      </c>
      <c r="AG1150">
        <f>IF(ISBLANK(Basket_Sheet!$I$3),0,IF(Basket_Sheet!$I$3=0,1,IF(Calculation_Sheet!AD1150=Basket_Sheet!$I$3,1,0)))</f>
        <v>0</v>
      </c>
      <c r="AH1150">
        <f t="shared" si="299"/>
        <v>1</v>
      </c>
    </row>
    <row r="1151" spans="1:34" x14ac:dyDescent="0.35">
      <c r="A1151" s="19">
        <v>44216</v>
      </c>
      <c r="B1151" s="7">
        <v>0.13118349167024365</v>
      </c>
      <c r="C1151">
        <v>0.19537654099999999</v>
      </c>
      <c r="D1151">
        <v>0.118253744933284</v>
      </c>
      <c r="E1151">
        <v>10.751952564898501</v>
      </c>
      <c r="F1151">
        <v>2</v>
      </c>
      <c r="G1151">
        <f t="shared" si="290"/>
        <v>99999</v>
      </c>
      <c r="H1151">
        <f t="shared" si="291"/>
        <v>0</v>
      </c>
      <c r="I1151">
        <f t="shared" si="292"/>
        <v>99999</v>
      </c>
      <c r="J1151">
        <f>IF(Basket_Sheet!$I$6=0,IF(C1151&lt;Basket_Sheet!$I$7,-10,10),IF(Basket_Sheet!$I$6=1,IF(D1151&lt;Basket_Sheet!$I$7,-10,10),IF(Basket_Sheet!$I$6=2,IF(E1151&gt;Basket_Sheet!$I$7,-10,10),"")))</f>
        <v>10</v>
      </c>
      <c r="K1151">
        <f t="shared" si="293"/>
        <v>0</v>
      </c>
      <c r="L1151">
        <f t="shared" si="294"/>
        <v>3</v>
      </c>
      <c r="M1151">
        <f t="shared" si="295"/>
        <v>3</v>
      </c>
      <c r="N1151">
        <v>32496.949199999999</v>
      </c>
      <c r="O1151" s="6">
        <f t="shared" si="300"/>
        <v>1.8420209350258343E-3</v>
      </c>
      <c r="P1151">
        <v>43410692</v>
      </c>
      <c r="Q1151" s="6">
        <f t="shared" si="301"/>
        <v>-1.4702833920633429E-3</v>
      </c>
      <c r="R1151">
        <v>6307.4152528379891</v>
      </c>
      <c r="S1151" s="6">
        <f t="shared" si="302"/>
        <v>4.2352673326351287E-4</v>
      </c>
      <c r="T1151" s="29">
        <v>1146.540939999999</v>
      </c>
      <c r="U1151" s="6">
        <f t="shared" si="303"/>
        <v>1.1075442743975206E-3</v>
      </c>
      <c r="V1151">
        <v>1756.2990999999997</v>
      </c>
      <c r="W1151" s="6">
        <f t="shared" si="305"/>
        <v>-8.2281697767874196E-3</v>
      </c>
      <c r="X1151">
        <v>7453.9561928379881</v>
      </c>
      <c r="Y1151" s="6">
        <f t="shared" si="304"/>
        <v>5.2867903347930678E-4</v>
      </c>
      <c r="Z1151" s="29">
        <v>9210.2552928379882</v>
      </c>
      <c r="AA1151" s="6">
        <f t="shared" si="306"/>
        <v>-1.1530724964015082E-3</v>
      </c>
      <c r="AB1151">
        <f t="shared" si="296"/>
        <v>2021</v>
      </c>
      <c r="AC1151">
        <f t="shared" si="297"/>
        <v>1</v>
      </c>
      <c r="AD1151" s="23">
        <f t="shared" si="298"/>
        <v>1</v>
      </c>
      <c r="AE1151">
        <f>IF(ISBLANK(Basket_Sheet!$I$1),0,IF(Basket_Sheet!$I$1=0,1,IF(Calculation_Sheet!AB1151=Basket_Sheet!$I$1,1,0)))</f>
        <v>1</v>
      </c>
      <c r="AF1151">
        <f>IF(ISBLANK(Basket_Sheet!$I$2),0,IF(Basket_Sheet!$I$2=0,1,IF(Calculation_Sheet!AC1151=Basket_Sheet!$I$2,1,0)))</f>
        <v>0</v>
      </c>
      <c r="AG1151">
        <f>IF(ISBLANK(Basket_Sheet!$I$3),0,IF(Basket_Sheet!$I$3=0,1,IF(Calculation_Sheet!AD1151=Basket_Sheet!$I$3,1,0)))</f>
        <v>0</v>
      </c>
      <c r="AH1151">
        <f t="shared" si="299"/>
        <v>1</v>
      </c>
    </row>
    <row r="1152" spans="1:34" x14ac:dyDescent="0.35">
      <c r="A1152" s="19">
        <v>44217</v>
      </c>
      <c r="B1152" s="7">
        <v>-0.98990635763710122</v>
      </c>
      <c r="C1152">
        <v>0.24377244000000001</v>
      </c>
      <c r="D1152">
        <v>0.218092835529795</v>
      </c>
      <c r="E1152">
        <v>4.1866126641379102</v>
      </c>
      <c r="F1152">
        <v>6</v>
      </c>
      <c r="G1152">
        <f t="shared" si="290"/>
        <v>-1</v>
      </c>
      <c r="H1152">
        <f t="shared" si="291"/>
        <v>99999</v>
      </c>
      <c r="I1152">
        <f t="shared" si="292"/>
        <v>99999</v>
      </c>
      <c r="J1152">
        <f>IF(Basket_Sheet!$I$6=0,IF(C1152&lt;Basket_Sheet!$I$7,-10,10),IF(Basket_Sheet!$I$6=1,IF(D1152&lt;Basket_Sheet!$I$7,-10,10),IF(Basket_Sheet!$I$6=2,IF(E1152&gt;Basket_Sheet!$I$7,-10,10),"")))</f>
        <v>10</v>
      </c>
      <c r="K1152">
        <f t="shared" si="293"/>
        <v>-1</v>
      </c>
      <c r="L1152">
        <f t="shared" si="294"/>
        <v>1</v>
      </c>
      <c r="M1152">
        <f t="shared" si="295"/>
        <v>1</v>
      </c>
      <c r="N1152">
        <v>32291.050800000001</v>
      </c>
      <c r="O1152" s="6">
        <f t="shared" si="300"/>
        <v>-6.3359301432516224E-3</v>
      </c>
      <c r="P1152">
        <v>42954876</v>
      </c>
      <c r="Q1152" s="6">
        <f t="shared" si="301"/>
        <v>-1.0500086015675536E-2</v>
      </c>
      <c r="R1152">
        <v>6262.4115229180734</v>
      </c>
      <c r="S1152" s="6">
        <f t="shared" si="302"/>
        <v>-7.1350510654371035E-3</v>
      </c>
      <c r="T1152" s="29">
        <v>1150.1663199999991</v>
      </c>
      <c r="U1152" s="6">
        <f t="shared" si="303"/>
        <v>3.1620153049225497E-3</v>
      </c>
      <c r="V1152">
        <v>1751.5050999999996</v>
      </c>
      <c r="W1152" s="6">
        <f t="shared" si="305"/>
        <v>-2.7296034029739014E-3</v>
      </c>
      <c r="X1152">
        <v>7412.5778429180727</v>
      </c>
      <c r="Y1152" s="6">
        <f t="shared" si="304"/>
        <v>-5.5511930643854512E-3</v>
      </c>
      <c r="Z1152" s="29">
        <v>9164.0829429180721</v>
      </c>
      <c r="AA1152" s="6">
        <f t="shared" si="306"/>
        <v>-5.013145504861316E-3</v>
      </c>
      <c r="AB1152">
        <f t="shared" si="296"/>
        <v>2021</v>
      </c>
      <c r="AC1152">
        <f t="shared" si="297"/>
        <v>1</v>
      </c>
      <c r="AD1152" s="23">
        <f t="shared" si="298"/>
        <v>1</v>
      </c>
      <c r="AE1152">
        <f>IF(ISBLANK(Basket_Sheet!$I$1),0,IF(Basket_Sheet!$I$1=0,1,IF(Calculation_Sheet!AB1152=Basket_Sheet!$I$1,1,0)))</f>
        <v>1</v>
      </c>
      <c r="AF1152">
        <f>IF(ISBLANK(Basket_Sheet!$I$2),0,IF(Basket_Sheet!$I$2=0,1,IF(Calculation_Sheet!AC1152=Basket_Sheet!$I$2,1,0)))</f>
        <v>0</v>
      </c>
      <c r="AG1152">
        <f>IF(ISBLANK(Basket_Sheet!$I$3),0,IF(Basket_Sheet!$I$3=0,1,IF(Calculation_Sheet!AD1152=Basket_Sheet!$I$3,1,0)))</f>
        <v>0</v>
      </c>
      <c r="AH1152">
        <f t="shared" si="299"/>
        <v>1</v>
      </c>
    </row>
    <row r="1153" spans="1:34" x14ac:dyDescent="0.35">
      <c r="A1153" s="19">
        <v>44218</v>
      </c>
      <c r="B1153" s="7">
        <v>-1.7869648117199235</v>
      </c>
      <c r="C1153">
        <v>0.93529376200000003</v>
      </c>
      <c r="D1153">
        <v>0.23928506292175999</v>
      </c>
      <c r="E1153">
        <v>6.7701215884661297</v>
      </c>
      <c r="F1153">
        <v>14</v>
      </c>
      <c r="G1153">
        <f t="shared" si="290"/>
        <v>-1</v>
      </c>
      <c r="H1153">
        <f t="shared" si="291"/>
        <v>99999</v>
      </c>
      <c r="I1153">
        <f t="shared" si="292"/>
        <v>99999</v>
      </c>
      <c r="J1153">
        <f>IF(Basket_Sheet!$I$6=0,IF(C1153&lt;Basket_Sheet!$I$7,-10,10),IF(Basket_Sheet!$I$6=1,IF(D1153&lt;Basket_Sheet!$I$7,-10,10),IF(Basket_Sheet!$I$6=2,IF(E1153&gt;Basket_Sheet!$I$7,-10,10),"")))</f>
        <v>10</v>
      </c>
      <c r="K1153">
        <f t="shared" si="293"/>
        <v>-1</v>
      </c>
      <c r="L1153">
        <f t="shared" si="294"/>
        <v>1</v>
      </c>
      <c r="M1153">
        <f t="shared" si="295"/>
        <v>1</v>
      </c>
      <c r="N1153">
        <v>31177.949199999999</v>
      </c>
      <c r="O1153" s="6">
        <f t="shared" si="300"/>
        <v>-3.447090052578905E-2</v>
      </c>
      <c r="P1153">
        <v>42958588</v>
      </c>
      <c r="Q1153" s="6">
        <f t="shared" si="301"/>
        <v>8.6416266223077187E-5</v>
      </c>
      <c r="R1153">
        <v>6262.2475687795722</v>
      </c>
      <c r="S1153" s="6">
        <f t="shared" si="302"/>
        <v>-2.6180671439557379E-5</v>
      </c>
      <c r="T1153" s="29">
        <v>1160.543899999999</v>
      </c>
      <c r="U1153" s="6">
        <f t="shared" si="303"/>
        <v>9.0226776941266795E-3</v>
      </c>
      <c r="V1153">
        <v>1791.3719999999998</v>
      </c>
      <c r="W1153" s="6">
        <f t="shared" si="305"/>
        <v>2.2761509515444978E-2</v>
      </c>
      <c r="X1153">
        <v>7422.791468779571</v>
      </c>
      <c r="Y1153" s="6">
        <f t="shared" si="304"/>
        <v>1.3778777205364356E-3</v>
      </c>
      <c r="Z1153" s="29">
        <v>9214.1634687795704</v>
      </c>
      <c r="AA1153" s="6">
        <f t="shared" si="306"/>
        <v>5.464870426582058E-3</v>
      </c>
      <c r="AB1153">
        <f t="shared" si="296"/>
        <v>2021</v>
      </c>
      <c r="AC1153">
        <f t="shared" si="297"/>
        <v>1</v>
      </c>
      <c r="AD1153" s="23">
        <f t="shared" si="298"/>
        <v>1</v>
      </c>
      <c r="AE1153">
        <f>IF(ISBLANK(Basket_Sheet!$I$1),0,IF(Basket_Sheet!$I$1=0,1,IF(Calculation_Sheet!AB1153=Basket_Sheet!$I$1,1,0)))</f>
        <v>1</v>
      </c>
      <c r="AF1153">
        <f>IF(ISBLANK(Basket_Sheet!$I$2),0,IF(Basket_Sheet!$I$2=0,1,IF(Calculation_Sheet!AC1153=Basket_Sheet!$I$2,1,0)))</f>
        <v>0</v>
      </c>
      <c r="AG1153">
        <f>IF(ISBLANK(Basket_Sheet!$I$3),0,IF(Basket_Sheet!$I$3=0,1,IF(Calculation_Sheet!AD1153=Basket_Sheet!$I$3,1,0)))</f>
        <v>0</v>
      </c>
      <c r="AH1153">
        <f t="shared" si="299"/>
        <v>1</v>
      </c>
    </row>
    <row r="1154" spans="1:34" x14ac:dyDescent="0.35">
      <c r="A1154" s="19">
        <v>44221</v>
      </c>
      <c r="B1154" s="7">
        <v>-0.59304010403090324</v>
      </c>
      <c r="C1154">
        <v>0.23856064299999999</v>
      </c>
      <c r="D1154">
        <v>9.1256660297006895E-2</v>
      </c>
      <c r="E1154">
        <v>9.47119141910159</v>
      </c>
      <c r="F1154">
        <v>7</v>
      </c>
      <c r="G1154">
        <f t="shared" si="290"/>
        <v>-1</v>
      </c>
      <c r="H1154">
        <f t="shared" si="291"/>
        <v>99999</v>
      </c>
      <c r="I1154">
        <f t="shared" si="292"/>
        <v>99999</v>
      </c>
      <c r="J1154">
        <f>IF(Basket_Sheet!$I$6=0,IF(C1154&lt;Basket_Sheet!$I$7,-10,10),IF(Basket_Sheet!$I$6=1,IF(D1154&lt;Basket_Sheet!$I$7,-10,10),IF(Basket_Sheet!$I$6=2,IF(E1154&gt;Basket_Sheet!$I$7,-10,10),"")))</f>
        <v>10</v>
      </c>
      <c r="K1154">
        <f t="shared" si="293"/>
        <v>-1</v>
      </c>
      <c r="L1154">
        <f t="shared" si="294"/>
        <v>1</v>
      </c>
      <c r="M1154">
        <f t="shared" si="295"/>
        <v>1</v>
      </c>
      <c r="N1154">
        <v>31183.900399999999</v>
      </c>
      <c r="O1154" s="6">
        <f t="shared" si="300"/>
        <v>1.9087849434296089E-4</v>
      </c>
      <c r="P1154">
        <v>43056140</v>
      </c>
      <c r="Q1154" s="6">
        <f t="shared" si="301"/>
        <v>2.2708381383484966E-3</v>
      </c>
      <c r="R1154">
        <v>6264.8691158394395</v>
      </c>
      <c r="S1154" s="6">
        <f t="shared" si="302"/>
        <v>4.1862718314389369E-4</v>
      </c>
      <c r="T1154" s="29">
        <v>1159.843859999999</v>
      </c>
      <c r="U1154" s="6">
        <f t="shared" si="303"/>
        <v>-6.0319993065316435E-4</v>
      </c>
      <c r="V1154">
        <v>1807.7404999999994</v>
      </c>
      <c r="W1154" s="6">
        <f t="shared" si="305"/>
        <v>9.1374097619030259E-3</v>
      </c>
      <c r="X1154">
        <v>7424.7129758394385</v>
      </c>
      <c r="Y1154" s="6">
        <f t="shared" si="304"/>
        <v>2.5886582803114067E-4</v>
      </c>
      <c r="Z1154" s="29">
        <v>9232.4534758394384</v>
      </c>
      <c r="AA1154" s="6">
        <f t="shared" si="306"/>
        <v>1.9849883412466074E-3</v>
      </c>
      <c r="AB1154">
        <f t="shared" si="296"/>
        <v>2021</v>
      </c>
      <c r="AC1154">
        <f t="shared" si="297"/>
        <v>1</v>
      </c>
      <c r="AD1154" s="23">
        <f t="shared" si="298"/>
        <v>1</v>
      </c>
      <c r="AE1154">
        <f>IF(ISBLANK(Basket_Sheet!$I$1),0,IF(Basket_Sheet!$I$1=0,1,IF(Calculation_Sheet!AB1154=Basket_Sheet!$I$1,1,0)))</f>
        <v>1</v>
      </c>
      <c r="AF1154">
        <f>IF(ISBLANK(Basket_Sheet!$I$2),0,IF(Basket_Sheet!$I$2=0,1,IF(Calculation_Sheet!AC1154=Basket_Sheet!$I$2,1,0)))</f>
        <v>0</v>
      </c>
      <c r="AG1154">
        <f>IF(ISBLANK(Basket_Sheet!$I$3),0,IF(Basket_Sheet!$I$3=0,1,IF(Calculation_Sheet!AD1154=Basket_Sheet!$I$3,1,0)))</f>
        <v>0</v>
      </c>
      <c r="AH1154">
        <f t="shared" si="299"/>
        <v>1</v>
      </c>
    </row>
    <row r="1155" spans="1:34" x14ac:dyDescent="0.35">
      <c r="A1155" s="19">
        <v>44223</v>
      </c>
      <c r="B1155" s="7">
        <v>-1.1087145498476176</v>
      </c>
      <c r="C1155">
        <v>0.82976293599999995</v>
      </c>
      <c r="D1155">
        <v>0.25342232177885199</v>
      </c>
      <c r="E1155">
        <v>5.3591547866994604</v>
      </c>
      <c r="F1155">
        <v>4</v>
      </c>
      <c r="G1155">
        <f t="shared" si="290"/>
        <v>-1</v>
      </c>
      <c r="H1155">
        <f t="shared" si="291"/>
        <v>99999</v>
      </c>
      <c r="I1155">
        <f t="shared" si="292"/>
        <v>99999</v>
      </c>
      <c r="J1155">
        <f>IF(Basket_Sheet!$I$6=0,IF(C1155&lt;Basket_Sheet!$I$7,-10,10),IF(Basket_Sheet!$I$6=1,IF(D1155&lt;Basket_Sheet!$I$7,-10,10),IF(Basket_Sheet!$I$6=2,IF(E1155&gt;Basket_Sheet!$I$7,-10,10),"")))</f>
        <v>10</v>
      </c>
      <c r="K1155">
        <f t="shared" si="293"/>
        <v>-1</v>
      </c>
      <c r="L1155">
        <f t="shared" si="294"/>
        <v>1</v>
      </c>
      <c r="M1155">
        <f t="shared" si="295"/>
        <v>1</v>
      </c>
      <c r="N1155">
        <v>30295.75</v>
      </c>
      <c r="O1155" s="6">
        <f t="shared" si="300"/>
        <v>-2.8481055564171798E-2</v>
      </c>
      <c r="P1155">
        <v>43141812</v>
      </c>
      <c r="Q1155" s="6">
        <f t="shared" si="301"/>
        <v>1.9897742807413188E-3</v>
      </c>
      <c r="R1155">
        <v>6250.7747281536613</v>
      </c>
      <c r="S1155" s="6">
        <f t="shared" si="302"/>
        <v>-2.2497497433974223E-3</v>
      </c>
      <c r="T1155" s="29">
        <v>1164.024179999999</v>
      </c>
      <c r="U1155" s="6">
        <f t="shared" si="303"/>
        <v>3.6042092769279499E-3</v>
      </c>
      <c r="V1155">
        <v>1784.7202599999996</v>
      </c>
      <c r="W1155" s="6">
        <f t="shared" si="305"/>
        <v>-1.2734261361074695E-2</v>
      </c>
      <c r="X1155">
        <v>7414.7989081536598</v>
      </c>
      <c r="Y1155" s="6">
        <f t="shared" si="304"/>
        <v>-1.3352795883208035E-3</v>
      </c>
      <c r="Z1155" s="29">
        <v>9199.5191681536598</v>
      </c>
      <c r="AA1155" s="6">
        <f t="shared" si="306"/>
        <v>-3.5672324558109203E-3</v>
      </c>
      <c r="AB1155">
        <f t="shared" si="296"/>
        <v>2021</v>
      </c>
      <c r="AC1155">
        <f t="shared" si="297"/>
        <v>1</v>
      </c>
      <c r="AD1155" s="23">
        <f t="shared" si="298"/>
        <v>1</v>
      </c>
      <c r="AE1155">
        <f>IF(ISBLANK(Basket_Sheet!$I$1),0,IF(Basket_Sheet!$I$1=0,1,IF(Calculation_Sheet!AB1155=Basket_Sheet!$I$1,1,0)))</f>
        <v>1</v>
      </c>
      <c r="AF1155">
        <f>IF(ISBLANK(Basket_Sheet!$I$2),0,IF(Basket_Sheet!$I$2=0,1,IF(Calculation_Sheet!AC1155=Basket_Sheet!$I$2,1,0)))</f>
        <v>0</v>
      </c>
      <c r="AG1155">
        <f>IF(ISBLANK(Basket_Sheet!$I$3),0,IF(Basket_Sheet!$I$3=0,1,IF(Calculation_Sheet!AD1155=Basket_Sheet!$I$3,1,0)))</f>
        <v>0</v>
      </c>
      <c r="AH1155">
        <f t="shared" si="299"/>
        <v>1</v>
      </c>
    </row>
    <row r="1156" spans="1:34" x14ac:dyDescent="0.35">
      <c r="A1156" s="19">
        <v>44224</v>
      </c>
      <c r="B1156" s="7">
        <v>0.69247863468224757</v>
      </c>
      <c r="C1156">
        <v>0.141780771</v>
      </c>
      <c r="D1156">
        <v>0.17511092905595901</v>
      </c>
      <c r="E1156">
        <v>7.4596964701486197</v>
      </c>
      <c r="F1156">
        <v>8</v>
      </c>
      <c r="G1156">
        <f t="shared" si="290"/>
        <v>99999</v>
      </c>
      <c r="H1156">
        <f t="shared" si="291"/>
        <v>99999</v>
      </c>
      <c r="I1156">
        <f t="shared" si="292"/>
        <v>1</v>
      </c>
      <c r="J1156">
        <f>IF(Basket_Sheet!$I$6=0,IF(C1156&lt;Basket_Sheet!$I$7,-10,10),IF(Basket_Sheet!$I$6=1,IF(D1156&lt;Basket_Sheet!$I$7,-10,10),IF(Basket_Sheet!$I$6=2,IF(E1156&gt;Basket_Sheet!$I$7,-10,10),"")))</f>
        <v>10</v>
      </c>
      <c r="K1156">
        <f t="shared" si="293"/>
        <v>1</v>
      </c>
      <c r="L1156">
        <f t="shared" si="294"/>
        <v>5</v>
      </c>
      <c r="M1156">
        <f t="shared" si="295"/>
        <v>5</v>
      </c>
      <c r="N1156">
        <v>30347.550800000001</v>
      </c>
      <c r="O1156" s="6">
        <f t="shared" si="300"/>
        <v>1.7098371883845775E-3</v>
      </c>
      <c r="P1156">
        <v>43343104</v>
      </c>
      <c r="Q1156" s="6">
        <f t="shared" si="301"/>
        <v>4.6658216395731866E-3</v>
      </c>
      <c r="R1156">
        <v>6216.7295754832858</v>
      </c>
      <c r="S1156" s="6">
        <f t="shared" si="302"/>
        <v>-5.4465492920477976E-3</v>
      </c>
      <c r="T1156" s="29">
        <v>1164.892859999999</v>
      </c>
      <c r="U1156" s="6">
        <f t="shared" si="303"/>
        <v>7.4627315731534694E-4</v>
      </c>
      <c r="V1156">
        <v>1815.6554799999994</v>
      </c>
      <c r="W1156" s="6">
        <f t="shared" si="305"/>
        <v>1.733337189773354E-2</v>
      </c>
      <c r="X1156">
        <v>7381.6224354832848</v>
      </c>
      <c r="Y1156" s="6">
        <f t="shared" si="304"/>
        <v>-4.4743590596763028E-3</v>
      </c>
      <c r="Z1156" s="29">
        <v>9197.2779154832842</v>
      </c>
      <c r="AA1156" s="6">
        <f t="shared" si="306"/>
        <v>-2.4362715370318533E-4</v>
      </c>
      <c r="AB1156">
        <f t="shared" si="296"/>
        <v>2021</v>
      </c>
      <c r="AC1156">
        <f t="shared" si="297"/>
        <v>1</v>
      </c>
      <c r="AD1156" s="23">
        <f t="shared" si="298"/>
        <v>1</v>
      </c>
      <c r="AE1156">
        <f>IF(ISBLANK(Basket_Sheet!$I$1),0,IF(Basket_Sheet!$I$1=0,1,IF(Calculation_Sheet!AB1156=Basket_Sheet!$I$1,1,0)))</f>
        <v>1</v>
      </c>
      <c r="AF1156">
        <f>IF(ISBLANK(Basket_Sheet!$I$2),0,IF(Basket_Sheet!$I$2=0,1,IF(Calculation_Sheet!AC1156=Basket_Sheet!$I$2,1,0)))</f>
        <v>0</v>
      </c>
      <c r="AG1156">
        <f>IF(ISBLANK(Basket_Sheet!$I$3),0,IF(Basket_Sheet!$I$3=0,1,IF(Calculation_Sheet!AD1156=Basket_Sheet!$I$3,1,0)))</f>
        <v>0</v>
      </c>
      <c r="AH1156">
        <f t="shared" si="299"/>
        <v>1</v>
      </c>
    </row>
    <row r="1157" spans="1:34" x14ac:dyDescent="0.35">
      <c r="A1157" s="19">
        <v>44225</v>
      </c>
      <c r="B1157" s="7">
        <v>-5.9886490579344795E-2</v>
      </c>
      <c r="C1157">
        <v>0.37072527100000002</v>
      </c>
      <c r="D1157">
        <v>8.1383671568390006E-3</v>
      </c>
      <c r="E1157">
        <v>7.4298454487437997</v>
      </c>
      <c r="F1157">
        <v>7</v>
      </c>
      <c r="G1157">
        <f t="shared" si="290"/>
        <v>99999</v>
      </c>
      <c r="H1157">
        <f t="shared" si="291"/>
        <v>0</v>
      </c>
      <c r="I1157">
        <f t="shared" si="292"/>
        <v>99999</v>
      </c>
      <c r="J1157">
        <f>IF(Basket_Sheet!$I$6=0,IF(C1157&lt;Basket_Sheet!$I$7,-10,10),IF(Basket_Sheet!$I$6=1,IF(D1157&lt;Basket_Sheet!$I$7,-10,10),IF(Basket_Sheet!$I$6=2,IF(E1157&gt;Basket_Sheet!$I$7,-10,10),"")))</f>
        <v>-10</v>
      </c>
      <c r="K1157">
        <f t="shared" si="293"/>
        <v>0</v>
      </c>
      <c r="L1157">
        <f t="shared" si="294"/>
        <v>4</v>
      </c>
      <c r="M1157">
        <f t="shared" si="295"/>
        <v>4</v>
      </c>
      <c r="N1157">
        <v>30612.800800000001</v>
      </c>
      <c r="O1157" s="6">
        <f t="shared" si="300"/>
        <v>8.7404087976681311E-3</v>
      </c>
      <c r="P1157">
        <v>43070500</v>
      </c>
      <c r="Q1157" s="6">
        <f t="shared" si="301"/>
        <v>-6.2894434141126387E-3</v>
      </c>
      <c r="R1157">
        <v>6225.9892082823662</v>
      </c>
      <c r="S1157" s="6">
        <f t="shared" si="302"/>
        <v>1.4894700962380103E-3</v>
      </c>
      <c r="T1157" s="29">
        <v>1157.430139999999</v>
      </c>
      <c r="U1157" s="6">
        <f t="shared" si="303"/>
        <v>-6.4063574052638517E-3</v>
      </c>
      <c r="V1157">
        <v>1871.8468599999997</v>
      </c>
      <c r="W1157" s="6">
        <f t="shared" si="305"/>
        <v>3.0948261175627989E-2</v>
      </c>
      <c r="X1157">
        <v>7383.4193482823648</v>
      </c>
      <c r="Y1157" s="6">
        <f t="shared" si="304"/>
        <v>2.4343060279563566E-4</v>
      </c>
      <c r="Z1157" s="29">
        <v>9255.2662082823645</v>
      </c>
      <c r="AA1157" s="6">
        <f t="shared" si="306"/>
        <v>6.3049408022626263E-3</v>
      </c>
      <c r="AB1157">
        <f t="shared" si="296"/>
        <v>2021</v>
      </c>
      <c r="AC1157">
        <f t="shared" si="297"/>
        <v>1</v>
      </c>
      <c r="AD1157" s="23">
        <f t="shared" si="298"/>
        <v>1</v>
      </c>
      <c r="AE1157">
        <f>IF(ISBLANK(Basket_Sheet!$I$1),0,IF(Basket_Sheet!$I$1=0,1,IF(Calculation_Sheet!AB1157=Basket_Sheet!$I$1,1,0)))</f>
        <v>1</v>
      </c>
      <c r="AF1157">
        <f>IF(ISBLANK(Basket_Sheet!$I$2),0,IF(Basket_Sheet!$I$2=0,1,IF(Calculation_Sheet!AC1157=Basket_Sheet!$I$2,1,0)))</f>
        <v>0</v>
      </c>
      <c r="AG1157">
        <f>IF(ISBLANK(Basket_Sheet!$I$3),0,IF(Basket_Sheet!$I$3=0,1,IF(Calculation_Sheet!AD1157=Basket_Sheet!$I$3,1,0)))</f>
        <v>0</v>
      </c>
      <c r="AH1157">
        <f t="shared" si="299"/>
        <v>1</v>
      </c>
    </row>
    <row r="1158" spans="1:34" x14ac:dyDescent="0.35">
      <c r="A1158" s="19">
        <v>44228</v>
      </c>
      <c r="B1158" s="7">
        <v>3.5884533918807224</v>
      </c>
      <c r="C1158">
        <v>0.91007070300000004</v>
      </c>
      <c r="D1158">
        <v>0.414031419535283</v>
      </c>
      <c r="E1158">
        <v>4.0747274058445297</v>
      </c>
      <c r="F1158">
        <v>14</v>
      </c>
      <c r="G1158">
        <f t="shared" si="290"/>
        <v>99999</v>
      </c>
      <c r="H1158">
        <f t="shared" si="291"/>
        <v>99999</v>
      </c>
      <c r="I1158">
        <f t="shared" si="292"/>
        <v>1</v>
      </c>
      <c r="J1158">
        <f>IF(Basket_Sheet!$I$6=0,IF(C1158&lt;Basket_Sheet!$I$7,-10,10),IF(Basket_Sheet!$I$6=1,IF(D1158&lt;Basket_Sheet!$I$7,-10,10),IF(Basket_Sheet!$I$6=2,IF(E1158&gt;Basket_Sheet!$I$7,-10,10),"")))</f>
        <v>10</v>
      </c>
      <c r="K1158">
        <f t="shared" si="293"/>
        <v>1</v>
      </c>
      <c r="L1158">
        <f t="shared" si="294"/>
        <v>5</v>
      </c>
      <c r="M1158">
        <f t="shared" si="295"/>
        <v>5</v>
      </c>
      <c r="N1158">
        <v>33269.101600000002</v>
      </c>
      <c r="O1158" s="6">
        <f t="shared" si="300"/>
        <v>8.6770917086423482E-2</v>
      </c>
      <c r="P1158">
        <v>43261200</v>
      </c>
      <c r="Q1158" s="6">
        <f t="shared" si="301"/>
        <v>4.4276244761496386E-3</v>
      </c>
      <c r="R1158">
        <v>6242.7215096066593</v>
      </c>
      <c r="S1158" s="6">
        <f t="shared" si="302"/>
        <v>2.6874928247602181E-3</v>
      </c>
      <c r="T1158" s="29">
        <v>1174.311799999999</v>
      </c>
      <c r="U1158" s="6">
        <f t="shared" si="303"/>
        <v>1.4585467767411098E-2</v>
      </c>
      <c r="V1158">
        <v>1863.8862599999995</v>
      </c>
      <c r="W1158" s="6">
        <f t="shared" si="305"/>
        <v>-4.2528051680467138E-3</v>
      </c>
      <c r="X1158">
        <v>7417.0333096066588</v>
      </c>
      <c r="Y1158" s="6">
        <f t="shared" si="304"/>
        <v>4.5526279544332304E-3</v>
      </c>
      <c r="Z1158" s="29">
        <v>9280.9195696066581</v>
      </c>
      <c r="AA1158" s="6">
        <f t="shared" si="306"/>
        <v>2.7717583424382575E-3</v>
      </c>
      <c r="AB1158">
        <f t="shared" si="296"/>
        <v>2021</v>
      </c>
      <c r="AC1158">
        <f t="shared" si="297"/>
        <v>2</v>
      </c>
      <c r="AD1158" s="23">
        <f t="shared" si="298"/>
        <v>1</v>
      </c>
      <c r="AE1158">
        <f>IF(ISBLANK(Basket_Sheet!$I$1),0,IF(Basket_Sheet!$I$1=0,1,IF(Calculation_Sheet!AB1158=Basket_Sheet!$I$1,1,0)))</f>
        <v>1</v>
      </c>
      <c r="AF1158">
        <f>IF(ISBLANK(Basket_Sheet!$I$2),0,IF(Basket_Sheet!$I$2=0,1,IF(Calculation_Sheet!AC1158=Basket_Sheet!$I$2,1,0)))</f>
        <v>0</v>
      </c>
      <c r="AG1158">
        <f>IF(ISBLANK(Basket_Sheet!$I$3),0,IF(Basket_Sheet!$I$3=0,1,IF(Calculation_Sheet!AD1158=Basket_Sheet!$I$3,1,0)))</f>
        <v>0</v>
      </c>
      <c r="AH1158">
        <f t="shared" si="299"/>
        <v>1</v>
      </c>
    </row>
    <row r="1159" spans="1:34" x14ac:dyDescent="0.35">
      <c r="A1159" s="19">
        <v>44229</v>
      </c>
      <c r="B1159" s="7">
        <v>0.59090388533466676</v>
      </c>
      <c r="C1159">
        <v>6.3978560000000004E-3</v>
      </c>
      <c r="D1159">
        <v>0.10020433722962301</v>
      </c>
      <c r="E1159">
        <v>9.5844209734073402</v>
      </c>
      <c r="F1159">
        <v>18</v>
      </c>
      <c r="G1159">
        <f t="shared" si="290"/>
        <v>99999</v>
      </c>
      <c r="H1159">
        <f t="shared" si="291"/>
        <v>99999</v>
      </c>
      <c r="I1159">
        <f t="shared" si="292"/>
        <v>1</v>
      </c>
      <c r="J1159">
        <f>IF(Basket_Sheet!$I$6=0,IF(C1159&lt;Basket_Sheet!$I$7,-10,10),IF(Basket_Sheet!$I$6=1,IF(D1159&lt;Basket_Sheet!$I$7,-10,10),IF(Basket_Sheet!$I$6=2,IF(E1159&gt;Basket_Sheet!$I$7,-10,10),"")))</f>
        <v>10</v>
      </c>
      <c r="K1159">
        <f t="shared" si="293"/>
        <v>1</v>
      </c>
      <c r="L1159">
        <f t="shared" si="294"/>
        <v>5</v>
      </c>
      <c r="M1159">
        <f t="shared" si="295"/>
        <v>5</v>
      </c>
      <c r="N1159">
        <v>34315.300799999997</v>
      </c>
      <c r="O1159" s="6">
        <f t="shared" si="300"/>
        <v>3.1446572034875553E-2</v>
      </c>
      <c r="P1159">
        <v>42899092</v>
      </c>
      <c r="Q1159" s="6">
        <f t="shared" si="301"/>
        <v>-8.3702717446579866E-3</v>
      </c>
      <c r="R1159">
        <v>6238.4863641780248</v>
      </c>
      <c r="S1159" s="6">
        <f t="shared" si="302"/>
        <v>-6.7841332055529335E-4</v>
      </c>
      <c r="T1159" s="29">
        <v>1174.7138799999991</v>
      </c>
      <c r="U1159" s="6">
        <f t="shared" si="303"/>
        <v>3.4239628691468127E-4</v>
      </c>
      <c r="V1159">
        <v>1930.5072799999994</v>
      </c>
      <c r="W1159" s="6">
        <f t="shared" si="305"/>
        <v>3.5743071575622842E-2</v>
      </c>
      <c r="X1159">
        <v>7413.2002441780241</v>
      </c>
      <c r="Y1159" s="6">
        <f t="shared" si="304"/>
        <v>-5.1679226297529635E-4</v>
      </c>
      <c r="Z1159" s="29">
        <v>9343.707524178024</v>
      </c>
      <c r="AA1159" s="6">
        <f t="shared" si="306"/>
        <v>6.765272999130989E-3</v>
      </c>
      <c r="AB1159">
        <f t="shared" si="296"/>
        <v>2021</v>
      </c>
      <c r="AC1159">
        <f t="shared" si="297"/>
        <v>2</v>
      </c>
      <c r="AD1159" s="23">
        <f t="shared" si="298"/>
        <v>1</v>
      </c>
      <c r="AE1159">
        <f>IF(ISBLANK(Basket_Sheet!$I$1),0,IF(Basket_Sheet!$I$1=0,1,IF(Calculation_Sheet!AB1159=Basket_Sheet!$I$1,1,0)))</f>
        <v>1</v>
      </c>
      <c r="AF1159">
        <f>IF(ISBLANK(Basket_Sheet!$I$2),0,IF(Basket_Sheet!$I$2=0,1,IF(Calculation_Sheet!AC1159=Basket_Sheet!$I$2,1,0)))</f>
        <v>0</v>
      </c>
      <c r="AG1159">
        <f>IF(ISBLANK(Basket_Sheet!$I$3),0,IF(Basket_Sheet!$I$3=0,1,IF(Calculation_Sheet!AD1159=Basket_Sheet!$I$3,1,0)))</f>
        <v>0</v>
      </c>
      <c r="AH1159">
        <f t="shared" si="299"/>
        <v>1</v>
      </c>
    </row>
    <row r="1160" spans="1:34" x14ac:dyDescent="0.35">
      <c r="A1160" s="19">
        <v>44230</v>
      </c>
      <c r="B1160" s="7">
        <v>0.97909232993356099</v>
      </c>
      <c r="C1160">
        <v>0.73542409099999995</v>
      </c>
      <c r="D1160">
        <v>0.17028549942382901</v>
      </c>
      <c r="E1160">
        <v>7.9726970170784197</v>
      </c>
      <c r="F1160">
        <v>10</v>
      </c>
      <c r="G1160">
        <f t="shared" si="290"/>
        <v>99999</v>
      </c>
      <c r="H1160">
        <f t="shared" si="291"/>
        <v>99999</v>
      </c>
      <c r="I1160">
        <f t="shared" si="292"/>
        <v>1</v>
      </c>
      <c r="J1160">
        <f>IF(Basket_Sheet!$I$6=0,IF(C1160&lt;Basket_Sheet!$I$7,-10,10),IF(Basket_Sheet!$I$6=1,IF(D1160&lt;Basket_Sheet!$I$7,-10,10),IF(Basket_Sheet!$I$6=2,IF(E1160&gt;Basket_Sheet!$I$7,-10,10),"")))</f>
        <v>10</v>
      </c>
      <c r="K1160">
        <f t="shared" si="293"/>
        <v>1</v>
      </c>
      <c r="L1160">
        <f t="shared" si="294"/>
        <v>5</v>
      </c>
      <c r="M1160">
        <f t="shared" si="295"/>
        <v>5</v>
      </c>
      <c r="N1160">
        <v>34696.449200000003</v>
      </c>
      <c r="O1160" s="6">
        <f t="shared" si="300"/>
        <v>1.1107243448671866E-2</v>
      </c>
      <c r="P1160">
        <v>43401912</v>
      </c>
      <c r="Q1160" s="6">
        <f t="shared" si="301"/>
        <v>1.1720994001458207E-2</v>
      </c>
      <c r="R1160">
        <v>6260.6985149899547</v>
      </c>
      <c r="S1160" s="6">
        <f t="shared" si="302"/>
        <v>3.5605032239027778E-3</v>
      </c>
      <c r="T1160" s="29">
        <v>1177.4663999999989</v>
      </c>
      <c r="U1160" s="6">
        <f t="shared" si="303"/>
        <v>2.3431407825025286E-3</v>
      </c>
      <c r="V1160">
        <v>1955.8750199999997</v>
      </c>
      <c r="W1160" s="6">
        <f t="shared" si="305"/>
        <v>1.3140452907279609E-2</v>
      </c>
      <c r="X1160">
        <v>7438.1649149899531</v>
      </c>
      <c r="Y1160" s="6">
        <f t="shared" si="304"/>
        <v>3.3675969877564604E-3</v>
      </c>
      <c r="Z1160" s="29">
        <v>9394.0399349899526</v>
      </c>
      <c r="AA1160" s="6">
        <f t="shared" si="306"/>
        <v>5.3867707953922928E-3</v>
      </c>
      <c r="AB1160">
        <f t="shared" si="296"/>
        <v>2021</v>
      </c>
      <c r="AC1160">
        <f t="shared" si="297"/>
        <v>2</v>
      </c>
      <c r="AD1160" s="23">
        <f t="shared" si="298"/>
        <v>1</v>
      </c>
      <c r="AE1160">
        <f>IF(ISBLANK(Basket_Sheet!$I$1),0,IF(Basket_Sheet!$I$1=0,1,IF(Calculation_Sheet!AB1160=Basket_Sheet!$I$1,1,0)))</f>
        <v>1</v>
      </c>
      <c r="AF1160">
        <f>IF(ISBLANK(Basket_Sheet!$I$2),0,IF(Basket_Sheet!$I$2=0,1,IF(Calculation_Sheet!AC1160=Basket_Sheet!$I$2,1,0)))</f>
        <v>0</v>
      </c>
      <c r="AG1160">
        <f>IF(ISBLANK(Basket_Sheet!$I$3),0,IF(Basket_Sheet!$I$3=0,1,IF(Calculation_Sheet!AD1160=Basket_Sheet!$I$3,1,0)))</f>
        <v>0</v>
      </c>
      <c r="AH1160">
        <f t="shared" si="299"/>
        <v>1</v>
      </c>
    </row>
    <row r="1161" spans="1:34" x14ac:dyDescent="0.35">
      <c r="A1161" s="19">
        <v>44231</v>
      </c>
      <c r="B1161" s="7">
        <v>1.4806080432054798</v>
      </c>
      <c r="C1161">
        <v>0.91210789199999998</v>
      </c>
      <c r="D1161">
        <v>0.33544413566785602</v>
      </c>
      <c r="E1161">
        <v>4.5834478177562401</v>
      </c>
      <c r="F1161">
        <v>6</v>
      </c>
      <c r="G1161">
        <f t="shared" ref="G1161:G1224" si="307">IF(B1161&gt;=MIN($B$9:$B$1732),IF(B1161&lt;-0.25,-1,99999),99999)</f>
        <v>99999</v>
      </c>
      <c r="H1161">
        <f t="shared" ref="H1161:H1224" si="308">IF(B1161&gt;-0.25,IF(B1161&lt;0.25,0,99999),99999)</f>
        <v>99999</v>
      </c>
      <c r="I1161">
        <f t="shared" ref="I1161:I1224" si="309">IF(B1161&gt;0.25,1,99999)</f>
        <v>1</v>
      </c>
      <c r="J1161">
        <f>IF(Basket_Sheet!$I$6=0,IF(C1161&lt;Basket_Sheet!$I$7,-10,10),IF(Basket_Sheet!$I$6=1,IF(D1161&lt;Basket_Sheet!$I$7,-10,10),IF(Basket_Sheet!$I$6=2,IF(E1161&gt;Basket_Sheet!$I$7,-10,10),"")))</f>
        <v>10</v>
      </c>
      <c r="K1161">
        <f t="shared" ref="K1161:K1224" si="310">MIN(G1161:I1161)</f>
        <v>1</v>
      </c>
      <c r="L1161">
        <f t="shared" ref="L1161:L1224" si="311">IF(AND(K1161=-1,J1161=10),1,IF(AND(K1161=-1,J1161=-10),2,IF(AND(K1161=0,J1161=10),3,IF(AND(K1161=0,J1161=-10),4,IF(AND(K1161=1,J1161=10),5,IF(AND(K1161=1,J1161=-10),6,""))))))</f>
        <v>5</v>
      </c>
      <c r="M1161">
        <f t="shared" ref="M1161:M1224" si="312">L1161</f>
        <v>5</v>
      </c>
      <c r="N1161">
        <v>35322.351600000002</v>
      </c>
      <c r="O1161" s="6">
        <f t="shared" si="300"/>
        <v>1.8039379084358931E-2</v>
      </c>
      <c r="P1161">
        <v>43596156</v>
      </c>
      <c r="Q1161" s="6">
        <f t="shared" si="301"/>
        <v>4.4754710345480397E-3</v>
      </c>
      <c r="R1161">
        <v>6279.9097783239085</v>
      </c>
      <c r="S1161" s="6">
        <f t="shared" si="302"/>
        <v>3.0685495057709566E-3</v>
      </c>
      <c r="T1161" s="29">
        <v>1178.195999999999</v>
      </c>
      <c r="U1161" s="6">
        <f t="shared" si="303"/>
        <v>6.1963551571420084E-4</v>
      </c>
      <c r="V1161">
        <v>1946.6241799999996</v>
      </c>
      <c r="W1161" s="6">
        <f t="shared" si="305"/>
        <v>-4.7297705146825963E-3</v>
      </c>
      <c r="X1161">
        <v>7458.1057783239075</v>
      </c>
      <c r="Y1161" s="6">
        <f t="shared" si="304"/>
        <v>2.6808848098767157E-3</v>
      </c>
      <c r="Z1161" s="29">
        <v>9404.7299583239073</v>
      </c>
      <c r="AA1161" s="6">
        <f t="shared" si="306"/>
        <v>1.1379580465842309E-3</v>
      </c>
      <c r="AB1161">
        <f t="shared" ref="AB1161:AB1224" si="313">YEAR(A1161)</f>
        <v>2021</v>
      </c>
      <c r="AC1161">
        <f t="shared" ref="AC1161:AC1224" si="314">MONTH(A1161)</f>
        <v>2</v>
      </c>
      <c r="AD1161" s="23">
        <f t="shared" si="298"/>
        <v>1</v>
      </c>
      <c r="AE1161">
        <f>IF(ISBLANK(Basket_Sheet!$I$1),0,IF(Basket_Sheet!$I$1=0,1,IF(Calculation_Sheet!AB1161=Basket_Sheet!$I$1,1,0)))</f>
        <v>1</v>
      </c>
      <c r="AF1161">
        <f>IF(ISBLANK(Basket_Sheet!$I$2),0,IF(Basket_Sheet!$I$2=0,1,IF(Calculation_Sheet!AC1161=Basket_Sheet!$I$2,1,0)))</f>
        <v>0</v>
      </c>
      <c r="AG1161">
        <f>IF(ISBLANK(Basket_Sheet!$I$3),0,IF(Basket_Sheet!$I$3=0,1,IF(Calculation_Sheet!AD1161=Basket_Sheet!$I$3,1,0)))</f>
        <v>0</v>
      </c>
      <c r="AH1161">
        <f t="shared" si="299"/>
        <v>1</v>
      </c>
    </row>
    <row r="1162" spans="1:34" x14ac:dyDescent="0.35">
      <c r="A1162" s="19">
        <v>44232</v>
      </c>
      <c r="B1162" s="7">
        <v>-0.35765988528668924</v>
      </c>
      <c r="C1162">
        <v>0.89728193899999997</v>
      </c>
      <c r="D1162">
        <v>0.16862860435833499</v>
      </c>
      <c r="E1162">
        <v>8.4755249303124494</v>
      </c>
      <c r="F1162">
        <v>13</v>
      </c>
      <c r="G1162">
        <f t="shared" si="307"/>
        <v>-1</v>
      </c>
      <c r="H1162">
        <f t="shared" si="308"/>
        <v>99999</v>
      </c>
      <c r="I1162">
        <f t="shared" si="309"/>
        <v>99999</v>
      </c>
      <c r="J1162">
        <f>IF(Basket_Sheet!$I$6=0,IF(C1162&lt;Basket_Sheet!$I$7,-10,10),IF(Basket_Sheet!$I$6=1,IF(D1162&lt;Basket_Sheet!$I$7,-10,10),IF(Basket_Sheet!$I$6=2,IF(E1162&gt;Basket_Sheet!$I$7,-10,10),"")))</f>
        <v>10</v>
      </c>
      <c r="K1162">
        <f t="shared" si="310"/>
        <v>-1</v>
      </c>
      <c r="L1162">
        <f t="shared" si="311"/>
        <v>1</v>
      </c>
      <c r="M1162">
        <f t="shared" si="312"/>
        <v>1</v>
      </c>
      <c r="N1162">
        <v>35753.851600000002</v>
      </c>
      <c r="O1162" s="6">
        <f t="shared" si="300"/>
        <v>1.2216060948784691E-2</v>
      </c>
      <c r="P1162">
        <v>43663500</v>
      </c>
      <c r="Q1162" s="6">
        <f t="shared" si="301"/>
        <v>1.5447233467096311E-3</v>
      </c>
      <c r="R1162">
        <v>6287.349839903196</v>
      </c>
      <c r="S1162" s="6">
        <f t="shared" si="302"/>
        <v>1.1847402019959929E-3</v>
      </c>
      <c r="T1162" s="29">
        <v>1175.6019199999989</v>
      </c>
      <c r="U1162" s="6">
        <f t="shared" si="303"/>
        <v>-2.2017389296857814E-3</v>
      </c>
      <c r="V1162">
        <v>2008.5504799999999</v>
      </c>
      <c r="W1162" s="6">
        <f t="shared" si="305"/>
        <v>3.1812149790515942E-2</v>
      </c>
      <c r="X1162">
        <v>7462.9517599031951</v>
      </c>
      <c r="Y1162" s="6">
        <f t="shared" si="304"/>
        <v>6.4976037124231389E-4</v>
      </c>
      <c r="Z1162" s="29">
        <v>9471.502239903195</v>
      </c>
      <c r="AA1162" s="6">
        <f t="shared" si="306"/>
        <v>7.0998616520816515E-3</v>
      </c>
      <c r="AB1162">
        <f t="shared" si="313"/>
        <v>2021</v>
      </c>
      <c r="AC1162">
        <f t="shared" si="314"/>
        <v>2</v>
      </c>
      <c r="AD1162" s="23">
        <f t="shared" ref="AD1162:AD1225" si="315">ROUNDUP(AC1162/3,0)</f>
        <v>1</v>
      </c>
      <c r="AE1162">
        <f>IF(ISBLANK(Basket_Sheet!$I$1),0,IF(Basket_Sheet!$I$1=0,1,IF(Calculation_Sheet!AB1162=Basket_Sheet!$I$1,1,0)))</f>
        <v>1</v>
      </c>
      <c r="AF1162">
        <f>IF(ISBLANK(Basket_Sheet!$I$2),0,IF(Basket_Sheet!$I$2=0,1,IF(Calculation_Sheet!AC1162=Basket_Sheet!$I$2,1,0)))</f>
        <v>0</v>
      </c>
      <c r="AG1162">
        <f>IF(ISBLANK(Basket_Sheet!$I$3),0,IF(Basket_Sheet!$I$3=0,1,IF(Calculation_Sheet!AD1162=Basket_Sheet!$I$3,1,0)))</f>
        <v>0</v>
      </c>
      <c r="AH1162">
        <f t="shared" ref="AH1162:AH1225" si="316">IF(SUM(AE1162:AG1162)&gt;=$T$1,1,0)</f>
        <v>1</v>
      </c>
    </row>
    <row r="1163" spans="1:34" x14ac:dyDescent="0.35">
      <c r="A1163" s="19">
        <v>44235</v>
      </c>
      <c r="B1163" s="7">
        <v>-0.43378400885913942</v>
      </c>
      <c r="C1163">
        <v>0.66245347600000004</v>
      </c>
      <c r="D1163">
        <v>0.122757958163612</v>
      </c>
      <c r="E1163">
        <v>8.9834607653467309</v>
      </c>
      <c r="F1163">
        <v>4</v>
      </c>
      <c r="G1163">
        <f t="shared" si="307"/>
        <v>-1</v>
      </c>
      <c r="H1163">
        <f t="shared" si="308"/>
        <v>99999</v>
      </c>
      <c r="I1163">
        <f t="shared" si="309"/>
        <v>99999</v>
      </c>
      <c r="J1163">
        <f>IF(Basket_Sheet!$I$6=0,IF(C1163&lt;Basket_Sheet!$I$7,-10,10),IF(Basket_Sheet!$I$6=1,IF(D1163&lt;Basket_Sheet!$I$7,-10,10),IF(Basket_Sheet!$I$6=2,IF(E1163&gt;Basket_Sheet!$I$7,-10,10),"")))</f>
        <v>10</v>
      </c>
      <c r="K1163">
        <f t="shared" si="310"/>
        <v>-1</v>
      </c>
      <c r="L1163">
        <f t="shared" si="311"/>
        <v>1</v>
      </c>
      <c r="M1163">
        <f t="shared" si="312"/>
        <v>1</v>
      </c>
      <c r="N1163">
        <v>35995.5</v>
      </c>
      <c r="O1163" s="6">
        <f t="shared" ref="O1163:O1226" si="317">N1163/N1162-1</f>
        <v>6.7586676451942829E-3</v>
      </c>
      <c r="P1163">
        <v>44075396</v>
      </c>
      <c r="Q1163" s="6">
        <f t="shared" ref="Q1163:Q1226" si="318">P1163/P1162-1</f>
        <v>9.4334169271816926E-3</v>
      </c>
      <c r="R1163">
        <v>6317.3057230755876</v>
      </c>
      <c r="S1163" s="6">
        <f t="shared" ref="S1163:S1226" si="319">R1163/R1162-1</f>
        <v>4.764468963103452E-3</v>
      </c>
      <c r="T1163" s="29">
        <v>1161.401959999999</v>
      </c>
      <c r="U1163" s="6">
        <f t="shared" ref="U1163:U1226" si="320">T1163/T1162-1</f>
        <v>-1.2078884661909983E-2</v>
      </c>
      <c r="V1163">
        <v>1998.9098399999993</v>
      </c>
      <c r="W1163" s="6">
        <f t="shared" si="305"/>
        <v>-4.7997997043124352E-3</v>
      </c>
      <c r="X1163">
        <v>7478.7076830755868</v>
      </c>
      <c r="Y1163" s="6">
        <f t="shared" ref="Y1163:Y1226" si="321">X1163/X1162-1</f>
        <v>2.1112186811986788E-3</v>
      </c>
      <c r="Z1163" s="29">
        <v>9477.6175230755871</v>
      </c>
      <c r="AA1163" s="6">
        <f t="shared" si="306"/>
        <v>6.4565081837053562E-4</v>
      </c>
      <c r="AB1163">
        <f t="shared" si="313"/>
        <v>2021</v>
      </c>
      <c r="AC1163">
        <f t="shared" si="314"/>
        <v>2</v>
      </c>
      <c r="AD1163" s="23">
        <f t="shared" si="315"/>
        <v>1</v>
      </c>
      <c r="AE1163">
        <f>IF(ISBLANK(Basket_Sheet!$I$1),0,IF(Basket_Sheet!$I$1=0,1,IF(Calculation_Sheet!AB1163=Basket_Sheet!$I$1,1,0)))</f>
        <v>1</v>
      </c>
      <c r="AF1163">
        <f>IF(ISBLANK(Basket_Sheet!$I$2),0,IF(Basket_Sheet!$I$2=0,1,IF(Calculation_Sheet!AC1163=Basket_Sheet!$I$2,1,0)))</f>
        <v>0</v>
      </c>
      <c r="AG1163">
        <f>IF(ISBLANK(Basket_Sheet!$I$3),0,IF(Basket_Sheet!$I$3=0,1,IF(Calculation_Sheet!AD1163=Basket_Sheet!$I$3,1,0)))</f>
        <v>0</v>
      </c>
      <c r="AH1163">
        <f t="shared" si="316"/>
        <v>1</v>
      </c>
    </row>
    <row r="1164" spans="1:34" x14ac:dyDescent="0.35">
      <c r="A1164" s="19">
        <v>44236</v>
      </c>
      <c r="B1164" s="7">
        <v>8.9597314542480946E-2</v>
      </c>
      <c r="C1164">
        <v>0.36551711399999998</v>
      </c>
      <c r="D1164">
        <v>0.111002910637437</v>
      </c>
      <c r="E1164">
        <v>6.3924860834884702</v>
      </c>
      <c r="F1164">
        <v>4</v>
      </c>
      <c r="G1164">
        <f t="shared" si="307"/>
        <v>99999</v>
      </c>
      <c r="H1164">
        <f t="shared" si="308"/>
        <v>0</v>
      </c>
      <c r="I1164">
        <f t="shared" si="309"/>
        <v>99999</v>
      </c>
      <c r="J1164">
        <f>IF(Basket_Sheet!$I$6=0,IF(C1164&lt;Basket_Sheet!$I$7,-10,10),IF(Basket_Sheet!$I$6=1,IF(D1164&lt;Basket_Sheet!$I$7,-10,10),IF(Basket_Sheet!$I$6=2,IF(E1164&gt;Basket_Sheet!$I$7,-10,10),"")))</f>
        <v>10</v>
      </c>
      <c r="K1164">
        <f t="shared" si="310"/>
        <v>0</v>
      </c>
      <c r="L1164">
        <f t="shared" si="311"/>
        <v>3</v>
      </c>
      <c r="M1164">
        <f t="shared" si="312"/>
        <v>3</v>
      </c>
      <c r="N1164">
        <v>35996.648399999998</v>
      </c>
      <c r="O1164" s="6">
        <f t="shared" si="317"/>
        <v>3.1903987998349592E-5</v>
      </c>
      <c r="P1164">
        <v>44055184</v>
      </c>
      <c r="Q1164" s="6">
        <f t="shared" si="318"/>
        <v>-4.5857784238623189E-4</v>
      </c>
      <c r="R1164">
        <v>6310.0101763150797</v>
      </c>
      <c r="S1164" s="6">
        <f t="shared" si="319"/>
        <v>-1.1548509887465697E-3</v>
      </c>
      <c r="T1164" s="29">
        <v>1162.1725599999991</v>
      </c>
      <c r="U1164" s="6">
        <f t="shared" si="320"/>
        <v>6.6350843768159251E-4</v>
      </c>
      <c r="V1164">
        <v>2005.8588399999999</v>
      </c>
      <c r="W1164" s="6">
        <f t="shared" ref="W1164:W1227" si="322">V1164/V1163-1</f>
        <v>3.4763949133396199E-3</v>
      </c>
      <c r="X1164">
        <v>7472.1827363150787</v>
      </c>
      <c r="Y1164" s="6">
        <f t="shared" si="321"/>
        <v>-8.7246982192845657E-4</v>
      </c>
      <c r="Z1164" s="29">
        <v>9478.0415763150777</v>
      </c>
      <c r="AA1164" s="6">
        <f t="shared" ref="AA1164:AA1227" si="323">Z1164/Z1163-1</f>
        <v>4.4742598913405374E-5</v>
      </c>
      <c r="AB1164">
        <f t="shared" si="313"/>
        <v>2021</v>
      </c>
      <c r="AC1164">
        <f t="shared" si="314"/>
        <v>2</v>
      </c>
      <c r="AD1164" s="23">
        <f t="shared" si="315"/>
        <v>1</v>
      </c>
      <c r="AE1164">
        <f>IF(ISBLANK(Basket_Sheet!$I$1),0,IF(Basket_Sheet!$I$1=0,1,IF(Calculation_Sheet!AB1164=Basket_Sheet!$I$1,1,0)))</f>
        <v>1</v>
      </c>
      <c r="AF1164">
        <f>IF(ISBLANK(Basket_Sheet!$I$2),0,IF(Basket_Sheet!$I$2=0,1,IF(Calculation_Sheet!AC1164=Basket_Sheet!$I$2,1,0)))</f>
        <v>0</v>
      </c>
      <c r="AG1164">
        <f>IF(ISBLANK(Basket_Sheet!$I$3),0,IF(Basket_Sheet!$I$3=0,1,IF(Calculation_Sheet!AD1164=Basket_Sheet!$I$3,1,0)))</f>
        <v>0</v>
      </c>
      <c r="AH1164">
        <f t="shared" si="316"/>
        <v>1</v>
      </c>
    </row>
    <row r="1165" spans="1:34" x14ac:dyDescent="0.35">
      <c r="A1165" s="19">
        <v>44237</v>
      </c>
      <c r="B1165" s="7">
        <v>-0.39546836166122923</v>
      </c>
      <c r="C1165">
        <v>0.48433113999999999</v>
      </c>
      <c r="D1165">
        <v>4.6298140100670002E-2</v>
      </c>
      <c r="E1165">
        <v>8.4027503675799</v>
      </c>
      <c r="F1165">
        <v>5</v>
      </c>
      <c r="G1165">
        <f t="shared" si="307"/>
        <v>-1</v>
      </c>
      <c r="H1165">
        <f t="shared" si="308"/>
        <v>99999</v>
      </c>
      <c r="I1165">
        <f t="shared" si="309"/>
        <v>99999</v>
      </c>
      <c r="J1165">
        <f>IF(Basket_Sheet!$I$6=0,IF(C1165&lt;Basket_Sheet!$I$7,-10,10),IF(Basket_Sheet!$I$6=1,IF(D1165&lt;Basket_Sheet!$I$7,-10,10),IF(Basket_Sheet!$I$6=2,IF(E1165&gt;Basket_Sheet!$I$7,-10,10),"")))</f>
        <v>-10</v>
      </c>
      <c r="K1165">
        <f t="shared" si="310"/>
        <v>-1</v>
      </c>
      <c r="L1165">
        <f t="shared" si="311"/>
        <v>2</v>
      </c>
      <c r="M1165">
        <f t="shared" si="312"/>
        <v>2</v>
      </c>
      <c r="N1165">
        <v>35901.648399999998</v>
      </c>
      <c r="O1165" s="6">
        <f t="shared" si="317"/>
        <v>-2.6391345923194587E-3</v>
      </c>
      <c r="P1165">
        <v>44168904</v>
      </c>
      <c r="Q1165" s="6">
        <f t="shared" si="318"/>
        <v>2.5813080249534881E-3</v>
      </c>
      <c r="R1165">
        <v>6343.6923702724498</v>
      </c>
      <c r="S1165" s="6">
        <f t="shared" si="319"/>
        <v>5.3378985162018111E-3</v>
      </c>
      <c r="T1165" s="29">
        <v>1167.4315399999989</v>
      </c>
      <c r="U1165" s="6">
        <f t="shared" si="320"/>
        <v>4.5251283509910589E-3</v>
      </c>
      <c r="V1165">
        <v>1993.6016799999995</v>
      </c>
      <c r="W1165" s="6">
        <f t="shared" si="322"/>
        <v>-6.1106792539800114E-3</v>
      </c>
      <c r="X1165">
        <v>7511.1239102724485</v>
      </c>
      <c r="Y1165" s="6">
        <f t="shared" si="321"/>
        <v>5.2114857641414325E-3</v>
      </c>
      <c r="Z1165" s="29">
        <v>9504.7255902724482</v>
      </c>
      <c r="AA1165" s="6">
        <f t="shared" si="323"/>
        <v>2.8153510134469872E-3</v>
      </c>
      <c r="AB1165">
        <f t="shared" si="313"/>
        <v>2021</v>
      </c>
      <c r="AC1165">
        <f t="shared" si="314"/>
        <v>2</v>
      </c>
      <c r="AD1165" s="23">
        <f t="shared" si="315"/>
        <v>1</v>
      </c>
      <c r="AE1165">
        <f>IF(ISBLANK(Basket_Sheet!$I$1),0,IF(Basket_Sheet!$I$1=0,1,IF(Calculation_Sheet!AB1165=Basket_Sheet!$I$1,1,0)))</f>
        <v>1</v>
      </c>
      <c r="AF1165">
        <f>IF(ISBLANK(Basket_Sheet!$I$2),0,IF(Basket_Sheet!$I$2=0,1,IF(Calculation_Sheet!AC1165=Basket_Sheet!$I$2,1,0)))</f>
        <v>0</v>
      </c>
      <c r="AG1165">
        <f>IF(ISBLANK(Basket_Sheet!$I$3),0,IF(Basket_Sheet!$I$3=0,1,IF(Calculation_Sheet!AD1165=Basket_Sheet!$I$3,1,0)))</f>
        <v>0</v>
      </c>
      <c r="AH1165">
        <f t="shared" si="316"/>
        <v>1</v>
      </c>
    </row>
    <row r="1166" spans="1:34" x14ac:dyDescent="0.35">
      <c r="A1166" s="19">
        <v>44238</v>
      </c>
      <c r="B1166" s="7">
        <v>5.1948963802627091E-2</v>
      </c>
      <c r="C1166">
        <v>0.52871562999999999</v>
      </c>
      <c r="D1166">
        <v>1.96349980545679E-2</v>
      </c>
      <c r="E1166">
        <v>10.8528134002085</v>
      </c>
      <c r="F1166">
        <v>8</v>
      </c>
      <c r="G1166">
        <f t="shared" si="307"/>
        <v>99999</v>
      </c>
      <c r="H1166">
        <f t="shared" si="308"/>
        <v>0</v>
      </c>
      <c r="I1166">
        <f t="shared" si="309"/>
        <v>99999</v>
      </c>
      <c r="J1166">
        <f>IF(Basket_Sheet!$I$6=0,IF(C1166&lt;Basket_Sheet!$I$7,-10,10),IF(Basket_Sheet!$I$6=1,IF(D1166&lt;Basket_Sheet!$I$7,-10,10),IF(Basket_Sheet!$I$6=2,IF(E1166&gt;Basket_Sheet!$I$7,-10,10),"")))</f>
        <v>-10</v>
      </c>
      <c r="K1166">
        <f t="shared" si="310"/>
        <v>0</v>
      </c>
      <c r="L1166">
        <f t="shared" si="311"/>
        <v>4</v>
      </c>
      <c r="M1166">
        <f t="shared" si="312"/>
        <v>4</v>
      </c>
      <c r="N1166">
        <v>35789.050799999997</v>
      </c>
      <c r="O1166" s="6">
        <f t="shared" si="317"/>
        <v>-3.1362793915613585E-3</v>
      </c>
      <c r="P1166">
        <v>45018052</v>
      </c>
      <c r="Q1166" s="6">
        <f t="shared" si="318"/>
        <v>1.922501857868153E-2</v>
      </c>
      <c r="R1166">
        <v>6363.2899667851807</v>
      </c>
      <c r="S1166" s="6">
        <f t="shared" si="319"/>
        <v>3.0893043623250183E-3</v>
      </c>
      <c r="T1166" s="29">
        <v>1169.2475399999989</v>
      </c>
      <c r="U1166" s="6">
        <f t="shared" si="320"/>
        <v>1.5555516000536063E-3</v>
      </c>
      <c r="V1166">
        <v>1983.3741199999997</v>
      </c>
      <c r="W1166" s="6">
        <f t="shared" si="322"/>
        <v>-5.1301923060176335E-3</v>
      </c>
      <c r="X1166">
        <v>7532.5375067851801</v>
      </c>
      <c r="Y1166" s="6">
        <f t="shared" si="321"/>
        <v>2.8509177545914532E-3</v>
      </c>
      <c r="Z1166" s="29">
        <v>9515.9116267851805</v>
      </c>
      <c r="AA1166" s="6">
        <f t="shared" si="323"/>
        <v>1.1768921055628212E-3</v>
      </c>
      <c r="AB1166">
        <f t="shared" si="313"/>
        <v>2021</v>
      </c>
      <c r="AC1166">
        <f t="shared" si="314"/>
        <v>2</v>
      </c>
      <c r="AD1166" s="23">
        <f t="shared" si="315"/>
        <v>1</v>
      </c>
      <c r="AE1166">
        <f>IF(ISBLANK(Basket_Sheet!$I$1),0,IF(Basket_Sheet!$I$1=0,1,IF(Calculation_Sheet!AB1166=Basket_Sheet!$I$1,1,0)))</f>
        <v>1</v>
      </c>
      <c r="AF1166">
        <f>IF(ISBLANK(Basket_Sheet!$I$2),0,IF(Basket_Sheet!$I$2=0,1,IF(Calculation_Sheet!AC1166=Basket_Sheet!$I$2,1,0)))</f>
        <v>0</v>
      </c>
      <c r="AG1166">
        <f>IF(ISBLANK(Basket_Sheet!$I$3),0,IF(Basket_Sheet!$I$3=0,1,IF(Calculation_Sheet!AD1166=Basket_Sheet!$I$3,1,0)))</f>
        <v>0</v>
      </c>
      <c r="AH1166">
        <f t="shared" si="316"/>
        <v>1</v>
      </c>
    </row>
    <row r="1167" spans="1:34" x14ac:dyDescent="0.35">
      <c r="A1167" s="19">
        <v>44239</v>
      </c>
      <c r="B1167" s="7">
        <v>0.40301632589938458</v>
      </c>
      <c r="C1167">
        <v>0.32214406400000001</v>
      </c>
      <c r="D1167">
        <v>0.160925061594687</v>
      </c>
      <c r="E1167">
        <v>6.8594813467429896</v>
      </c>
      <c r="F1167">
        <v>4</v>
      </c>
      <c r="G1167">
        <f t="shared" si="307"/>
        <v>99999</v>
      </c>
      <c r="H1167">
        <f t="shared" si="308"/>
        <v>99999</v>
      </c>
      <c r="I1167">
        <f t="shared" si="309"/>
        <v>1</v>
      </c>
      <c r="J1167">
        <f>IF(Basket_Sheet!$I$6=0,IF(C1167&lt;Basket_Sheet!$I$7,-10,10),IF(Basket_Sheet!$I$6=1,IF(D1167&lt;Basket_Sheet!$I$7,-10,10),IF(Basket_Sheet!$I$6=2,IF(E1167&gt;Basket_Sheet!$I$7,-10,10),"")))</f>
        <v>10</v>
      </c>
      <c r="K1167">
        <f t="shared" si="310"/>
        <v>1</v>
      </c>
      <c r="L1167">
        <f t="shared" si="311"/>
        <v>5</v>
      </c>
      <c r="M1167">
        <f t="shared" si="312"/>
        <v>5</v>
      </c>
      <c r="N1167">
        <v>36124.199200000003</v>
      </c>
      <c r="O1167" s="6">
        <f t="shared" si="317"/>
        <v>9.3645512386710816E-3</v>
      </c>
      <c r="P1167">
        <v>45057280</v>
      </c>
      <c r="Q1167" s="6">
        <f t="shared" si="318"/>
        <v>8.7138377289175395E-4</v>
      </c>
      <c r="R1167">
        <v>6373.9557416496118</v>
      </c>
      <c r="S1167" s="6">
        <f t="shared" si="319"/>
        <v>1.6761415745791819E-3</v>
      </c>
      <c r="T1167" s="29">
        <v>1172.3281399999989</v>
      </c>
      <c r="U1167" s="6">
        <f t="shared" si="320"/>
        <v>2.6346858938013362E-3</v>
      </c>
      <c r="V1167">
        <v>1978.2156799999998</v>
      </c>
      <c r="W1167" s="6">
        <f t="shared" si="322"/>
        <v>-2.6008406321244015E-3</v>
      </c>
      <c r="X1167">
        <v>7546.2838816496105</v>
      </c>
      <c r="Y1167" s="6">
        <f t="shared" si="321"/>
        <v>1.8249328134174458E-3</v>
      </c>
      <c r="Z1167" s="29">
        <v>9524.4995616496108</v>
      </c>
      <c r="AA1167" s="6">
        <f t="shared" si="323"/>
        <v>9.0248156994832129E-4</v>
      </c>
      <c r="AB1167">
        <f t="shared" si="313"/>
        <v>2021</v>
      </c>
      <c r="AC1167">
        <f t="shared" si="314"/>
        <v>2</v>
      </c>
      <c r="AD1167" s="23">
        <f t="shared" si="315"/>
        <v>1</v>
      </c>
      <c r="AE1167">
        <f>IF(ISBLANK(Basket_Sheet!$I$1),0,IF(Basket_Sheet!$I$1=0,1,IF(Calculation_Sheet!AB1167=Basket_Sheet!$I$1,1,0)))</f>
        <v>1</v>
      </c>
      <c r="AF1167">
        <f>IF(ISBLANK(Basket_Sheet!$I$2),0,IF(Basket_Sheet!$I$2=0,1,IF(Calculation_Sheet!AC1167=Basket_Sheet!$I$2,1,0)))</f>
        <v>0</v>
      </c>
      <c r="AG1167">
        <f>IF(ISBLANK(Basket_Sheet!$I$3),0,IF(Basket_Sheet!$I$3=0,1,IF(Calculation_Sheet!AD1167=Basket_Sheet!$I$3,1,0)))</f>
        <v>0</v>
      </c>
      <c r="AH1167">
        <f t="shared" si="316"/>
        <v>1</v>
      </c>
    </row>
    <row r="1168" spans="1:34" x14ac:dyDescent="0.35">
      <c r="A1168" s="19">
        <v>44242</v>
      </c>
      <c r="B1168" s="7">
        <v>1.3527457041811317</v>
      </c>
      <c r="C1168">
        <v>0.89287004000000003</v>
      </c>
      <c r="D1168">
        <v>0.336024842311899</v>
      </c>
      <c r="E1168">
        <v>5.3579786238203599</v>
      </c>
      <c r="F1168">
        <v>0</v>
      </c>
      <c r="G1168">
        <f t="shared" si="307"/>
        <v>99999</v>
      </c>
      <c r="H1168">
        <f t="shared" si="308"/>
        <v>99999</v>
      </c>
      <c r="I1168">
        <f t="shared" si="309"/>
        <v>1</v>
      </c>
      <c r="J1168">
        <f>IF(Basket_Sheet!$I$6=0,IF(C1168&lt;Basket_Sheet!$I$7,-10,10),IF(Basket_Sheet!$I$6=1,IF(D1168&lt;Basket_Sheet!$I$7,-10,10),IF(Basket_Sheet!$I$6=2,IF(E1168&gt;Basket_Sheet!$I$7,-10,10),"")))</f>
        <v>10</v>
      </c>
      <c r="K1168">
        <f t="shared" si="310"/>
        <v>1</v>
      </c>
      <c r="L1168">
        <f t="shared" si="311"/>
        <v>5</v>
      </c>
      <c r="M1168">
        <f t="shared" si="312"/>
        <v>5</v>
      </c>
      <c r="N1168">
        <v>37426.550799999997</v>
      </c>
      <c r="O1168" s="6">
        <f t="shared" si="317"/>
        <v>3.6052054546305223E-2</v>
      </c>
      <c r="P1168">
        <v>45054028</v>
      </c>
      <c r="Q1168" s="6">
        <f t="shared" si="318"/>
        <v>-7.2174796170609845E-5</v>
      </c>
      <c r="R1168">
        <v>6375.4904805921533</v>
      </c>
      <c r="S1168" s="6">
        <f t="shared" si="319"/>
        <v>2.4078280501904636E-4</v>
      </c>
      <c r="T1168" s="29">
        <v>1177.825939999999</v>
      </c>
      <c r="U1168" s="6">
        <f t="shared" si="320"/>
        <v>4.6896426114961809E-3</v>
      </c>
      <c r="V1168">
        <v>1973.19308</v>
      </c>
      <c r="W1168" s="6">
        <f t="shared" si="322"/>
        <v>-2.5389547008340951E-3</v>
      </c>
      <c r="X1168">
        <v>7553.3164205921521</v>
      </c>
      <c r="Y1168" s="6">
        <f t="shared" si="321"/>
        <v>9.3192080404547184E-4</v>
      </c>
      <c r="Z1168" s="29">
        <v>9526.5095005921521</v>
      </c>
      <c r="AA1168" s="6">
        <f t="shared" si="323"/>
        <v>2.1102829912811316E-4</v>
      </c>
      <c r="AB1168">
        <f t="shared" si="313"/>
        <v>2021</v>
      </c>
      <c r="AC1168">
        <f t="shared" si="314"/>
        <v>2</v>
      </c>
      <c r="AD1168" s="23">
        <f t="shared" si="315"/>
        <v>1</v>
      </c>
      <c r="AE1168">
        <f>IF(ISBLANK(Basket_Sheet!$I$1),0,IF(Basket_Sheet!$I$1=0,1,IF(Calculation_Sheet!AB1168=Basket_Sheet!$I$1,1,0)))</f>
        <v>1</v>
      </c>
      <c r="AF1168">
        <f>IF(ISBLANK(Basket_Sheet!$I$2),0,IF(Basket_Sheet!$I$2=0,1,IF(Calculation_Sheet!AC1168=Basket_Sheet!$I$2,1,0)))</f>
        <v>0</v>
      </c>
      <c r="AG1168">
        <f>IF(ISBLANK(Basket_Sheet!$I$3),0,IF(Basket_Sheet!$I$3=0,1,IF(Calculation_Sheet!AD1168=Basket_Sheet!$I$3,1,0)))</f>
        <v>0</v>
      </c>
      <c r="AH1168">
        <f t="shared" si="316"/>
        <v>1</v>
      </c>
    </row>
    <row r="1169" spans="1:34" x14ac:dyDescent="0.35">
      <c r="A1169" s="19">
        <v>44243</v>
      </c>
      <c r="B1169" s="7">
        <v>-0.72768776191506457</v>
      </c>
      <c r="C1169">
        <v>0.65132405100000001</v>
      </c>
      <c r="D1169">
        <v>0.18933121951239801</v>
      </c>
      <c r="E1169">
        <v>6.4866070074593498</v>
      </c>
      <c r="F1169">
        <v>5</v>
      </c>
      <c r="G1169">
        <f t="shared" si="307"/>
        <v>-1</v>
      </c>
      <c r="H1169">
        <f t="shared" si="308"/>
        <v>99999</v>
      </c>
      <c r="I1169">
        <f t="shared" si="309"/>
        <v>99999</v>
      </c>
      <c r="J1169">
        <f>IF(Basket_Sheet!$I$6=0,IF(C1169&lt;Basket_Sheet!$I$7,-10,10),IF(Basket_Sheet!$I$6=1,IF(D1169&lt;Basket_Sheet!$I$7,-10,10),IF(Basket_Sheet!$I$6=2,IF(E1169&gt;Basket_Sheet!$I$7,-10,10),"")))</f>
        <v>10</v>
      </c>
      <c r="K1169">
        <f t="shared" si="310"/>
        <v>-1</v>
      </c>
      <c r="L1169">
        <f t="shared" si="311"/>
        <v>1</v>
      </c>
      <c r="M1169">
        <f t="shared" si="312"/>
        <v>1</v>
      </c>
      <c r="N1169">
        <v>37127.449200000003</v>
      </c>
      <c r="O1169" s="6">
        <f t="shared" si="317"/>
        <v>-7.9916955638881237E-3</v>
      </c>
      <c r="P1169">
        <v>45170304</v>
      </c>
      <c r="Q1169" s="6">
        <f t="shared" si="318"/>
        <v>2.5808125302360096E-3</v>
      </c>
      <c r="R1169">
        <v>6382.3514594618318</v>
      </c>
      <c r="S1169" s="6">
        <f t="shared" si="319"/>
        <v>1.0761491826494218E-3</v>
      </c>
      <c r="T1169" s="29">
        <v>1178.5930399999991</v>
      </c>
      <c r="U1169" s="6">
        <f t="shared" si="320"/>
        <v>6.5128468812636342E-4</v>
      </c>
      <c r="V1169">
        <v>2017.4363599999999</v>
      </c>
      <c r="W1169" s="6">
        <f t="shared" si="322"/>
        <v>2.2422174721999255E-2</v>
      </c>
      <c r="X1169">
        <v>7560.9444994618307</v>
      </c>
      <c r="Y1169" s="6">
        <f t="shared" si="321"/>
        <v>1.0098979633479388E-3</v>
      </c>
      <c r="Z1169" s="29">
        <v>9578.3808594618313</v>
      </c>
      <c r="AA1169" s="6">
        <f t="shared" si="323"/>
        <v>5.4449490515340315E-3</v>
      </c>
      <c r="AB1169">
        <f t="shared" si="313"/>
        <v>2021</v>
      </c>
      <c r="AC1169">
        <f t="shared" si="314"/>
        <v>2</v>
      </c>
      <c r="AD1169" s="23">
        <f t="shared" si="315"/>
        <v>1</v>
      </c>
      <c r="AE1169">
        <f>IF(ISBLANK(Basket_Sheet!$I$1),0,IF(Basket_Sheet!$I$1=0,1,IF(Calculation_Sheet!AB1169=Basket_Sheet!$I$1,1,0)))</f>
        <v>1</v>
      </c>
      <c r="AF1169">
        <f>IF(ISBLANK(Basket_Sheet!$I$2),0,IF(Basket_Sheet!$I$2=0,1,IF(Calculation_Sheet!AC1169=Basket_Sheet!$I$2,1,0)))</f>
        <v>0</v>
      </c>
      <c r="AG1169">
        <f>IF(ISBLANK(Basket_Sheet!$I$3),0,IF(Basket_Sheet!$I$3=0,1,IF(Calculation_Sheet!AD1169=Basket_Sheet!$I$3,1,0)))</f>
        <v>0</v>
      </c>
      <c r="AH1169">
        <f t="shared" si="316"/>
        <v>1</v>
      </c>
    </row>
    <row r="1170" spans="1:34" x14ac:dyDescent="0.35">
      <c r="A1170" s="19">
        <v>44244</v>
      </c>
      <c r="B1170" s="7">
        <v>-0.11498209151353593</v>
      </c>
      <c r="C1170">
        <v>2.6041625999999998E-2</v>
      </c>
      <c r="D1170">
        <v>8.6370954676900109E-3</v>
      </c>
      <c r="E1170">
        <v>9.5493830033627098</v>
      </c>
      <c r="F1170">
        <v>5</v>
      </c>
      <c r="G1170">
        <f t="shared" si="307"/>
        <v>99999</v>
      </c>
      <c r="H1170">
        <f t="shared" si="308"/>
        <v>0</v>
      </c>
      <c r="I1170">
        <f t="shared" si="309"/>
        <v>99999</v>
      </c>
      <c r="J1170">
        <f>IF(Basket_Sheet!$I$6=0,IF(C1170&lt;Basket_Sheet!$I$7,-10,10),IF(Basket_Sheet!$I$6=1,IF(D1170&lt;Basket_Sheet!$I$7,-10,10),IF(Basket_Sheet!$I$6=2,IF(E1170&gt;Basket_Sheet!$I$7,-10,10),"")))</f>
        <v>-10</v>
      </c>
      <c r="K1170">
        <f t="shared" si="310"/>
        <v>0</v>
      </c>
      <c r="L1170">
        <f t="shared" si="311"/>
        <v>4</v>
      </c>
      <c r="M1170">
        <f t="shared" si="312"/>
        <v>4</v>
      </c>
      <c r="N1170">
        <v>36864.550799999997</v>
      </c>
      <c r="O1170" s="6">
        <f t="shared" si="317"/>
        <v>-7.0809712400066172E-3</v>
      </c>
      <c r="P1170">
        <v>44794980</v>
      </c>
      <c r="Q1170" s="6">
        <f t="shared" si="318"/>
        <v>-8.3090873154185729E-3</v>
      </c>
      <c r="R1170">
        <v>6382.0122890776602</v>
      </c>
      <c r="S1170" s="6">
        <f t="shared" si="319"/>
        <v>-5.3141915848042842E-5</v>
      </c>
      <c r="T1170" s="29">
        <v>1179.4516399999991</v>
      </c>
      <c r="U1170" s="6">
        <f t="shared" si="320"/>
        <v>7.2849573250488575E-4</v>
      </c>
      <c r="V1170">
        <v>2016.0166399999998</v>
      </c>
      <c r="W1170" s="6">
        <f t="shared" si="322"/>
        <v>-7.0372480051861253E-4</v>
      </c>
      <c r="X1170">
        <v>7561.4639290776595</v>
      </c>
      <c r="Y1170" s="6">
        <f t="shared" si="321"/>
        <v>6.8699038310082727E-5</v>
      </c>
      <c r="Z1170" s="29">
        <v>9577.4805690776593</v>
      </c>
      <c r="AA1170" s="6">
        <f t="shared" si="323"/>
        <v>-9.399191756742642E-5</v>
      </c>
      <c r="AB1170">
        <f t="shared" si="313"/>
        <v>2021</v>
      </c>
      <c r="AC1170">
        <f t="shared" si="314"/>
        <v>2</v>
      </c>
      <c r="AD1170" s="23">
        <f t="shared" si="315"/>
        <v>1</v>
      </c>
      <c r="AE1170">
        <f>IF(ISBLANK(Basket_Sheet!$I$1),0,IF(Basket_Sheet!$I$1=0,1,IF(Calculation_Sheet!AB1170=Basket_Sheet!$I$1,1,0)))</f>
        <v>1</v>
      </c>
      <c r="AF1170">
        <f>IF(ISBLANK(Basket_Sheet!$I$2),0,IF(Basket_Sheet!$I$2=0,1,IF(Calculation_Sheet!AC1170=Basket_Sheet!$I$2,1,0)))</f>
        <v>0</v>
      </c>
      <c r="AG1170">
        <f>IF(ISBLANK(Basket_Sheet!$I$3),0,IF(Basket_Sheet!$I$3=0,1,IF(Calculation_Sheet!AD1170=Basket_Sheet!$I$3,1,0)))</f>
        <v>0</v>
      </c>
      <c r="AH1170">
        <f t="shared" si="316"/>
        <v>1</v>
      </c>
    </row>
    <row r="1171" spans="1:34" x14ac:dyDescent="0.35">
      <c r="A1171" s="19">
        <v>44245</v>
      </c>
      <c r="B1171" s="7">
        <v>-0.61412585534903275</v>
      </c>
      <c r="C1171">
        <v>0.62635160700000003</v>
      </c>
      <c r="D1171">
        <v>0.118549138469434</v>
      </c>
      <c r="E1171">
        <v>7.2491432847563502</v>
      </c>
      <c r="F1171">
        <v>3</v>
      </c>
      <c r="G1171">
        <f t="shared" si="307"/>
        <v>-1</v>
      </c>
      <c r="H1171">
        <f t="shared" si="308"/>
        <v>99999</v>
      </c>
      <c r="I1171">
        <f t="shared" si="309"/>
        <v>99999</v>
      </c>
      <c r="J1171">
        <f>IF(Basket_Sheet!$I$6=0,IF(C1171&lt;Basket_Sheet!$I$7,-10,10),IF(Basket_Sheet!$I$6=1,IF(D1171&lt;Basket_Sheet!$I$7,-10,10),IF(Basket_Sheet!$I$6=2,IF(E1171&gt;Basket_Sheet!$I$7,-10,10),"")))</f>
        <v>10</v>
      </c>
      <c r="K1171">
        <f t="shared" si="310"/>
        <v>-1</v>
      </c>
      <c r="L1171">
        <f t="shared" si="311"/>
        <v>1</v>
      </c>
      <c r="M1171">
        <f t="shared" si="312"/>
        <v>1</v>
      </c>
      <c r="N1171">
        <v>36610.601600000002</v>
      </c>
      <c r="O1171" s="6">
        <f t="shared" si="317"/>
        <v>-6.8887100070128549E-3</v>
      </c>
      <c r="P1171">
        <v>44981236</v>
      </c>
      <c r="Q1171" s="6">
        <f t="shared" si="318"/>
        <v>4.1579659149306725E-3</v>
      </c>
      <c r="R1171">
        <v>6413.3513738252541</v>
      </c>
      <c r="S1171" s="6">
        <f t="shared" si="319"/>
        <v>4.9105334380550314E-3</v>
      </c>
      <c r="T1171" s="29">
        <v>1184.684839999999</v>
      </c>
      <c r="U1171" s="6">
        <f t="shared" si="320"/>
        <v>4.4369771701702199E-3</v>
      </c>
      <c r="V1171">
        <v>2010.9926399999995</v>
      </c>
      <c r="W1171" s="6">
        <f t="shared" si="322"/>
        <v>-2.4920429228204588E-3</v>
      </c>
      <c r="X1171">
        <v>7598.0362138252531</v>
      </c>
      <c r="Y1171" s="6">
        <f t="shared" si="321"/>
        <v>4.8366672235193864E-3</v>
      </c>
      <c r="Z1171" s="29">
        <v>9609.0288538252535</v>
      </c>
      <c r="AA1171" s="6">
        <f t="shared" si="323"/>
        <v>3.2940066565576576E-3</v>
      </c>
      <c r="AB1171">
        <f t="shared" si="313"/>
        <v>2021</v>
      </c>
      <c r="AC1171">
        <f t="shared" si="314"/>
        <v>2</v>
      </c>
      <c r="AD1171" s="23">
        <f t="shared" si="315"/>
        <v>1</v>
      </c>
      <c r="AE1171">
        <f>IF(ISBLANK(Basket_Sheet!$I$1),0,IF(Basket_Sheet!$I$1=0,1,IF(Calculation_Sheet!AB1171=Basket_Sheet!$I$1,1,0)))</f>
        <v>1</v>
      </c>
      <c r="AF1171">
        <f>IF(ISBLANK(Basket_Sheet!$I$2),0,IF(Basket_Sheet!$I$2=0,1,IF(Calculation_Sheet!AC1171=Basket_Sheet!$I$2,1,0)))</f>
        <v>0</v>
      </c>
      <c r="AG1171">
        <f>IF(ISBLANK(Basket_Sheet!$I$3),0,IF(Basket_Sheet!$I$3=0,1,IF(Calculation_Sheet!AD1171=Basket_Sheet!$I$3,1,0)))</f>
        <v>0</v>
      </c>
      <c r="AH1171">
        <f t="shared" si="316"/>
        <v>1</v>
      </c>
    </row>
    <row r="1172" spans="1:34" x14ac:dyDescent="0.35">
      <c r="A1172" s="19">
        <v>44246</v>
      </c>
      <c r="B1172" s="7">
        <v>-0.5072692796652154</v>
      </c>
      <c r="C1172">
        <v>0.69034097400000005</v>
      </c>
      <c r="D1172">
        <v>9.66160773881862E-2</v>
      </c>
      <c r="E1172">
        <v>5.8501586789670696</v>
      </c>
      <c r="F1172">
        <v>6</v>
      </c>
      <c r="G1172">
        <f t="shared" si="307"/>
        <v>-1</v>
      </c>
      <c r="H1172">
        <f t="shared" si="308"/>
        <v>99999</v>
      </c>
      <c r="I1172">
        <f t="shared" si="309"/>
        <v>99999</v>
      </c>
      <c r="J1172">
        <f>IF(Basket_Sheet!$I$6=0,IF(C1172&lt;Basket_Sheet!$I$7,-10,10),IF(Basket_Sheet!$I$6=1,IF(D1172&lt;Basket_Sheet!$I$7,-10,10),IF(Basket_Sheet!$I$6=2,IF(E1172&gt;Basket_Sheet!$I$7,-10,10),"")))</f>
        <v>10</v>
      </c>
      <c r="K1172">
        <f t="shared" si="310"/>
        <v>-1</v>
      </c>
      <c r="L1172">
        <f t="shared" si="311"/>
        <v>1</v>
      </c>
      <c r="M1172">
        <f t="shared" si="312"/>
        <v>1</v>
      </c>
      <c r="N1172">
        <v>35928.699200000003</v>
      </c>
      <c r="O1172" s="6">
        <f t="shared" si="317"/>
        <v>-1.8625817937938494E-2</v>
      </c>
      <c r="P1172">
        <v>44682800</v>
      </c>
      <c r="Q1172" s="6">
        <f t="shared" si="318"/>
        <v>-6.6346776242431904E-3</v>
      </c>
      <c r="R1172">
        <v>6406.8173576964764</v>
      </c>
      <c r="S1172" s="6">
        <f t="shared" si="319"/>
        <v>-1.01881461780573E-3</v>
      </c>
      <c r="T1172" s="29">
        <v>1185.1193999999989</v>
      </c>
      <c r="U1172" s="6">
        <f t="shared" si="320"/>
        <v>3.6681485685252646E-4</v>
      </c>
      <c r="V1172">
        <v>1999.4690799999998</v>
      </c>
      <c r="W1172" s="6">
        <f t="shared" si="322"/>
        <v>-5.7302845225727372E-3</v>
      </c>
      <c r="X1172">
        <v>7591.9367576964751</v>
      </c>
      <c r="Y1172" s="6">
        <f t="shared" si="321"/>
        <v>-8.0276744636720299E-4</v>
      </c>
      <c r="Z1172" s="29">
        <v>9591.4058376964749</v>
      </c>
      <c r="AA1172" s="6">
        <f t="shared" si="323"/>
        <v>-1.834005953865292E-3</v>
      </c>
      <c r="AB1172">
        <f t="shared" si="313"/>
        <v>2021</v>
      </c>
      <c r="AC1172">
        <f t="shared" si="314"/>
        <v>2</v>
      </c>
      <c r="AD1172" s="23">
        <f t="shared" si="315"/>
        <v>1</v>
      </c>
      <c r="AE1172">
        <f>IF(ISBLANK(Basket_Sheet!$I$1),0,IF(Basket_Sheet!$I$1=0,1,IF(Calculation_Sheet!AB1172=Basket_Sheet!$I$1,1,0)))</f>
        <v>1</v>
      </c>
      <c r="AF1172">
        <f>IF(ISBLANK(Basket_Sheet!$I$2),0,IF(Basket_Sheet!$I$2=0,1,IF(Calculation_Sheet!AC1172=Basket_Sheet!$I$2,1,0)))</f>
        <v>0</v>
      </c>
      <c r="AG1172">
        <f>IF(ISBLANK(Basket_Sheet!$I$3),0,IF(Basket_Sheet!$I$3=0,1,IF(Calculation_Sheet!AD1172=Basket_Sheet!$I$3,1,0)))</f>
        <v>0</v>
      </c>
      <c r="AH1172">
        <f t="shared" si="316"/>
        <v>1</v>
      </c>
    </row>
    <row r="1173" spans="1:34" x14ac:dyDescent="0.35">
      <c r="A1173" s="19">
        <v>44249</v>
      </c>
      <c r="B1173" s="7">
        <v>-0.81937006858067418</v>
      </c>
      <c r="C1173">
        <v>0.85993218999999999</v>
      </c>
      <c r="D1173">
        <v>0.27069221472904997</v>
      </c>
      <c r="E1173">
        <v>5.8180396211711196</v>
      </c>
      <c r="F1173">
        <v>2</v>
      </c>
      <c r="G1173">
        <f t="shared" si="307"/>
        <v>-1</v>
      </c>
      <c r="H1173">
        <f t="shared" si="308"/>
        <v>99999</v>
      </c>
      <c r="I1173">
        <f t="shared" si="309"/>
        <v>99999</v>
      </c>
      <c r="J1173">
        <f>IF(Basket_Sheet!$I$6=0,IF(C1173&lt;Basket_Sheet!$I$7,-10,10),IF(Basket_Sheet!$I$6=1,IF(D1173&lt;Basket_Sheet!$I$7,-10,10),IF(Basket_Sheet!$I$6=2,IF(E1173&gt;Basket_Sheet!$I$7,-10,10),"")))</f>
        <v>10</v>
      </c>
      <c r="K1173">
        <f t="shared" si="310"/>
        <v>-1</v>
      </c>
      <c r="L1173">
        <f t="shared" si="311"/>
        <v>1</v>
      </c>
      <c r="M1173">
        <f t="shared" si="312"/>
        <v>1</v>
      </c>
      <c r="N1173">
        <v>35165.5</v>
      </c>
      <c r="O1173" s="6">
        <f t="shared" si="317"/>
        <v>-2.1242049308592859E-2</v>
      </c>
      <c r="P1173">
        <v>44812912</v>
      </c>
      <c r="Q1173" s="6">
        <f t="shared" si="318"/>
        <v>2.911903461734644E-3</v>
      </c>
      <c r="R1173">
        <v>6415.6754492293094</v>
      </c>
      <c r="S1173" s="6">
        <f t="shared" si="319"/>
        <v>1.3826040354016911E-3</v>
      </c>
      <c r="T1173" s="29">
        <v>1191.7258399999989</v>
      </c>
      <c r="U1173" s="6">
        <f t="shared" si="320"/>
        <v>5.5744931692114363E-3</v>
      </c>
      <c r="V1173">
        <v>1986.8115199999997</v>
      </c>
      <c r="W1173" s="6">
        <f t="shared" si="322"/>
        <v>-6.330460484040179E-3</v>
      </c>
      <c r="X1173">
        <v>7607.4012892293085</v>
      </c>
      <c r="Y1173" s="6">
        <f t="shared" si="321"/>
        <v>2.036967907715459E-3</v>
      </c>
      <c r="Z1173" s="29">
        <v>9594.2128092293078</v>
      </c>
      <c r="AA1173" s="6">
        <f t="shared" si="323"/>
        <v>2.9265486002061358E-4</v>
      </c>
      <c r="AB1173">
        <f t="shared" si="313"/>
        <v>2021</v>
      </c>
      <c r="AC1173">
        <f t="shared" si="314"/>
        <v>2</v>
      </c>
      <c r="AD1173" s="23">
        <f t="shared" si="315"/>
        <v>1</v>
      </c>
      <c r="AE1173">
        <f>IF(ISBLANK(Basket_Sheet!$I$1),0,IF(Basket_Sheet!$I$1=0,1,IF(Calculation_Sheet!AB1173=Basket_Sheet!$I$1,1,0)))</f>
        <v>1</v>
      </c>
      <c r="AF1173">
        <f>IF(ISBLANK(Basket_Sheet!$I$2),0,IF(Basket_Sheet!$I$2=0,1,IF(Calculation_Sheet!AC1173=Basket_Sheet!$I$2,1,0)))</f>
        <v>0</v>
      </c>
      <c r="AG1173">
        <f>IF(ISBLANK(Basket_Sheet!$I$3),0,IF(Basket_Sheet!$I$3=0,1,IF(Calculation_Sheet!AD1173=Basket_Sheet!$I$3,1,0)))</f>
        <v>0</v>
      </c>
      <c r="AH1173">
        <f t="shared" si="316"/>
        <v>1</v>
      </c>
    </row>
    <row r="1174" spans="1:34" x14ac:dyDescent="0.35">
      <c r="A1174" s="19">
        <v>44250</v>
      </c>
      <c r="B1174" s="7">
        <v>-0.21687925794386045</v>
      </c>
      <c r="C1174">
        <v>0.427043477</v>
      </c>
      <c r="D1174">
        <v>6.5013686675246304E-2</v>
      </c>
      <c r="E1174">
        <v>9.1821523849836701</v>
      </c>
      <c r="F1174">
        <v>8</v>
      </c>
      <c r="G1174">
        <f t="shared" si="307"/>
        <v>99999</v>
      </c>
      <c r="H1174">
        <f t="shared" si="308"/>
        <v>0</v>
      </c>
      <c r="I1174">
        <f t="shared" si="309"/>
        <v>99999</v>
      </c>
      <c r="J1174">
        <f>IF(Basket_Sheet!$I$6=0,IF(C1174&lt;Basket_Sheet!$I$7,-10,10),IF(Basket_Sheet!$I$6=1,IF(D1174&lt;Basket_Sheet!$I$7,-10,10),IF(Basket_Sheet!$I$6=2,IF(E1174&gt;Basket_Sheet!$I$7,-10,10),"")))</f>
        <v>-10</v>
      </c>
      <c r="K1174">
        <f t="shared" si="310"/>
        <v>0</v>
      </c>
      <c r="L1174">
        <f t="shared" si="311"/>
        <v>4</v>
      </c>
      <c r="M1174">
        <f t="shared" si="312"/>
        <v>4</v>
      </c>
      <c r="N1174">
        <v>35123.949200000003</v>
      </c>
      <c r="O1174" s="6">
        <f t="shared" si="317"/>
        <v>-1.181578535780714E-3</v>
      </c>
      <c r="P1174">
        <v>44884640</v>
      </c>
      <c r="Q1174" s="6">
        <f t="shared" si="318"/>
        <v>1.6006101098720027E-3</v>
      </c>
      <c r="R1174">
        <v>6415.9220957950356</v>
      </c>
      <c r="S1174" s="6">
        <f t="shared" si="319"/>
        <v>3.844436453781519E-5</v>
      </c>
      <c r="T1174" s="29">
        <v>1190.9686399999989</v>
      </c>
      <c r="U1174" s="6">
        <f t="shared" si="320"/>
        <v>-6.3538103696736403E-4</v>
      </c>
      <c r="V1174">
        <v>1988.5975599999997</v>
      </c>
      <c r="W1174" s="6">
        <f t="shared" si="322"/>
        <v>8.9894787805544496E-4</v>
      </c>
      <c r="X1174">
        <v>7606.8907357950347</v>
      </c>
      <c r="Y1174" s="6">
        <f t="shared" si="321"/>
        <v>-6.7112725471218937E-5</v>
      </c>
      <c r="Z1174" s="29">
        <v>9595.488295795034</v>
      </c>
      <c r="AA1174" s="6">
        <f t="shared" si="323"/>
        <v>1.3294332647073581E-4</v>
      </c>
      <c r="AB1174">
        <f t="shared" si="313"/>
        <v>2021</v>
      </c>
      <c r="AC1174">
        <f t="shared" si="314"/>
        <v>2</v>
      </c>
      <c r="AD1174" s="23">
        <f t="shared" si="315"/>
        <v>1</v>
      </c>
      <c r="AE1174">
        <f>IF(ISBLANK(Basket_Sheet!$I$1),0,IF(Basket_Sheet!$I$1=0,1,IF(Calculation_Sheet!AB1174=Basket_Sheet!$I$1,1,0)))</f>
        <v>1</v>
      </c>
      <c r="AF1174">
        <f>IF(ISBLANK(Basket_Sheet!$I$2),0,IF(Basket_Sheet!$I$2=0,1,IF(Calculation_Sheet!AC1174=Basket_Sheet!$I$2,1,0)))</f>
        <v>0</v>
      </c>
      <c r="AG1174">
        <f>IF(ISBLANK(Basket_Sheet!$I$3),0,IF(Basket_Sheet!$I$3=0,1,IF(Calculation_Sheet!AD1174=Basket_Sheet!$I$3,1,0)))</f>
        <v>0</v>
      </c>
      <c r="AH1174">
        <f t="shared" si="316"/>
        <v>1</v>
      </c>
    </row>
    <row r="1175" spans="1:34" x14ac:dyDescent="0.35">
      <c r="A1175" s="19">
        <v>44251</v>
      </c>
      <c r="B1175" s="7">
        <v>1.5505088046420572</v>
      </c>
      <c r="C1175">
        <v>0.65908115199999995</v>
      </c>
      <c r="D1175">
        <v>0.508212984337155</v>
      </c>
      <c r="E1175">
        <v>2.2903650665001201</v>
      </c>
      <c r="F1175">
        <v>0</v>
      </c>
      <c r="G1175">
        <f t="shared" si="307"/>
        <v>99999</v>
      </c>
      <c r="H1175">
        <f t="shared" si="308"/>
        <v>99999</v>
      </c>
      <c r="I1175">
        <f t="shared" si="309"/>
        <v>1</v>
      </c>
      <c r="J1175">
        <f>IF(Basket_Sheet!$I$6=0,IF(C1175&lt;Basket_Sheet!$I$7,-10,10),IF(Basket_Sheet!$I$6=1,IF(D1175&lt;Basket_Sheet!$I$7,-10,10),IF(Basket_Sheet!$I$6=2,IF(E1175&gt;Basket_Sheet!$I$7,-10,10),"")))</f>
        <v>10</v>
      </c>
      <c r="K1175">
        <f t="shared" si="310"/>
        <v>1</v>
      </c>
      <c r="L1175">
        <f t="shared" si="311"/>
        <v>5</v>
      </c>
      <c r="M1175">
        <f t="shared" si="312"/>
        <v>5</v>
      </c>
      <c r="N1175">
        <v>35617.5</v>
      </c>
      <c r="O1175" s="6">
        <f t="shared" si="317"/>
        <v>1.4051688697921172E-2</v>
      </c>
      <c r="P1175">
        <v>44852992</v>
      </c>
      <c r="Q1175" s="6">
        <f t="shared" si="318"/>
        <v>-7.0509644279204142E-4</v>
      </c>
      <c r="R1175">
        <v>6404.4362720757226</v>
      </c>
      <c r="S1175" s="6">
        <f t="shared" si="319"/>
        <v>-1.7902062319056222E-3</v>
      </c>
      <c r="T1175" s="29">
        <v>1193.608659999999</v>
      </c>
      <c r="U1175" s="6">
        <f t="shared" si="320"/>
        <v>2.2166998452621822E-3</v>
      </c>
      <c r="V1175">
        <v>1974.3696799999998</v>
      </c>
      <c r="W1175" s="6">
        <f t="shared" si="322"/>
        <v>-7.1547306937256305E-3</v>
      </c>
      <c r="X1175">
        <v>7598.0449320757216</v>
      </c>
      <c r="Y1175" s="6">
        <f t="shared" si="321"/>
        <v>-1.1628671985109973E-3</v>
      </c>
      <c r="Z1175" s="29">
        <v>9572.4146120757214</v>
      </c>
      <c r="AA1175" s="6">
        <f t="shared" si="323"/>
        <v>-2.4046388269186592E-3</v>
      </c>
      <c r="AB1175">
        <f t="shared" si="313"/>
        <v>2021</v>
      </c>
      <c r="AC1175">
        <f t="shared" si="314"/>
        <v>2</v>
      </c>
      <c r="AD1175" s="23">
        <f t="shared" si="315"/>
        <v>1</v>
      </c>
      <c r="AE1175">
        <f>IF(ISBLANK(Basket_Sheet!$I$1),0,IF(Basket_Sheet!$I$1=0,1,IF(Calculation_Sheet!AB1175=Basket_Sheet!$I$1,1,0)))</f>
        <v>1</v>
      </c>
      <c r="AF1175">
        <f>IF(ISBLANK(Basket_Sheet!$I$2),0,IF(Basket_Sheet!$I$2=0,1,IF(Calculation_Sheet!AC1175=Basket_Sheet!$I$2,1,0)))</f>
        <v>0</v>
      </c>
      <c r="AG1175">
        <f>IF(ISBLANK(Basket_Sheet!$I$3),0,IF(Basket_Sheet!$I$3=0,1,IF(Calculation_Sheet!AD1175=Basket_Sheet!$I$3,1,0)))</f>
        <v>0</v>
      </c>
      <c r="AH1175">
        <f t="shared" si="316"/>
        <v>1</v>
      </c>
    </row>
    <row r="1176" spans="1:34" x14ac:dyDescent="0.35">
      <c r="A1176" s="19">
        <v>44252</v>
      </c>
      <c r="B1176" s="7">
        <v>-3.2098008774729205</v>
      </c>
      <c r="C1176">
        <v>0.81209281</v>
      </c>
      <c r="D1176">
        <v>0.247528542234388</v>
      </c>
      <c r="E1176">
        <v>7.86782880687863</v>
      </c>
      <c r="F1176">
        <v>6</v>
      </c>
      <c r="G1176">
        <f t="shared" si="307"/>
        <v>-1</v>
      </c>
      <c r="H1176">
        <f t="shared" si="308"/>
        <v>99999</v>
      </c>
      <c r="I1176">
        <f t="shared" si="309"/>
        <v>99999</v>
      </c>
      <c r="J1176">
        <f>IF(Basket_Sheet!$I$6=0,IF(C1176&lt;Basket_Sheet!$I$7,-10,10),IF(Basket_Sheet!$I$6=1,IF(D1176&lt;Basket_Sheet!$I$7,-10,10),IF(Basket_Sheet!$I$6=2,IF(E1176&gt;Basket_Sheet!$I$7,-10,10),"")))</f>
        <v>10</v>
      </c>
      <c r="K1176">
        <f t="shared" si="310"/>
        <v>-1</v>
      </c>
      <c r="L1176">
        <f t="shared" si="311"/>
        <v>1</v>
      </c>
      <c r="M1176">
        <f t="shared" si="312"/>
        <v>1</v>
      </c>
      <c r="N1176">
        <v>36544.449200000003</v>
      </c>
      <c r="O1176" s="6">
        <f t="shared" si="317"/>
        <v>2.6025105636274359E-2</v>
      </c>
      <c r="P1176">
        <v>45064892</v>
      </c>
      <c r="Q1176" s="6">
        <f t="shared" si="318"/>
        <v>4.7243225156530233E-3</v>
      </c>
      <c r="R1176">
        <v>6444.3854524561921</v>
      </c>
      <c r="S1176" s="6">
        <f t="shared" si="319"/>
        <v>6.2377356387561811E-3</v>
      </c>
      <c r="T1176" s="29">
        <v>1195.421139999999</v>
      </c>
      <c r="U1176" s="6">
        <f t="shared" si="320"/>
        <v>1.5184876423399718E-3</v>
      </c>
      <c r="V1176">
        <v>1977.0328</v>
      </c>
      <c r="W1176" s="6">
        <f t="shared" si="322"/>
        <v>1.3488456731163279E-3</v>
      </c>
      <c r="X1176">
        <v>7639.8065924561906</v>
      </c>
      <c r="Y1176" s="6">
        <f t="shared" si="321"/>
        <v>5.4963692310068257E-3</v>
      </c>
      <c r="Z1176" s="29">
        <v>9616.8393924561897</v>
      </c>
      <c r="AA1176" s="6">
        <f t="shared" si="323"/>
        <v>4.6409168617107532E-3</v>
      </c>
      <c r="AB1176">
        <f t="shared" si="313"/>
        <v>2021</v>
      </c>
      <c r="AC1176">
        <f t="shared" si="314"/>
        <v>2</v>
      </c>
      <c r="AD1176" s="23">
        <f t="shared" si="315"/>
        <v>1</v>
      </c>
      <c r="AE1176">
        <f>IF(ISBLANK(Basket_Sheet!$I$1),0,IF(Basket_Sheet!$I$1=0,1,IF(Calculation_Sheet!AB1176=Basket_Sheet!$I$1,1,0)))</f>
        <v>1</v>
      </c>
      <c r="AF1176">
        <f>IF(ISBLANK(Basket_Sheet!$I$2),0,IF(Basket_Sheet!$I$2=0,1,IF(Calculation_Sheet!AC1176=Basket_Sheet!$I$2,1,0)))</f>
        <v>0</v>
      </c>
      <c r="AG1176">
        <f>IF(ISBLANK(Basket_Sheet!$I$3),0,IF(Basket_Sheet!$I$3=0,1,IF(Calculation_Sheet!AD1176=Basket_Sheet!$I$3,1,0)))</f>
        <v>0</v>
      </c>
      <c r="AH1176">
        <f t="shared" si="316"/>
        <v>1</v>
      </c>
    </row>
    <row r="1177" spans="1:34" x14ac:dyDescent="0.35">
      <c r="A1177" s="19">
        <v>44253</v>
      </c>
      <c r="B1177" s="7">
        <v>-0.26341446124527285</v>
      </c>
      <c r="C1177">
        <v>0.43012207000000002</v>
      </c>
      <c r="D1177">
        <v>0.21670829566717201</v>
      </c>
      <c r="E1177">
        <v>7.1603590736340204</v>
      </c>
      <c r="F1177">
        <v>6</v>
      </c>
      <c r="G1177">
        <f t="shared" si="307"/>
        <v>-1</v>
      </c>
      <c r="H1177">
        <f t="shared" si="308"/>
        <v>99999</v>
      </c>
      <c r="I1177">
        <f t="shared" si="309"/>
        <v>99999</v>
      </c>
      <c r="J1177">
        <f>IF(Basket_Sheet!$I$6=0,IF(C1177&lt;Basket_Sheet!$I$7,-10,10),IF(Basket_Sheet!$I$6=1,IF(D1177&lt;Basket_Sheet!$I$7,-10,10),IF(Basket_Sheet!$I$6=2,IF(E1177&gt;Basket_Sheet!$I$7,-10,10),"")))</f>
        <v>10</v>
      </c>
      <c r="K1177">
        <f t="shared" si="310"/>
        <v>-1</v>
      </c>
      <c r="L1177">
        <f t="shared" si="311"/>
        <v>1</v>
      </c>
      <c r="M1177">
        <f t="shared" si="312"/>
        <v>1</v>
      </c>
      <c r="N1177">
        <v>34849.398399999998</v>
      </c>
      <c r="O1177" s="6">
        <f t="shared" si="317"/>
        <v>-4.6383263042859224E-2</v>
      </c>
      <c r="P1177">
        <v>45088616</v>
      </c>
      <c r="Q1177" s="6">
        <f t="shared" si="318"/>
        <v>5.2644084889852394E-4</v>
      </c>
      <c r="R1177">
        <v>6444.8750330106686</v>
      </c>
      <c r="S1177" s="6">
        <f t="shared" si="319"/>
        <v>7.5970091809152152E-5</v>
      </c>
      <c r="T1177" s="29">
        <v>1205.741199999999</v>
      </c>
      <c r="U1177" s="6">
        <f t="shared" si="320"/>
        <v>8.6329910478244454E-3</v>
      </c>
      <c r="V1177">
        <v>2046.7340399999998</v>
      </c>
      <c r="W1177" s="6">
        <f t="shared" si="322"/>
        <v>3.5255479828154579E-2</v>
      </c>
      <c r="X1177">
        <v>7650.6162330106672</v>
      </c>
      <c r="Y1177" s="6">
        <f t="shared" si="321"/>
        <v>1.4149102367526645E-3</v>
      </c>
      <c r="Z1177" s="29">
        <v>9697.3502730106666</v>
      </c>
      <c r="AA1177" s="6">
        <f t="shared" si="323"/>
        <v>8.3718649411606005E-3</v>
      </c>
      <c r="AB1177">
        <f t="shared" si="313"/>
        <v>2021</v>
      </c>
      <c r="AC1177">
        <f t="shared" si="314"/>
        <v>2</v>
      </c>
      <c r="AD1177" s="23">
        <f t="shared" si="315"/>
        <v>1</v>
      </c>
      <c r="AE1177">
        <f>IF(ISBLANK(Basket_Sheet!$I$1),0,IF(Basket_Sheet!$I$1=0,1,IF(Calculation_Sheet!AB1177=Basket_Sheet!$I$1,1,0)))</f>
        <v>1</v>
      </c>
      <c r="AF1177">
        <f>IF(ISBLANK(Basket_Sheet!$I$2),0,IF(Basket_Sheet!$I$2=0,1,IF(Calculation_Sheet!AC1177=Basket_Sheet!$I$2,1,0)))</f>
        <v>0</v>
      </c>
      <c r="AG1177">
        <f>IF(ISBLANK(Basket_Sheet!$I$3),0,IF(Basket_Sheet!$I$3=0,1,IF(Calculation_Sheet!AD1177=Basket_Sheet!$I$3,1,0)))</f>
        <v>0</v>
      </c>
      <c r="AH1177">
        <f t="shared" si="316"/>
        <v>1</v>
      </c>
    </row>
    <row r="1178" spans="1:34" x14ac:dyDescent="0.35">
      <c r="A1178" s="19">
        <v>44256</v>
      </c>
      <c r="B1178" s="7">
        <v>0.26567430990121366</v>
      </c>
      <c r="C1178">
        <v>9.5173022999999995E-2</v>
      </c>
      <c r="D1178">
        <v>8.2305284477996898E-2</v>
      </c>
      <c r="E1178">
        <v>10.2260491141224</v>
      </c>
      <c r="F1178">
        <v>6</v>
      </c>
      <c r="G1178">
        <f t="shared" si="307"/>
        <v>99999</v>
      </c>
      <c r="H1178">
        <f t="shared" si="308"/>
        <v>99999</v>
      </c>
      <c r="I1178">
        <f t="shared" si="309"/>
        <v>1</v>
      </c>
      <c r="J1178">
        <f>IF(Basket_Sheet!$I$6=0,IF(C1178&lt;Basket_Sheet!$I$7,-10,10),IF(Basket_Sheet!$I$6=1,IF(D1178&lt;Basket_Sheet!$I$7,-10,10),IF(Basket_Sheet!$I$6=2,IF(E1178&gt;Basket_Sheet!$I$7,-10,10),"")))</f>
        <v>-10</v>
      </c>
      <c r="K1178">
        <f t="shared" si="310"/>
        <v>1</v>
      </c>
      <c r="L1178">
        <f t="shared" si="311"/>
        <v>6</v>
      </c>
      <c r="M1178">
        <f t="shared" si="312"/>
        <v>6</v>
      </c>
      <c r="N1178">
        <v>35339.25</v>
      </c>
      <c r="O1178" s="6">
        <f t="shared" si="317"/>
        <v>1.4056242646645067E-2</v>
      </c>
      <c r="P1178">
        <v>45106412</v>
      </c>
      <c r="Q1178" s="6">
        <f t="shared" si="318"/>
        <v>3.9468942670595197E-4</v>
      </c>
      <c r="R1178">
        <v>6462.0855003964889</v>
      </c>
      <c r="S1178" s="6">
        <f t="shared" si="319"/>
        <v>2.6704113419837583E-3</v>
      </c>
      <c r="T1178" s="29">
        <v>1196.8653399999989</v>
      </c>
      <c r="U1178" s="6">
        <f t="shared" si="320"/>
        <v>-7.3613309390109238E-3</v>
      </c>
      <c r="V1178">
        <v>2045.5335599999999</v>
      </c>
      <c r="W1178" s="6">
        <f t="shared" si="322"/>
        <v>-5.8653443805523064E-4</v>
      </c>
      <c r="X1178">
        <v>7658.9508403964883</v>
      </c>
      <c r="Y1178" s="6">
        <f t="shared" si="321"/>
        <v>1.0894034064679037E-3</v>
      </c>
      <c r="Z1178" s="29">
        <v>9704.4844003964881</v>
      </c>
      <c r="AA1178" s="6">
        <f t="shared" si="323"/>
        <v>7.3567801357832252E-4</v>
      </c>
      <c r="AB1178">
        <f t="shared" si="313"/>
        <v>2021</v>
      </c>
      <c r="AC1178">
        <f t="shared" si="314"/>
        <v>3</v>
      </c>
      <c r="AD1178" s="23">
        <f t="shared" si="315"/>
        <v>1</v>
      </c>
      <c r="AE1178">
        <f>IF(ISBLANK(Basket_Sheet!$I$1),0,IF(Basket_Sheet!$I$1=0,1,IF(Calculation_Sheet!AB1178=Basket_Sheet!$I$1,1,0)))</f>
        <v>1</v>
      </c>
      <c r="AF1178">
        <f>IF(ISBLANK(Basket_Sheet!$I$2),0,IF(Basket_Sheet!$I$2=0,1,IF(Calculation_Sheet!AC1178=Basket_Sheet!$I$2,1,0)))</f>
        <v>0</v>
      </c>
      <c r="AG1178">
        <f>IF(ISBLANK(Basket_Sheet!$I$3),0,IF(Basket_Sheet!$I$3=0,1,IF(Calculation_Sheet!AD1178=Basket_Sheet!$I$3,1,0)))</f>
        <v>0</v>
      </c>
      <c r="AH1178">
        <f t="shared" si="316"/>
        <v>1</v>
      </c>
    </row>
    <row r="1179" spans="1:34" x14ac:dyDescent="0.35">
      <c r="A1179" s="19">
        <v>44257</v>
      </c>
      <c r="B1179" s="7">
        <v>1.0726802453357132</v>
      </c>
      <c r="C1179">
        <v>0.35092887499999997</v>
      </c>
      <c r="D1179">
        <v>5.1834300767774802E-2</v>
      </c>
      <c r="E1179">
        <v>7.9045787707152497</v>
      </c>
      <c r="F1179">
        <v>7</v>
      </c>
      <c r="G1179">
        <f t="shared" si="307"/>
        <v>99999</v>
      </c>
      <c r="H1179">
        <f t="shared" si="308"/>
        <v>99999</v>
      </c>
      <c r="I1179">
        <f t="shared" si="309"/>
        <v>1</v>
      </c>
      <c r="J1179">
        <f>IF(Basket_Sheet!$I$6=0,IF(C1179&lt;Basket_Sheet!$I$7,-10,10),IF(Basket_Sheet!$I$6=1,IF(D1179&lt;Basket_Sheet!$I$7,-10,10),IF(Basket_Sheet!$I$6=2,IF(E1179&gt;Basket_Sheet!$I$7,-10,10),"")))</f>
        <v>-10</v>
      </c>
      <c r="K1179">
        <f t="shared" si="310"/>
        <v>1</v>
      </c>
      <c r="L1179">
        <f t="shared" si="311"/>
        <v>6</v>
      </c>
      <c r="M1179">
        <f t="shared" si="312"/>
        <v>6</v>
      </c>
      <c r="N1179">
        <v>35473.949200000003</v>
      </c>
      <c r="O1179" s="6">
        <f t="shared" si="317"/>
        <v>3.8116032456829707E-3</v>
      </c>
      <c r="P1179">
        <v>45121428</v>
      </c>
      <c r="Q1179" s="6">
        <f t="shared" si="318"/>
        <v>3.3290167260480175E-4</v>
      </c>
      <c r="R1179">
        <v>6457.7147319400347</v>
      </c>
      <c r="S1179" s="6">
        <f t="shared" si="319"/>
        <v>-6.7637118948460362E-4</v>
      </c>
      <c r="T1179" s="29">
        <v>1196.5242799999992</v>
      </c>
      <c r="U1179" s="6">
        <f t="shared" si="320"/>
        <v>-2.8496104666186906E-4</v>
      </c>
      <c r="V1179">
        <v>2035.7679599999997</v>
      </c>
      <c r="W1179" s="6">
        <f t="shared" si="322"/>
        <v>-4.7741089126888125E-3</v>
      </c>
      <c r="X1179">
        <v>7654.2390119400334</v>
      </c>
      <c r="Y1179" s="6">
        <f t="shared" si="321"/>
        <v>-6.1520547065041509E-4</v>
      </c>
      <c r="Z1179" s="29">
        <v>9690.0069719400326</v>
      </c>
      <c r="AA1179" s="6">
        <f t="shared" si="323"/>
        <v>-1.4918287112568596E-3</v>
      </c>
      <c r="AB1179">
        <f t="shared" si="313"/>
        <v>2021</v>
      </c>
      <c r="AC1179">
        <f t="shared" si="314"/>
        <v>3</v>
      </c>
      <c r="AD1179" s="23">
        <f t="shared" si="315"/>
        <v>1</v>
      </c>
      <c r="AE1179">
        <f>IF(ISBLANK(Basket_Sheet!$I$1),0,IF(Basket_Sheet!$I$1=0,1,IF(Calculation_Sheet!AB1179=Basket_Sheet!$I$1,1,0)))</f>
        <v>1</v>
      </c>
      <c r="AF1179">
        <f>IF(ISBLANK(Basket_Sheet!$I$2),0,IF(Basket_Sheet!$I$2=0,1,IF(Calculation_Sheet!AC1179=Basket_Sheet!$I$2,1,0)))</f>
        <v>0</v>
      </c>
      <c r="AG1179">
        <f>IF(ISBLANK(Basket_Sheet!$I$3),0,IF(Basket_Sheet!$I$3=0,1,IF(Calculation_Sheet!AD1179=Basket_Sheet!$I$3,1,0)))</f>
        <v>0</v>
      </c>
      <c r="AH1179">
        <f t="shared" si="316"/>
        <v>1</v>
      </c>
    </row>
    <row r="1180" spans="1:34" x14ac:dyDescent="0.35">
      <c r="A1180" s="19">
        <v>44258</v>
      </c>
      <c r="B1180" s="7">
        <v>0.13781968806755376</v>
      </c>
      <c r="C1180">
        <v>0.92730177199999997</v>
      </c>
      <c r="D1180">
        <v>0.314993581830879</v>
      </c>
      <c r="E1180">
        <v>4.9489801713587998</v>
      </c>
      <c r="F1180">
        <v>1</v>
      </c>
      <c r="G1180">
        <f t="shared" si="307"/>
        <v>99999</v>
      </c>
      <c r="H1180">
        <f t="shared" si="308"/>
        <v>0</v>
      </c>
      <c r="I1180">
        <f t="shared" si="309"/>
        <v>99999</v>
      </c>
      <c r="J1180">
        <f>IF(Basket_Sheet!$I$6=0,IF(C1180&lt;Basket_Sheet!$I$7,-10,10),IF(Basket_Sheet!$I$6=1,IF(D1180&lt;Basket_Sheet!$I$7,-10,10),IF(Basket_Sheet!$I$6=2,IF(E1180&gt;Basket_Sheet!$I$7,-10,10),"")))</f>
        <v>10</v>
      </c>
      <c r="K1180">
        <f t="shared" si="310"/>
        <v>0</v>
      </c>
      <c r="L1180">
        <f t="shared" si="311"/>
        <v>3</v>
      </c>
      <c r="M1180">
        <f t="shared" si="312"/>
        <v>3</v>
      </c>
      <c r="N1180">
        <v>36347.101600000002</v>
      </c>
      <c r="O1180" s="6">
        <f t="shared" si="317"/>
        <v>2.4613904560702116E-2</v>
      </c>
      <c r="P1180">
        <v>45240044</v>
      </c>
      <c r="Q1180" s="6">
        <f t="shared" si="318"/>
        <v>2.6288175099422606E-3</v>
      </c>
      <c r="R1180">
        <v>6469.6653355541848</v>
      </c>
      <c r="S1180" s="6">
        <f t="shared" si="319"/>
        <v>1.8505932996764063E-3</v>
      </c>
      <c r="T1180" s="29">
        <v>1202.9027999999989</v>
      </c>
      <c r="U1180" s="6">
        <f t="shared" si="320"/>
        <v>5.3308738540598366E-3</v>
      </c>
      <c r="V1180">
        <v>2023.7017599999999</v>
      </c>
      <c r="W1180" s="6">
        <f t="shared" si="322"/>
        <v>-5.9270998645639672E-3</v>
      </c>
      <c r="X1180">
        <v>7672.5681355541838</v>
      </c>
      <c r="Y1180" s="6">
        <f t="shared" si="321"/>
        <v>2.3946369567970915E-3</v>
      </c>
      <c r="Z1180" s="29">
        <v>9696.2698955541837</v>
      </c>
      <c r="AA1180" s="6">
        <f t="shared" si="323"/>
        <v>6.4632808132003561E-4</v>
      </c>
      <c r="AB1180">
        <f t="shared" si="313"/>
        <v>2021</v>
      </c>
      <c r="AC1180">
        <f t="shared" si="314"/>
        <v>3</v>
      </c>
      <c r="AD1180" s="23">
        <f t="shared" si="315"/>
        <v>1</v>
      </c>
      <c r="AE1180">
        <f>IF(ISBLANK(Basket_Sheet!$I$1),0,IF(Basket_Sheet!$I$1=0,1,IF(Calculation_Sheet!AB1180=Basket_Sheet!$I$1,1,0)))</f>
        <v>1</v>
      </c>
      <c r="AF1180">
        <f>IF(ISBLANK(Basket_Sheet!$I$2),0,IF(Basket_Sheet!$I$2=0,1,IF(Calculation_Sheet!AC1180=Basket_Sheet!$I$2,1,0)))</f>
        <v>0</v>
      </c>
      <c r="AG1180">
        <f>IF(ISBLANK(Basket_Sheet!$I$3),0,IF(Basket_Sheet!$I$3=0,1,IF(Calculation_Sheet!AD1180=Basket_Sheet!$I$3,1,0)))</f>
        <v>0</v>
      </c>
      <c r="AH1180">
        <f t="shared" si="316"/>
        <v>1</v>
      </c>
    </row>
    <row r="1181" spans="1:34" x14ac:dyDescent="0.35">
      <c r="A1181" s="19">
        <v>44259</v>
      </c>
      <c r="B1181" s="7">
        <v>-0.49709418470927147</v>
      </c>
      <c r="C1181">
        <v>0.421073639</v>
      </c>
      <c r="D1181">
        <v>5.2137294971410897E-2</v>
      </c>
      <c r="E1181">
        <v>6.7316319019133202</v>
      </c>
      <c r="F1181">
        <v>5</v>
      </c>
      <c r="G1181">
        <f t="shared" si="307"/>
        <v>-1</v>
      </c>
      <c r="H1181">
        <f t="shared" si="308"/>
        <v>99999</v>
      </c>
      <c r="I1181">
        <f t="shared" si="309"/>
        <v>99999</v>
      </c>
      <c r="J1181">
        <f>IF(Basket_Sheet!$I$6=0,IF(C1181&lt;Basket_Sheet!$I$7,-10,10),IF(Basket_Sheet!$I$6=1,IF(D1181&lt;Basket_Sheet!$I$7,-10,10),IF(Basket_Sheet!$I$6=2,IF(E1181&gt;Basket_Sheet!$I$7,-10,10),"")))</f>
        <v>-10</v>
      </c>
      <c r="K1181">
        <f t="shared" si="310"/>
        <v>-1</v>
      </c>
      <c r="L1181">
        <f t="shared" si="311"/>
        <v>2</v>
      </c>
      <c r="M1181">
        <f t="shared" si="312"/>
        <v>2</v>
      </c>
      <c r="N1181">
        <v>35834.148399999998</v>
      </c>
      <c r="O1181" s="6">
        <f t="shared" si="317"/>
        <v>-1.4112630097581236E-2</v>
      </c>
      <c r="P1181">
        <v>44777236</v>
      </c>
      <c r="Q1181" s="6">
        <f t="shared" si="318"/>
        <v>-1.0230051942478169E-2</v>
      </c>
      <c r="R1181">
        <v>6488.1298056904307</v>
      </c>
      <c r="S1181" s="6">
        <f t="shared" si="319"/>
        <v>2.8540069970504067E-3</v>
      </c>
      <c r="T1181" s="29">
        <v>1192.7348399999989</v>
      </c>
      <c r="U1181" s="6">
        <f t="shared" si="320"/>
        <v>-8.4528525496823104E-3</v>
      </c>
      <c r="V1181">
        <v>2036.8083200000001</v>
      </c>
      <c r="W1181" s="6">
        <f t="shared" si="322"/>
        <v>6.4765274503690851E-3</v>
      </c>
      <c r="X1181">
        <v>7680.8646456904298</v>
      </c>
      <c r="Y1181" s="6">
        <f t="shared" si="321"/>
        <v>1.0813211417179946E-3</v>
      </c>
      <c r="Z1181" s="29">
        <v>9717.6729656904299</v>
      </c>
      <c r="AA1181" s="6">
        <f t="shared" si="323"/>
        <v>2.2073509057394247E-3</v>
      </c>
      <c r="AB1181">
        <f t="shared" si="313"/>
        <v>2021</v>
      </c>
      <c r="AC1181">
        <f t="shared" si="314"/>
        <v>3</v>
      </c>
      <c r="AD1181" s="23">
        <f t="shared" si="315"/>
        <v>1</v>
      </c>
      <c r="AE1181">
        <f>IF(ISBLANK(Basket_Sheet!$I$1),0,IF(Basket_Sheet!$I$1=0,1,IF(Calculation_Sheet!AB1181=Basket_Sheet!$I$1,1,0)))</f>
        <v>1</v>
      </c>
      <c r="AF1181">
        <f>IF(ISBLANK(Basket_Sheet!$I$2),0,IF(Basket_Sheet!$I$2=0,1,IF(Calculation_Sheet!AC1181=Basket_Sheet!$I$2,1,0)))</f>
        <v>0</v>
      </c>
      <c r="AG1181">
        <f>IF(ISBLANK(Basket_Sheet!$I$3),0,IF(Basket_Sheet!$I$3=0,1,IF(Calculation_Sheet!AD1181=Basket_Sheet!$I$3,1,0)))</f>
        <v>0</v>
      </c>
      <c r="AH1181">
        <f t="shared" si="316"/>
        <v>1</v>
      </c>
    </row>
    <row r="1182" spans="1:34" x14ac:dyDescent="0.35">
      <c r="A1182" s="19">
        <v>44260</v>
      </c>
      <c r="B1182" s="7">
        <v>-6.5089768324401677E-3</v>
      </c>
      <c r="C1182">
        <v>0.36384166299999998</v>
      </c>
      <c r="D1182">
        <v>2.4595585560101701E-2</v>
      </c>
      <c r="E1182">
        <v>9.2811164569827795</v>
      </c>
      <c r="F1182">
        <v>6</v>
      </c>
      <c r="G1182">
        <f t="shared" si="307"/>
        <v>99999</v>
      </c>
      <c r="H1182">
        <f t="shared" si="308"/>
        <v>0</v>
      </c>
      <c r="I1182">
        <f t="shared" si="309"/>
        <v>99999</v>
      </c>
      <c r="J1182">
        <f>IF(Basket_Sheet!$I$6=0,IF(C1182&lt;Basket_Sheet!$I$7,-10,10),IF(Basket_Sheet!$I$6=1,IF(D1182&lt;Basket_Sheet!$I$7,-10,10),IF(Basket_Sheet!$I$6=2,IF(E1182&gt;Basket_Sheet!$I$7,-10,10),"")))</f>
        <v>-10</v>
      </c>
      <c r="K1182">
        <f t="shared" si="310"/>
        <v>0</v>
      </c>
      <c r="L1182">
        <f t="shared" si="311"/>
        <v>4</v>
      </c>
      <c r="M1182">
        <f t="shared" si="312"/>
        <v>4</v>
      </c>
      <c r="N1182">
        <v>35333.800799999997</v>
      </c>
      <c r="O1182" s="6">
        <f t="shared" si="317"/>
        <v>-1.3962871237090724E-2</v>
      </c>
      <c r="P1182">
        <v>44854364</v>
      </c>
      <c r="Q1182" s="6">
        <f t="shared" si="318"/>
        <v>1.7224823792161281E-3</v>
      </c>
      <c r="R1182">
        <v>6520.6240581189622</v>
      </c>
      <c r="S1182" s="6">
        <f t="shared" si="319"/>
        <v>5.0082617644351402E-3</v>
      </c>
      <c r="T1182" s="29">
        <v>1194.7787199999991</v>
      </c>
      <c r="U1182" s="6">
        <f t="shared" si="320"/>
        <v>1.7136080304320789E-3</v>
      </c>
      <c r="V1182">
        <v>1966.4700799999996</v>
      </c>
      <c r="W1182" s="6">
        <f t="shared" si="322"/>
        <v>-3.4533558857418933E-2</v>
      </c>
      <c r="X1182">
        <v>7715.4027781189616</v>
      </c>
      <c r="Y1182" s="6">
        <f t="shared" si="321"/>
        <v>4.4966464091917846E-3</v>
      </c>
      <c r="Z1182" s="29">
        <v>9681.8728581189607</v>
      </c>
      <c r="AA1182" s="6">
        <f t="shared" si="323"/>
        <v>-3.6840206187084279E-3</v>
      </c>
      <c r="AB1182">
        <f t="shared" si="313"/>
        <v>2021</v>
      </c>
      <c r="AC1182">
        <f t="shared" si="314"/>
        <v>3</v>
      </c>
      <c r="AD1182" s="23">
        <f t="shared" si="315"/>
        <v>1</v>
      </c>
      <c r="AE1182">
        <f>IF(ISBLANK(Basket_Sheet!$I$1),0,IF(Basket_Sheet!$I$1=0,1,IF(Calculation_Sheet!AB1182=Basket_Sheet!$I$1,1,0)))</f>
        <v>1</v>
      </c>
      <c r="AF1182">
        <f>IF(ISBLANK(Basket_Sheet!$I$2),0,IF(Basket_Sheet!$I$2=0,1,IF(Calculation_Sheet!AC1182=Basket_Sheet!$I$2,1,0)))</f>
        <v>0</v>
      </c>
      <c r="AG1182">
        <f>IF(ISBLANK(Basket_Sheet!$I$3),0,IF(Basket_Sheet!$I$3=0,1,IF(Calculation_Sheet!AD1182=Basket_Sheet!$I$3,1,0)))</f>
        <v>0</v>
      </c>
      <c r="AH1182">
        <f t="shared" si="316"/>
        <v>1</v>
      </c>
    </row>
    <row r="1183" spans="1:34" x14ac:dyDescent="0.35">
      <c r="A1183" s="19">
        <v>44263</v>
      </c>
      <c r="B1183" s="7">
        <v>0.35983405116412526</v>
      </c>
      <c r="C1183">
        <v>0.34952452899999997</v>
      </c>
      <c r="D1183">
        <v>8.9285222848412296E-2</v>
      </c>
      <c r="E1183">
        <v>8.0500218043357599</v>
      </c>
      <c r="F1183">
        <v>8</v>
      </c>
      <c r="G1183">
        <f t="shared" si="307"/>
        <v>99999</v>
      </c>
      <c r="H1183">
        <f t="shared" si="308"/>
        <v>99999</v>
      </c>
      <c r="I1183">
        <f t="shared" si="309"/>
        <v>1</v>
      </c>
      <c r="J1183">
        <f>IF(Basket_Sheet!$I$6=0,IF(C1183&lt;Basket_Sheet!$I$7,-10,10),IF(Basket_Sheet!$I$6=1,IF(D1183&lt;Basket_Sheet!$I$7,-10,10),IF(Basket_Sheet!$I$6=2,IF(E1183&gt;Basket_Sheet!$I$7,-10,10),"")))</f>
        <v>-10</v>
      </c>
      <c r="K1183">
        <f t="shared" si="310"/>
        <v>1</v>
      </c>
      <c r="L1183">
        <f t="shared" si="311"/>
        <v>6</v>
      </c>
      <c r="M1183">
        <f t="shared" si="312"/>
        <v>6</v>
      </c>
      <c r="N1183">
        <v>35307.050799999997</v>
      </c>
      <c r="O1183" s="6">
        <f t="shared" si="317"/>
        <v>-7.5706545557929772E-4</v>
      </c>
      <c r="P1183">
        <v>45008832</v>
      </c>
      <c r="Q1183" s="6">
        <f t="shared" si="318"/>
        <v>3.4437674782323846E-3</v>
      </c>
      <c r="R1183">
        <v>6525.9173357855334</v>
      </c>
      <c r="S1183" s="6">
        <f t="shared" si="319"/>
        <v>8.117747042908352E-4</v>
      </c>
      <c r="T1183" s="29">
        <v>1184.1055999999992</v>
      </c>
      <c r="U1183" s="6">
        <f t="shared" si="320"/>
        <v>-8.9331353340473818E-3</v>
      </c>
      <c r="V1183">
        <v>1965.6215199999997</v>
      </c>
      <c r="W1183" s="6">
        <f t="shared" si="322"/>
        <v>-4.3151432031951487E-4</v>
      </c>
      <c r="X1183">
        <v>7710.0229357855324</v>
      </c>
      <c r="Y1183" s="6">
        <f t="shared" si="321"/>
        <v>-6.9728599894836041E-4</v>
      </c>
      <c r="Z1183" s="29">
        <v>9675.644455785532</v>
      </c>
      <c r="AA1183" s="6">
        <f t="shared" si="323"/>
        <v>-6.4330552824864995E-4</v>
      </c>
      <c r="AB1183">
        <f t="shared" si="313"/>
        <v>2021</v>
      </c>
      <c r="AC1183">
        <f t="shared" si="314"/>
        <v>3</v>
      </c>
      <c r="AD1183" s="23">
        <f t="shared" si="315"/>
        <v>1</v>
      </c>
      <c r="AE1183">
        <f>IF(ISBLANK(Basket_Sheet!$I$1),0,IF(Basket_Sheet!$I$1=0,1,IF(Calculation_Sheet!AB1183=Basket_Sheet!$I$1,1,0)))</f>
        <v>1</v>
      </c>
      <c r="AF1183">
        <f>IF(ISBLANK(Basket_Sheet!$I$2),0,IF(Basket_Sheet!$I$2=0,1,IF(Calculation_Sheet!AC1183=Basket_Sheet!$I$2,1,0)))</f>
        <v>0</v>
      </c>
      <c r="AG1183">
        <f>IF(ISBLANK(Basket_Sheet!$I$3),0,IF(Basket_Sheet!$I$3=0,1,IF(Calculation_Sheet!AD1183=Basket_Sheet!$I$3,1,0)))</f>
        <v>0</v>
      </c>
      <c r="AH1183">
        <f t="shared" si="316"/>
        <v>1</v>
      </c>
    </row>
    <row r="1184" spans="1:34" x14ac:dyDescent="0.35">
      <c r="A1184" s="19">
        <v>44264</v>
      </c>
      <c r="B1184" s="7">
        <v>0.22898571958713737</v>
      </c>
      <c r="C1184">
        <v>2.3065464000000001E-2</v>
      </c>
      <c r="D1184">
        <v>6.4780252419700604E-2</v>
      </c>
      <c r="E1184">
        <v>9.7444309072168096</v>
      </c>
      <c r="F1184">
        <v>4</v>
      </c>
      <c r="G1184">
        <f t="shared" si="307"/>
        <v>99999</v>
      </c>
      <c r="H1184">
        <f t="shared" si="308"/>
        <v>0</v>
      </c>
      <c r="I1184">
        <f t="shared" si="309"/>
        <v>99999</v>
      </c>
      <c r="J1184">
        <f>IF(Basket_Sheet!$I$6=0,IF(C1184&lt;Basket_Sheet!$I$7,-10,10),IF(Basket_Sheet!$I$6=1,IF(D1184&lt;Basket_Sheet!$I$7,-10,10),IF(Basket_Sheet!$I$6=2,IF(E1184&gt;Basket_Sheet!$I$7,-10,10),"")))</f>
        <v>-10</v>
      </c>
      <c r="K1184">
        <f t="shared" si="310"/>
        <v>0</v>
      </c>
      <c r="L1184">
        <f t="shared" si="311"/>
        <v>4</v>
      </c>
      <c r="M1184">
        <f t="shared" si="312"/>
        <v>4</v>
      </c>
      <c r="N1184">
        <v>35841.300799999997</v>
      </c>
      <c r="O1184" s="6">
        <f t="shared" si="317"/>
        <v>1.5131538542437539E-2</v>
      </c>
      <c r="P1184">
        <v>45163572</v>
      </c>
      <c r="Q1184" s="6">
        <f t="shared" si="318"/>
        <v>3.4379919034557282E-3</v>
      </c>
      <c r="R1184">
        <v>6541.4326485212332</v>
      </c>
      <c r="S1184" s="6">
        <f t="shared" si="319"/>
        <v>2.3774914601843999E-3</v>
      </c>
      <c r="T1184" s="29">
        <v>1174.877359999999</v>
      </c>
      <c r="U1184" s="6">
        <f t="shared" si="320"/>
        <v>-7.7934265322283647E-3</v>
      </c>
      <c r="V1184">
        <v>1960.3529199999998</v>
      </c>
      <c r="W1184" s="6">
        <f t="shared" si="322"/>
        <v>-2.6803735848394128E-3</v>
      </c>
      <c r="X1184">
        <v>7716.3100085212318</v>
      </c>
      <c r="Y1184" s="6">
        <f t="shared" si="321"/>
        <v>8.1544150880774602E-4</v>
      </c>
      <c r="Z1184" s="29">
        <v>9676.6629285212312</v>
      </c>
      <c r="AA1184" s="6">
        <f t="shared" si="323"/>
        <v>1.052614883021441E-4</v>
      </c>
      <c r="AB1184">
        <f t="shared" si="313"/>
        <v>2021</v>
      </c>
      <c r="AC1184">
        <f t="shared" si="314"/>
        <v>3</v>
      </c>
      <c r="AD1184" s="23">
        <f t="shared" si="315"/>
        <v>1</v>
      </c>
      <c r="AE1184">
        <f>IF(ISBLANK(Basket_Sheet!$I$1),0,IF(Basket_Sheet!$I$1=0,1,IF(Calculation_Sheet!AB1184=Basket_Sheet!$I$1,1,0)))</f>
        <v>1</v>
      </c>
      <c r="AF1184">
        <f>IF(ISBLANK(Basket_Sheet!$I$2),0,IF(Basket_Sheet!$I$2=0,1,IF(Calculation_Sheet!AC1184=Basket_Sheet!$I$2,1,0)))</f>
        <v>0</v>
      </c>
      <c r="AG1184">
        <f>IF(ISBLANK(Basket_Sheet!$I$3),0,IF(Basket_Sheet!$I$3=0,1,IF(Calculation_Sheet!AD1184=Basket_Sheet!$I$3,1,0)))</f>
        <v>0</v>
      </c>
      <c r="AH1184">
        <f t="shared" si="316"/>
        <v>1</v>
      </c>
    </row>
    <row r="1185" spans="1:34" x14ac:dyDescent="0.35">
      <c r="A1185" s="19">
        <v>44265</v>
      </c>
      <c r="B1185" s="7">
        <v>-0.99447958598565678</v>
      </c>
      <c r="C1185">
        <v>8.9453666000000001E-2</v>
      </c>
      <c r="D1185">
        <v>3.3925797495718099E-2</v>
      </c>
      <c r="E1185">
        <v>11.5706373626386</v>
      </c>
      <c r="F1185">
        <v>4</v>
      </c>
      <c r="G1185">
        <f t="shared" si="307"/>
        <v>-1</v>
      </c>
      <c r="H1185">
        <f t="shared" si="308"/>
        <v>99999</v>
      </c>
      <c r="I1185">
        <f t="shared" si="309"/>
        <v>99999</v>
      </c>
      <c r="J1185">
        <f>IF(Basket_Sheet!$I$6=0,IF(C1185&lt;Basket_Sheet!$I$7,-10,10),IF(Basket_Sheet!$I$6=1,IF(D1185&lt;Basket_Sheet!$I$7,-10,10),IF(Basket_Sheet!$I$6=2,IF(E1185&gt;Basket_Sheet!$I$7,-10,10),"")))</f>
        <v>-10</v>
      </c>
      <c r="K1185">
        <f t="shared" si="310"/>
        <v>-1</v>
      </c>
      <c r="L1185">
        <f t="shared" si="311"/>
        <v>2</v>
      </c>
      <c r="M1185">
        <f t="shared" si="312"/>
        <v>2</v>
      </c>
      <c r="N1185">
        <v>35945.148399999998</v>
      </c>
      <c r="O1185" s="6">
        <f t="shared" si="317"/>
        <v>2.8974283210168039E-3</v>
      </c>
      <c r="P1185">
        <v>45338108</v>
      </c>
      <c r="Q1185" s="6">
        <f t="shared" si="318"/>
        <v>3.8645304671649505E-3</v>
      </c>
      <c r="R1185">
        <v>6572.3288977767552</v>
      </c>
      <c r="S1185" s="6">
        <f t="shared" si="319"/>
        <v>4.7231624807000383E-3</v>
      </c>
      <c r="T1185" s="29">
        <v>1178.7241599999991</v>
      </c>
      <c r="U1185" s="6">
        <f t="shared" si="320"/>
        <v>3.2742140847790147E-3</v>
      </c>
      <c r="V1185">
        <v>1948.3725199999994</v>
      </c>
      <c r="W1185" s="6">
        <f t="shared" si="322"/>
        <v>-6.1113485626865804E-3</v>
      </c>
      <c r="X1185">
        <v>7751.053057776754</v>
      </c>
      <c r="Y1185" s="6">
        <f t="shared" si="321"/>
        <v>4.5025471005124551E-3</v>
      </c>
      <c r="Z1185" s="29">
        <v>9699.4255777767539</v>
      </c>
      <c r="AA1185" s="6">
        <f t="shared" si="323"/>
        <v>2.3523242902707686E-3</v>
      </c>
      <c r="AB1185">
        <f t="shared" si="313"/>
        <v>2021</v>
      </c>
      <c r="AC1185">
        <f t="shared" si="314"/>
        <v>3</v>
      </c>
      <c r="AD1185" s="23">
        <f t="shared" si="315"/>
        <v>1</v>
      </c>
      <c r="AE1185">
        <f>IF(ISBLANK(Basket_Sheet!$I$1),0,IF(Basket_Sheet!$I$1=0,1,IF(Calculation_Sheet!AB1185=Basket_Sheet!$I$1,1,0)))</f>
        <v>1</v>
      </c>
      <c r="AF1185">
        <f>IF(ISBLANK(Basket_Sheet!$I$2),0,IF(Basket_Sheet!$I$2=0,1,IF(Calculation_Sheet!AC1185=Basket_Sheet!$I$2,1,0)))</f>
        <v>0</v>
      </c>
      <c r="AG1185">
        <f>IF(ISBLANK(Basket_Sheet!$I$3),0,IF(Basket_Sheet!$I$3=0,1,IF(Calculation_Sheet!AD1185=Basket_Sheet!$I$3,1,0)))</f>
        <v>0</v>
      </c>
      <c r="AH1185">
        <f t="shared" si="316"/>
        <v>1</v>
      </c>
    </row>
    <row r="1186" spans="1:34" x14ac:dyDescent="0.35">
      <c r="A1186" s="19">
        <v>44267</v>
      </c>
      <c r="B1186" s="7">
        <v>-1.8400613011807232</v>
      </c>
      <c r="C1186">
        <v>0.81339488100000001</v>
      </c>
      <c r="D1186">
        <v>0.25630280378750298</v>
      </c>
      <c r="E1186">
        <v>4.7218734737194303</v>
      </c>
      <c r="F1186">
        <v>5</v>
      </c>
      <c r="G1186">
        <f t="shared" si="307"/>
        <v>-1</v>
      </c>
      <c r="H1186">
        <f t="shared" si="308"/>
        <v>99999</v>
      </c>
      <c r="I1186">
        <f t="shared" si="309"/>
        <v>99999</v>
      </c>
      <c r="J1186">
        <f>IF(Basket_Sheet!$I$6=0,IF(C1186&lt;Basket_Sheet!$I$7,-10,10),IF(Basket_Sheet!$I$6=1,IF(D1186&lt;Basket_Sheet!$I$7,-10,10),IF(Basket_Sheet!$I$6=2,IF(E1186&gt;Basket_Sheet!$I$7,-10,10),"")))</f>
        <v>10</v>
      </c>
      <c r="K1186">
        <f t="shared" si="310"/>
        <v>-1</v>
      </c>
      <c r="L1186">
        <f t="shared" si="311"/>
        <v>1</v>
      </c>
      <c r="M1186">
        <f t="shared" si="312"/>
        <v>1</v>
      </c>
      <c r="N1186">
        <v>35453</v>
      </c>
      <c r="O1186" s="6">
        <f t="shared" si="317"/>
        <v>-1.3691650247853682E-2</v>
      </c>
      <c r="P1186">
        <v>45474228</v>
      </c>
      <c r="Q1186" s="6">
        <f t="shared" si="318"/>
        <v>3.0023308427427065E-3</v>
      </c>
      <c r="R1186">
        <v>6586.964342616161</v>
      </c>
      <c r="S1186" s="6">
        <f t="shared" si="319"/>
        <v>2.2268278211634573E-3</v>
      </c>
      <c r="T1186" s="29">
        <v>1179.5649199999991</v>
      </c>
      <c r="U1186" s="6">
        <f t="shared" si="320"/>
        <v>7.1327968708145839E-4</v>
      </c>
      <c r="V1186">
        <v>1934.5922799999998</v>
      </c>
      <c r="W1186" s="6">
        <f t="shared" si="322"/>
        <v>-7.072692649144785E-3</v>
      </c>
      <c r="X1186">
        <v>7766.5292626161599</v>
      </c>
      <c r="Y1186" s="6">
        <f t="shared" si="321"/>
        <v>1.9966583539094973E-3</v>
      </c>
      <c r="Z1186" s="29">
        <v>9701.1215426161598</v>
      </c>
      <c r="AA1186" s="6">
        <f t="shared" si="323"/>
        <v>1.74852090549793E-4</v>
      </c>
      <c r="AB1186">
        <f t="shared" si="313"/>
        <v>2021</v>
      </c>
      <c r="AC1186">
        <f t="shared" si="314"/>
        <v>3</v>
      </c>
      <c r="AD1186" s="23">
        <f t="shared" si="315"/>
        <v>1</v>
      </c>
      <c r="AE1186">
        <f>IF(ISBLANK(Basket_Sheet!$I$1),0,IF(Basket_Sheet!$I$1=0,1,IF(Calculation_Sheet!AB1186=Basket_Sheet!$I$1,1,0)))</f>
        <v>1</v>
      </c>
      <c r="AF1186">
        <f>IF(ISBLANK(Basket_Sheet!$I$2),0,IF(Basket_Sheet!$I$2=0,1,IF(Calculation_Sheet!AC1186=Basket_Sheet!$I$2,1,0)))</f>
        <v>0</v>
      </c>
      <c r="AG1186">
        <f>IF(ISBLANK(Basket_Sheet!$I$3),0,IF(Basket_Sheet!$I$3=0,1,IF(Calculation_Sheet!AD1186=Basket_Sheet!$I$3,1,0)))</f>
        <v>0</v>
      </c>
      <c r="AH1186">
        <f t="shared" si="316"/>
        <v>1</v>
      </c>
    </row>
    <row r="1187" spans="1:34" x14ac:dyDescent="0.35">
      <c r="A1187" s="19">
        <v>44270</v>
      </c>
      <c r="B1187" s="7">
        <v>-0.61414251537083986</v>
      </c>
      <c r="C1187">
        <v>1.000535E-2</v>
      </c>
      <c r="D1187">
        <v>8.2225604925873705E-2</v>
      </c>
      <c r="E1187">
        <v>7.5618142107419901</v>
      </c>
      <c r="F1187">
        <v>3</v>
      </c>
      <c r="G1187">
        <f t="shared" si="307"/>
        <v>-1</v>
      </c>
      <c r="H1187">
        <f t="shared" si="308"/>
        <v>99999</v>
      </c>
      <c r="I1187">
        <f t="shared" si="309"/>
        <v>99999</v>
      </c>
      <c r="J1187">
        <f>IF(Basket_Sheet!$I$6=0,IF(C1187&lt;Basket_Sheet!$I$7,-10,10),IF(Basket_Sheet!$I$6=1,IF(D1187&lt;Basket_Sheet!$I$7,-10,10),IF(Basket_Sheet!$I$6=2,IF(E1187&gt;Basket_Sheet!$I$7,-10,10),"")))</f>
        <v>-10</v>
      </c>
      <c r="K1187">
        <f t="shared" si="310"/>
        <v>-1</v>
      </c>
      <c r="L1187">
        <f t="shared" si="311"/>
        <v>2</v>
      </c>
      <c r="M1187">
        <f t="shared" si="312"/>
        <v>2</v>
      </c>
      <c r="N1187">
        <v>35213.949200000003</v>
      </c>
      <c r="O1187" s="6">
        <f t="shared" si="317"/>
        <v>-6.7427523763855524E-3</v>
      </c>
      <c r="P1187">
        <v>45397072</v>
      </c>
      <c r="Q1187" s="6">
        <f t="shared" si="318"/>
        <v>-1.6966973029206578E-3</v>
      </c>
      <c r="R1187">
        <v>6590.656714153034</v>
      </c>
      <c r="S1187" s="6">
        <f t="shared" si="319"/>
        <v>5.6055738953753043E-4</v>
      </c>
      <c r="T1187" s="29">
        <v>1188.0568399999991</v>
      </c>
      <c r="U1187" s="6">
        <f t="shared" si="320"/>
        <v>7.1991968021565267E-3</v>
      </c>
      <c r="V1187">
        <v>1948.4264000000001</v>
      </c>
      <c r="W1187" s="6">
        <f t="shared" si="322"/>
        <v>7.1509227773824957E-3</v>
      </c>
      <c r="X1187">
        <v>7778.7135541530333</v>
      </c>
      <c r="Y1187" s="6">
        <f t="shared" si="321"/>
        <v>1.5688206565476204E-3</v>
      </c>
      <c r="Z1187" s="29">
        <v>9727.1399541530336</v>
      </c>
      <c r="AA1187" s="6">
        <f t="shared" si="323"/>
        <v>2.682000366924342E-3</v>
      </c>
      <c r="AB1187">
        <f t="shared" si="313"/>
        <v>2021</v>
      </c>
      <c r="AC1187">
        <f t="shared" si="314"/>
        <v>3</v>
      </c>
      <c r="AD1187" s="23">
        <f t="shared" si="315"/>
        <v>1</v>
      </c>
      <c r="AE1187">
        <f>IF(ISBLANK(Basket_Sheet!$I$1),0,IF(Basket_Sheet!$I$1=0,1,IF(Calculation_Sheet!AB1187=Basket_Sheet!$I$1,1,0)))</f>
        <v>1</v>
      </c>
      <c r="AF1187">
        <f>IF(ISBLANK(Basket_Sheet!$I$2),0,IF(Basket_Sheet!$I$2=0,1,IF(Calculation_Sheet!AC1187=Basket_Sheet!$I$2,1,0)))</f>
        <v>0</v>
      </c>
      <c r="AG1187">
        <f>IF(ISBLANK(Basket_Sheet!$I$3),0,IF(Basket_Sheet!$I$3=0,1,IF(Calculation_Sheet!AD1187=Basket_Sheet!$I$3,1,0)))</f>
        <v>0</v>
      </c>
      <c r="AH1187">
        <f t="shared" si="316"/>
        <v>1</v>
      </c>
    </row>
    <row r="1188" spans="1:34" x14ac:dyDescent="0.35">
      <c r="A1188" s="19">
        <v>44271</v>
      </c>
      <c r="B1188" s="7">
        <v>-1.3461569505167092</v>
      </c>
      <c r="C1188">
        <v>0.62715732199999996</v>
      </c>
      <c r="D1188">
        <v>0.14786293127316699</v>
      </c>
      <c r="E1188">
        <v>9.66835989877133</v>
      </c>
      <c r="F1188">
        <v>6</v>
      </c>
      <c r="G1188">
        <f t="shared" si="307"/>
        <v>-1</v>
      </c>
      <c r="H1188">
        <f t="shared" si="308"/>
        <v>99999</v>
      </c>
      <c r="I1188">
        <f t="shared" si="309"/>
        <v>99999</v>
      </c>
      <c r="J1188">
        <f>IF(Basket_Sheet!$I$6=0,IF(C1188&lt;Basket_Sheet!$I$7,-10,10),IF(Basket_Sheet!$I$6=1,IF(D1188&lt;Basket_Sheet!$I$7,-10,10),IF(Basket_Sheet!$I$6=2,IF(E1188&gt;Basket_Sheet!$I$7,-10,10),"")))</f>
        <v>10</v>
      </c>
      <c r="K1188">
        <f t="shared" si="310"/>
        <v>-1</v>
      </c>
      <c r="L1188">
        <f t="shared" si="311"/>
        <v>1</v>
      </c>
      <c r="M1188">
        <f t="shared" si="312"/>
        <v>1</v>
      </c>
      <c r="N1188">
        <v>34814.199200000003</v>
      </c>
      <c r="O1188" s="6">
        <f t="shared" si="317"/>
        <v>-1.1352035459856857E-2</v>
      </c>
      <c r="P1188">
        <v>45676956</v>
      </c>
      <c r="Q1188" s="6">
        <f t="shared" si="318"/>
        <v>6.1652434324399596E-3</v>
      </c>
      <c r="R1188">
        <v>6577.2606503966172</v>
      </c>
      <c r="S1188" s="6">
        <f t="shared" si="319"/>
        <v>-2.032584056100184E-3</v>
      </c>
      <c r="T1188" s="29">
        <v>1188.9251799999993</v>
      </c>
      <c r="U1188" s="6">
        <f t="shared" si="320"/>
        <v>7.3089095636214019E-4</v>
      </c>
      <c r="V1188">
        <v>1934.53568</v>
      </c>
      <c r="W1188" s="6">
        <f t="shared" si="322"/>
        <v>-7.129199234828687E-3</v>
      </c>
      <c r="X1188">
        <v>7766.1858303966164</v>
      </c>
      <c r="Y1188" s="6">
        <f t="shared" si="321"/>
        <v>-1.6105135726109943E-3</v>
      </c>
      <c r="Z1188" s="29">
        <v>9700.7215103966155</v>
      </c>
      <c r="AA1188" s="6">
        <f t="shared" si="323"/>
        <v>-2.7159518502803959E-3</v>
      </c>
      <c r="AB1188">
        <f t="shared" si="313"/>
        <v>2021</v>
      </c>
      <c r="AC1188">
        <f t="shared" si="314"/>
        <v>3</v>
      </c>
      <c r="AD1188" s="23">
        <f t="shared" si="315"/>
        <v>1</v>
      </c>
      <c r="AE1188">
        <f>IF(ISBLANK(Basket_Sheet!$I$1),0,IF(Basket_Sheet!$I$1=0,1,IF(Calculation_Sheet!AB1188=Basket_Sheet!$I$1,1,0)))</f>
        <v>1</v>
      </c>
      <c r="AF1188">
        <f>IF(ISBLANK(Basket_Sheet!$I$2),0,IF(Basket_Sheet!$I$2=0,1,IF(Calculation_Sheet!AC1188=Basket_Sheet!$I$2,1,0)))</f>
        <v>0</v>
      </c>
      <c r="AG1188">
        <f>IF(ISBLANK(Basket_Sheet!$I$3),0,IF(Basket_Sheet!$I$3=0,1,IF(Calculation_Sheet!AD1188=Basket_Sheet!$I$3,1,0)))</f>
        <v>0</v>
      </c>
      <c r="AH1188">
        <f t="shared" si="316"/>
        <v>1</v>
      </c>
    </row>
    <row r="1189" spans="1:34" x14ac:dyDescent="0.35">
      <c r="A1189" s="19">
        <v>44272</v>
      </c>
      <c r="B1189" s="7">
        <v>-1.0639371530406867</v>
      </c>
      <c r="C1189">
        <v>0.53761010200000003</v>
      </c>
      <c r="D1189">
        <v>0.24467636162001999</v>
      </c>
      <c r="E1189">
        <v>5.2320975244454901</v>
      </c>
      <c r="F1189">
        <v>1</v>
      </c>
      <c r="G1189">
        <f t="shared" si="307"/>
        <v>-1</v>
      </c>
      <c r="H1189">
        <f t="shared" si="308"/>
        <v>99999</v>
      </c>
      <c r="I1189">
        <f t="shared" si="309"/>
        <v>99999</v>
      </c>
      <c r="J1189">
        <f>IF(Basket_Sheet!$I$6=0,IF(C1189&lt;Basket_Sheet!$I$7,-10,10),IF(Basket_Sheet!$I$6=1,IF(D1189&lt;Basket_Sheet!$I$7,-10,10),IF(Basket_Sheet!$I$6=2,IF(E1189&gt;Basket_Sheet!$I$7,-10,10),"")))</f>
        <v>10</v>
      </c>
      <c r="K1189">
        <f t="shared" si="310"/>
        <v>-1</v>
      </c>
      <c r="L1189">
        <f t="shared" si="311"/>
        <v>1</v>
      </c>
      <c r="M1189">
        <f t="shared" si="312"/>
        <v>1</v>
      </c>
      <c r="N1189">
        <v>34140.851600000002</v>
      </c>
      <c r="O1189" s="6">
        <f t="shared" si="317"/>
        <v>-1.9341177320545744E-2</v>
      </c>
      <c r="P1189">
        <v>45301524</v>
      </c>
      <c r="Q1189" s="6">
        <f t="shared" si="318"/>
        <v>-8.2192867668327008E-3</v>
      </c>
      <c r="R1189">
        <v>6545.8545923353377</v>
      </c>
      <c r="S1189" s="6">
        <f t="shared" si="319"/>
        <v>-4.7749450311636021E-3</v>
      </c>
      <c r="T1189" s="29">
        <v>1194.5588599999994</v>
      </c>
      <c r="U1189" s="6">
        <f t="shared" si="320"/>
        <v>4.7384647030523919E-3</v>
      </c>
      <c r="V1189">
        <v>1936.2958399999998</v>
      </c>
      <c r="W1189" s="6">
        <f t="shared" si="322"/>
        <v>9.0986174005314169E-4</v>
      </c>
      <c r="X1189">
        <v>7740.4134523353368</v>
      </c>
      <c r="Y1189" s="6">
        <f t="shared" si="321"/>
        <v>-3.3185373906978732E-3</v>
      </c>
      <c r="Z1189" s="29">
        <v>9676.7092923353375</v>
      </c>
      <c r="AA1189" s="6">
        <f t="shared" si="323"/>
        <v>-2.4753022788607248E-3</v>
      </c>
      <c r="AB1189">
        <f t="shared" si="313"/>
        <v>2021</v>
      </c>
      <c r="AC1189">
        <f t="shared" si="314"/>
        <v>3</v>
      </c>
      <c r="AD1189" s="23">
        <f t="shared" si="315"/>
        <v>1</v>
      </c>
      <c r="AE1189">
        <f>IF(ISBLANK(Basket_Sheet!$I$1),0,IF(Basket_Sheet!$I$1=0,1,IF(Calculation_Sheet!AB1189=Basket_Sheet!$I$1,1,0)))</f>
        <v>1</v>
      </c>
      <c r="AF1189">
        <f>IF(ISBLANK(Basket_Sheet!$I$2),0,IF(Basket_Sheet!$I$2=0,1,IF(Calculation_Sheet!AC1189=Basket_Sheet!$I$2,1,0)))</f>
        <v>0</v>
      </c>
      <c r="AG1189">
        <f>IF(ISBLANK(Basket_Sheet!$I$3),0,IF(Basket_Sheet!$I$3=0,1,IF(Calculation_Sheet!AD1189=Basket_Sheet!$I$3,1,0)))</f>
        <v>0</v>
      </c>
      <c r="AH1189">
        <f t="shared" si="316"/>
        <v>1</v>
      </c>
    </row>
    <row r="1190" spans="1:34" x14ac:dyDescent="0.35">
      <c r="A1190" s="19">
        <v>44273</v>
      </c>
      <c r="B1190" s="7">
        <v>-0.74137438340893846</v>
      </c>
      <c r="C1190">
        <v>0.80416455899999995</v>
      </c>
      <c r="D1190">
        <v>0.242894677014757</v>
      </c>
      <c r="E1190">
        <v>5.0827627409360101</v>
      </c>
      <c r="F1190">
        <v>7</v>
      </c>
      <c r="G1190">
        <f t="shared" si="307"/>
        <v>-1</v>
      </c>
      <c r="H1190">
        <f t="shared" si="308"/>
        <v>99999</v>
      </c>
      <c r="I1190">
        <f t="shared" si="309"/>
        <v>99999</v>
      </c>
      <c r="J1190">
        <f>IF(Basket_Sheet!$I$6=0,IF(C1190&lt;Basket_Sheet!$I$7,-10,10),IF(Basket_Sheet!$I$6=1,IF(D1190&lt;Basket_Sheet!$I$7,-10,10),IF(Basket_Sheet!$I$6=2,IF(E1190&gt;Basket_Sheet!$I$7,-10,10),"")))</f>
        <v>10</v>
      </c>
      <c r="K1190">
        <f t="shared" si="310"/>
        <v>-1</v>
      </c>
      <c r="L1190">
        <f t="shared" si="311"/>
        <v>1</v>
      </c>
      <c r="M1190">
        <f t="shared" si="312"/>
        <v>1</v>
      </c>
      <c r="N1190">
        <v>33912.398399999998</v>
      </c>
      <c r="O1190" s="6">
        <f t="shared" si="317"/>
        <v>-6.6914909644493203E-3</v>
      </c>
      <c r="P1190">
        <v>45507512</v>
      </c>
      <c r="Q1190" s="6">
        <f t="shared" si="318"/>
        <v>4.5470434946073279E-3</v>
      </c>
      <c r="R1190">
        <v>6543.3525140860438</v>
      </c>
      <c r="S1190" s="6">
        <f t="shared" si="319"/>
        <v>-3.8223859299035823E-4</v>
      </c>
      <c r="T1190" s="29">
        <v>1194.0461799999994</v>
      </c>
      <c r="U1190" s="6">
        <f t="shared" si="320"/>
        <v>-4.2917935412578601E-4</v>
      </c>
      <c r="V1190">
        <v>1937.7943599999999</v>
      </c>
      <c r="W1190" s="6">
        <f t="shared" si="322"/>
        <v>7.7391066439513878E-4</v>
      </c>
      <c r="X1190">
        <v>7737.3986940860432</v>
      </c>
      <c r="Y1190" s="6">
        <f t="shared" si="321"/>
        <v>-3.8948284453510507E-4</v>
      </c>
      <c r="Z1190" s="29">
        <v>9675.193054086043</v>
      </c>
      <c r="AA1190" s="6">
        <f t="shared" si="323"/>
        <v>-1.5668944922164751E-4</v>
      </c>
      <c r="AB1190">
        <f t="shared" si="313"/>
        <v>2021</v>
      </c>
      <c r="AC1190">
        <f t="shared" si="314"/>
        <v>3</v>
      </c>
      <c r="AD1190" s="23">
        <f t="shared" si="315"/>
        <v>1</v>
      </c>
      <c r="AE1190">
        <f>IF(ISBLANK(Basket_Sheet!$I$1),0,IF(Basket_Sheet!$I$1=0,1,IF(Calculation_Sheet!AB1190=Basket_Sheet!$I$1,1,0)))</f>
        <v>1</v>
      </c>
      <c r="AF1190">
        <f>IF(ISBLANK(Basket_Sheet!$I$2),0,IF(Basket_Sheet!$I$2=0,1,IF(Calculation_Sheet!AC1190=Basket_Sheet!$I$2,1,0)))</f>
        <v>0</v>
      </c>
      <c r="AG1190">
        <f>IF(ISBLANK(Basket_Sheet!$I$3),0,IF(Basket_Sheet!$I$3=0,1,IF(Calculation_Sheet!AD1190=Basket_Sheet!$I$3,1,0)))</f>
        <v>0</v>
      </c>
      <c r="AH1190">
        <f t="shared" si="316"/>
        <v>1</v>
      </c>
    </row>
    <row r="1191" spans="1:34" x14ac:dyDescent="0.35">
      <c r="A1191" s="19">
        <v>44274</v>
      </c>
      <c r="B1191" s="7">
        <v>0.1373622155619284</v>
      </c>
      <c r="C1191">
        <v>0.33197820700000003</v>
      </c>
      <c r="D1191">
        <v>0.17460778945976199</v>
      </c>
      <c r="E1191">
        <v>8.6141514306552001</v>
      </c>
      <c r="F1191">
        <v>13</v>
      </c>
      <c r="G1191">
        <f t="shared" si="307"/>
        <v>99999</v>
      </c>
      <c r="H1191">
        <f t="shared" si="308"/>
        <v>0</v>
      </c>
      <c r="I1191">
        <f t="shared" si="309"/>
        <v>99999</v>
      </c>
      <c r="J1191">
        <f>IF(Basket_Sheet!$I$6=0,IF(C1191&lt;Basket_Sheet!$I$7,-10,10),IF(Basket_Sheet!$I$6=1,IF(D1191&lt;Basket_Sheet!$I$7,-10,10),IF(Basket_Sheet!$I$6=2,IF(E1191&gt;Basket_Sheet!$I$7,-10,10),"")))</f>
        <v>10</v>
      </c>
      <c r="K1191">
        <f t="shared" si="310"/>
        <v>0</v>
      </c>
      <c r="L1191">
        <f t="shared" si="311"/>
        <v>3</v>
      </c>
      <c r="M1191">
        <f t="shared" si="312"/>
        <v>3</v>
      </c>
      <c r="N1191">
        <v>34115.101600000002</v>
      </c>
      <c r="O1191" s="6">
        <f t="shared" si="317"/>
        <v>5.9772593376941074E-3</v>
      </c>
      <c r="P1191">
        <v>45647956</v>
      </c>
      <c r="Q1191" s="6">
        <f t="shared" si="318"/>
        <v>3.0861717951093937E-3</v>
      </c>
      <c r="R1191">
        <v>6540.3655005966966</v>
      </c>
      <c r="S1191" s="6">
        <f t="shared" si="319"/>
        <v>-4.5649588386331708E-4</v>
      </c>
      <c r="T1191" s="29">
        <v>1177.6267799999994</v>
      </c>
      <c r="U1191" s="6">
        <f t="shared" si="320"/>
        <v>-1.3751059443948832E-2</v>
      </c>
      <c r="V1191">
        <v>1954.5337199999999</v>
      </c>
      <c r="W1191" s="6">
        <f t="shared" si="322"/>
        <v>8.6383572713051304E-3</v>
      </c>
      <c r="X1191">
        <v>7717.9922805966962</v>
      </c>
      <c r="Y1191" s="6">
        <f t="shared" si="321"/>
        <v>-2.5081315124914072E-3</v>
      </c>
      <c r="Z1191" s="29">
        <v>9672.5260005966957</v>
      </c>
      <c r="AA1191" s="6">
        <f t="shared" si="323"/>
        <v>-2.7565894286951664E-4</v>
      </c>
      <c r="AB1191">
        <f t="shared" si="313"/>
        <v>2021</v>
      </c>
      <c r="AC1191">
        <f t="shared" si="314"/>
        <v>3</v>
      </c>
      <c r="AD1191" s="23">
        <f t="shared" si="315"/>
        <v>1</v>
      </c>
      <c r="AE1191">
        <f>IF(ISBLANK(Basket_Sheet!$I$1),0,IF(Basket_Sheet!$I$1=0,1,IF(Calculation_Sheet!AB1191=Basket_Sheet!$I$1,1,0)))</f>
        <v>1</v>
      </c>
      <c r="AF1191">
        <f>IF(ISBLANK(Basket_Sheet!$I$2),0,IF(Basket_Sheet!$I$2=0,1,IF(Calculation_Sheet!AC1191=Basket_Sheet!$I$2,1,0)))</f>
        <v>0</v>
      </c>
      <c r="AG1191">
        <f>IF(ISBLANK(Basket_Sheet!$I$3),0,IF(Basket_Sheet!$I$3=0,1,IF(Calculation_Sheet!AD1191=Basket_Sheet!$I$3,1,0)))</f>
        <v>0</v>
      </c>
      <c r="AH1191">
        <f t="shared" si="316"/>
        <v>1</v>
      </c>
    </row>
    <row r="1192" spans="1:34" x14ac:dyDescent="0.35">
      <c r="A1192" s="19">
        <v>44277</v>
      </c>
      <c r="B1192" s="7">
        <v>0.38137944523563777</v>
      </c>
      <c r="C1192">
        <v>0.76683445299999997</v>
      </c>
      <c r="D1192">
        <v>0.12919533485527501</v>
      </c>
      <c r="E1192">
        <v>7.7457279368215097</v>
      </c>
      <c r="F1192">
        <v>3</v>
      </c>
      <c r="G1192">
        <f t="shared" si="307"/>
        <v>99999</v>
      </c>
      <c r="H1192">
        <f t="shared" si="308"/>
        <v>99999</v>
      </c>
      <c r="I1192">
        <f t="shared" si="309"/>
        <v>1</v>
      </c>
      <c r="J1192">
        <f>IF(Basket_Sheet!$I$6=0,IF(C1192&lt;Basket_Sheet!$I$7,-10,10),IF(Basket_Sheet!$I$6=1,IF(D1192&lt;Basket_Sheet!$I$7,-10,10),IF(Basket_Sheet!$I$6=2,IF(E1192&gt;Basket_Sheet!$I$7,-10,10),"")))</f>
        <v>10</v>
      </c>
      <c r="K1192">
        <f t="shared" si="310"/>
        <v>1</v>
      </c>
      <c r="L1192">
        <f t="shared" si="311"/>
        <v>5</v>
      </c>
      <c r="M1192">
        <f t="shared" si="312"/>
        <v>5</v>
      </c>
      <c r="N1192">
        <v>33659.851600000002</v>
      </c>
      <c r="O1192" s="6">
        <f t="shared" si="317"/>
        <v>-1.3344530095141249E-2</v>
      </c>
      <c r="P1192">
        <v>45710920</v>
      </c>
      <c r="Q1192" s="6">
        <f t="shared" si="318"/>
        <v>1.3793388689735675E-3</v>
      </c>
      <c r="R1192">
        <v>6562.5790736847712</v>
      </c>
      <c r="S1192" s="6">
        <f t="shared" si="319"/>
        <v>3.3963809952284318E-3</v>
      </c>
      <c r="T1192" s="29">
        <v>1175.0419799999995</v>
      </c>
      <c r="U1192" s="6">
        <f t="shared" si="320"/>
        <v>-2.1949229109751167E-3</v>
      </c>
      <c r="V1192">
        <v>1949.8151599999997</v>
      </c>
      <c r="W1192" s="6">
        <f t="shared" si="322"/>
        <v>-2.4141614706960635E-3</v>
      </c>
      <c r="X1192">
        <v>7737.6210536847702</v>
      </c>
      <c r="Y1192" s="6">
        <f t="shared" si="321"/>
        <v>2.5432486033214463E-3</v>
      </c>
      <c r="Z1192" s="29">
        <v>9687.4362136847703</v>
      </c>
      <c r="AA1192" s="6">
        <f t="shared" si="323"/>
        <v>1.5415014740880473E-3</v>
      </c>
      <c r="AB1192">
        <f t="shared" si="313"/>
        <v>2021</v>
      </c>
      <c r="AC1192">
        <f t="shared" si="314"/>
        <v>3</v>
      </c>
      <c r="AD1192" s="23">
        <f t="shared" si="315"/>
        <v>1</v>
      </c>
      <c r="AE1192">
        <f>IF(ISBLANK(Basket_Sheet!$I$1),0,IF(Basket_Sheet!$I$1=0,1,IF(Calculation_Sheet!AB1192=Basket_Sheet!$I$1,1,0)))</f>
        <v>1</v>
      </c>
      <c r="AF1192">
        <f>IF(ISBLANK(Basket_Sheet!$I$2),0,IF(Basket_Sheet!$I$2=0,1,IF(Calculation_Sheet!AC1192=Basket_Sheet!$I$2,1,0)))</f>
        <v>0</v>
      </c>
      <c r="AG1192">
        <f>IF(ISBLANK(Basket_Sheet!$I$3),0,IF(Basket_Sheet!$I$3=0,1,IF(Calculation_Sheet!AD1192=Basket_Sheet!$I$3,1,0)))</f>
        <v>0</v>
      </c>
      <c r="AH1192">
        <f t="shared" si="316"/>
        <v>1</v>
      </c>
    </row>
    <row r="1193" spans="1:34" x14ac:dyDescent="0.35">
      <c r="A1193" s="19">
        <v>44278</v>
      </c>
      <c r="B1193" s="7">
        <v>-0.46580031952548812</v>
      </c>
      <c r="C1193">
        <v>0.35496366499999998</v>
      </c>
      <c r="D1193">
        <v>5.9756399577723197E-2</v>
      </c>
      <c r="E1193">
        <v>8.8237281227810307</v>
      </c>
      <c r="F1193">
        <v>4</v>
      </c>
      <c r="G1193">
        <f t="shared" si="307"/>
        <v>-1</v>
      </c>
      <c r="H1193">
        <f t="shared" si="308"/>
        <v>99999</v>
      </c>
      <c r="I1193">
        <f t="shared" si="309"/>
        <v>99999</v>
      </c>
      <c r="J1193">
        <f>IF(Basket_Sheet!$I$6=0,IF(C1193&lt;Basket_Sheet!$I$7,-10,10),IF(Basket_Sheet!$I$6=1,IF(D1193&lt;Basket_Sheet!$I$7,-10,10),IF(Basket_Sheet!$I$6=2,IF(E1193&gt;Basket_Sheet!$I$7,-10,10),"")))</f>
        <v>-10</v>
      </c>
      <c r="K1193">
        <f t="shared" si="310"/>
        <v>-1</v>
      </c>
      <c r="L1193">
        <f t="shared" si="311"/>
        <v>2</v>
      </c>
      <c r="M1193">
        <f t="shared" si="312"/>
        <v>2</v>
      </c>
      <c r="N1193">
        <v>34212.300799999997</v>
      </c>
      <c r="O1193" s="6">
        <f t="shared" si="317"/>
        <v>1.6412704564627179E-2</v>
      </c>
      <c r="P1193">
        <v>45331308</v>
      </c>
      <c r="Q1193" s="6">
        <f t="shared" si="318"/>
        <v>-8.3046239279367384E-3</v>
      </c>
      <c r="R1193">
        <v>6567.4798647811485</v>
      </c>
      <c r="S1193" s="6">
        <f t="shared" si="319"/>
        <v>7.4677821651381038E-4</v>
      </c>
      <c r="T1193" s="29">
        <v>1170.4343799999995</v>
      </c>
      <c r="U1193" s="6">
        <f t="shared" si="320"/>
        <v>-3.9212216060570126E-3</v>
      </c>
      <c r="V1193">
        <v>1940.8450399999997</v>
      </c>
      <c r="W1193" s="6">
        <f t="shared" si="322"/>
        <v>-4.6004976184511603E-3</v>
      </c>
      <c r="X1193">
        <v>7737.9142447811482</v>
      </c>
      <c r="Y1193" s="6">
        <f t="shared" si="321"/>
        <v>3.7891632886033477E-5</v>
      </c>
      <c r="Z1193" s="29">
        <v>9678.7592847811484</v>
      </c>
      <c r="AA1193" s="6">
        <f t="shared" si="323"/>
        <v>-8.9568888116797751E-4</v>
      </c>
      <c r="AB1193">
        <f t="shared" si="313"/>
        <v>2021</v>
      </c>
      <c r="AC1193">
        <f t="shared" si="314"/>
        <v>3</v>
      </c>
      <c r="AD1193" s="23">
        <f t="shared" si="315"/>
        <v>1</v>
      </c>
      <c r="AE1193">
        <f>IF(ISBLANK(Basket_Sheet!$I$1),0,IF(Basket_Sheet!$I$1=0,1,IF(Calculation_Sheet!AB1193=Basket_Sheet!$I$1,1,0)))</f>
        <v>1</v>
      </c>
      <c r="AF1193">
        <f>IF(ISBLANK(Basket_Sheet!$I$2),0,IF(Basket_Sheet!$I$2=0,1,IF(Calculation_Sheet!AC1193=Basket_Sheet!$I$2,1,0)))</f>
        <v>0</v>
      </c>
      <c r="AG1193">
        <f>IF(ISBLANK(Basket_Sheet!$I$3),0,IF(Basket_Sheet!$I$3=0,1,IF(Calculation_Sheet!AD1193=Basket_Sheet!$I$3,1,0)))</f>
        <v>0</v>
      </c>
      <c r="AH1193">
        <f t="shared" si="316"/>
        <v>1</v>
      </c>
    </row>
    <row r="1194" spans="1:34" x14ac:dyDescent="0.35">
      <c r="A1194" s="19">
        <v>44279</v>
      </c>
      <c r="B1194" s="7">
        <v>-0.88527434943930416</v>
      </c>
      <c r="C1194">
        <v>0.49545137</v>
      </c>
      <c r="D1194">
        <v>0.24332157993671699</v>
      </c>
      <c r="E1194">
        <v>6.8947800677775204</v>
      </c>
      <c r="F1194">
        <v>4</v>
      </c>
      <c r="G1194">
        <f t="shared" si="307"/>
        <v>-1</v>
      </c>
      <c r="H1194">
        <f t="shared" si="308"/>
        <v>99999</v>
      </c>
      <c r="I1194">
        <f t="shared" si="309"/>
        <v>99999</v>
      </c>
      <c r="J1194">
        <f>IF(Basket_Sheet!$I$6=0,IF(C1194&lt;Basket_Sheet!$I$7,-10,10),IF(Basket_Sheet!$I$6=1,IF(D1194&lt;Basket_Sheet!$I$7,-10,10),IF(Basket_Sheet!$I$6=2,IF(E1194&gt;Basket_Sheet!$I$7,-10,10),"")))</f>
        <v>10</v>
      </c>
      <c r="K1194">
        <f t="shared" si="310"/>
        <v>-1</v>
      </c>
      <c r="L1194">
        <f t="shared" si="311"/>
        <v>1</v>
      </c>
      <c r="M1194">
        <f t="shared" si="312"/>
        <v>1</v>
      </c>
      <c r="N1194">
        <v>33370.300799999997</v>
      </c>
      <c r="O1194" s="6">
        <f t="shared" si="317"/>
        <v>-2.4611031129481931E-2</v>
      </c>
      <c r="P1194">
        <v>45466820</v>
      </c>
      <c r="Q1194" s="6">
        <f t="shared" si="318"/>
        <v>2.9893688485671532E-3</v>
      </c>
      <c r="R1194">
        <v>6590.9268220108115</v>
      </c>
      <c r="S1194" s="6">
        <f t="shared" si="319"/>
        <v>3.5701605048537033E-3</v>
      </c>
      <c r="T1194" s="29">
        <v>1169.2381399999995</v>
      </c>
      <c r="U1194" s="6">
        <f t="shared" si="320"/>
        <v>-1.0220478998574922E-3</v>
      </c>
      <c r="V1194">
        <v>1937.7818399999996</v>
      </c>
      <c r="W1194" s="6">
        <f t="shared" si="322"/>
        <v>-1.5782815922285032E-3</v>
      </c>
      <c r="X1194">
        <v>7760.164962010811</v>
      </c>
      <c r="Y1194" s="6">
        <f t="shared" si="321"/>
        <v>2.875544562240373E-3</v>
      </c>
      <c r="Z1194" s="29">
        <v>9697.9468020108106</v>
      </c>
      <c r="AA1194" s="6">
        <f t="shared" si="323"/>
        <v>1.9824356268300924E-3</v>
      </c>
      <c r="AB1194">
        <f t="shared" si="313"/>
        <v>2021</v>
      </c>
      <c r="AC1194">
        <f t="shared" si="314"/>
        <v>3</v>
      </c>
      <c r="AD1194" s="23">
        <f t="shared" si="315"/>
        <v>1</v>
      </c>
      <c r="AE1194">
        <f>IF(ISBLANK(Basket_Sheet!$I$1),0,IF(Basket_Sheet!$I$1=0,1,IF(Calculation_Sheet!AB1194=Basket_Sheet!$I$1,1,0)))</f>
        <v>1</v>
      </c>
      <c r="AF1194">
        <f>IF(ISBLANK(Basket_Sheet!$I$2),0,IF(Basket_Sheet!$I$2=0,1,IF(Calculation_Sheet!AC1194=Basket_Sheet!$I$2,1,0)))</f>
        <v>0</v>
      </c>
      <c r="AG1194">
        <f>IF(ISBLANK(Basket_Sheet!$I$3),0,IF(Basket_Sheet!$I$3=0,1,IF(Calculation_Sheet!AD1194=Basket_Sheet!$I$3,1,0)))</f>
        <v>0</v>
      </c>
      <c r="AH1194">
        <f t="shared" si="316"/>
        <v>1</v>
      </c>
    </row>
    <row r="1195" spans="1:34" x14ac:dyDescent="0.35">
      <c r="A1195" s="19">
        <v>44280</v>
      </c>
      <c r="B1195" s="7">
        <v>0.54810841254308751</v>
      </c>
      <c r="C1195">
        <v>9.0228916000000006E-2</v>
      </c>
      <c r="D1195">
        <v>7.2292184687306801E-3</v>
      </c>
      <c r="E1195">
        <v>5.9140962750496797</v>
      </c>
      <c r="F1195">
        <v>8</v>
      </c>
      <c r="G1195">
        <f t="shared" si="307"/>
        <v>99999</v>
      </c>
      <c r="H1195">
        <f t="shared" si="308"/>
        <v>99999</v>
      </c>
      <c r="I1195">
        <f t="shared" si="309"/>
        <v>1</v>
      </c>
      <c r="J1195">
        <f>IF(Basket_Sheet!$I$6=0,IF(C1195&lt;Basket_Sheet!$I$7,-10,10),IF(Basket_Sheet!$I$6=1,IF(D1195&lt;Basket_Sheet!$I$7,-10,10),IF(Basket_Sheet!$I$6=2,IF(E1195&gt;Basket_Sheet!$I$7,-10,10),"")))</f>
        <v>-10</v>
      </c>
      <c r="K1195">
        <f t="shared" si="310"/>
        <v>1</v>
      </c>
      <c r="L1195">
        <f t="shared" si="311"/>
        <v>6</v>
      </c>
      <c r="M1195">
        <f t="shared" si="312"/>
        <v>6</v>
      </c>
      <c r="N1195">
        <v>33032.449200000003</v>
      </c>
      <c r="O1195" s="6">
        <f t="shared" si="317"/>
        <v>-1.0124319886262279E-2</v>
      </c>
      <c r="P1195">
        <v>44989420</v>
      </c>
      <c r="Q1195" s="6">
        <f t="shared" si="318"/>
        <v>-1.0499964589562261E-2</v>
      </c>
      <c r="R1195">
        <v>6540.6216927390706</v>
      </c>
      <c r="S1195" s="6">
        <f t="shared" si="319"/>
        <v>-7.6324818390858251E-3</v>
      </c>
      <c r="T1195" s="29">
        <v>1174.6729399999992</v>
      </c>
      <c r="U1195" s="6">
        <f t="shared" si="320"/>
        <v>4.6481549088022156E-3</v>
      </c>
      <c r="V1195">
        <v>1926.7312999999997</v>
      </c>
      <c r="W1195" s="6">
        <f t="shared" si="322"/>
        <v>-5.7026749719153447E-3</v>
      </c>
      <c r="X1195">
        <v>7715.29463273907</v>
      </c>
      <c r="Y1195" s="6">
        <f t="shared" si="321"/>
        <v>-5.7821360101749653E-3</v>
      </c>
      <c r="Z1195" s="29">
        <v>9642.0259327390704</v>
      </c>
      <c r="AA1195" s="6">
        <f t="shared" si="323"/>
        <v>-5.7662586126112636E-3</v>
      </c>
      <c r="AB1195">
        <f t="shared" si="313"/>
        <v>2021</v>
      </c>
      <c r="AC1195">
        <f t="shared" si="314"/>
        <v>3</v>
      </c>
      <c r="AD1195" s="23">
        <f t="shared" si="315"/>
        <v>1</v>
      </c>
      <c r="AE1195">
        <f>IF(ISBLANK(Basket_Sheet!$I$1),0,IF(Basket_Sheet!$I$1=0,1,IF(Calculation_Sheet!AB1195=Basket_Sheet!$I$1,1,0)))</f>
        <v>1</v>
      </c>
      <c r="AF1195">
        <f>IF(ISBLANK(Basket_Sheet!$I$2),0,IF(Basket_Sheet!$I$2=0,1,IF(Calculation_Sheet!AC1195=Basket_Sheet!$I$2,1,0)))</f>
        <v>0</v>
      </c>
      <c r="AG1195">
        <f>IF(ISBLANK(Basket_Sheet!$I$3),0,IF(Basket_Sheet!$I$3=0,1,IF(Calculation_Sheet!AD1195=Basket_Sheet!$I$3,1,0)))</f>
        <v>0</v>
      </c>
      <c r="AH1195">
        <f t="shared" si="316"/>
        <v>1</v>
      </c>
    </row>
    <row r="1196" spans="1:34" x14ac:dyDescent="0.35">
      <c r="A1196" s="19">
        <v>44281</v>
      </c>
      <c r="B1196" s="7">
        <v>0.78210642646331052</v>
      </c>
      <c r="C1196">
        <v>3.70913E-4</v>
      </c>
      <c r="D1196">
        <v>0.100919068410983</v>
      </c>
      <c r="E1196">
        <v>13.4065091779177</v>
      </c>
      <c r="F1196">
        <v>8</v>
      </c>
      <c r="G1196">
        <f t="shared" si="307"/>
        <v>99999</v>
      </c>
      <c r="H1196">
        <f t="shared" si="308"/>
        <v>99999</v>
      </c>
      <c r="I1196">
        <f t="shared" si="309"/>
        <v>1</v>
      </c>
      <c r="J1196">
        <f>IF(Basket_Sheet!$I$6=0,IF(C1196&lt;Basket_Sheet!$I$7,-10,10),IF(Basket_Sheet!$I$6=1,IF(D1196&lt;Basket_Sheet!$I$7,-10,10),IF(Basket_Sheet!$I$6=2,IF(E1196&gt;Basket_Sheet!$I$7,-10,10),"")))</f>
        <v>10</v>
      </c>
      <c r="K1196">
        <f t="shared" si="310"/>
        <v>1</v>
      </c>
      <c r="L1196">
        <f t="shared" si="311"/>
        <v>5</v>
      </c>
      <c r="M1196">
        <f t="shared" si="312"/>
        <v>5</v>
      </c>
      <c r="N1196">
        <v>33445.148399999998</v>
      </c>
      <c r="O1196" s="6">
        <f t="shared" si="317"/>
        <v>1.2493751144556198E-2</v>
      </c>
      <c r="P1196">
        <v>45564844</v>
      </c>
      <c r="Q1196" s="6">
        <f t="shared" si="318"/>
        <v>1.2790207119807384E-2</v>
      </c>
      <c r="R1196">
        <v>6604.5560113098772</v>
      </c>
      <c r="S1196" s="6">
        <f t="shared" si="319"/>
        <v>9.7749604814756363E-3</v>
      </c>
      <c r="T1196" s="29">
        <v>1175.0100199999995</v>
      </c>
      <c r="U1196" s="6">
        <f t="shared" si="320"/>
        <v>2.8695646977294764E-4</v>
      </c>
      <c r="V1196">
        <v>1914.5668199999996</v>
      </c>
      <c r="W1196" s="6">
        <f t="shared" si="322"/>
        <v>-6.3135321463870797E-3</v>
      </c>
      <c r="X1196">
        <v>7779.566031309877</v>
      </c>
      <c r="Y1196" s="6">
        <f t="shared" si="321"/>
        <v>8.330388096661645E-3</v>
      </c>
      <c r="Z1196" s="29">
        <v>9694.1328513098761</v>
      </c>
      <c r="AA1196" s="6">
        <f t="shared" si="323"/>
        <v>5.4041462794534034E-3</v>
      </c>
      <c r="AB1196">
        <f t="shared" si="313"/>
        <v>2021</v>
      </c>
      <c r="AC1196">
        <f t="shared" si="314"/>
        <v>3</v>
      </c>
      <c r="AD1196" s="23">
        <f t="shared" si="315"/>
        <v>1</v>
      </c>
      <c r="AE1196">
        <f>IF(ISBLANK(Basket_Sheet!$I$1),0,IF(Basket_Sheet!$I$1=0,1,IF(Calculation_Sheet!AB1196=Basket_Sheet!$I$1,1,0)))</f>
        <v>1</v>
      </c>
      <c r="AF1196">
        <f>IF(ISBLANK(Basket_Sheet!$I$2),0,IF(Basket_Sheet!$I$2=0,1,IF(Calculation_Sheet!AC1196=Basket_Sheet!$I$2,1,0)))</f>
        <v>0</v>
      </c>
      <c r="AG1196">
        <f>IF(ISBLANK(Basket_Sheet!$I$3),0,IF(Basket_Sheet!$I$3=0,1,IF(Calculation_Sheet!AD1196=Basket_Sheet!$I$3,1,0)))</f>
        <v>0</v>
      </c>
      <c r="AH1196">
        <f t="shared" si="316"/>
        <v>1</v>
      </c>
    </row>
    <row r="1197" spans="1:34" x14ac:dyDescent="0.35">
      <c r="A1197" s="19">
        <v>44285</v>
      </c>
      <c r="B1197" s="7">
        <v>-0.48042224520844201</v>
      </c>
      <c r="C1197">
        <v>2.5428177E-2</v>
      </c>
      <c r="D1197">
        <v>6.7466324850549E-2</v>
      </c>
      <c r="E1197">
        <v>10.404325161290901</v>
      </c>
      <c r="F1197">
        <v>3</v>
      </c>
      <c r="G1197">
        <f t="shared" si="307"/>
        <v>-1</v>
      </c>
      <c r="H1197">
        <f t="shared" si="308"/>
        <v>99999</v>
      </c>
      <c r="I1197">
        <f t="shared" si="309"/>
        <v>99999</v>
      </c>
      <c r="J1197">
        <f>IF(Basket_Sheet!$I$6=0,IF(C1197&lt;Basket_Sheet!$I$7,-10,10),IF(Basket_Sheet!$I$6=1,IF(D1197&lt;Basket_Sheet!$I$7,-10,10),IF(Basket_Sheet!$I$6=2,IF(E1197&gt;Basket_Sheet!$I$7,-10,10),"")))</f>
        <v>-10</v>
      </c>
      <c r="K1197">
        <f t="shared" si="310"/>
        <v>-1</v>
      </c>
      <c r="L1197">
        <f t="shared" si="311"/>
        <v>2</v>
      </c>
      <c r="M1197">
        <f t="shared" si="312"/>
        <v>2</v>
      </c>
      <c r="N1197">
        <v>33893.550799999997</v>
      </c>
      <c r="O1197" s="6">
        <f t="shared" si="317"/>
        <v>1.340709853151667E-2</v>
      </c>
      <c r="P1197">
        <v>45964888</v>
      </c>
      <c r="Q1197" s="6">
        <f t="shared" si="318"/>
        <v>8.7796635493802011E-3</v>
      </c>
      <c r="R1197">
        <v>6641.6276365127478</v>
      </c>
      <c r="S1197" s="6">
        <f t="shared" si="319"/>
        <v>5.6130382026267078E-3</v>
      </c>
      <c r="T1197" s="29">
        <v>1176.8356599999993</v>
      </c>
      <c r="U1197" s="6">
        <f t="shared" si="320"/>
        <v>1.5537229205924152E-3</v>
      </c>
      <c r="V1197">
        <v>1914.5668199999996</v>
      </c>
      <c r="W1197" s="6">
        <f t="shared" si="322"/>
        <v>0</v>
      </c>
      <c r="X1197">
        <v>7818.4632965127475</v>
      </c>
      <c r="Y1197" s="6">
        <f t="shared" si="321"/>
        <v>4.9999273797951549E-3</v>
      </c>
      <c r="Z1197" s="29">
        <v>9733.0301165127476</v>
      </c>
      <c r="AA1197" s="6">
        <f t="shared" si="323"/>
        <v>4.0124543163875259E-3</v>
      </c>
      <c r="AB1197">
        <f t="shared" si="313"/>
        <v>2021</v>
      </c>
      <c r="AC1197">
        <f t="shared" si="314"/>
        <v>3</v>
      </c>
      <c r="AD1197" s="23">
        <f t="shared" si="315"/>
        <v>1</v>
      </c>
      <c r="AE1197">
        <f>IF(ISBLANK(Basket_Sheet!$I$1),0,IF(Basket_Sheet!$I$1=0,1,IF(Calculation_Sheet!AB1197=Basket_Sheet!$I$1,1,0)))</f>
        <v>1</v>
      </c>
      <c r="AF1197">
        <f>IF(ISBLANK(Basket_Sheet!$I$2),0,IF(Basket_Sheet!$I$2=0,1,IF(Calculation_Sheet!AC1197=Basket_Sheet!$I$2,1,0)))</f>
        <v>0</v>
      </c>
      <c r="AG1197">
        <f>IF(ISBLANK(Basket_Sheet!$I$3),0,IF(Basket_Sheet!$I$3=0,1,IF(Calculation_Sheet!AD1197=Basket_Sheet!$I$3,1,0)))</f>
        <v>0</v>
      </c>
      <c r="AH1197">
        <f t="shared" si="316"/>
        <v>1</v>
      </c>
    </row>
    <row r="1198" spans="1:34" x14ac:dyDescent="0.35">
      <c r="A1198" s="19">
        <v>44286</v>
      </c>
      <c r="B1198" s="7">
        <v>0.65174547894400114</v>
      </c>
      <c r="C1198">
        <v>9.0958304000000004E-2</v>
      </c>
      <c r="D1198">
        <v>9.1331607472304302E-2</v>
      </c>
      <c r="E1198">
        <v>11.061319733737699</v>
      </c>
      <c r="F1198">
        <v>2</v>
      </c>
      <c r="G1198">
        <f t="shared" si="307"/>
        <v>99999</v>
      </c>
      <c r="H1198">
        <f t="shared" si="308"/>
        <v>99999</v>
      </c>
      <c r="I1198">
        <f t="shared" si="309"/>
        <v>1</v>
      </c>
      <c r="J1198">
        <f>IF(Basket_Sheet!$I$6=0,IF(C1198&lt;Basket_Sheet!$I$7,-10,10),IF(Basket_Sheet!$I$6=1,IF(D1198&lt;Basket_Sheet!$I$7,-10,10),IF(Basket_Sheet!$I$6=2,IF(E1198&gt;Basket_Sheet!$I$7,-10,10),"")))</f>
        <v>10</v>
      </c>
      <c r="K1198">
        <f t="shared" si="310"/>
        <v>1</v>
      </c>
      <c r="L1198">
        <f t="shared" si="311"/>
        <v>5</v>
      </c>
      <c r="M1198">
        <f t="shared" si="312"/>
        <v>5</v>
      </c>
      <c r="N1198">
        <v>33340.050799999997</v>
      </c>
      <c r="O1198" s="6">
        <f t="shared" si="317"/>
        <v>-1.6330540381151226E-2</v>
      </c>
      <c r="P1198">
        <v>46045100</v>
      </c>
      <c r="Q1198" s="6">
        <f t="shared" si="318"/>
        <v>1.7450711508315564E-3</v>
      </c>
      <c r="R1198">
        <v>6648.0956852030258</v>
      </c>
      <c r="S1198" s="6">
        <f t="shared" si="319"/>
        <v>9.7386499880225408E-4</v>
      </c>
      <c r="T1198" s="29">
        <v>1175.1846599999992</v>
      </c>
      <c r="U1198" s="6">
        <f t="shared" si="320"/>
        <v>-1.4029146601489684E-3</v>
      </c>
      <c r="V1198">
        <v>1914.5668199999996</v>
      </c>
      <c r="W1198" s="6">
        <f t="shared" si="322"/>
        <v>0</v>
      </c>
      <c r="X1198">
        <v>7823.2803452030248</v>
      </c>
      <c r="Y1198" s="6">
        <f t="shared" si="321"/>
        <v>6.1611195289823506E-4</v>
      </c>
      <c r="Z1198" s="29">
        <v>9737.8471652030239</v>
      </c>
      <c r="AA1198" s="6">
        <f t="shared" si="323"/>
        <v>4.9491768057974284E-4</v>
      </c>
      <c r="AB1198">
        <f t="shared" si="313"/>
        <v>2021</v>
      </c>
      <c r="AC1198">
        <f t="shared" si="314"/>
        <v>3</v>
      </c>
      <c r="AD1198" s="23">
        <f t="shared" si="315"/>
        <v>1</v>
      </c>
      <c r="AE1198">
        <f>IF(ISBLANK(Basket_Sheet!$I$1),0,IF(Basket_Sheet!$I$1=0,1,IF(Calculation_Sheet!AB1198=Basket_Sheet!$I$1,1,0)))</f>
        <v>1</v>
      </c>
      <c r="AF1198">
        <f>IF(ISBLANK(Basket_Sheet!$I$2),0,IF(Basket_Sheet!$I$2=0,1,IF(Calculation_Sheet!AC1198=Basket_Sheet!$I$2,1,0)))</f>
        <v>0</v>
      </c>
      <c r="AG1198">
        <f>IF(ISBLANK(Basket_Sheet!$I$3),0,IF(Basket_Sheet!$I$3=0,1,IF(Calculation_Sheet!AD1198=Basket_Sheet!$I$3,1,0)))</f>
        <v>0</v>
      </c>
      <c r="AH1198">
        <f t="shared" si="316"/>
        <v>1</v>
      </c>
    </row>
    <row r="1199" spans="1:34" x14ac:dyDescent="0.35">
      <c r="A1199" s="19">
        <v>44287</v>
      </c>
      <c r="B1199" s="7">
        <v>-1.3486492304841304</v>
      </c>
      <c r="C1199">
        <v>0.60709775499999996</v>
      </c>
      <c r="D1199">
        <v>0.215937466353394</v>
      </c>
      <c r="E1199">
        <v>5.6414308836956204</v>
      </c>
      <c r="F1199">
        <v>3</v>
      </c>
      <c r="G1199">
        <f t="shared" si="307"/>
        <v>-1</v>
      </c>
      <c r="H1199">
        <f t="shared" si="308"/>
        <v>99999</v>
      </c>
      <c r="I1199">
        <f t="shared" si="309"/>
        <v>99999</v>
      </c>
      <c r="J1199">
        <f>IF(Basket_Sheet!$I$6=0,IF(C1199&lt;Basket_Sheet!$I$7,-10,10),IF(Basket_Sheet!$I$6=1,IF(D1199&lt;Basket_Sheet!$I$7,-10,10),IF(Basket_Sheet!$I$6=2,IF(E1199&gt;Basket_Sheet!$I$7,-10,10),"")))</f>
        <v>10</v>
      </c>
      <c r="K1199">
        <f t="shared" si="310"/>
        <v>-1</v>
      </c>
      <c r="L1199">
        <f t="shared" si="311"/>
        <v>1</v>
      </c>
      <c r="M1199">
        <f t="shared" si="312"/>
        <v>1</v>
      </c>
      <c r="N1199">
        <v>33905.351600000002</v>
      </c>
      <c r="O1199" s="6">
        <f t="shared" si="317"/>
        <v>1.6955607038247278E-2</v>
      </c>
      <c r="P1199">
        <v>45584896</v>
      </c>
      <c r="Q1199" s="6">
        <f t="shared" si="318"/>
        <v>-9.9946356941346126E-3</v>
      </c>
      <c r="R1199">
        <v>6628.4341822201704</v>
      </c>
      <c r="S1199" s="6">
        <f t="shared" si="319"/>
        <v>-2.9574638985141455E-3</v>
      </c>
      <c r="T1199" s="29">
        <v>1172.5079999999994</v>
      </c>
      <c r="U1199" s="6">
        <f t="shared" si="320"/>
        <v>-2.2776505608913533E-3</v>
      </c>
      <c r="V1199">
        <v>1907.2772999999997</v>
      </c>
      <c r="W1199" s="6">
        <f t="shared" si="322"/>
        <v>-3.8073991066029933E-3</v>
      </c>
      <c r="X1199">
        <v>7800.9421822201693</v>
      </c>
      <c r="Y1199" s="6">
        <f t="shared" si="321"/>
        <v>-2.8553448166475093E-3</v>
      </c>
      <c r="Z1199" s="29">
        <v>9708.2194822201691</v>
      </c>
      <c r="AA1199" s="6">
        <f t="shared" si="323"/>
        <v>-3.0425290600909483E-3</v>
      </c>
      <c r="AB1199">
        <f t="shared" si="313"/>
        <v>2021</v>
      </c>
      <c r="AC1199">
        <f t="shared" si="314"/>
        <v>4</v>
      </c>
      <c r="AD1199" s="23">
        <f t="shared" si="315"/>
        <v>2</v>
      </c>
      <c r="AE1199">
        <f>IF(ISBLANK(Basket_Sheet!$I$1),0,IF(Basket_Sheet!$I$1=0,1,IF(Calculation_Sheet!AB1199=Basket_Sheet!$I$1,1,0)))</f>
        <v>1</v>
      </c>
      <c r="AF1199">
        <f>IF(ISBLANK(Basket_Sheet!$I$2),0,IF(Basket_Sheet!$I$2=0,1,IF(Calculation_Sheet!AC1199=Basket_Sheet!$I$2,1,0)))</f>
        <v>0</v>
      </c>
      <c r="AG1199">
        <f>IF(ISBLANK(Basket_Sheet!$I$3),0,IF(Basket_Sheet!$I$3=0,1,IF(Calculation_Sheet!AD1199=Basket_Sheet!$I$3,1,0)))</f>
        <v>0</v>
      </c>
      <c r="AH1199">
        <f t="shared" si="316"/>
        <v>1</v>
      </c>
    </row>
    <row r="1200" spans="1:34" x14ac:dyDescent="0.35">
      <c r="A1200" s="19">
        <v>44291</v>
      </c>
      <c r="B1200" s="7">
        <v>-1.2296006269696944</v>
      </c>
      <c r="C1200">
        <v>3.5826130000000001E-3</v>
      </c>
      <c r="D1200">
        <v>0.16768638752394299</v>
      </c>
      <c r="E1200">
        <v>6.8133850087022498</v>
      </c>
      <c r="F1200">
        <v>8</v>
      </c>
      <c r="G1200">
        <f t="shared" si="307"/>
        <v>-1</v>
      </c>
      <c r="H1200">
        <f t="shared" si="308"/>
        <v>99999</v>
      </c>
      <c r="I1200">
        <f t="shared" si="309"/>
        <v>99999</v>
      </c>
      <c r="J1200">
        <f>IF(Basket_Sheet!$I$6=0,IF(C1200&lt;Basket_Sheet!$I$7,-10,10),IF(Basket_Sheet!$I$6=1,IF(D1200&lt;Basket_Sheet!$I$7,-10,10),IF(Basket_Sheet!$I$6=2,IF(E1200&gt;Basket_Sheet!$I$7,-10,10),"")))</f>
        <v>10</v>
      </c>
      <c r="K1200">
        <f t="shared" si="310"/>
        <v>-1</v>
      </c>
      <c r="L1200">
        <f t="shared" si="311"/>
        <v>1</v>
      </c>
      <c r="M1200">
        <f t="shared" si="312"/>
        <v>1</v>
      </c>
      <c r="N1200">
        <v>32714.449199999999</v>
      </c>
      <c r="O1200" s="6">
        <f t="shared" si="317"/>
        <v>-3.5124319430446582E-2</v>
      </c>
      <c r="P1200">
        <v>45734700</v>
      </c>
      <c r="Q1200" s="6">
        <f t="shared" si="318"/>
        <v>3.2862639414599215E-3</v>
      </c>
      <c r="R1200">
        <v>6654.2650860806016</v>
      </c>
      <c r="S1200" s="6">
        <f t="shared" si="319"/>
        <v>3.8969842877401017E-3</v>
      </c>
      <c r="T1200" s="29">
        <v>1182.2077599999993</v>
      </c>
      <c r="U1200" s="6">
        <f t="shared" si="320"/>
        <v>8.2726599733220496E-3</v>
      </c>
      <c r="V1200">
        <v>1884.6396799999998</v>
      </c>
      <c r="W1200" s="6">
        <f t="shared" si="322"/>
        <v>-1.1869076405407797E-2</v>
      </c>
      <c r="X1200">
        <v>7836.4728460806009</v>
      </c>
      <c r="Y1200" s="6">
        <f t="shared" si="321"/>
        <v>4.5546631458712739E-3</v>
      </c>
      <c r="Z1200" s="29">
        <v>9721.1125260806002</v>
      </c>
      <c r="AA1200" s="6">
        <f t="shared" si="323"/>
        <v>1.3280544268743366E-3</v>
      </c>
      <c r="AB1200">
        <f t="shared" si="313"/>
        <v>2021</v>
      </c>
      <c r="AC1200">
        <f t="shared" si="314"/>
        <v>4</v>
      </c>
      <c r="AD1200" s="23">
        <f t="shared" si="315"/>
        <v>2</v>
      </c>
      <c r="AE1200">
        <f>IF(ISBLANK(Basket_Sheet!$I$1),0,IF(Basket_Sheet!$I$1=0,1,IF(Calculation_Sheet!AB1200=Basket_Sheet!$I$1,1,0)))</f>
        <v>1</v>
      </c>
      <c r="AF1200">
        <f>IF(ISBLANK(Basket_Sheet!$I$2),0,IF(Basket_Sheet!$I$2=0,1,IF(Calculation_Sheet!AC1200=Basket_Sheet!$I$2,1,0)))</f>
        <v>0</v>
      </c>
      <c r="AG1200">
        <f>IF(ISBLANK(Basket_Sheet!$I$3),0,IF(Basket_Sheet!$I$3=0,1,IF(Calculation_Sheet!AD1200=Basket_Sheet!$I$3,1,0)))</f>
        <v>0</v>
      </c>
      <c r="AH1200">
        <f t="shared" si="316"/>
        <v>1</v>
      </c>
    </row>
    <row r="1201" spans="1:34" x14ac:dyDescent="0.35">
      <c r="A1201" s="19">
        <v>44292</v>
      </c>
      <c r="B1201" s="7">
        <v>0.81908608415700401</v>
      </c>
      <c r="C1201">
        <v>0.77859025599999998</v>
      </c>
      <c r="D1201">
        <v>0.14320759543997399</v>
      </c>
      <c r="E1201">
        <v>8.8771763462249904</v>
      </c>
      <c r="F1201">
        <v>4</v>
      </c>
      <c r="G1201">
        <f t="shared" si="307"/>
        <v>99999</v>
      </c>
      <c r="H1201">
        <f t="shared" si="308"/>
        <v>99999</v>
      </c>
      <c r="I1201">
        <f t="shared" si="309"/>
        <v>1</v>
      </c>
      <c r="J1201">
        <f>IF(Basket_Sheet!$I$6=0,IF(C1201&lt;Basket_Sheet!$I$7,-10,10),IF(Basket_Sheet!$I$6=1,IF(D1201&lt;Basket_Sheet!$I$7,-10,10),IF(Basket_Sheet!$I$6=2,IF(E1201&gt;Basket_Sheet!$I$7,-10,10),"")))</f>
        <v>10</v>
      </c>
      <c r="K1201">
        <f t="shared" si="310"/>
        <v>1</v>
      </c>
      <c r="L1201">
        <f t="shared" si="311"/>
        <v>5</v>
      </c>
      <c r="M1201">
        <f t="shared" si="312"/>
        <v>5</v>
      </c>
      <c r="N1201">
        <v>32540.900399999999</v>
      </c>
      <c r="O1201" s="6">
        <f t="shared" si="317"/>
        <v>-5.3049586419446904E-3</v>
      </c>
      <c r="P1201">
        <v>45350916</v>
      </c>
      <c r="Q1201" s="6">
        <f t="shared" si="318"/>
        <v>-8.3915276584299869E-3</v>
      </c>
      <c r="R1201">
        <v>6656.6203413013582</v>
      </c>
      <c r="S1201" s="6">
        <f t="shared" si="319"/>
        <v>3.5394670790678262E-4</v>
      </c>
      <c r="T1201" s="29">
        <v>1178.4162999999994</v>
      </c>
      <c r="U1201" s="6">
        <f t="shared" si="320"/>
        <v>-3.207101262810097E-3</v>
      </c>
      <c r="V1201">
        <v>1880.8692199999998</v>
      </c>
      <c r="W1201" s="6">
        <f t="shared" si="322"/>
        <v>-2.0006264539649266E-3</v>
      </c>
      <c r="X1201">
        <v>7835.036641301358</v>
      </c>
      <c r="Y1201" s="6">
        <f t="shared" si="321"/>
        <v>-1.83271837656096E-4</v>
      </c>
      <c r="Z1201" s="29">
        <v>9715.9058613013585</v>
      </c>
      <c r="AA1201" s="6">
        <f t="shared" si="323"/>
        <v>-5.356037969186378E-4</v>
      </c>
      <c r="AB1201">
        <f t="shared" si="313"/>
        <v>2021</v>
      </c>
      <c r="AC1201">
        <f t="shared" si="314"/>
        <v>4</v>
      </c>
      <c r="AD1201" s="23">
        <f t="shared" si="315"/>
        <v>2</v>
      </c>
      <c r="AE1201">
        <f>IF(ISBLANK(Basket_Sheet!$I$1),0,IF(Basket_Sheet!$I$1=0,1,IF(Calculation_Sheet!AB1201=Basket_Sheet!$I$1,1,0)))</f>
        <v>1</v>
      </c>
      <c r="AF1201">
        <f>IF(ISBLANK(Basket_Sheet!$I$2),0,IF(Basket_Sheet!$I$2=0,1,IF(Calculation_Sheet!AC1201=Basket_Sheet!$I$2,1,0)))</f>
        <v>0</v>
      </c>
      <c r="AG1201">
        <f>IF(ISBLANK(Basket_Sheet!$I$3),0,IF(Basket_Sheet!$I$3=0,1,IF(Calculation_Sheet!AD1201=Basket_Sheet!$I$3,1,0)))</f>
        <v>0</v>
      </c>
      <c r="AH1201">
        <f t="shared" si="316"/>
        <v>1</v>
      </c>
    </row>
    <row r="1202" spans="1:34" x14ac:dyDescent="0.35">
      <c r="A1202" s="19">
        <v>44293</v>
      </c>
      <c r="B1202" s="7">
        <v>0.48526701714134657</v>
      </c>
      <c r="C1202">
        <v>0.534420063</v>
      </c>
      <c r="D1202">
        <v>0.19874523304653999</v>
      </c>
      <c r="E1202">
        <v>7.6515626754186599</v>
      </c>
      <c r="F1202">
        <v>5</v>
      </c>
      <c r="G1202">
        <f t="shared" si="307"/>
        <v>99999</v>
      </c>
      <c r="H1202">
        <f t="shared" si="308"/>
        <v>99999</v>
      </c>
      <c r="I1202">
        <f t="shared" si="309"/>
        <v>1</v>
      </c>
      <c r="J1202">
        <f>IF(Basket_Sheet!$I$6=0,IF(C1202&lt;Basket_Sheet!$I$7,-10,10),IF(Basket_Sheet!$I$6=1,IF(D1202&lt;Basket_Sheet!$I$7,-10,10),IF(Basket_Sheet!$I$6=2,IF(E1202&gt;Basket_Sheet!$I$7,-10,10),"")))</f>
        <v>10</v>
      </c>
      <c r="K1202">
        <f t="shared" si="310"/>
        <v>1</v>
      </c>
      <c r="L1202">
        <f t="shared" si="311"/>
        <v>5</v>
      </c>
      <c r="M1202">
        <f t="shared" si="312"/>
        <v>5</v>
      </c>
      <c r="N1202">
        <v>32958.601600000002</v>
      </c>
      <c r="O1202" s="6">
        <f t="shared" si="317"/>
        <v>1.2836190605223896E-2</v>
      </c>
      <c r="P1202">
        <v>46003816</v>
      </c>
      <c r="Q1202" s="6">
        <f t="shared" si="318"/>
        <v>1.4396622110124602E-2</v>
      </c>
      <c r="R1202">
        <v>6709.1053626273169</v>
      </c>
      <c r="S1202" s="6">
        <f t="shared" si="319"/>
        <v>7.8846349400929494E-3</v>
      </c>
      <c r="T1202" s="29">
        <v>1183.2449599999993</v>
      </c>
      <c r="U1202" s="6">
        <f t="shared" si="320"/>
        <v>4.0975841898995835E-3</v>
      </c>
      <c r="V1202">
        <v>1886.03054</v>
      </c>
      <c r="W1202" s="6">
        <f t="shared" si="322"/>
        <v>2.7441142345878689E-3</v>
      </c>
      <c r="X1202">
        <v>7892.350322627316</v>
      </c>
      <c r="Y1202" s="6">
        <f t="shared" si="321"/>
        <v>7.3150495587777087E-3</v>
      </c>
      <c r="Z1202" s="29">
        <v>9778.3808626273167</v>
      </c>
      <c r="AA1202" s="6">
        <f t="shared" si="323"/>
        <v>6.4301777124866621E-3</v>
      </c>
      <c r="AB1202">
        <f t="shared" si="313"/>
        <v>2021</v>
      </c>
      <c r="AC1202">
        <f t="shared" si="314"/>
        <v>4</v>
      </c>
      <c r="AD1202" s="23">
        <f t="shared" si="315"/>
        <v>2</v>
      </c>
      <c r="AE1202">
        <f>IF(ISBLANK(Basket_Sheet!$I$1),0,IF(Basket_Sheet!$I$1=0,1,IF(Calculation_Sheet!AB1202=Basket_Sheet!$I$1,1,0)))</f>
        <v>1</v>
      </c>
      <c r="AF1202">
        <f>IF(ISBLANK(Basket_Sheet!$I$2),0,IF(Basket_Sheet!$I$2=0,1,IF(Calculation_Sheet!AC1202=Basket_Sheet!$I$2,1,0)))</f>
        <v>0</v>
      </c>
      <c r="AG1202">
        <f>IF(ISBLANK(Basket_Sheet!$I$3),0,IF(Basket_Sheet!$I$3=0,1,IF(Calculation_Sheet!AD1202=Basket_Sheet!$I$3,1,0)))</f>
        <v>0</v>
      </c>
      <c r="AH1202">
        <f t="shared" si="316"/>
        <v>1</v>
      </c>
    </row>
    <row r="1203" spans="1:34" x14ac:dyDescent="0.35">
      <c r="A1203" s="19">
        <v>44294</v>
      </c>
      <c r="B1203" s="7">
        <v>-1.3129029719257626</v>
      </c>
      <c r="C1203">
        <v>0.53690602200000004</v>
      </c>
      <c r="D1203">
        <v>0.193256758242632</v>
      </c>
      <c r="E1203">
        <v>7.40954284920769</v>
      </c>
      <c r="F1203">
        <v>6</v>
      </c>
      <c r="G1203">
        <f t="shared" si="307"/>
        <v>-1</v>
      </c>
      <c r="H1203">
        <f t="shared" si="308"/>
        <v>99999</v>
      </c>
      <c r="I1203">
        <f t="shared" si="309"/>
        <v>99999</v>
      </c>
      <c r="J1203">
        <f>IF(Basket_Sheet!$I$6=0,IF(C1203&lt;Basket_Sheet!$I$7,-10,10),IF(Basket_Sheet!$I$6=1,IF(D1203&lt;Basket_Sheet!$I$7,-10,10),IF(Basket_Sheet!$I$6=2,IF(E1203&gt;Basket_Sheet!$I$7,-10,10),"")))</f>
        <v>10</v>
      </c>
      <c r="K1203">
        <f t="shared" si="310"/>
        <v>-1</v>
      </c>
      <c r="L1203">
        <f t="shared" si="311"/>
        <v>1</v>
      </c>
      <c r="M1203">
        <f t="shared" si="312"/>
        <v>1</v>
      </c>
      <c r="N1203">
        <v>32798.398399999998</v>
      </c>
      <c r="O1203" s="6">
        <f t="shared" si="317"/>
        <v>-4.8607402081041196E-3</v>
      </c>
      <c r="P1203">
        <v>46215652</v>
      </c>
      <c r="Q1203" s="6">
        <f t="shared" si="318"/>
        <v>4.6047484408684447E-3</v>
      </c>
      <c r="R1203">
        <v>6727.1699126408621</v>
      </c>
      <c r="S1203" s="6">
        <f t="shared" si="319"/>
        <v>2.6925423043990815E-3</v>
      </c>
      <c r="T1203" s="29">
        <v>1181.4037799999994</v>
      </c>
      <c r="U1203" s="6">
        <f t="shared" si="320"/>
        <v>-1.5560429684821075E-3</v>
      </c>
      <c r="V1203">
        <v>1878.3950799999998</v>
      </c>
      <c r="W1203" s="6">
        <f t="shared" si="322"/>
        <v>-4.0484286113416923E-3</v>
      </c>
      <c r="X1203">
        <v>7908.5736926408617</v>
      </c>
      <c r="Y1203" s="6">
        <f t="shared" si="321"/>
        <v>2.0555815885456852E-3</v>
      </c>
      <c r="Z1203" s="29">
        <v>9786.9687726408611</v>
      </c>
      <c r="AA1203" s="6">
        <f t="shared" si="323"/>
        <v>8.7825480866343675E-4</v>
      </c>
      <c r="AB1203">
        <f t="shared" si="313"/>
        <v>2021</v>
      </c>
      <c r="AC1203">
        <f t="shared" si="314"/>
        <v>4</v>
      </c>
      <c r="AD1203" s="23">
        <f t="shared" si="315"/>
        <v>2</v>
      </c>
      <c r="AE1203">
        <f>IF(ISBLANK(Basket_Sheet!$I$1),0,IF(Basket_Sheet!$I$1=0,1,IF(Calculation_Sheet!AB1203=Basket_Sheet!$I$1,1,0)))</f>
        <v>1</v>
      </c>
      <c r="AF1203">
        <f>IF(ISBLANK(Basket_Sheet!$I$2),0,IF(Basket_Sheet!$I$2=0,1,IF(Calculation_Sheet!AC1203=Basket_Sheet!$I$2,1,0)))</f>
        <v>0</v>
      </c>
      <c r="AG1203">
        <f>IF(ISBLANK(Basket_Sheet!$I$3),0,IF(Basket_Sheet!$I$3=0,1,IF(Calculation_Sheet!AD1203=Basket_Sheet!$I$3,1,0)))</f>
        <v>0</v>
      </c>
      <c r="AH1203">
        <f t="shared" si="316"/>
        <v>1</v>
      </c>
    </row>
    <row r="1204" spans="1:34" x14ac:dyDescent="0.35">
      <c r="A1204" s="19">
        <v>44295</v>
      </c>
      <c r="B1204" s="7">
        <v>-2.2962493864487192</v>
      </c>
      <c r="C1204">
        <v>0.52675774200000003</v>
      </c>
      <c r="D1204">
        <v>2.6069279548858699E-2</v>
      </c>
      <c r="E1204">
        <v>8.4276761295404796</v>
      </c>
      <c r="F1204">
        <v>5</v>
      </c>
      <c r="G1204">
        <f t="shared" si="307"/>
        <v>-1</v>
      </c>
      <c r="H1204">
        <f t="shared" si="308"/>
        <v>99999</v>
      </c>
      <c r="I1204">
        <f t="shared" si="309"/>
        <v>99999</v>
      </c>
      <c r="J1204">
        <f>IF(Basket_Sheet!$I$6=0,IF(C1204&lt;Basket_Sheet!$I$7,-10,10),IF(Basket_Sheet!$I$6=1,IF(D1204&lt;Basket_Sheet!$I$7,-10,10),IF(Basket_Sheet!$I$6=2,IF(E1204&gt;Basket_Sheet!$I$7,-10,10),"")))</f>
        <v>-10</v>
      </c>
      <c r="K1204">
        <f t="shared" si="310"/>
        <v>-1</v>
      </c>
      <c r="L1204">
        <f t="shared" si="311"/>
        <v>2</v>
      </c>
      <c r="M1204">
        <f t="shared" si="312"/>
        <v>2</v>
      </c>
      <c r="N1204">
        <v>32446.550800000001</v>
      </c>
      <c r="O1204" s="6">
        <f t="shared" si="317"/>
        <v>-1.0727584795725775E-2</v>
      </c>
      <c r="P1204">
        <v>46297412</v>
      </c>
      <c r="Q1204" s="6">
        <f t="shared" si="318"/>
        <v>1.7690976208666331E-3</v>
      </c>
      <c r="R1204">
        <v>6763.0235990263827</v>
      </c>
      <c r="S1204" s="6">
        <f t="shared" si="319"/>
        <v>5.3296834851976893E-3</v>
      </c>
      <c r="T1204" s="29">
        <v>1176.1498799999993</v>
      </c>
      <c r="U1204" s="6">
        <f t="shared" si="320"/>
        <v>-4.4471670811822017E-3</v>
      </c>
      <c r="V1204">
        <v>1900.5670399999999</v>
      </c>
      <c r="W1204" s="6">
        <f t="shared" si="322"/>
        <v>1.1803672313707381E-2</v>
      </c>
      <c r="X1204">
        <v>7939.1734790263818</v>
      </c>
      <c r="Y1204" s="6">
        <f t="shared" si="321"/>
        <v>3.8691915350037576E-3</v>
      </c>
      <c r="Z1204" s="29">
        <v>9839.7405190263817</v>
      </c>
      <c r="AA1204" s="6">
        <f t="shared" si="323"/>
        <v>5.3920419704456268E-3</v>
      </c>
      <c r="AB1204">
        <f t="shared" si="313"/>
        <v>2021</v>
      </c>
      <c r="AC1204">
        <f t="shared" si="314"/>
        <v>4</v>
      </c>
      <c r="AD1204" s="23">
        <f t="shared" si="315"/>
        <v>2</v>
      </c>
      <c r="AE1204">
        <f>IF(ISBLANK(Basket_Sheet!$I$1),0,IF(Basket_Sheet!$I$1=0,1,IF(Calculation_Sheet!AB1204=Basket_Sheet!$I$1,1,0)))</f>
        <v>1</v>
      </c>
      <c r="AF1204">
        <f>IF(ISBLANK(Basket_Sheet!$I$2),0,IF(Basket_Sheet!$I$2=0,1,IF(Calculation_Sheet!AC1204=Basket_Sheet!$I$2,1,0)))</f>
        <v>0</v>
      </c>
      <c r="AG1204">
        <f>IF(ISBLANK(Basket_Sheet!$I$3),0,IF(Basket_Sheet!$I$3=0,1,IF(Calculation_Sheet!AD1204=Basket_Sheet!$I$3,1,0)))</f>
        <v>0</v>
      </c>
      <c r="AH1204">
        <f t="shared" si="316"/>
        <v>1</v>
      </c>
    </row>
    <row r="1205" spans="1:34" x14ac:dyDescent="0.35">
      <c r="A1205" s="19">
        <v>44298</v>
      </c>
      <c r="B1205" s="7">
        <v>0.7278793457113254</v>
      </c>
      <c r="C1205">
        <v>0.70739648200000005</v>
      </c>
      <c r="D1205">
        <v>2.2962831440303502E-2</v>
      </c>
      <c r="E1205">
        <v>8.4581886287622794</v>
      </c>
      <c r="F1205">
        <v>8</v>
      </c>
      <c r="G1205">
        <f t="shared" si="307"/>
        <v>99999</v>
      </c>
      <c r="H1205">
        <f t="shared" si="308"/>
        <v>99999</v>
      </c>
      <c r="I1205">
        <f t="shared" si="309"/>
        <v>1</v>
      </c>
      <c r="J1205">
        <f>IF(Basket_Sheet!$I$6=0,IF(C1205&lt;Basket_Sheet!$I$7,-10,10),IF(Basket_Sheet!$I$6=1,IF(D1205&lt;Basket_Sheet!$I$7,-10,10),IF(Basket_Sheet!$I$6=2,IF(E1205&gt;Basket_Sheet!$I$7,-10,10),"")))</f>
        <v>-10</v>
      </c>
      <c r="K1205">
        <f t="shared" si="310"/>
        <v>1</v>
      </c>
      <c r="L1205">
        <f t="shared" si="311"/>
        <v>6</v>
      </c>
      <c r="M1205">
        <f t="shared" si="312"/>
        <v>6</v>
      </c>
      <c r="N1205">
        <v>30904.949199999999</v>
      </c>
      <c r="O1205" s="6">
        <f t="shared" si="317"/>
        <v>-4.7512033235902584E-2</v>
      </c>
      <c r="P1205">
        <v>46496524</v>
      </c>
      <c r="Q1205" s="6">
        <f t="shared" si="318"/>
        <v>4.3007155561956001E-3</v>
      </c>
      <c r="R1205">
        <v>6787.4807326572081</v>
      </c>
      <c r="S1205" s="6">
        <f t="shared" si="319"/>
        <v>3.6163016841086471E-3</v>
      </c>
      <c r="T1205" s="29">
        <v>1191.1391399999993</v>
      </c>
      <c r="U1205" s="6">
        <f t="shared" si="320"/>
        <v>1.2744345133972379E-2</v>
      </c>
      <c r="V1205">
        <v>1893.34888</v>
      </c>
      <c r="W1205" s="6">
        <f t="shared" si="322"/>
        <v>-3.7978981262349887E-3</v>
      </c>
      <c r="X1205">
        <v>7978.6198726572075</v>
      </c>
      <c r="Y1205" s="6">
        <f t="shared" si="321"/>
        <v>4.9685768594218693E-3</v>
      </c>
      <c r="Z1205" s="29">
        <v>9871.968752657207</v>
      </c>
      <c r="AA1205" s="6">
        <f t="shared" si="323"/>
        <v>3.2753133650738064E-3</v>
      </c>
      <c r="AB1205">
        <f t="shared" si="313"/>
        <v>2021</v>
      </c>
      <c r="AC1205">
        <f t="shared" si="314"/>
        <v>4</v>
      </c>
      <c r="AD1205" s="23">
        <f t="shared" si="315"/>
        <v>2</v>
      </c>
      <c r="AE1205">
        <f>IF(ISBLANK(Basket_Sheet!$I$1),0,IF(Basket_Sheet!$I$1=0,1,IF(Calculation_Sheet!AB1205=Basket_Sheet!$I$1,1,0)))</f>
        <v>1</v>
      </c>
      <c r="AF1205">
        <f>IF(ISBLANK(Basket_Sheet!$I$2),0,IF(Basket_Sheet!$I$2=0,1,IF(Calculation_Sheet!AC1205=Basket_Sheet!$I$2,1,0)))</f>
        <v>0</v>
      </c>
      <c r="AG1205">
        <f>IF(ISBLANK(Basket_Sheet!$I$3),0,IF(Basket_Sheet!$I$3=0,1,IF(Calculation_Sheet!AD1205=Basket_Sheet!$I$3,1,0)))</f>
        <v>0</v>
      </c>
      <c r="AH1205">
        <f t="shared" si="316"/>
        <v>1</v>
      </c>
    </row>
    <row r="1206" spans="1:34" x14ac:dyDescent="0.35">
      <c r="A1206" s="19">
        <v>44299</v>
      </c>
      <c r="B1206" s="7">
        <v>1.6883673954907576</v>
      </c>
      <c r="C1206">
        <v>0.58436381699999995</v>
      </c>
      <c r="D1206">
        <v>0.207842045585522</v>
      </c>
      <c r="E1206">
        <v>6.4934144744450899</v>
      </c>
      <c r="F1206">
        <v>5</v>
      </c>
      <c r="G1206">
        <f t="shared" si="307"/>
        <v>99999</v>
      </c>
      <c r="H1206">
        <f t="shared" si="308"/>
        <v>99999</v>
      </c>
      <c r="I1206">
        <f t="shared" si="309"/>
        <v>1</v>
      </c>
      <c r="J1206">
        <f>IF(Basket_Sheet!$I$6=0,IF(C1206&lt;Basket_Sheet!$I$7,-10,10),IF(Basket_Sheet!$I$6=1,IF(D1206&lt;Basket_Sheet!$I$7,-10,10),IF(Basket_Sheet!$I$6=2,IF(E1206&gt;Basket_Sheet!$I$7,-10,10),"")))</f>
        <v>10</v>
      </c>
      <c r="K1206">
        <f t="shared" si="310"/>
        <v>1</v>
      </c>
      <c r="L1206">
        <f t="shared" si="311"/>
        <v>5</v>
      </c>
      <c r="M1206">
        <f t="shared" si="312"/>
        <v>5</v>
      </c>
      <c r="N1206">
        <v>31760.949199999999</v>
      </c>
      <c r="O1206" s="6">
        <f t="shared" si="317"/>
        <v>2.7697829058395573E-2</v>
      </c>
      <c r="P1206">
        <v>46587056</v>
      </c>
      <c r="Q1206" s="6">
        <f t="shared" si="318"/>
        <v>1.9470702799202488E-3</v>
      </c>
      <c r="R1206">
        <v>6796.7913525050953</v>
      </c>
      <c r="S1206" s="6">
        <f t="shared" si="319"/>
        <v>1.3717342582042491E-3</v>
      </c>
      <c r="T1206" s="29">
        <v>1198.8338799999995</v>
      </c>
      <c r="U1206" s="6">
        <f t="shared" si="320"/>
        <v>6.4599841795141E-3</v>
      </c>
      <c r="V1206">
        <v>1880.93552</v>
      </c>
      <c r="W1206" s="6">
        <f t="shared" si="322"/>
        <v>-6.5562982771564249E-3</v>
      </c>
      <c r="X1206">
        <v>7995.6252325050946</v>
      </c>
      <c r="Y1206" s="6">
        <f t="shared" si="321"/>
        <v>2.1313660907902321E-3</v>
      </c>
      <c r="Z1206" s="29">
        <v>9876.5607525050946</v>
      </c>
      <c r="AA1206" s="6">
        <f t="shared" si="323"/>
        <v>4.6515542775105168E-4</v>
      </c>
      <c r="AB1206">
        <f t="shared" si="313"/>
        <v>2021</v>
      </c>
      <c r="AC1206">
        <f t="shared" si="314"/>
        <v>4</v>
      </c>
      <c r="AD1206" s="23">
        <f t="shared" si="315"/>
        <v>2</v>
      </c>
      <c r="AE1206">
        <f>IF(ISBLANK(Basket_Sheet!$I$1),0,IF(Basket_Sheet!$I$1=0,1,IF(Calculation_Sheet!AB1206=Basket_Sheet!$I$1,1,0)))</f>
        <v>1</v>
      </c>
      <c r="AF1206">
        <f>IF(ISBLANK(Basket_Sheet!$I$2),0,IF(Basket_Sheet!$I$2=0,1,IF(Calculation_Sheet!AC1206=Basket_Sheet!$I$2,1,0)))</f>
        <v>0</v>
      </c>
      <c r="AG1206">
        <f>IF(ISBLANK(Basket_Sheet!$I$3),0,IF(Basket_Sheet!$I$3=0,1,IF(Calculation_Sheet!AD1206=Basket_Sheet!$I$3,1,0)))</f>
        <v>0</v>
      </c>
      <c r="AH1206">
        <f t="shared" si="316"/>
        <v>1</v>
      </c>
    </row>
    <row r="1207" spans="1:34" x14ac:dyDescent="0.35">
      <c r="A1207" s="19">
        <v>44301</v>
      </c>
      <c r="B1207" s="7">
        <v>-0.15893749857491019</v>
      </c>
      <c r="C1207">
        <v>0.59645437800000001</v>
      </c>
      <c r="D1207">
        <v>8.9003133124057707E-2</v>
      </c>
      <c r="E1207">
        <v>8.9786607645874206</v>
      </c>
      <c r="F1207">
        <v>9</v>
      </c>
      <c r="G1207">
        <f t="shared" si="307"/>
        <v>99999</v>
      </c>
      <c r="H1207">
        <f t="shared" si="308"/>
        <v>0</v>
      </c>
      <c r="I1207">
        <f t="shared" si="309"/>
        <v>99999</v>
      </c>
      <c r="J1207">
        <f>IF(Basket_Sheet!$I$6=0,IF(C1207&lt;Basket_Sheet!$I$7,-10,10),IF(Basket_Sheet!$I$6=1,IF(D1207&lt;Basket_Sheet!$I$7,-10,10),IF(Basket_Sheet!$I$6=2,IF(E1207&gt;Basket_Sheet!$I$7,-10,10),"")))</f>
        <v>-10</v>
      </c>
      <c r="K1207">
        <f t="shared" si="310"/>
        <v>0</v>
      </c>
      <c r="L1207">
        <f t="shared" si="311"/>
        <v>4</v>
      </c>
      <c r="M1207">
        <f t="shared" si="312"/>
        <v>4</v>
      </c>
      <c r="N1207">
        <v>32153.800800000001</v>
      </c>
      <c r="O1207" s="6">
        <f t="shared" si="317"/>
        <v>1.2369013203169743E-2</v>
      </c>
      <c r="P1207">
        <v>46809940</v>
      </c>
      <c r="Q1207" s="6">
        <f t="shared" si="318"/>
        <v>4.7842473669081897E-3</v>
      </c>
      <c r="R1207">
        <v>6785.814795477906</v>
      </c>
      <c r="S1207" s="6">
        <f t="shared" si="319"/>
        <v>-1.6149615984818455E-3</v>
      </c>
      <c r="T1207" s="29">
        <v>1201.2659399999995</v>
      </c>
      <c r="U1207" s="6">
        <f t="shared" si="320"/>
        <v>2.0286880781181793E-3</v>
      </c>
      <c r="V1207">
        <v>1890.2759399999998</v>
      </c>
      <c r="W1207" s="6">
        <f t="shared" si="322"/>
        <v>4.9658374254104576E-3</v>
      </c>
      <c r="X1207">
        <v>7987.0807354779054</v>
      </c>
      <c r="Y1207" s="6">
        <f t="shared" si="321"/>
        <v>-1.0686465134024381E-3</v>
      </c>
      <c r="Z1207" s="29">
        <v>9877.3566754779058</v>
      </c>
      <c r="AA1207" s="6">
        <f t="shared" si="323"/>
        <v>8.058705785907172E-5</v>
      </c>
      <c r="AB1207">
        <f t="shared" si="313"/>
        <v>2021</v>
      </c>
      <c r="AC1207">
        <f t="shared" si="314"/>
        <v>4</v>
      </c>
      <c r="AD1207" s="23">
        <f t="shared" si="315"/>
        <v>2</v>
      </c>
      <c r="AE1207">
        <f>IF(ISBLANK(Basket_Sheet!$I$1),0,IF(Basket_Sheet!$I$1=0,1,IF(Calculation_Sheet!AB1207=Basket_Sheet!$I$1,1,0)))</f>
        <v>1</v>
      </c>
      <c r="AF1207">
        <f>IF(ISBLANK(Basket_Sheet!$I$2),0,IF(Basket_Sheet!$I$2=0,1,IF(Calculation_Sheet!AC1207=Basket_Sheet!$I$2,1,0)))</f>
        <v>0</v>
      </c>
      <c r="AG1207">
        <f>IF(ISBLANK(Basket_Sheet!$I$3),0,IF(Basket_Sheet!$I$3=0,1,IF(Calculation_Sheet!AD1207=Basket_Sheet!$I$3,1,0)))</f>
        <v>0</v>
      </c>
      <c r="AH1207">
        <f t="shared" si="316"/>
        <v>1</v>
      </c>
    </row>
    <row r="1208" spans="1:34" x14ac:dyDescent="0.35">
      <c r="A1208" s="19">
        <v>44302</v>
      </c>
      <c r="B1208" s="7">
        <v>-1.440788890772118</v>
      </c>
      <c r="C1208">
        <v>0.31440929200000001</v>
      </c>
      <c r="D1208">
        <v>7.6776567494896197E-2</v>
      </c>
      <c r="E1208">
        <v>14.555465236223201</v>
      </c>
      <c r="F1208">
        <v>2</v>
      </c>
      <c r="G1208">
        <f t="shared" si="307"/>
        <v>-1</v>
      </c>
      <c r="H1208">
        <f t="shared" si="308"/>
        <v>99999</v>
      </c>
      <c r="I1208">
        <f t="shared" si="309"/>
        <v>99999</v>
      </c>
      <c r="J1208">
        <f>IF(Basket_Sheet!$I$6=0,IF(C1208&lt;Basket_Sheet!$I$7,-10,10),IF(Basket_Sheet!$I$6=1,IF(D1208&lt;Basket_Sheet!$I$7,-10,10),IF(Basket_Sheet!$I$6=2,IF(E1208&gt;Basket_Sheet!$I$7,-10,10),"")))</f>
        <v>-10</v>
      </c>
      <c r="K1208">
        <f t="shared" si="310"/>
        <v>-1</v>
      </c>
      <c r="L1208">
        <f t="shared" si="311"/>
        <v>2</v>
      </c>
      <c r="M1208">
        <f t="shared" si="312"/>
        <v>2</v>
      </c>
      <c r="N1208">
        <v>31946.150399999999</v>
      </c>
      <c r="O1208" s="6">
        <f t="shared" si="317"/>
        <v>-6.4580359034880352E-3</v>
      </c>
      <c r="P1208">
        <v>47031972</v>
      </c>
      <c r="Q1208" s="6">
        <f t="shared" si="318"/>
        <v>4.7432660669934901E-3</v>
      </c>
      <c r="R1208">
        <v>6802.2600344361117</v>
      </c>
      <c r="S1208" s="6">
        <f t="shared" si="319"/>
        <v>2.4234730027064E-3</v>
      </c>
      <c r="T1208" s="29">
        <v>1196.3253399999994</v>
      </c>
      <c r="U1208" s="6">
        <f t="shared" si="320"/>
        <v>-4.1128278389380712E-3</v>
      </c>
      <c r="V1208">
        <v>1884.3006399999999</v>
      </c>
      <c r="W1208" s="6">
        <f t="shared" si="322"/>
        <v>-3.1610728748945327E-3</v>
      </c>
      <c r="X1208">
        <v>7998.5853744361111</v>
      </c>
      <c r="Y1208" s="6">
        <f t="shared" si="321"/>
        <v>1.4404059930310797E-3</v>
      </c>
      <c r="Z1208" s="29">
        <v>9882.8860144361115</v>
      </c>
      <c r="AA1208" s="6">
        <f t="shared" si="323"/>
        <v>5.597994625357039E-4</v>
      </c>
      <c r="AB1208">
        <f t="shared" si="313"/>
        <v>2021</v>
      </c>
      <c r="AC1208">
        <f t="shared" si="314"/>
        <v>4</v>
      </c>
      <c r="AD1208" s="23">
        <f t="shared" si="315"/>
        <v>2</v>
      </c>
      <c r="AE1208">
        <f>IF(ISBLANK(Basket_Sheet!$I$1),0,IF(Basket_Sheet!$I$1=0,1,IF(Calculation_Sheet!AB1208=Basket_Sheet!$I$1,1,0)))</f>
        <v>1</v>
      </c>
      <c r="AF1208">
        <f>IF(ISBLANK(Basket_Sheet!$I$2),0,IF(Basket_Sheet!$I$2=0,1,IF(Calculation_Sheet!AC1208=Basket_Sheet!$I$2,1,0)))</f>
        <v>0</v>
      </c>
      <c r="AG1208">
        <f>IF(ISBLANK(Basket_Sheet!$I$3),0,IF(Basket_Sheet!$I$3=0,1,IF(Calculation_Sheet!AD1208=Basket_Sheet!$I$3,1,0)))</f>
        <v>0</v>
      </c>
      <c r="AH1208">
        <f t="shared" si="316"/>
        <v>1</v>
      </c>
    </row>
    <row r="1209" spans="1:34" x14ac:dyDescent="0.35">
      <c r="A1209" s="19">
        <v>44305</v>
      </c>
      <c r="B1209" s="7">
        <v>0.47697857550161438</v>
      </c>
      <c r="C1209">
        <v>0.64971060999999997</v>
      </c>
      <c r="D1209">
        <v>0.2533983261767</v>
      </c>
      <c r="E1209">
        <v>5.9698637671500796</v>
      </c>
      <c r="F1209">
        <v>5</v>
      </c>
      <c r="G1209">
        <f t="shared" si="307"/>
        <v>99999</v>
      </c>
      <c r="H1209">
        <f t="shared" si="308"/>
        <v>99999</v>
      </c>
      <c r="I1209">
        <f t="shared" si="309"/>
        <v>1</v>
      </c>
      <c r="J1209">
        <f>IF(Basket_Sheet!$I$6=0,IF(C1209&lt;Basket_Sheet!$I$7,-10,10),IF(Basket_Sheet!$I$6=1,IF(D1209&lt;Basket_Sheet!$I$7,-10,10),IF(Basket_Sheet!$I$6=2,IF(E1209&gt;Basket_Sheet!$I$7,-10,10),"")))</f>
        <v>10</v>
      </c>
      <c r="K1209">
        <f t="shared" si="310"/>
        <v>1</v>
      </c>
      <c r="L1209">
        <f t="shared" si="311"/>
        <v>5</v>
      </c>
      <c r="M1209">
        <f t="shared" si="312"/>
        <v>5</v>
      </c>
      <c r="N1209">
        <v>31206.599600000001</v>
      </c>
      <c r="O1209" s="6">
        <f t="shared" si="317"/>
        <v>-2.3149919184002776E-2</v>
      </c>
      <c r="P1209">
        <v>47063836</v>
      </c>
      <c r="Q1209" s="6">
        <f t="shared" si="318"/>
        <v>6.7749657615889802E-4</v>
      </c>
      <c r="R1209">
        <v>6793.6054539998822</v>
      </c>
      <c r="S1209" s="6">
        <f t="shared" si="319"/>
        <v>-1.2723095548268226E-3</v>
      </c>
      <c r="T1209" s="29">
        <v>1199.0416199999995</v>
      </c>
      <c r="U1209" s="6">
        <f t="shared" si="320"/>
        <v>2.2705194892889136E-3</v>
      </c>
      <c r="V1209">
        <v>1884.3006399999999</v>
      </c>
      <c r="W1209" s="6">
        <f t="shared" si="322"/>
        <v>0</v>
      </c>
      <c r="X1209">
        <v>7992.6470739998822</v>
      </c>
      <c r="Y1209" s="6">
        <f t="shared" si="321"/>
        <v>-7.4241883511150242E-4</v>
      </c>
      <c r="Z1209" s="29">
        <v>9876.9477139998817</v>
      </c>
      <c r="AA1209" s="6">
        <f t="shared" si="323"/>
        <v>-6.0086703697237454E-4</v>
      </c>
      <c r="AB1209">
        <f t="shared" si="313"/>
        <v>2021</v>
      </c>
      <c r="AC1209">
        <f t="shared" si="314"/>
        <v>4</v>
      </c>
      <c r="AD1209" s="23">
        <f t="shared" si="315"/>
        <v>2</v>
      </c>
      <c r="AE1209">
        <f>IF(ISBLANK(Basket_Sheet!$I$1),0,IF(Basket_Sheet!$I$1=0,1,IF(Calculation_Sheet!AB1209=Basket_Sheet!$I$1,1,0)))</f>
        <v>1</v>
      </c>
      <c r="AF1209">
        <f>IF(ISBLANK(Basket_Sheet!$I$2),0,IF(Basket_Sheet!$I$2=0,1,IF(Calculation_Sheet!AC1209=Basket_Sheet!$I$2,1,0)))</f>
        <v>0</v>
      </c>
      <c r="AG1209">
        <f>IF(ISBLANK(Basket_Sheet!$I$3),0,IF(Basket_Sheet!$I$3=0,1,IF(Calculation_Sheet!AD1209=Basket_Sheet!$I$3,1,0)))</f>
        <v>0</v>
      </c>
      <c r="AH1209">
        <f t="shared" si="316"/>
        <v>1</v>
      </c>
    </row>
    <row r="1210" spans="1:34" x14ac:dyDescent="0.35">
      <c r="A1210" s="19">
        <v>44306</v>
      </c>
      <c r="B1210" s="7">
        <v>0.35087066306855152</v>
      </c>
      <c r="C1210">
        <v>0.85988765899999997</v>
      </c>
      <c r="D1210">
        <v>0.198039949148446</v>
      </c>
      <c r="E1210">
        <v>5.9189452254506403</v>
      </c>
      <c r="F1210">
        <v>3</v>
      </c>
      <c r="G1210">
        <f t="shared" si="307"/>
        <v>99999</v>
      </c>
      <c r="H1210">
        <f t="shared" si="308"/>
        <v>99999</v>
      </c>
      <c r="I1210">
        <f t="shared" si="309"/>
        <v>1</v>
      </c>
      <c r="J1210">
        <f>IF(Basket_Sheet!$I$6=0,IF(C1210&lt;Basket_Sheet!$I$7,-10,10),IF(Basket_Sheet!$I$6=1,IF(D1210&lt;Basket_Sheet!$I$7,-10,10),IF(Basket_Sheet!$I$6=2,IF(E1210&gt;Basket_Sheet!$I$7,-10,10),"")))</f>
        <v>10</v>
      </c>
      <c r="K1210">
        <f t="shared" si="310"/>
        <v>1</v>
      </c>
      <c r="L1210">
        <f t="shared" si="311"/>
        <v>5</v>
      </c>
      <c r="M1210">
        <f t="shared" si="312"/>
        <v>5</v>
      </c>
      <c r="N1210">
        <v>31074.75</v>
      </c>
      <c r="O1210" s="6">
        <f t="shared" si="317"/>
        <v>-4.2250550104793172E-3</v>
      </c>
      <c r="P1210">
        <v>47175936</v>
      </c>
      <c r="Q1210" s="6">
        <f t="shared" si="318"/>
        <v>2.3818712949790211E-3</v>
      </c>
      <c r="R1210">
        <v>6803.9766605115774</v>
      </c>
      <c r="S1210" s="6">
        <f t="shared" si="319"/>
        <v>1.5266130160074276E-3</v>
      </c>
      <c r="T1210" s="29">
        <v>1197.0931199999995</v>
      </c>
      <c r="U1210" s="6">
        <f t="shared" si="320"/>
        <v>-1.6250478444609362E-3</v>
      </c>
      <c r="V1210">
        <v>1880.23684</v>
      </c>
      <c r="W1210" s="6">
        <f t="shared" si="322"/>
        <v>-2.1566622192517038E-3</v>
      </c>
      <c r="X1210">
        <v>8001.0697805115769</v>
      </c>
      <c r="Y1210" s="6">
        <f t="shared" si="321"/>
        <v>1.0538068844667681E-3</v>
      </c>
      <c r="Z1210" s="29">
        <v>9881.3066205115774</v>
      </c>
      <c r="AA1210" s="6">
        <f t="shared" si="323"/>
        <v>4.4132120953888077E-4</v>
      </c>
      <c r="AB1210">
        <f t="shared" si="313"/>
        <v>2021</v>
      </c>
      <c r="AC1210">
        <f t="shared" si="314"/>
        <v>4</v>
      </c>
      <c r="AD1210" s="23">
        <f t="shared" si="315"/>
        <v>2</v>
      </c>
      <c r="AE1210">
        <f>IF(ISBLANK(Basket_Sheet!$I$1),0,IF(Basket_Sheet!$I$1=0,1,IF(Calculation_Sheet!AB1210=Basket_Sheet!$I$1,1,0)))</f>
        <v>1</v>
      </c>
      <c r="AF1210">
        <f>IF(ISBLANK(Basket_Sheet!$I$2),0,IF(Basket_Sheet!$I$2=0,1,IF(Calculation_Sheet!AC1210=Basket_Sheet!$I$2,1,0)))</f>
        <v>0</v>
      </c>
      <c r="AG1210">
        <f>IF(ISBLANK(Basket_Sheet!$I$3),0,IF(Basket_Sheet!$I$3=0,1,IF(Calculation_Sheet!AD1210=Basket_Sheet!$I$3,1,0)))</f>
        <v>0</v>
      </c>
      <c r="AH1210">
        <f t="shared" si="316"/>
        <v>1</v>
      </c>
    </row>
    <row r="1211" spans="1:34" x14ac:dyDescent="0.35">
      <c r="A1211" s="19">
        <v>44308</v>
      </c>
      <c r="B1211" s="7">
        <v>1.3523846215308999</v>
      </c>
      <c r="C1211">
        <v>0.95567334000000004</v>
      </c>
      <c r="D1211">
        <v>0.33938946629216998</v>
      </c>
      <c r="E1211">
        <v>4.9304353240913601</v>
      </c>
      <c r="F1211">
        <v>0</v>
      </c>
      <c r="G1211">
        <f t="shared" si="307"/>
        <v>99999</v>
      </c>
      <c r="H1211">
        <f t="shared" si="308"/>
        <v>99999</v>
      </c>
      <c r="I1211">
        <f t="shared" si="309"/>
        <v>1</v>
      </c>
      <c r="J1211">
        <f>IF(Basket_Sheet!$I$6=0,IF(C1211&lt;Basket_Sheet!$I$7,-10,10),IF(Basket_Sheet!$I$6=1,IF(D1211&lt;Basket_Sheet!$I$7,-10,10),IF(Basket_Sheet!$I$6=2,IF(E1211&gt;Basket_Sheet!$I$7,-10,10),"")))</f>
        <v>10</v>
      </c>
      <c r="K1211">
        <f t="shared" si="310"/>
        <v>1</v>
      </c>
      <c r="L1211">
        <f t="shared" si="311"/>
        <v>5</v>
      </c>
      <c r="M1211">
        <f t="shared" si="312"/>
        <v>5</v>
      </c>
      <c r="N1211">
        <v>31726.550800000001</v>
      </c>
      <c r="O1211" s="6">
        <f t="shared" si="317"/>
        <v>2.097525482908158E-2</v>
      </c>
      <c r="P1211">
        <v>47420680</v>
      </c>
      <c r="Q1211" s="6">
        <f t="shared" si="318"/>
        <v>5.1878991865683677E-3</v>
      </c>
      <c r="R1211">
        <v>6833.094091123623</v>
      </c>
      <c r="S1211" s="6">
        <f t="shared" si="319"/>
        <v>4.279472441614196E-3</v>
      </c>
      <c r="T1211" s="29">
        <v>1200.9256599999997</v>
      </c>
      <c r="U1211" s="6">
        <f t="shared" si="320"/>
        <v>3.2015387407791085E-3</v>
      </c>
      <c r="V1211">
        <v>1879.1240600000001</v>
      </c>
      <c r="W1211" s="6">
        <f t="shared" si="322"/>
        <v>-5.9182969736937263E-4</v>
      </c>
      <c r="X1211">
        <v>8034.0197511236229</v>
      </c>
      <c r="Y1211" s="6">
        <f t="shared" si="321"/>
        <v>4.1181956308271594E-3</v>
      </c>
      <c r="Z1211" s="29">
        <v>9913.1438111236239</v>
      </c>
      <c r="AA1211" s="6">
        <f t="shared" si="323"/>
        <v>3.2219616124409267E-3</v>
      </c>
      <c r="AB1211">
        <f t="shared" si="313"/>
        <v>2021</v>
      </c>
      <c r="AC1211">
        <f t="shared" si="314"/>
        <v>4</v>
      </c>
      <c r="AD1211" s="23">
        <f t="shared" si="315"/>
        <v>2</v>
      </c>
      <c r="AE1211">
        <f>IF(ISBLANK(Basket_Sheet!$I$1),0,IF(Basket_Sheet!$I$1=0,1,IF(Calculation_Sheet!AB1211=Basket_Sheet!$I$1,1,0)))</f>
        <v>1</v>
      </c>
      <c r="AF1211">
        <f>IF(ISBLANK(Basket_Sheet!$I$2),0,IF(Basket_Sheet!$I$2=0,1,IF(Calculation_Sheet!AC1211=Basket_Sheet!$I$2,1,0)))</f>
        <v>0</v>
      </c>
      <c r="AG1211">
        <f>IF(ISBLANK(Basket_Sheet!$I$3),0,IF(Basket_Sheet!$I$3=0,1,IF(Calculation_Sheet!AD1211=Basket_Sheet!$I$3,1,0)))</f>
        <v>0</v>
      </c>
      <c r="AH1211">
        <f t="shared" si="316"/>
        <v>1</v>
      </c>
    </row>
    <row r="1212" spans="1:34" x14ac:dyDescent="0.35">
      <c r="A1212" s="19">
        <v>44309</v>
      </c>
      <c r="B1212" s="7">
        <v>0.77415510559383127</v>
      </c>
      <c r="C1212">
        <v>3.41873E-3</v>
      </c>
      <c r="D1212">
        <v>9.8285742174094096E-2</v>
      </c>
      <c r="E1212">
        <v>7.6373959157205302</v>
      </c>
      <c r="F1212">
        <v>6</v>
      </c>
      <c r="G1212">
        <f t="shared" si="307"/>
        <v>99999</v>
      </c>
      <c r="H1212">
        <f t="shared" si="308"/>
        <v>99999</v>
      </c>
      <c r="I1212">
        <f t="shared" si="309"/>
        <v>1</v>
      </c>
      <c r="J1212">
        <f>IF(Basket_Sheet!$I$6=0,IF(C1212&lt;Basket_Sheet!$I$7,-10,10),IF(Basket_Sheet!$I$6=1,IF(D1212&lt;Basket_Sheet!$I$7,-10,10),IF(Basket_Sheet!$I$6=2,IF(E1212&gt;Basket_Sheet!$I$7,-10,10),"")))</f>
        <v>10</v>
      </c>
      <c r="K1212">
        <f t="shared" si="310"/>
        <v>1</v>
      </c>
      <c r="L1212">
        <f t="shared" si="311"/>
        <v>5</v>
      </c>
      <c r="M1212">
        <f t="shared" si="312"/>
        <v>5</v>
      </c>
      <c r="N1212">
        <v>31625.849600000001</v>
      </c>
      <c r="O1212" s="6">
        <f t="shared" si="317"/>
        <v>-3.1740355462781533E-3</v>
      </c>
      <c r="P1212">
        <v>47275472</v>
      </c>
      <c r="Q1212" s="6">
        <f t="shared" si="318"/>
        <v>-3.0621239509851517E-3</v>
      </c>
      <c r="R1212">
        <v>6812.5572113999087</v>
      </c>
      <c r="S1212" s="6">
        <f t="shared" si="319"/>
        <v>-3.0055022585437907E-3</v>
      </c>
      <c r="T1212" s="29">
        <v>1200.2908999999997</v>
      </c>
      <c r="U1212" s="6">
        <f t="shared" si="320"/>
        <v>-5.2855894510561718E-4</v>
      </c>
      <c r="V1212">
        <v>1960.0182800000002</v>
      </c>
      <c r="W1212" s="6">
        <f t="shared" si="322"/>
        <v>4.3048898006233793E-2</v>
      </c>
      <c r="X1212">
        <v>8012.8481113999087</v>
      </c>
      <c r="Y1212" s="6">
        <f t="shared" si="321"/>
        <v>-2.6352486525507146E-3</v>
      </c>
      <c r="Z1212" s="29">
        <v>9972.866391399908</v>
      </c>
      <c r="AA1212" s="6">
        <f t="shared" si="323"/>
        <v>6.0245852793205934E-3</v>
      </c>
      <c r="AB1212">
        <f t="shared" si="313"/>
        <v>2021</v>
      </c>
      <c r="AC1212">
        <f t="shared" si="314"/>
        <v>4</v>
      </c>
      <c r="AD1212" s="23">
        <f t="shared" si="315"/>
        <v>2</v>
      </c>
      <c r="AE1212">
        <f>IF(ISBLANK(Basket_Sheet!$I$1),0,IF(Basket_Sheet!$I$1=0,1,IF(Calculation_Sheet!AB1212=Basket_Sheet!$I$1,1,0)))</f>
        <v>1</v>
      </c>
      <c r="AF1212">
        <f>IF(ISBLANK(Basket_Sheet!$I$2),0,IF(Basket_Sheet!$I$2=0,1,IF(Calculation_Sheet!AC1212=Basket_Sheet!$I$2,1,0)))</f>
        <v>0</v>
      </c>
      <c r="AG1212">
        <f>IF(ISBLANK(Basket_Sheet!$I$3),0,IF(Basket_Sheet!$I$3=0,1,IF(Calculation_Sheet!AD1212=Basket_Sheet!$I$3,1,0)))</f>
        <v>0</v>
      </c>
      <c r="AH1212">
        <f t="shared" si="316"/>
        <v>1</v>
      </c>
    </row>
    <row r="1213" spans="1:34" x14ac:dyDescent="0.35">
      <c r="A1213" s="19">
        <v>44312</v>
      </c>
      <c r="B1213" s="7">
        <v>0.57255971233758074</v>
      </c>
      <c r="C1213">
        <v>0.63374094999999997</v>
      </c>
      <c r="D1213">
        <v>9.6083755660473696E-2</v>
      </c>
      <c r="E1213">
        <v>10.4239595532044</v>
      </c>
      <c r="F1213">
        <v>0</v>
      </c>
      <c r="G1213">
        <f t="shared" si="307"/>
        <v>99999</v>
      </c>
      <c r="H1213">
        <f t="shared" si="308"/>
        <v>99999</v>
      </c>
      <c r="I1213">
        <f t="shared" si="309"/>
        <v>1</v>
      </c>
      <c r="J1213">
        <f>IF(Basket_Sheet!$I$6=0,IF(C1213&lt;Basket_Sheet!$I$7,-10,10),IF(Basket_Sheet!$I$6=1,IF(D1213&lt;Basket_Sheet!$I$7,-10,10),IF(Basket_Sheet!$I$6=2,IF(E1213&gt;Basket_Sheet!$I$7,-10,10),"")))</f>
        <v>10</v>
      </c>
      <c r="K1213">
        <f t="shared" si="310"/>
        <v>1</v>
      </c>
      <c r="L1213">
        <f t="shared" si="311"/>
        <v>5</v>
      </c>
      <c r="M1213">
        <f t="shared" si="312"/>
        <v>5</v>
      </c>
      <c r="N1213">
        <v>32271.199199999999</v>
      </c>
      <c r="O1213" s="6">
        <f t="shared" si="317"/>
        <v>2.0405763265249899E-2</v>
      </c>
      <c r="P1213">
        <v>47088760</v>
      </c>
      <c r="Q1213" s="6">
        <f t="shared" si="318"/>
        <v>-3.9494476120724986E-3</v>
      </c>
      <c r="R1213">
        <v>6823.743853217542</v>
      </c>
      <c r="S1213" s="6">
        <f t="shared" si="319"/>
        <v>1.6420620730954738E-3</v>
      </c>
      <c r="T1213" s="29">
        <v>1197.7997399999997</v>
      </c>
      <c r="U1213" s="6">
        <f t="shared" si="320"/>
        <v>-2.0754635397136623E-3</v>
      </c>
      <c r="V1213">
        <v>1951.5376000000001</v>
      </c>
      <c r="W1213" s="6">
        <f t="shared" si="322"/>
        <v>-4.3268371966409536E-3</v>
      </c>
      <c r="X1213">
        <v>8021.5435932175415</v>
      </c>
      <c r="Y1213" s="6">
        <f t="shared" si="321"/>
        <v>1.0851923931094465E-3</v>
      </c>
      <c r="Z1213" s="29">
        <v>9973.081193217542</v>
      </c>
      <c r="AA1213" s="6">
        <f t="shared" si="323"/>
        <v>2.153862382225924E-5</v>
      </c>
      <c r="AB1213">
        <f t="shared" si="313"/>
        <v>2021</v>
      </c>
      <c r="AC1213">
        <f t="shared" si="314"/>
        <v>4</v>
      </c>
      <c r="AD1213" s="23">
        <f t="shared" si="315"/>
        <v>2</v>
      </c>
      <c r="AE1213">
        <f>IF(ISBLANK(Basket_Sheet!$I$1),0,IF(Basket_Sheet!$I$1=0,1,IF(Calculation_Sheet!AB1213=Basket_Sheet!$I$1,1,0)))</f>
        <v>1</v>
      </c>
      <c r="AF1213">
        <f>IF(ISBLANK(Basket_Sheet!$I$2),0,IF(Basket_Sheet!$I$2=0,1,IF(Calculation_Sheet!AC1213=Basket_Sheet!$I$2,1,0)))</f>
        <v>0</v>
      </c>
      <c r="AG1213">
        <f>IF(ISBLANK(Basket_Sheet!$I$3),0,IF(Basket_Sheet!$I$3=0,1,IF(Calculation_Sheet!AD1213=Basket_Sheet!$I$3,1,0)))</f>
        <v>0</v>
      </c>
      <c r="AH1213">
        <f t="shared" si="316"/>
        <v>1</v>
      </c>
    </row>
    <row r="1214" spans="1:34" x14ac:dyDescent="0.35">
      <c r="A1214" s="19">
        <v>44313</v>
      </c>
      <c r="B1214" s="7">
        <v>1.5633520996523931</v>
      </c>
      <c r="C1214">
        <v>0.864637408</v>
      </c>
      <c r="D1214">
        <v>0.37816778206017398</v>
      </c>
      <c r="E1214">
        <v>5.3522785827315502</v>
      </c>
      <c r="F1214">
        <v>0</v>
      </c>
      <c r="G1214">
        <f t="shared" si="307"/>
        <v>99999</v>
      </c>
      <c r="H1214">
        <f t="shared" si="308"/>
        <v>99999</v>
      </c>
      <c r="I1214">
        <f t="shared" si="309"/>
        <v>1</v>
      </c>
      <c r="J1214">
        <f>IF(Basket_Sheet!$I$6=0,IF(C1214&lt;Basket_Sheet!$I$7,-10,10),IF(Basket_Sheet!$I$6=1,IF(D1214&lt;Basket_Sheet!$I$7,-10,10),IF(Basket_Sheet!$I$6=2,IF(E1214&gt;Basket_Sheet!$I$7,-10,10),"")))</f>
        <v>10</v>
      </c>
      <c r="K1214">
        <f t="shared" si="310"/>
        <v>1</v>
      </c>
      <c r="L1214">
        <f t="shared" si="311"/>
        <v>5</v>
      </c>
      <c r="M1214">
        <f t="shared" si="312"/>
        <v>5</v>
      </c>
      <c r="N1214">
        <v>32760.25</v>
      </c>
      <c r="O1214" s="6">
        <f t="shared" si="317"/>
        <v>1.5154404302397229E-2</v>
      </c>
      <c r="P1214">
        <v>47188384</v>
      </c>
      <c r="Q1214" s="6">
        <f t="shared" si="318"/>
        <v>2.1156641202699777E-3</v>
      </c>
      <c r="R1214">
        <v>6829.2431385313703</v>
      </c>
      <c r="S1214" s="6">
        <f t="shared" si="319"/>
        <v>8.0590441729944118E-4</v>
      </c>
      <c r="T1214" s="29">
        <v>1204.1761399999996</v>
      </c>
      <c r="U1214" s="6">
        <f t="shared" si="320"/>
        <v>5.3234274370437262E-3</v>
      </c>
      <c r="V1214">
        <v>1952.6684800000003</v>
      </c>
      <c r="W1214" s="6">
        <f t="shared" si="322"/>
        <v>5.7948153292053384E-4</v>
      </c>
      <c r="X1214">
        <v>8033.4192785313699</v>
      </c>
      <c r="Y1214" s="6">
        <f t="shared" si="321"/>
        <v>1.4804738235008053E-3</v>
      </c>
      <c r="Z1214" s="29">
        <v>9986.0877585313701</v>
      </c>
      <c r="AA1214" s="6">
        <f t="shared" si="323"/>
        <v>1.3041671938531785E-3</v>
      </c>
      <c r="AB1214">
        <f t="shared" si="313"/>
        <v>2021</v>
      </c>
      <c r="AC1214">
        <f t="shared" si="314"/>
        <v>4</v>
      </c>
      <c r="AD1214" s="23">
        <f t="shared" si="315"/>
        <v>2</v>
      </c>
      <c r="AE1214">
        <f>IF(ISBLANK(Basket_Sheet!$I$1),0,IF(Basket_Sheet!$I$1=0,1,IF(Calculation_Sheet!AB1214=Basket_Sheet!$I$1,1,0)))</f>
        <v>1</v>
      </c>
      <c r="AF1214">
        <f>IF(ISBLANK(Basket_Sheet!$I$2),0,IF(Basket_Sheet!$I$2=0,1,IF(Calculation_Sheet!AC1214=Basket_Sheet!$I$2,1,0)))</f>
        <v>0</v>
      </c>
      <c r="AG1214">
        <f>IF(ISBLANK(Basket_Sheet!$I$3),0,IF(Basket_Sheet!$I$3=0,1,IF(Calculation_Sheet!AD1214=Basket_Sheet!$I$3,1,0)))</f>
        <v>0</v>
      </c>
      <c r="AH1214">
        <f t="shared" si="316"/>
        <v>1</v>
      </c>
    </row>
    <row r="1215" spans="1:34" x14ac:dyDescent="0.35">
      <c r="A1215" s="19">
        <v>44314</v>
      </c>
      <c r="B1215" s="7">
        <v>0.86830900215526285</v>
      </c>
      <c r="C1215">
        <v>0.92203971500000004</v>
      </c>
      <c r="D1215">
        <v>0.330291053150227</v>
      </c>
      <c r="E1215">
        <v>4.2897863728752004</v>
      </c>
      <c r="F1215">
        <v>0</v>
      </c>
      <c r="G1215">
        <f t="shared" si="307"/>
        <v>99999</v>
      </c>
      <c r="H1215">
        <f t="shared" si="308"/>
        <v>99999</v>
      </c>
      <c r="I1215">
        <f t="shared" si="309"/>
        <v>1</v>
      </c>
      <c r="J1215">
        <f>IF(Basket_Sheet!$I$6=0,IF(C1215&lt;Basket_Sheet!$I$7,-10,10),IF(Basket_Sheet!$I$6=1,IF(D1215&lt;Basket_Sheet!$I$7,-10,10),IF(Basket_Sheet!$I$6=2,IF(E1215&gt;Basket_Sheet!$I$7,-10,10),"")))</f>
        <v>10</v>
      </c>
      <c r="K1215">
        <f t="shared" si="310"/>
        <v>1</v>
      </c>
      <c r="L1215">
        <f t="shared" si="311"/>
        <v>5</v>
      </c>
      <c r="M1215">
        <f t="shared" si="312"/>
        <v>5</v>
      </c>
      <c r="N1215">
        <v>33662.648399999998</v>
      </c>
      <c r="O1215" s="6">
        <f t="shared" si="317"/>
        <v>2.7545528498714056E-2</v>
      </c>
      <c r="P1215">
        <v>47295600</v>
      </c>
      <c r="Q1215" s="6">
        <f t="shared" si="318"/>
        <v>2.2720845875967566E-3</v>
      </c>
      <c r="R1215">
        <v>6844.7463915286125</v>
      </c>
      <c r="S1215" s="6">
        <f t="shared" si="319"/>
        <v>2.2701275504120044E-3</v>
      </c>
      <c r="T1215" s="29">
        <v>1209.6806999999997</v>
      </c>
      <c r="U1215" s="6">
        <f t="shared" si="320"/>
        <v>4.5712249372422686E-3</v>
      </c>
      <c r="V1215">
        <v>1952.9454400000004</v>
      </c>
      <c r="W1215" s="6">
        <f t="shared" si="322"/>
        <v>1.418366726542164E-4</v>
      </c>
      <c r="X1215">
        <v>8054.4270915286124</v>
      </c>
      <c r="Y1215" s="6">
        <f t="shared" si="321"/>
        <v>2.6150524787600382E-3</v>
      </c>
      <c r="Z1215" s="29">
        <v>10007.372531528614</v>
      </c>
      <c r="AA1215" s="6">
        <f t="shared" si="323"/>
        <v>2.1314426141567644E-3</v>
      </c>
      <c r="AB1215">
        <f t="shared" si="313"/>
        <v>2021</v>
      </c>
      <c r="AC1215">
        <f t="shared" si="314"/>
        <v>4</v>
      </c>
      <c r="AD1215" s="23">
        <f t="shared" si="315"/>
        <v>2</v>
      </c>
      <c r="AE1215">
        <f>IF(ISBLANK(Basket_Sheet!$I$1),0,IF(Basket_Sheet!$I$1=0,1,IF(Calculation_Sheet!AB1215=Basket_Sheet!$I$1,1,0)))</f>
        <v>1</v>
      </c>
      <c r="AF1215">
        <f>IF(ISBLANK(Basket_Sheet!$I$2),0,IF(Basket_Sheet!$I$2=0,1,IF(Calculation_Sheet!AC1215=Basket_Sheet!$I$2,1,0)))</f>
        <v>0</v>
      </c>
      <c r="AG1215">
        <f>IF(ISBLANK(Basket_Sheet!$I$3),0,IF(Basket_Sheet!$I$3=0,1,IF(Calculation_Sheet!AD1215=Basket_Sheet!$I$3,1,0)))</f>
        <v>0</v>
      </c>
      <c r="AH1215">
        <f t="shared" si="316"/>
        <v>1</v>
      </c>
    </row>
    <row r="1216" spans="1:34" x14ac:dyDescent="0.35">
      <c r="A1216" s="19">
        <v>44315</v>
      </c>
      <c r="B1216" s="7">
        <v>-2.0782401295026411</v>
      </c>
      <c r="C1216">
        <v>1.8349084000000002E-2</v>
      </c>
      <c r="D1216">
        <v>0.14218642779965501</v>
      </c>
      <c r="E1216">
        <v>7.4830995665339497</v>
      </c>
      <c r="F1216">
        <v>11</v>
      </c>
      <c r="G1216">
        <f t="shared" si="307"/>
        <v>-1</v>
      </c>
      <c r="H1216">
        <f t="shared" si="308"/>
        <v>99999</v>
      </c>
      <c r="I1216">
        <f t="shared" si="309"/>
        <v>99999</v>
      </c>
      <c r="J1216">
        <f>IF(Basket_Sheet!$I$6=0,IF(C1216&lt;Basket_Sheet!$I$7,-10,10),IF(Basket_Sheet!$I$6=1,IF(D1216&lt;Basket_Sheet!$I$7,-10,10),IF(Basket_Sheet!$I$6=2,IF(E1216&gt;Basket_Sheet!$I$7,-10,10),"")))</f>
        <v>10</v>
      </c>
      <c r="K1216">
        <f t="shared" si="310"/>
        <v>-1</v>
      </c>
      <c r="L1216">
        <f t="shared" si="311"/>
        <v>1</v>
      </c>
      <c r="M1216">
        <f t="shared" si="312"/>
        <v>1</v>
      </c>
      <c r="N1216">
        <v>33664.199200000003</v>
      </c>
      <c r="O1216" s="6">
        <f t="shared" si="317"/>
        <v>4.6068864861137371E-5</v>
      </c>
      <c r="P1216">
        <v>47514332</v>
      </c>
      <c r="Q1216" s="6">
        <f t="shared" si="318"/>
        <v>4.6247853922987137E-3</v>
      </c>
      <c r="R1216">
        <v>6875.2712991273311</v>
      </c>
      <c r="S1216" s="6">
        <f t="shared" si="319"/>
        <v>4.4596111897583501E-3</v>
      </c>
      <c r="T1216" s="29">
        <v>1202.8486799999996</v>
      </c>
      <c r="U1216" s="6">
        <f t="shared" si="320"/>
        <v>-5.6477878831993067E-3</v>
      </c>
      <c r="V1216">
        <v>1989.5630400000002</v>
      </c>
      <c r="W1216" s="6">
        <f t="shared" si="322"/>
        <v>1.8749934970021309E-2</v>
      </c>
      <c r="X1216">
        <v>8078.1199791273302</v>
      </c>
      <c r="Y1216" s="6">
        <f t="shared" si="321"/>
        <v>2.9415981210676456E-3</v>
      </c>
      <c r="Z1216" s="29">
        <v>10067.683019127331</v>
      </c>
      <c r="AA1216" s="6">
        <f t="shared" si="323"/>
        <v>6.0266056258730938E-3</v>
      </c>
      <c r="AB1216">
        <f t="shared" si="313"/>
        <v>2021</v>
      </c>
      <c r="AC1216">
        <f t="shared" si="314"/>
        <v>4</v>
      </c>
      <c r="AD1216" s="23">
        <f t="shared" si="315"/>
        <v>2</v>
      </c>
      <c r="AE1216">
        <f>IF(ISBLANK(Basket_Sheet!$I$1),0,IF(Basket_Sheet!$I$1=0,1,IF(Calculation_Sheet!AB1216=Basket_Sheet!$I$1,1,0)))</f>
        <v>1</v>
      </c>
      <c r="AF1216">
        <f>IF(ISBLANK(Basket_Sheet!$I$2),0,IF(Basket_Sheet!$I$2=0,1,IF(Calculation_Sheet!AC1216=Basket_Sheet!$I$2,1,0)))</f>
        <v>0</v>
      </c>
      <c r="AG1216">
        <f>IF(ISBLANK(Basket_Sheet!$I$3),0,IF(Basket_Sheet!$I$3=0,1,IF(Calculation_Sheet!AD1216=Basket_Sheet!$I$3,1,0)))</f>
        <v>0</v>
      </c>
      <c r="AH1216">
        <f t="shared" si="316"/>
        <v>1</v>
      </c>
    </row>
    <row r="1217" spans="1:34" x14ac:dyDescent="0.35">
      <c r="A1217" s="19">
        <v>44316</v>
      </c>
      <c r="B1217" s="7">
        <v>-0.73586151002074984</v>
      </c>
      <c r="C1217">
        <v>0.72970334199999998</v>
      </c>
      <c r="D1217">
        <v>0.165670588618237</v>
      </c>
      <c r="E1217">
        <v>7.4962319933020503</v>
      </c>
      <c r="F1217">
        <v>7</v>
      </c>
      <c r="G1217">
        <f t="shared" si="307"/>
        <v>-1</v>
      </c>
      <c r="H1217">
        <f t="shared" si="308"/>
        <v>99999</v>
      </c>
      <c r="I1217">
        <f t="shared" si="309"/>
        <v>99999</v>
      </c>
      <c r="J1217">
        <f>IF(Basket_Sheet!$I$6=0,IF(C1217&lt;Basket_Sheet!$I$7,-10,10),IF(Basket_Sheet!$I$6=1,IF(D1217&lt;Basket_Sheet!$I$7,-10,10),IF(Basket_Sheet!$I$6=2,IF(E1217&gt;Basket_Sheet!$I$7,-10,10),"")))</f>
        <v>10</v>
      </c>
      <c r="K1217">
        <f t="shared" si="310"/>
        <v>-1</v>
      </c>
      <c r="L1217">
        <f t="shared" si="311"/>
        <v>1</v>
      </c>
      <c r="M1217">
        <f t="shared" si="312"/>
        <v>1</v>
      </c>
      <c r="N1217">
        <v>32714.349600000001</v>
      </c>
      <c r="O1217" s="6">
        <f t="shared" si="317"/>
        <v>-2.8215422394482492E-2</v>
      </c>
      <c r="P1217">
        <v>47207388</v>
      </c>
      <c r="Q1217" s="6">
        <f t="shared" si="318"/>
        <v>-6.4600297863810496E-3</v>
      </c>
      <c r="R1217">
        <v>6884.8227543521016</v>
      </c>
      <c r="S1217" s="6">
        <f t="shared" si="319"/>
        <v>1.3892477560824013E-3</v>
      </c>
      <c r="T1217" s="29">
        <v>1208.2211799999998</v>
      </c>
      <c r="U1217" s="6">
        <f t="shared" si="320"/>
        <v>4.4664803556173638E-3</v>
      </c>
      <c r="V1217">
        <v>2012.2227600000003</v>
      </c>
      <c r="W1217" s="6">
        <f t="shared" si="322"/>
        <v>1.138929480716544E-2</v>
      </c>
      <c r="X1217">
        <v>8093.0439343521011</v>
      </c>
      <c r="Y1217" s="6">
        <f t="shared" si="321"/>
        <v>1.8474540194168831E-3</v>
      </c>
      <c r="Z1217" s="29">
        <v>10105.266694352102</v>
      </c>
      <c r="AA1217" s="6">
        <f t="shared" si="323"/>
        <v>3.7331007693990337E-3</v>
      </c>
      <c r="AB1217">
        <f t="shared" si="313"/>
        <v>2021</v>
      </c>
      <c r="AC1217">
        <f t="shared" si="314"/>
        <v>4</v>
      </c>
      <c r="AD1217" s="23">
        <f t="shared" si="315"/>
        <v>2</v>
      </c>
      <c r="AE1217">
        <f>IF(ISBLANK(Basket_Sheet!$I$1),0,IF(Basket_Sheet!$I$1=0,1,IF(Calculation_Sheet!AB1217=Basket_Sheet!$I$1,1,0)))</f>
        <v>1</v>
      </c>
      <c r="AF1217">
        <f>IF(ISBLANK(Basket_Sheet!$I$2),0,IF(Basket_Sheet!$I$2=0,1,IF(Calculation_Sheet!AC1217=Basket_Sheet!$I$2,1,0)))</f>
        <v>0</v>
      </c>
      <c r="AG1217">
        <f>IF(ISBLANK(Basket_Sheet!$I$3),0,IF(Basket_Sheet!$I$3=0,1,IF(Calculation_Sheet!AD1217=Basket_Sheet!$I$3,1,0)))</f>
        <v>0</v>
      </c>
      <c r="AH1217">
        <f t="shared" si="316"/>
        <v>1</v>
      </c>
    </row>
    <row r="1218" spans="1:34" x14ac:dyDescent="0.35">
      <c r="A1218" s="19">
        <v>44319</v>
      </c>
      <c r="B1218" s="7">
        <v>7.7369852023110586E-2</v>
      </c>
      <c r="C1218">
        <v>1.7133783999999999E-2</v>
      </c>
      <c r="D1218">
        <v>6.7460872693837506E-2</v>
      </c>
      <c r="E1218">
        <v>9.2219325415686804</v>
      </c>
      <c r="F1218">
        <v>4</v>
      </c>
      <c r="G1218">
        <f t="shared" si="307"/>
        <v>99999</v>
      </c>
      <c r="H1218">
        <f t="shared" si="308"/>
        <v>0</v>
      </c>
      <c r="I1218">
        <f t="shared" si="309"/>
        <v>99999</v>
      </c>
      <c r="J1218">
        <f>IF(Basket_Sheet!$I$6=0,IF(C1218&lt;Basket_Sheet!$I$7,-10,10),IF(Basket_Sheet!$I$6=1,IF(D1218&lt;Basket_Sheet!$I$7,-10,10),IF(Basket_Sheet!$I$6=2,IF(E1218&gt;Basket_Sheet!$I$7,-10,10),"")))</f>
        <v>-10</v>
      </c>
      <c r="K1218">
        <f t="shared" si="310"/>
        <v>0</v>
      </c>
      <c r="L1218">
        <f t="shared" si="311"/>
        <v>4</v>
      </c>
      <c r="M1218">
        <f t="shared" si="312"/>
        <v>4</v>
      </c>
      <c r="N1218">
        <v>32535.550800000001</v>
      </c>
      <c r="O1218" s="6">
        <f t="shared" si="317"/>
        <v>-5.4654548290331562E-3</v>
      </c>
      <c r="P1218">
        <v>46912768</v>
      </c>
      <c r="Q1218" s="6">
        <f t="shared" si="318"/>
        <v>-6.2409722817114988E-3</v>
      </c>
      <c r="R1218">
        <v>6848.861337082677</v>
      </c>
      <c r="S1218" s="6">
        <f t="shared" si="319"/>
        <v>-5.223288754484301E-3</v>
      </c>
      <c r="T1218" s="29">
        <v>1217.6313999999995</v>
      </c>
      <c r="U1218" s="6">
        <f t="shared" si="320"/>
        <v>7.7884911767560627E-3</v>
      </c>
      <c r="V1218">
        <v>2012.2227600000003</v>
      </c>
      <c r="W1218" s="6">
        <f t="shared" si="322"/>
        <v>0</v>
      </c>
      <c r="X1218">
        <v>8066.4927370826763</v>
      </c>
      <c r="Y1218" s="6">
        <f t="shared" si="321"/>
        <v>-3.2807430040907581E-3</v>
      </c>
      <c r="Z1218" s="29">
        <v>10078.715497082676</v>
      </c>
      <c r="AA1218" s="6">
        <f t="shared" si="323"/>
        <v>-2.6274613102754696E-3</v>
      </c>
      <c r="AB1218">
        <f t="shared" si="313"/>
        <v>2021</v>
      </c>
      <c r="AC1218">
        <f t="shared" si="314"/>
        <v>5</v>
      </c>
      <c r="AD1218" s="23">
        <f t="shared" si="315"/>
        <v>2</v>
      </c>
      <c r="AE1218">
        <f>IF(ISBLANK(Basket_Sheet!$I$1),0,IF(Basket_Sheet!$I$1=0,1,IF(Calculation_Sheet!AB1218=Basket_Sheet!$I$1,1,0)))</f>
        <v>1</v>
      </c>
      <c r="AF1218">
        <f>IF(ISBLANK(Basket_Sheet!$I$2),0,IF(Basket_Sheet!$I$2=0,1,IF(Calculation_Sheet!AC1218=Basket_Sheet!$I$2,1,0)))</f>
        <v>0</v>
      </c>
      <c r="AG1218">
        <f>IF(ISBLANK(Basket_Sheet!$I$3),0,IF(Basket_Sheet!$I$3=0,1,IF(Calculation_Sheet!AD1218=Basket_Sheet!$I$3,1,0)))</f>
        <v>0</v>
      </c>
      <c r="AH1218">
        <f t="shared" si="316"/>
        <v>1</v>
      </c>
    </row>
    <row r="1219" spans="1:34" x14ac:dyDescent="0.35">
      <c r="A1219" s="19">
        <v>44320</v>
      </c>
      <c r="B1219" s="7">
        <v>0.13953147002110181</v>
      </c>
      <c r="C1219">
        <v>0.43334636999999998</v>
      </c>
      <c r="D1219">
        <v>0.181707099056553</v>
      </c>
      <c r="E1219">
        <v>6.9850759080285298</v>
      </c>
      <c r="F1219">
        <v>4</v>
      </c>
      <c r="G1219">
        <f t="shared" si="307"/>
        <v>99999</v>
      </c>
      <c r="H1219">
        <f t="shared" si="308"/>
        <v>0</v>
      </c>
      <c r="I1219">
        <f t="shared" si="309"/>
        <v>99999</v>
      </c>
      <c r="J1219">
        <f>IF(Basket_Sheet!$I$6=0,IF(C1219&lt;Basket_Sheet!$I$7,-10,10),IF(Basket_Sheet!$I$6=1,IF(D1219&lt;Basket_Sheet!$I$7,-10,10),IF(Basket_Sheet!$I$6=2,IF(E1219&gt;Basket_Sheet!$I$7,-10,10),"")))</f>
        <v>10</v>
      </c>
      <c r="K1219">
        <f t="shared" si="310"/>
        <v>0</v>
      </c>
      <c r="L1219">
        <f t="shared" si="311"/>
        <v>3</v>
      </c>
      <c r="M1219">
        <f t="shared" si="312"/>
        <v>3</v>
      </c>
      <c r="N1219">
        <v>32293.75</v>
      </c>
      <c r="O1219" s="6">
        <f t="shared" si="317"/>
        <v>-7.4318950825937868E-3</v>
      </c>
      <c r="P1219">
        <v>46529152</v>
      </c>
      <c r="Q1219" s="6">
        <f t="shared" si="318"/>
        <v>-8.1772194725324709E-3</v>
      </c>
      <c r="R1219">
        <v>6842.4288183196049</v>
      </c>
      <c r="S1219" s="6">
        <f t="shared" si="319"/>
        <v>-9.3920995717111655E-4</v>
      </c>
      <c r="T1219" s="29">
        <v>1222.6898799999997</v>
      </c>
      <c r="U1219" s="6">
        <f t="shared" si="320"/>
        <v>4.1543606710536807E-3</v>
      </c>
      <c r="V1219">
        <v>2012.2227600000003</v>
      </c>
      <c r="W1219" s="6">
        <f t="shared" si="322"/>
        <v>0</v>
      </c>
      <c r="X1219">
        <v>8065.1186983196048</v>
      </c>
      <c r="Y1219" s="6">
        <f t="shared" si="321"/>
        <v>-1.7033905662056092E-4</v>
      </c>
      <c r="Z1219" s="29">
        <v>10077.341458319604</v>
      </c>
      <c r="AA1219" s="6">
        <f t="shared" si="323"/>
        <v>-1.3633074209395968E-4</v>
      </c>
      <c r="AB1219">
        <f t="shared" si="313"/>
        <v>2021</v>
      </c>
      <c r="AC1219">
        <f t="shared" si="314"/>
        <v>5</v>
      </c>
      <c r="AD1219" s="23">
        <f t="shared" si="315"/>
        <v>2</v>
      </c>
      <c r="AE1219">
        <f>IF(ISBLANK(Basket_Sheet!$I$1),0,IF(Basket_Sheet!$I$1=0,1,IF(Calculation_Sheet!AB1219=Basket_Sheet!$I$1,1,0)))</f>
        <v>1</v>
      </c>
      <c r="AF1219">
        <f>IF(ISBLANK(Basket_Sheet!$I$2),0,IF(Basket_Sheet!$I$2=0,1,IF(Calculation_Sheet!AC1219=Basket_Sheet!$I$2,1,0)))</f>
        <v>0</v>
      </c>
      <c r="AG1219">
        <f>IF(ISBLANK(Basket_Sheet!$I$3),0,IF(Basket_Sheet!$I$3=0,1,IF(Calculation_Sheet!AD1219=Basket_Sheet!$I$3,1,0)))</f>
        <v>0</v>
      </c>
      <c r="AH1219">
        <f t="shared" si="316"/>
        <v>1</v>
      </c>
    </row>
    <row r="1220" spans="1:34" x14ac:dyDescent="0.35">
      <c r="A1220" s="19">
        <v>44321</v>
      </c>
      <c r="B1220" s="7">
        <v>0.47623919504280743</v>
      </c>
      <c r="C1220">
        <v>0.55986692100000002</v>
      </c>
      <c r="D1220">
        <v>0.10839118906504</v>
      </c>
      <c r="E1220">
        <v>7.8073204067391897</v>
      </c>
      <c r="F1220">
        <v>7</v>
      </c>
      <c r="G1220">
        <f t="shared" si="307"/>
        <v>99999</v>
      </c>
      <c r="H1220">
        <f t="shared" si="308"/>
        <v>99999</v>
      </c>
      <c r="I1220">
        <f t="shared" si="309"/>
        <v>1</v>
      </c>
      <c r="J1220">
        <f>IF(Basket_Sheet!$I$6=0,IF(C1220&lt;Basket_Sheet!$I$7,-10,10),IF(Basket_Sheet!$I$6=1,IF(D1220&lt;Basket_Sheet!$I$7,-10,10),IF(Basket_Sheet!$I$6=2,IF(E1220&gt;Basket_Sheet!$I$7,-10,10),"")))</f>
        <v>10</v>
      </c>
      <c r="K1220">
        <f t="shared" si="310"/>
        <v>1</v>
      </c>
      <c r="L1220">
        <f t="shared" si="311"/>
        <v>5</v>
      </c>
      <c r="M1220">
        <f t="shared" si="312"/>
        <v>5</v>
      </c>
      <c r="N1220">
        <v>32851.550799999997</v>
      </c>
      <c r="O1220" s="6">
        <f t="shared" si="317"/>
        <v>1.7272716856976844E-2</v>
      </c>
      <c r="P1220">
        <v>46603364</v>
      </c>
      <c r="Q1220" s="6">
        <f t="shared" si="318"/>
        <v>1.5949570712141536E-3</v>
      </c>
      <c r="R1220">
        <v>6876.5541646266265</v>
      </c>
      <c r="S1220" s="6">
        <f t="shared" si="319"/>
        <v>4.9873147698162867E-3</v>
      </c>
      <c r="T1220" s="29">
        <v>1222.9646799999996</v>
      </c>
      <c r="U1220" s="6">
        <f t="shared" si="320"/>
        <v>2.2475036760738476E-4</v>
      </c>
      <c r="V1220">
        <v>2004.9759600000004</v>
      </c>
      <c r="W1220" s="6">
        <f t="shared" si="322"/>
        <v>-3.6013905339187247E-3</v>
      </c>
      <c r="X1220">
        <v>8099.5188446266257</v>
      </c>
      <c r="Y1220" s="6">
        <f t="shared" si="321"/>
        <v>4.2652994449032811E-3</v>
      </c>
      <c r="Z1220" s="29">
        <v>10104.494804626625</v>
      </c>
      <c r="AA1220" s="6">
        <f t="shared" si="323"/>
        <v>2.6944950133256373E-3</v>
      </c>
      <c r="AB1220">
        <f t="shared" si="313"/>
        <v>2021</v>
      </c>
      <c r="AC1220">
        <f t="shared" si="314"/>
        <v>5</v>
      </c>
      <c r="AD1220" s="23">
        <f t="shared" si="315"/>
        <v>2</v>
      </c>
      <c r="AE1220">
        <f>IF(ISBLANK(Basket_Sheet!$I$1),0,IF(Basket_Sheet!$I$1=0,1,IF(Calculation_Sheet!AB1220=Basket_Sheet!$I$1,1,0)))</f>
        <v>1</v>
      </c>
      <c r="AF1220">
        <f>IF(ISBLANK(Basket_Sheet!$I$2),0,IF(Basket_Sheet!$I$2=0,1,IF(Calculation_Sheet!AC1220=Basket_Sheet!$I$2,1,0)))</f>
        <v>0</v>
      </c>
      <c r="AG1220">
        <f>IF(ISBLANK(Basket_Sheet!$I$3),0,IF(Basket_Sheet!$I$3=0,1,IF(Calculation_Sheet!AD1220=Basket_Sheet!$I$3,1,0)))</f>
        <v>0</v>
      </c>
      <c r="AH1220">
        <f t="shared" si="316"/>
        <v>1</v>
      </c>
    </row>
    <row r="1221" spans="1:34" x14ac:dyDescent="0.35">
      <c r="A1221" s="19">
        <v>44322</v>
      </c>
      <c r="B1221" s="7">
        <v>0.17285055626226134</v>
      </c>
      <c r="C1221">
        <v>0.25180965599999999</v>
      </c>
      <c r="D1221">
        <v>4.9051147963408504E-3</v>
      </c>
      <c r="E1221">
        <v>12.020161335186801</v>
      </c>
      <c r="F1221">
        <v>2</v>
      </c>
      <c r="G1221">
        <f t="shared" si="307"/>
        <v>99999</v>
      </c>
      <c r="H1221">
        <f t="shared" si="308"/>
        <v>0</v>
      </c>
      <c r="I1221">
        <f t="shared" si="309"/>
        <v>99999</v>
      </c>
      <c r="J1221">
        <f>IF(Basket_Sheet!$I$6=0,IF(C1221&lt;Basket_Sheet!$I$7,-10,10),IF(Basket_Sheet!$I$6=1,IF(D1221&lt;Basket_Sheet!$I$7,-10,10),IF(Basket_Sheet!$I$6=2,IF(E1221&gt;Basket_Sheet!$I$7,-10,10),"")))</f>
        <v>-10</v>
      </c>
      <c r="K1221">
        <f t="shared" si="310"/>
        <v>0</v>
      </c>
      <c r="L1221">
        <f t="shared" si="311"/>
        <v>4</v>
      </c>
      <c r="M1221">
        <f t="shared" si="312"/>
        <v>4</v>
      </c>
      <c r="N1221">
        <v>32875.699200000003</v>
      </c>
      <c r="O1221" s="6">
        <f t="shared" si="317"/>
        <v>7.3507640923931028E-4</v>
      </c>
      <c r="P1221">
        <v>47498356</v>
      </c>
      <c r="Q1221" s="6">
        <f t="shared" si="318"/>
        <v>1.9204450562839259E-2</v>
      </c>
      <c r="R1221">
        <v>6958.0746489022076</v>
      </c>
      <c r="S1221" s="6">
        <f t="shared" si="319"/>
        <v>1.18548450755942E-2</v>
      </c>
      <c r="T1221" s="29">
        <v>1224.5782599999998</v>
      </c>
      <c r="U1221" s="6">
        <f t="shared" si="320"/>
        <v>1.3194003280618816E-3</v>
      </c>
      <c r="V1221">
        <v>1998.1908400000002</v>
      </c>
      <c r="W1221" s="6">
        <f t="shared" si="322"/>
        <v>-3.3841403265504333E-3</v>
      </c>
      <c r="X1221">
        <v>8182.6529089022079</v>
      </c>
      <c r="Y1221" s="6">
        <f t="shared" si="321"/>
        <v>1.0264074430882397E-2</v>
      </c>
      <c r="Z1221" s="29">
        <v>10180.843748902207</v>
      </c>
      <c r="AA1221" s="6">
        <f t="shared" si="323"/>
        <v>7.5559387927661703E-3</v>
      </c>
      <c r="AB1221">
        <f t="shared" si="313"/>
        <v>2021</v>
      </c>
      <c r="AC1221">
        <f t="shared" si="314"/>
        <v>5</v>
      </c>
      <c r="AD1221" s="23">
        <f t="shared" si="315"/>
        <v>2</v>
      </c>
      <c r="AE1221">
        <f>IF(ISBLANK(Basket_Sheet!$I$1),0,IF(Basket_Sheet!$I$1=0,1,IF(Calculation_Sheet!AB1221=Basket_Sheet!$I$1,1,0)))</f>
        <v>1</v>
      </c>
      <c r="AF1221">
        <f>IF(ISBLANK(Basket_Sheet!$I$2),0,IF(Basket_Sheet!$I$2=0,1,IF(Calculation_Sheet!AC1221=Basket_Sheet!$I$2,1,0)))</f>
        <v>0</v>
      </c>
      <c r="AG1221">
        <f>IF(ISBLANK(Basket_Sheet!$I$3),0,IF(Basket_Sheet!$I$3=0,1,IF(Calculation_Sheet!AD1221=Basket_Sheet!$I$3,1,0)))</f>
        <v>0</v>
      </c>
      <c r="AH1221">
        <f t="shared" si="316"/>
        <v>1</v>
      </c>
    </row>
    <row r="1222" spans="1:34" x14ac:dyDescent="0.35">
      <c r="A1222" s="19">
        <v>44323</v>
      </c>
      <c r="B1222" s="7">
        <v>4.3924602948767412E-2</v>
      </c>
      <c r="C1222">
        <v>0.59464630299999999</v>
      </c>
      <c r="D1222">
        <v>0.17658076430113701</v>
      </c>
      <c r="E1222">
        <v>7.7809857575137196</v>
      </c>
      <c r="F1222">
        <v>1</v>
      </c>
      <c r="G1222">
        <f t="shared" si="307"/>
        <v>99999</v>
      </c>
      <c r="H1222">
        <f t="shared" si="308"/>
        <v>0</v>
      </c>
      <c r="I1222">
        <f t="shared" si="309"/>
        <v>99999</v>
      </c>
      <c r="J1222">
        <f>IF(Basket_Sheet!$I$6=0,IF(C1222&lt;Basket_Sheet!$I$7,-10,10),IF(Basket_Sheet!$I$6=1,IF(D1222&lt;Basket_Sheet!$I$7,-10,10),IF(Basket_Sheet!$I$6=2,IF(E1222&gt;Basket_Sheet!$I$7,-10,10),"")))</f>
        <v>10</v>
      </c>
      <c r="K1222">
        <f t="shared" si="310"/>
        <v>0</v>
      </c>
      <c r="L1222">
        <f t="shared" si="311"/>
        <v>3</v>
      </c>
      <c r="M1222">
        <f t="shared" si="312"/>
        <v>3</v>
      </c>
      <c r="N1222">
        <v>32888.25</v>
      </c>
      <c r="O1222" s="6">
        <f t="shared" si="317"/>
        <v>3.8176526447841752E-4</v>
      </c>
      <c r="P1222">
        <v>47572672</v>
      </c>
      <c r="Q1222" s="6">
        <f t="shared" si="318"/>
        <v>1.5646015201031815E-3</v>
      </c>
      <c r="R1222">
        <v>6964.8567639304301</v>
      </c>
      <c r="S1222" s="6">
        <f t="shared" si="319"/>
        <v>9.7471144971006396E-4</v>
      </c>
      <c r="T1222" s="29">
        <v>1220.0554799999995</v>
      </c>
      <c r="U1222" s="6">
        <f t="shared" si="320"/>
        <v>-3.6933368390846821E-3</v>
      </c>
      <c r="V1222">
        <v>1994.5828000000001</v>
      </c>
      <c r="W1222" s="6">
        <f t="shared" si="322"/>
        <v>-1.805653357914494E-3</v>
      </c>
      <c r="X1222">
        <v>8184.9122439304301</v>
      </c>
      <c r="Y1222" s="6">
        <f t="shared" si="321"/>
        <v>2.761127782608952E-4</v>
      </c>
      <c r="Z1222" s="29">
        <v>10179.49504393043</v>
      </c>
      <c r="AA1222" s="6">
        <f t="shared" si="323"/>
        <v>-1.3247477370648131E-4</v>
      </c>
      <c r="AB1222">
        <f t="shared" si="313"/>
        <v>2021</v>
      </c>
      <c r="AC1222">
        <f t="shared" si="314"/>
        <v>5</v>
      </c>
      <c r="AD1222" s="23">
        <f t="shared" si="315"/>
        <v>2</v>
      </c>
      <c r="AE1222">
        <f>IF(ISBLANK(Basket_Sheet!$I$1),0,IF(Basket_Sheet!$I$1=0,1,IF(Calculation_Sheet!AB1222=Basket_Sheet!$I$1,1,0)))</f>
        <v>1</v>
      </c>
      <c r="AF1222">
        <f>IF(ISBLANK(Basket_Sheet!$I$2),0,IF(Basket_Sheet!$I$2=0,1,IF(Calculation_Sheet!AC1222=Basket_Sheet!$I$2,1,0)))</f>
        <v>0</v>
      </c>
      <c r="AG1222">
        <f>IF(ISBLANK(Basket_Sheet!$I$3),0,IF(Basket_Sheet!$I$3=0,1,IF(Calculation_Sheet!AD1222=Basket_Sheet!$I$3,1,0)))</f>
        <v>0</v>
      </c>
      <c r="AH1222">
        <f t="shared" si="316"/>
        <v>1</v>
      </c>
    </row>
    <row r="1223" spans="1:34" x14ac:dyDescent="0.35">
      <c r="A1223" s="19">
        <v>44326</v>
      </c>
      <c r="B1223" s="7">
        <v>-0.41773343021020526</v>
      </c>
      <c r="C1223">
        <v>5.7275090000000001E-2</v>
      </c>
      <c r="D1223">
        <v>3.5638661653138497E-2</v>
      </c>
      <c r="E1223">
        <v>11.4440815696383</v>
      </c>
      <c r="F1223">
        <v>1</v>
      </c>
      <c r="G1223">
        <f t="shared" si="307"/>
        <v>-1</v>
      </c>
      <c r="H1223">
        <f t="shared" si="308"/>
        <v>99999</v>
      </c>
      <c r="I1223">
        <f t="shared" si="309"/>
        <v>99999</v>
      </c>
      <c r="J1223">
        <f>IF(Basket_Sheet!$I$6=0,IF(C1223&lt;Basket_Sheet!$I$7,-10,10),IF(Basket_Sheet!$I$6=1,IF(D1223&lt;Basket_Sheet!$I$7,-10,10),IF(Basket_Sheet!$I$6=2,IF(E1223&gt;Basket_Sheet!$I$7,-10,10),"")))</f>
        <v>-10</v>
      </c>
      <c r="K1223">
        <f t="shared" si="310"/>
        <v>-1</v>
      </c>
      <c r="L1223">
        <f t="shared" si="311"/>
        <v>2</v>
      </c>
      <c r="M1223">
        <f t="shared" si="312"/>
        <v>2</v>
      </c>
      <c r="N1223">
        <v>33191.5</v>
      </c>
      <c r="O1223" s="6">
        <f t="shared" si="317"/>
        <v>9.2206183059300173E-3</v>
      </c>
      <c r="P1223">
        <v>48037288</v>
      </c>
      <c r="Q1223" s="6">
        <f t="shared" si="318"/>
        <v>9.7664474259506751E-3</v>
      </c>
      <c r="R1223">
        <v>7013.0082865630893</v>
      </c>
      <c r="S1223" s="6">
        <f t="shared" si="319"/>
        <v>6.9134979030762711E-3</v>
      </c>
      <c r="T1223" s="29">
        <v>1223.5238199999997</v>
      </c>
      <c r="U1223" s="6">
        <f t="shared" si="320"/>
        <v>2.8427723631061497E-3</v>
      </c>
      <c r="V1223">
        <v>1992.0591200000003</v>
      </c>
      <c r="W1223" s="6">
        <f t="shared" si="322"/>
        <v>-1.265267102473655E-3</v>
      </c>
      <c r="X1223">
        <v>8236.5321065630887</v>
      </c>
      <c r="Y1223" s="6">
        <f t="shared" si="321"/>
        <v>6.3067093567115151E-3</v>
      </c>
      <c r="Z1223" s="29">
        <v>10228.591226563089</v>
      </c>
      <c r="AA1223" s="6">
        <f t="shared" si="323"/>
        <v>4.8230469606576065E-3</v>
      </c>
      <c r="AB1223">
        <f t="shared" si="313"/>
        <v>2021</v>
      </c>
      <c r="AC1223">
        <f t="shared" si="314"/>
        <v>5</v>
      </c>
      <c r="AD1223" s="23">
        <f t="shared" si="315"/>
        <v>2</v>
      </c>
      <c r="AE1223">
        <f>IF(ISBLANK(Basket_Sheet!$I$1),0,IF(Basket_Sheet!$I$1=0,1,IF(Calculation_Sheet!AB1223=Basket_Sheet!$I$1,1,0)))</f>
        <v>1</v>
      </c>
      <c r="AF1223">
        <f>IF(ISBLANK(Basket_Sheet!$I$2),0,IF(Basket_Sheet!$I$2=0,1,IF(Calculation_Sheet!AC1223=Basket_Sheet!$I$2,1,0)))</f>
        <v>0</v>
      </c>
      <c r="AG1223">
        <f>IF(ISBLANK(Basket_Sheet!$I$3),0,IF(Basket_Sheet!$I$3=0,1,IF(Calculation_Sheet!AD1223=Basket_Sheet!$I$3,1,0)))</f>
        <v>0</v>
      </c>
      <c r="AH1223">
        <f t="shared" si="316"/>
        <v>1</v>
      </c>
    </row>
    <row r="1224" spans="1:34" x14ac:dyDescent="0.35">
      <c r="A1224" s="19">
        <v>44327</v>
      </c>
      <c r="B1224" s="7">
        <v>-0.43696388958443705</v>
      </c>
      <c r="C1224">
        <v>1.5145999999999999E-4</v>
      </c>
      <c r="D1224">
        <v>4.5679775157637603E-2</v>
      </c>
      <c r="E1224">
        <v>7.8417942249243202</v>
      </c>
      <c r="F1224">
        <v>2</v>
      </c>
      <c r="G1224">
        <f t="shared" si="307"/>
        <v>-1</v>
      </c>
      <c r="H1224">
        <f t="shared" si="308"/>
        <v>99999</v>
      </c>
      <c r="I1224">
        <f t="shared" si="309"/>
        <v>99999</v>
      </c>
      <c r="J1224">
        <f>IF(Basket_Sheet!$I$6=0,IF(C1224&lt;Basket_Sheet!$I$7,-10,10),IF(Basket_Sheet!$I$6=1,IF(D1224&lt;Basket_Sheet!$I$7,-10,10),IF(Basket_Sheet!$I$6=2,IF(E1224&gt;Basket_Sheet!$I$7,-10,10),"")))</f>
        <v>-10</v>
      </c>
      <c r="K1224">
        <f t="shared" si="310"/>
        <v>-1</v>
      </c>
      <c r="L1224">
        <f t="shared" si="311"/>
        <v>2</v>
      </c>
      <c r="M1224">
        <f t="shared" si="312"/>
        <v>2</v>
      </c>
      <c r="N1224">
        <v>32836.25</v>
      </c>
      <c r="O1224" s="6">
        <f t="shared" si="317"/>
        <v>-1.0703041441332828E-2</v>
      </c>
      <c r="P1224">
        <v>48125180</v>
      </c>
      <c r="Q1224" s="6">
        <f t="shared" si="318"/>
        <v>1.8296619909101697E-3</v>
      </c>
      <c r="R1224">
        <v>7004.0011232136094</v>
      </c>
      <c r="S1224" s="6">
        <f t="shared" si="319"/>
        <v>-1.2843508778875856E-3</v>
      </c>
      <c r="T1224" s="29">
        <v>1215.8247199999996</v>
      </c>
      <c r="U1224" s="6">
        <f t="shared" si="320"/>
        <v>-6.2925624120665491E-3</v>
      </c>
      <c r="V1224">
        <v>1987.1609200000003</v>
      </c>
      <c r="W1224" s="6">
        <f t="shared" si="322"/>
        <v>-2.4588627670849572E-3</v>
      </c>
      <c r="X1224">
        <v>8219.8258432136099</v>
      </c>
      <c r="Y1224" s="6">
        <f t="shared" si="321"/>
        <v>-2.0283127818037094E-3</v>
      </c>
      <c r="Z1224" s="29">
        <v>10206.98676321361</v>
      </c>
      <c r="AA1224" s="6">
        <f t="shared" si="323"/>
        <v>-2.1121641163420746E-3</v>
      </c>
      <c r="AB1224">
        <f t="shared" si="313"/>
        <v>2021</v>
      </c>
      <c r="AC1224">
        <f t="shared" si="314"/>
        <v>5</v>
      </c>
      <c r="AD1224" s="23">
        <f t="shared" si="315"/>
        <v>2</v>
      </c>
      <c r="AE1224">
        <f>IF(ISBLANK(Basket_Sheet!$I$1),0,IF(Basket_Sheet!$I$1=0,1,IF(Calculation_Sheet!AB1224=Basket_Sheet!$I$1,1,0)))</f>
        <v>1</v>
      </c>
      <c r="AF1224">
        <f>IF(ISBLANK(Basket_Sheet!$I$2),0,IF(Basket_Sheet!$I$2=0,1,IF(Calculation_Sheet!AC1224=Basket_Sheet!$I$2,1,0)))</f>
        <v>0</v>
      </c>
      <c r="AG1224">
        <f>IF(ISBLANK(Basket_Sheet!$I$3),0,IF(Basket_Sheet!$I$3=0,1,IF(Calculation_Sheet!AD1224=Basket_Sheet!$I$3,1,0)))</f>
        <v>0</v>
      </c>
      <c r="AH1224">
        <f t="shared" si="316"/>
        <v>1</v>
      </c>
    </row>
    <row r="1225" spans="1:34" x14ac:dyDescent="0.35">
      <c r="A1225" s="19">
        <v>44328</v>
      </c>
      <c r="B1225" s="7">
        <v>-0.95035495716880125</v>
      </c>
      <c r="C1225">
        <v>7.3372740000000004E-3</v>
      </c>
      <c r="D1225">
        <v>8.0340749817732995E-2</v>
      </c>
      <c r="E1225">
        <v>9.70835464302899</v>
      </c>
      <c r="F1225">
        <v>5</v>
      </c>
      <c r="G1225">
        <f t="shared" ref="G1225:G1288" si="324">IF(B1225&gt;=MIN($B$9:$B$1732),IF(B1225&lt;-0.25,-1,99999),99999)</f>
        <v>-1</v>
      </c>
      <c r="H1225">
        <f t="shared" ref="H1225:H1288" si="325">IF(B1225&gt;-0.25,IF(B1225&lt;0.25,0,99999),99999)</f>
        <v>99999</v>
      </c>
      <c r="I1225">
        <f t="shared" ref="I1225:I1288" si="326">IF(B1225&gt;0.25,1,99999)</f>
        <v>99999</v>
      </c>
      <c r="J1225">
        <f>IF(Basket_Sheet!$I$6=0,IF(C1225&lt;Basket_Sheet!$I$7,-10,10),IF(Basket_Sheet!$I$6=1,IF(D1225&lt;Basket_Sheet!$I$7,-10,10),IF(Basket_Sheet!$I$6=2,IF(E1225&gt;Basket_Sheet!$I$7,-10,10),"")))</f>
        <v>-10</v>
      </c>
      <c r="K1225">
        <f t="shared" ref="K1225:K1288" si="327">MIN(G1225:I1225)</f>
        <v>-1</v>
      </c>
      <c r="L1225">
        <f t="shared" ref="L1225:L1288" si="328">IF(AND(K1225=-1,J1225=10),1,IF(AND(K1225=-1,J1225=-10),2,IF(AND(K1225=0,J1225=10),3,IF(AND(K1225=0,J1225=-10),4,IF(AND(K1225=1,J1225=10),5,IF(AND(K1225=1,J1225=-10),6,""))))))</f>
        <v>2</v>
      </c>
      <c r="M1225">
        <f t="shared" ref="M1225:M1288" si="329">L1225</f>
        <v>2</v>
      </c>
      <c r="N1225">
        <v>32454.599600000001</v>
      </c>
      <c r="O1225" s="6">
        <f t="shared" si="317"/>
        <v>-1.1622837565190891E-2</v>
      </c>
      <c r="P1225">
        <v>48393856</v>
      </c>
      <c r="Q1225" s="6">
        <f t="shared" si="318"/>
        <v>5.5828570407425726E-3</v>
      </c>
      <c r="R1225">
        <v>7043.4969897867832</v>
      </c>
      <c r="S1225" s="6">
        <f t="shared" si="319"/>
        <v>5.6390434379387511E-3</v>
      </c>
      <c r="T1225" s="29">
        <v>1223.1256799999996</v>
      </c>
      <c r="U1225" s="6">
        <f t="shared" si="320"/>
        <v>6.0049445285172975E-3</v>
      </c>
      <c r="V1225">
        <v>1976.6262000000006</v>
      </c>
      <c r="W1225" s="6">
        <f t="shared" si="322"/>
        <v>-5.3013925012170837E-3</v>
      </c>
      <c r="X1225">
        <v>8266.6226697867824</v>
      </c>
      <c r="Y1225" s="6">
        <f t="shared" si="321"/>
        <v>5.6931652161229529E-3</v>
      </c>
      <c r="Z1225" s="29">
        <v>10243.248869786783</v>
      </c>
      <c r="AA1225" s="6">
        <f t="shared" si="323"/>
        <v>3.5526749876724217E-3</v>
      </c>
      <c r="AB1225">
        <f t="shared" ref="AB1225:AB1288" si="330">YEAR(A1225)</f>
        <v>2021</v>
      </c>
      <c r="AC1225">
        <f t="shared" ref="AC1225:AC1288" si="331">MONTH(A1225)</f>
        <v>5</v>
      </c>
      <c r="AD1225" s="23">
        <f t="shared" si="315"/>
        <v>2</v>
      </c>
      <c r="AE1225">
        <f>IF(ISBLANK(Basket_Sheet!$I$1),0,IF(Basket_Sheet!$I$1=0,1,IF(Calculation_Sheet!AB1225=Basket_Sheet!$I$1,1,0)))</f>
        <v>1</v>
      </c>
      <c r="AF1225">
        <f>IF(ISBLANK(Basket_Sheet!$I$2),0,IF(Basket_Sheet!$I$2=0,1,IF(Calculation_Sheet!AC1225=Basket_Sheet!$I$2,1,0)))</f>
        <v>0</v>
      </c>
      <c r="AG1225">
        <f>IF(ISBLANK(Basket_Sheet!$I$3),0,IF(Basket_Sheet!$I$3=0,1,IF(Calculation_Sheet!AD1225=Basket_Sheet!$I$3,1,0)))</f>
        <v>0</v>
      </c>
      <c r="AH1225">
        <f t="shared" si="316"/>
        <v>1</v>
      </c>
    </row>
    <row r="1226" spans="1:34" x14ac:dyDescent="0.35">
      <c r="A1226" s="19">
        <v>44330</v>
      </c>
      <c r="B1226" s="7">
        <v>1.4832804118235601</v>
      </c>
      <c r="C1226">
        <v>0.67511842300000002</v>
      </c>
      <c r="D1226">
        <v>7.0490543086785706E-2</v>
      </c>
      <c r="E1226">
        <v>10.0000133481647</v>
      </c>
      <c r="F1226">
        <v>5</v>
      </c>
      <c r="G1226">
        <f t="shared" si="324"/>
        <v>99999</v>
      </c>
      <c r="H1226">
        <f t="shared" si="325"/>
        <v>99999</v>
      </c>
      <c r="I1226">
        <f t="shared" si="326"/>
        <v>1</v>
      </c>
      <c r="J1226">
        <f>IF(Basket_Sheet!$I$6=0,IF(C1226&lt;Basket_Sheet!$I$7,-10,10),IF(Basket_Sheet!$I$6=1,IF(D1226&lt;Basket_Sheet!$I$7,-10,10),IF(Basket_Sheet!$I$6=2,IF(E1226&gt;Basket_Sheet!$I$7,-10,10),"")))</f>
        <v>-10</v>
      </c>
      <c r="K1226">
        <f t="shared" si="327"/>
        <v>1</v>
      </c>
      <c r="L1226">
        <f t="shared" si="328"/>
        <v>6</v>
      </c>
      <c r="M1226">
        <f t="shared" si="329"/>
        <v>6</v>
      </c>
      <c r="N1226">
        <v>32163.349600000001</v>
      </c>
      <c r="O1226" s="6">
        <f t="shared" si="317"/>
        <v>-8.9740746639807023E-3</v>
      </c>
      <c r="P1226">
        <v>48456404</v>
      </c>
      <c r="Q1226" s="6">
        <f t="shared" si="318"/>
        <v>1.2924781195364776E-3</v>
      </c>
      <c r="R1226">
        <v>7052.1738474140202</v>
      </c>
      <c r="S1226" s="6">
        <f t="shared" si="319"/>
        <v>1.2318962640034403E-3</v>
      </c>
      <c r="T1226" s="29">
        <v>1229.1231999999995</v>
      </c>
      <c r="U1226" s="6">
        <f t="shared" si="320"/>
        <v>4.9034372330405418E-3</v>
      </c>
      <c r="V1226">
        <v>1959.4722400000001</v>
      </c>
      <c r="W1226" s="6">
        <f t="shared" si="322"/>
        <v>-8.6784036354473626E-3</v>
      </c>
      <c r="X1226">
        <v>8281.2970474140202</v>
      </c>
      <c r="Y1226" s="6">
        <f t="shared" si="321"/>
        <v>1.7751357735089623E-3</v>
      </c>
      <c r="Z1226" s="29">
        <v>10240.769287414019</v>
      </c>
      <c r="AA1226" s="6">
        <f t="shared" si="323"/>
        <v>-2.4206991397790478E-4</v>
      </c>
      <c r="AB1226">
        <f t="shared" si="330"/>
        <v>2021</v>
      </c>
      <c r="AC1226">
        <f t="shared" si="331"/>
        <v>5</v>
      </c>
      <c r="AD1226" s="23">
        <f t="shared" ref="AD1226:AD1289" si="332">ROUNDUP(AC1226/3,0)</f>
        <v>2</v>
      </c>
      <c r="AE1226">
        <f>IF(ISBLANK(Basket_Sheet!$I$1),0,IF(Basket_Sheet!$I$1=0,1,IF(Calculation_Sheet!AB1226=Basket_Sheet!$I$1,1,0)))</f>
        <v>1</v>
      </c>
      <c r="AF1226">
        <f>IF(ISBLANK(Basket_Sheet!$I$2),0,IF(Basket_Sheet!$I$2=0,1,IF(Calculation_Sheet!AC1226=Basket_Sheet!$I$2,1,0)))</f>
        <v>0</v>
      </c>
      <c r="AG1226">
        <f>IF(ISBLANK(Basket_Sheet!$I$3),0,IF(Basket_Sheet!$I$3=0,1,IF(Calculation_Sheet!AD1226=Basket_Sheet!$I$3,1,0)))</f>
        <v>0</v>
      </c>
      <c r="AH1226">
        <f t="shared" ref="AH1226:AH1289" si="333">IF(SUM(AE1226:AG1226)&gt;=$T$1,1,0)</f>
        <v>1</v>
      </c>
    </row>
    <row r="1227" spans="1:34" x14ac:dyDescent="0.35">
      <c r="A1227" s="19">
        <v>44333</v>
      </c>
      <c r="B1227" s="7">
        <v>2.4807536669897772</v>
      </c>
      <c r="C1227">
        <v>0.91015670000000004</v>
      </c>
      <c r="D1227">
        <v>0.41717995167795302</v>
      </c>
      <c r="E1227">
        <v>3.8534819352813998</v>
      </c>
      <c r="F1227">
        <v>2</v>
      </c>
      <c r="G1227">
        <f t="shared" si="324"/>
        <v>99999</v>
      </c>
      <c r="H1227">
        <f t="shared" si="325"/>
        <v>99999</v>
      </c>
      <c r="I1227">
        <f t="shared" si="326"/>
        <v>1</v>
      </c>
      <c r="J1227">
        <f>IF(Basket_Sheet!$I$6=0,IF(C1227&lt;Basket_Sheet!$I$7,-10,10),IF(Basket_Sheet!$I$6=1,IF(D1227&lt;Basket_Sheet!$I$7,-10,10),IF(Basket_Sheet!$I$6=2,IF(E1227&gt;Basket_Sheet!$I$7,-10,10),"")))</f>
        <v>10</v>
      </c>
      <c r="K1227">
        <f t="shared" si="327"/>
        <v>1</v>
      </c>
      <c r="L1227">
        <f t="shared" si="328"/>
        <v>5</v>
      </c>
      <c r="M1227">
        <f t="shared" si="329"/>
        <v>5</v>
      </c>
      <c r="N1227">
        <v>33460.5</v>
      </c>
      <c r="O1227" s="6">
        <f t="shared" ref="O1227:O1290" si="334">N1227/N1226-1</f>
        <v>4.033007805878519E-2</v>
      </c>
      <c r="P1227">
        <v>48588608</v>
      </c>
      <c r="Q1227" s="6">
        <f t="shared" ref="Q1227:Q1290" si="335">P1227/P1226-1</f>
        <v>2.7283081096980411E-3</v>
      </c>
      <c r="R1227">
        <v>7061.59347128634</v>
      </c>
      <c r="S1227" s="6">
        <f t="shared" ref="S1227:S1290" si="336">R1227/R1226-1</f>
        <v>1.3357050004905169E-3</v>
      </c>
      <c r="T1227" s="29">
        <v>1235.5021199999999</v>
      </c>
      <c r="U1227" s="6">
        <f t="shared" ref="U1227:U1290" si="337">T1227/T1226-1</f>
        <v>5.1898133563830218E-3</v>
      </c>
      <c r="V1227">
        <v>1958.8812000000007</v>
      </c>
      <c r="W1227" s="6">
        <f t="shared" si="322"/>
        <v>-3.0163223950507856E-4</v>
      </c>
      <c r="X1227">
        <v>8297.0955912863392</v>
      </c>
      <c r="Y1227" s="6">
        <f t="shared" ref="Y1227:Y1290" si="338">X1227/X1226-1</f>
        <v>1.9077378557810221E-3</v>
      </c>
      <c r="Z1227" s="29">
        <v>10255.976791286339</v>
      </c>
      <c r="AA1227" s="6">
        <f t="shared" si="323"/>
        <v>1.484996238613645E-3</v>
      </c>
      <c r="AB1227">
        <f t="shared" si="330"/>
        <v>2021</v>
      </c>
      <c r="AC1227">
        <f t="shared" si="331"/>
        <v>5</v>
      </c>
      <c r="AD1227" s="23">
        <f t="shared" si="332"/>
        <v>2</v>
      </c>
      <c r="AE1227">
        <f>IF(ISBLANK(Basket_Sheet!$I$1),0,IF(Basket_Sheet!$I$1=0,1,IF(Calculation_Sheet!AB1227=Basket_Sheet!$I$1,1,0)))</f>
        <v>1</v>
      </c>
      <c r="AF1227">
        <f>IF(ISBLANK(Basket_Sheet!$I$2),0,IF(Basket_Sheet!$I$2=0,1,IF(Calculation_Sheet!AC1227=Basket_Sheet!$I$2,1,0)))</f>
        <v>0</v>
      </c>
      <c r="AG1227">
        <f>IF(ISBLANK(Basket_Sheet!$I$3),0,IF(Basket_Sheet!$I$3=0,1,IF(Calculation_Sheet!AD1227=Basket_Sheet!$I$3,1,0)))</f>
        <v>0</v>
      </c>
      <c r="AH1227">
        <f t="shared" si="333"/>
        <v>1</v>
      </c>
    </row>
    <row r="1228" spans="1:34" x14ac:dyDescent="0.35">
      <c r="A1228" s="19">
        <v>44334</v>
      </c>
      <c r="B1228" s="7">
        <v>-0.56989437492645234</v>
      </c>
      <c r="C1228">
        <v>4.0188740000000004E-3</v>
      </c>
      <c r="D1228">
        <v>2.2710399113548999E-2</v>
      </c>
      <c r="E1228">
        <v>9.9766967820641597</v>
      </c>
      <c r="F1228">
        <v>4</v>
      </c>
      <c r="G1228">
        <f t="shared" si="324"/>
        <v>-1</v>
      </c>
      <c r="H1228">
        <f t="shared" si="325"/>
        <v>99999</v>
      </c>
      <c r="I1228">
        <f t="shared" si="326"/>
        <v>99999</v>
      </c>
      <c r="J1228">
        <f>IF(Basket_Sheet!$I$6=0,IF(C1228&lt;Basket_Sheet!$I$7,-10,10),IF(Basket_Sheet!$I$6=1,IF(D1228&lt;Basket_Sheet!$I$7,-10,10),IF(Basket_Sheet!$I$6=2,IF(E1228&gt;Basket_Sheet!$I$7,-10,10),"")))</f>
        <v>-10</v>
      </c>
      <c r="K1228">
        <f t="shared" si="327"/>
        <v>-1</v>
      </c>
      <c r="L1228">
        <f t="shared" si="328"/>
        <v>2</v>
      </c>
      <c r="M1228">
        <f t="shared" si="329"/>
        <v>2</v>
      </c>
      <c r="N1228">
        <v>33954.300799999997</v>
      </c>
      <c r="O1228" s="6">
        <f t="shared" si="334"/>
        <v>1.4757723285665048E-2</v>
      </c>
      <c r="P1228">
        <v>48700880</v>
      </c>
      <c r="Q1228" s="6">
        <f t="shared" si="335"/>
        <v>2.3106650842930065E-3</v>
      </c>
      <c r="R1228">
        <v>7072.4234794128697</v>
      </c>
      <c r="S1228" s="6">
        <f t="shared" si="336"/>
        <v>1.5336493343274249E-3</v>
      </c>
      <c r="T1228" s="29">
        <v>1237.6850999999997</v>
      </c>
      <c r="U1228" s="6">
        <f t="shared" si="337"/>
        <v>1.7668767739547064E-3</v>
      </c>
      <c r="V1228">
        <v>1979.5224000000005</v>
      </c>
      <c r="W1228" s="6">
        <f t="shared" ref="W1228:W1291" si="339">V1228/V1227-1</f>
        <v>1.0537239318035185E-2</v>
      </c>
      <c r="X1228">
        <v>8310.1085794128703</v>
      </c>
      <c r="Y1228" s="6">
        <f t="shared" si="338"/>
        <v>1.5683787155829076E-3</v>
      </c>
      <c r="Z1228" s="29">
        <v>10289.63097941287</v>
      </c>
      <c r="AA1228" s="6">
        <f t="shared" ref="AA1228:AA1291" si="340">Z1228/Z1227-1</f>
        <v>3.281422024582259E-3</v>
      </c>
      <c r="AB1228">
        <f t="shared" si="330"/>
        <v>2021</v>
      </c>
      <c r="AC1228">
        <f t="shared" si="331"/>
        <v>5</v>
      </c>
      <c r="AD1228" s="23">
        <f t="shared" si="332"/>
        <v>2</v>
      </c>
      <c r="AE1228">
        <f>IF(ISBLANK(Basket_Sheet!$I$1),0,IF(Basket_Sheet!$I$1=0,1,IF(Calculation_Sheet!AB1228=Basket_Sheet!$I$1,1,0)))</f>
        <v>1</v>
      </c>
      <c r="AF1228">
        <f>IF(ISBLANK(Basket_Sheet!$I$2),0,IF(Basket_Sheet!$I$2=0,1,IF(Calculation_Sheet!AC1228=Basket_Sheet!$I$2,1,0)))</f>
        <v>0</v>
      </c>
      <c r="AG1228">
        <f>IF(ISBLANK(Basket_Sheet!$I$3),0,IF(Basket_Sheet!$I$3=0,1,IF(Calculation_Sheet!AD1228=Basket_Sheet!$I$3,1,0)))</f>
        <v>0</v>
      </c>
      <c r="AH1228">
        <f t="shared" si="333"/>
        <v>1</v>
      </c>
    </row>
    <row r="1229" spans="1:34" x14ac:dyDescent="0.35">
      <c r="A1229" s="19">
        <v>44335</v>
      </c>
      <c r="B1229" s="7">
        <v>-0.59500315964363426</v>
      </c>
      <c r="C1229">
        <v>0.26021165400000001</v>
      </c>
      <c r="D1229">
        <v>0.162396401551167</v>
      </c>
      <c r="E1229">
        <v>9.5604374067816895</v>
      </c>
      <c r="F1229">
        <v>4</v>
      </c>
      <c r="G1229">
        <f t="shared" si="324"/>
        <v>-1</v>
      </c>
      <c r="H1229">
        <f t="shared" si="325"/>
        <v>99999</v>
      </c>
      <c r="I1229">
        <f t="shared" si="326"/>
        <v>99999</v>
      </c>
      <c r="J1229">
        <f>IF(Basket_Sheet!$I$6=0,IF(C1229&lt;Basket_Sheet!$I$7,-10,10),IF(Basket_Sheet!$I$6=1,IF(D1229&lt;Basket_Sheet!$I$7,-10,10),IF(Basket_Sheet!$I$6=2,IF(E1229&gt;Basket_Sheet!$I$7,-10,10),"")))</f>
        <v>10</v>
      </c>
      <c r="K1229">
        <f t="shared" si="327"/>
        <v>-1</v>
      </c>
      <c r="L1229">
        <f t="shared" si="328"/>
        <v>1</v>
      </c>
      <c r="M1229">
        <f t="shared" si="329"/>
        <v>1</v>
      </c>
      <c r="N1229">
        <v>33659.148399999998</v>
      </c>
      <c r="O1229" s="6">
        <f t="shared" si="334"/>
        <v>-8.692636662982034E-3</v>
      </c>
      <c r="P1229">
        <v>48288992</v>
      </c>
      <c r="Q1229" s="6">
        <f t="shared" si="335"/>
        <v>-8.4575063120009286E-3</v>
      </c>
      <c r="R1229">
        <v>7098.8905329332465</v>
      </c>
      <c r="S1229" s="6">
        <f t="shared" si="336"/>
        <v>3.7422891315006535E-3</v>
      </c>
      <c r="T1229" s="29">
        <v>1238.7581199999997</v>
      </c>
      <c r="U1229" s="6">
        <f t="shared" si="337"/>
        <v>8.6695719290807993E-4</v>
      </c>
      <c r="V1229">
        <v>2011.5728000000004</v>
      </c>
      <c r="W1229" s="6">
        <f t="shared" si="339"/>
        <v>1.6190976166776228E-2</v>
      </c>
      <c r="X1229">
        <v>8337.6486529332469</v>
      </c>
      <c r="Y1229" s="6">
        <f t="shared" si="338"/>
        <v>3.3140449679085471E-3</v>
      </c>
      <c r="Z1229" s="29">
        <v>10349.221452933247</v>
      </c>
      <c r="AA1229" s="6">
        <f t="shared" si="340"/>
        <v>5.791312986792585E-3</v>
      </c>
      <c r="AB1229">
        <f t="shared" si="330"/>
        <v>2021</v>
      </c>
      <c r="AC1229">
        <f t="shared" si="331"/>
        <v>5</v>
      </c>
      <c r="AD1229" s="23">
        <f t="shared" si="332"/>
        <v>2</v>
      </c>
      <c r="AE1229">
        <f>IF(ISBLANK(Basket_Sheet!$I$1),0,IF(Basket_Sheet!$I$1=0,1,IF(Calculation_Sheet!AB1229=Basket_Sheet!$I$1,1,0)))</f>
        <v>1</v>
      </c>
      <c r="AF1229">
        <f>IF(ISBLANK(Basket_Sheet!$I$2),0,IF(Basket_Sheet!$I$2=0,1,IF(Calculation_Sheet!AC1229=Basket_Sheet!$I$2,1,0)))</f>
        <v>0</v>
      </c>
      <c r="AG1229">
        <f>IF(ISBLANK(Basket_Sheet!$I$3),0,IF(Basket_Sheet!$I$3=0,1,IF(Calculation_Sheet!AD1229=Basket_Sheet!$I$3,1,0)))</f>
        <v>0</v>
      </c>
      <c r="AH1229">
        <f t="shared" si="333"/>
        <v>1</v>
      </c>
    </row>
    <row r="1230" spans="1:34" x14ac:dyDescent="0.35">
      <c r="A1230" s="19">
        <v>44336</v>
      </c>
      <c r="B1230" s="7">
        <v>1.5528385567972212</v>
      </c>
      <c r="C1230">
        <v>0.71790632799999998</v>
      </c>
      <c r="D1230">
        <v>0.25944049694629701</v>
      </c>
      <c r="E1230">
        <v>5.8288703626796599</v>
      </c>
      <c r="F1230">
        <v>0</v>
      </c>
      <c r="G1230">
        <f t="shared" si="324"/>
        <v>99999</v>
      </c>
      <c r="H1230">
        <f t="shared" si="325"/>
        <v>99999</v>
      </c>
      <c r="I1230">
        <f t="shared" si="326"/>
        <v>1</v>
      </c>
      <c r="J1230">
        <f>IF(Basket_Sheet!$I$6=0,IF(C1230&lt;Basket_Sheet!$I$7,-10,10),IF(Basket_Sheet!$I$6=1,IF(D1230&lt;Basket_Sheet!$I$7,-10,10),IF(Basket_Sheet!$I$6=2,IF(E1230&gt;Basket_Sheet!$I$7,-10,10),"")))</f>
        <v>10</v>
      </c>
      <c r="K1230">
        <f t="shared" si="327"/>
        <v>1</v>
      </c>
      <c r="L1230">
        <f t="shared" si="328"/>
        <v>5</v>
      </c>
      <c r="M1230">
        <f t="shared" si="329"/>
        <v>5</v>
      </c>
      <c r="N1230">
        <v>33400.75</v>
      </c>
      <c r="O1230" s="6">
        <f t="shared" si="334"/>
        <v>-7.6769143689920938E-3</v>
      </c>
      <c r="P1230">
        <v>47781956</v>
      </c>
      <c r="Q1230" s="6">
        <f t="shared" si="335"/>
        <v>-1.0500032802506998E-2</v>
      </c>
      <c r="R1230">
        <v>7120.8688646292576</v>
      </c>
      <c r="S1230" s="6">
        <f t="shared" si="336"/>
        <v>3.0960234693082622E-3</v>
      </c>
      <c r="T1230" s="29">
        <v>1244.2345199999997</v>
      </c>
      <c r="U1230" s="6">
        <f t="shared" si="337"/>
        <v>4.4208791947213388E-3</v>
      </c>
      <c r="V1230">
        <v>2008.7304800000006</v>
      </c>
      <c r="W1230" s="6">
        <f t="shared" si="339"/>
        <v>-1.4129839099036312E-3</v>
      </c>
      <c r="X1230">
        <v>8365.1033846292576</v>
      </c>
      <c r="Y1230" s="6">
        <f t="shared" si="338"/>
        <v>3.2928626329620236E-3</v>
      </c>
      <c r="Z1230" s="29">
        <v>10373.833864629258</v>
      </c>
      <c r="AA1230" s="6">
        <f t="shared" si="340"/>
        <v>2.3781896839241146E-3</v>
      </c>
      <c r="AB1230">
        <f t="shared" si="330"/>
        <v>2021</v>
      </c>
      <c r="AC1230">
        <f t="shared" si="331"/>
        <v>5</v>
      </c>
      <c r="AD1230" s="23">
        <f t="shared" si="332"/>
        <v>2</v>
      </c>
      <c r="AE1230">
        <f>IF(ISBLANK(Basket_Sheet!$I$1),0,IF(Basket_Sheet!$I$1=0,1,IF(Calculation_Sheet!AB1230=Basket_Sheet!$I$1,1,0)))</f>
        <v>1</v>
      </c>
      <c r="AF1230">
        <f>IF(ISBLANK(Basket_Sheet!$I$2),0,IF(Basket_Sheet!$I$2=0,1,IF(Calculation_Sheet!AC1230=Basket_Sheet!$I$2,1,0)))</f>
        <v>0</v>
      </c>
      <c r="AG1230">
        <f>IF(ISBLANK(Basket_Sheet!$I$3),0,IF(Basket_Sheet!$I$3=0,1,IF(Calculation_Sheet!AD1230=Basket_Sheet!$I$3,1,0)))</f>
        <v>0</v>
      </c>
      <c r="AH1230">
        <f t="shared" si="333"/>
        <v>1</v>
      </c>
    </row>
    <row r="1231" spans="1:34" x14ac:dyDescent="0.35">
      <c r="A1231" s="19">
        <v>44337</v>
      </c>
      <c r="B1231" s="7">
        <v>2.0382935040996917</v>
      </c>
      <c r="C1231">
        <v>0.51911173399999999</v>
      </c>
      <c r="D1231">
        <v>0.34871088359816399</v>
      </c>
      <c r="E1231">
        <v>4.6832334713387898</v>
      </c>
      <c r="F1231">
        <v>4</v>
      </c>
      <c r="G1231">
        <f t="shared" si="324"/>
        <v>99999</v>
      </c>
      <c r="H1231">
        <f t="shared" si="325"/>
        <v>99999</v>
      </c>
      <c r="I1231">
        <f t="shared" si="326"/>
        <v>1</v>
      </c>
      <c r="J1231">
        <f>IF(Basket_Sheet!$I$6=0,IF(C1231&lt;Basket_Sheet!$I$7,-10,10),IF(Basket_Sheet!$I$6=1,IF(D1231&lt;Basket_Sheet!$I$7,-10,10),IF(Basket_Sheet!$I$6=2,IF(E1231&gt;Basket_Sheet!$I$7,-10,10),"")))</f>
        <v>10</v>
      </c>
      <c r="K1231">
        <f t="shared" si="327"/>
        <v>1</v>
      </c>
      <c r="L1231">
        <f t="shared" si="328"/>
        <v>5</v>
      </c>
      <c r="M1231">
        <f t="shared" si="329"/>
        <v>5</v>
      </c>
      <c r="N1231">
        <v>34686.351600000002</v>
      </c>
      <c r="O1231" s="6">
        <f t="shared" si="334"/>
        <v>3.8490201567330073E-2</v>
      </c>
      <c r="P1231">
        <v>47898764</v>
      </c>
      <c r="Q1231" s="6">
        <f t="shared" si="335"/>
        <v>2.4446048211170801E-3</v>
      </c>
      <c r="R1231">
        <v>7130.7820182666528</v>
      </c>
      <c r="S1231" s="6">
        <f t="shared" si="336"/>
        <v>1.392126975773289E-3</v>
      </c>
      <c r="T1231" s="29">
        <v>1253.3618599999998</v>
      </c>
      <c r="U1231" s="6">
        <f t="shared" si="337"/>
        <v>7.3357070980477612E-3</v>
      </c>
      <c r="V1231">
        <v>2015.5270800000003</v>
      </c>
      <c r="W1231" s="6">
        <f t="shared" si="339"/>
        <v>3.3835300791571488E-3</v>
      </c>
      <c r="X1231">
        <v>8384.1438782666519</v>
      </c>
      <c r="Y1231" s="6">
        <f t="shared" si="338"/>
        <v>2.2761815080947212E-3</v>
      </c>
      <c r="Z1231" s="29">
        <v>10399.670958266652</v>
      </c>
      <c r="AA1231" s="6">
        <f t="shared" si="340"/>
        <v>2.4906022184805199E-3</v>
      </c>
      <c r="AB1231">
        <f t="shared" si="330"/>
        <v>2021</v>
      </c>
      <c r="AC1231">
        <f t="shared" si="331"/>
        <v>5</v>
      </c>
      <c r="AD1231" s="23">
        <f t="shared" si="332"/>
        <v>2</v>
      </c>
      <c r="AE1231">
        <f>IF(ISBLANK(Basket_Sheet!$I$1),0,IF(Basket_Sheet!$I$1=0,1,IF(Calculation_Sheet!AB1231=Basket_Sheet!$I$1,1,0)))</f>
        <v>1</v>
      </c>
      <c r="AF1231">
        <f>IF(ISBLANK(Basket_Sheet!$I$2),0,IF(Basket_Sheet!$I$2=0,1,IF(Calculation_Sheet!AC1231=Basket_Sheet!$I$2,1,0)))</f>
        <v>0</v>
      </c>
      <c r="AG1231">
        <f>IF(ISBLANK(Basket_Sheet!$I$3),0,IF(Basket_Sheet!$I$3=0,1,IF(Calculation_Sheet!AD1231=Basket_Sheet!$I$3,1,0)))</f>
        <v>0</v>
      </c>
      <c r="AH1231">
        <f t="shared" si="333"/>
        <v>1</v>
      </c>
    </row>
    <row r="1232" spans="1:34" x14ac:dyDescent="0.35">
      <c r="A1232" s="19">
        <v>44340</v>
      </c>
      <c r="B1232" s="7">
        <v>-0.48045394231631622</v>
      </c>
      <c r="C1232">
        <v>0.159014827</v>
      </c>
      <c r="D1232">
        <v>4.32995820535293E-3</v>
      </c>
      <c r="E1232">
        <v>7.6283551865607597</v>
      </c>
      <c r="F1232">
        <v>4</v>
      </c>
      <c r="G1232">
        <f t="shared" si="324"/>
        <v>-1</v>
      </c>
      <c r="H1232">
        <f t="shared" si="325"/>
        <v>99999</v>
      </c>
      <c r="I1232">
        <f t="shared" si="326"/>
        <v>99999</v>
      </c>
      <c r="J1232">
        <f>IF(Basket_Sheet!$I$6=0,IF(C1232&lt;Basket_Sheet!$I$7,-10,10),IF(Basket_Sheet!$I$6=1,IF(D1232&lt;Basket_Sheet!$I$7,-10,10),IF(Basket_Sheet!$I$6=2,IF(E1232&gt;Basket_Sheet!$I$7,-10,10),"")))</f>
        <v>-10</v>
      </c>
      <c r="K1232">
        <f t="shared" si="327"/>
        <v>-1</v>
      </c>
      <c r="L1232">
        <f t="shared" si="328"/>
        <v>2</v>
      </c>
      <c r="M1232">
        <f t="shared" si="329"/>
        <v>2</v>
      </c>
      <c r="N1232">
        <v>34835.351600000002</v>
      </c>
      <c r="O1232" s="6">
        <f t="shared" si="334"/>
        <v>4.2956377112892685E-3</v>
      </c>
      <c r="P1232">
        <v>47593264</v>
      </c>
      <c r="Q1232" s="6">
        <f t="shared" si="335"/>
        <v>-6.3780351409484792E-3</v>
      </c>
      <c r="R1232">
        <v>7096.8448059663133</v>
      </c>
      <c r="S1232" s="6">
        <f t="shared" si="336"/>
        <v>-4.7592553261905923E-3</v>
      </c>
      <c r="T1232" s="29">
        <v>1253.9845399999995</v>
      </c>
      <c r="U1232" s="6">
        <f t="shared" si="337"/>
        <v>4.968078412723731E-4</v>
      </c>
      <c r="V1232">
        <v>2042.9107200000005</v>
      </c>
      <c r="W1232" s="6">
        <f t="shared" si="339"/>
        <v>1.3586341891273612E-2</v>
      </c>
      <c r="X1232">
        <v>8350.8293459663128</v>
      </c>
      <c r="Y1232" s="6">
        <f t="shared" si="338"/>
        <v>-3.9735162926648471E-3</v>
      </c>
      <c r="Z1232" s="29">
        <v>10393.740065966313</v>
      </c>
      <c r="AA1232" s="6">
        <f t="shared" si="340"/>
        <v>-5.702961491896863E-4</v>
      </c>
      <c r="AB1232">
        <f t="shared" si="330"/>
        <v>2021</v>
      </c>
      <c r="AC1232">
        <f t="shared" si="331"/>
        <v>5</v>
      </c>
      <c r="AD1232" s="23">
        <f t="shared" si="332"/>
        <v>2</v>
      </c>
      <c r="AE1232">
        <f>IF(ISBLANK(Basket_Sheet!$I$1),0,IF(Basket_Sheet!$I$1=0,1,IF(Calculation_Sheet!AB1232=Basket_Sheet!$I$1,1,0)))</f>
        <v>1</v>
      </c>
      <c r="AF1232">
        <f>IF(ISBLANK(Basket_Sheet!$I$2),0,IF(Basket_Sheet!$I$2=0,1,IF(Calculation_Sheet!AC1232=Basket_Sheet!$I$2,1,0)))</f>
        <v>0</v>
      </c>
      <c r="AG1232">
        <f>IF(ISBLANK(Basket_Sheet!$I$3),0,IF(Basket_Sheet!$I$3=0,1,IF(Calculation_Sheet!AD1232=Basket_Sheet!$I$3,1,0)))</f>
        <v>0</v>
      </c>
      <c r="AH1232">
        <f t="shared" si="333"/>
        <v>1</v>
      </c>
    </row>
    <row r="1233" spans="1:34" x14ac:dyDescent="0.35">
      <c r="A1233" s="19">
        <v>44341</v>
      </c>
      <c r="B1233" s="7">
        <v>-0.31169256267893986</v>
      </c>
      <c r="C1233">
        <v>0.50767662300000005</v>
      </c>
      <c r="D1233">
        <v>7.04509158837959E-2</v>
      </c>
      <c r="E1233">
        <v>8.3367407392842008</v>
      </c>
      <c r="F1233">
        <v>4</v>
      </c>
      <c r="G1233">
        <f t="shared" si="324"/>
        <v>-1</v>
      </c>
      <c r="H1233">
        <f t="shared" si="325"/>
        <v>99999</v>
      </c>
      <c r="I1233">
        <f t="shared" si="326"/>
        <v>99999</v>
      </c>
      <c r="J1233">
        <f>IF(Basket_Sheet!$I$6=0,IF(C1233&lt;Basket_Sheet!$I$7,-10,10),IF(Basket_Sheet!$I$6=1,IF(D1233&lt;Basket_Sheet!$I$7,-10,10),IF(Basket_Sheet!$I$6=2,IF(E1233&gt;Basket_Sheet!$I$7,-10,10),"")))</f>
        <v>-10</v>
      </c>
      <c r="K1233">
        <f t="shared" si="327"/>
        <v>-1</v>
      </c>
      <c r="L1233">
        <f t="shared" si="328"/>
        <v>2</v>
      </c>
      <c r="M1233">
        <f t="shared" si="329"/>
        <v>2</v>
      </c>
      <c r="N1233">
        <v>34706.550799999997</v>
      </c>
      <c r="O1233" s="6">
        <f t="shared" si="334"/>
        <v>-3.6974163912272262E-3</v>
      </c>
      <c r="P1233">
        <v>47698740</v>
      </c>
      <c r="Q1233" s="6">
        <f t="shared" si="335"/>
        <v>2.2161959726065827E-3</v>
      </c>
      <c r="R1233">
        <v>7098.5463054358643</v>
      </c>
      <c r="S1233" s="6">
        <f t="shared" si="336"/>
        <v>2.3975435789735933E-4</v>
      </c>
      <c r="T1233" s="29">
        <v>1255.9277199999997</v>
      </c>
      <c r="U1233" s="6">
        <f t="shared" si="337"/>
        <v>1.549604431327456E-3</v>
      </c>
      <c r="V1233">
        <v>2047.0404000000003</v>
      </c>
      <c r="W1233" s="6">
        <f t="shared" si="339"/>
        <v>2.0214686621253808E-3</v>
      </c>
      <c r="X1233">
        <v>8354.474025435864</v>
      </c>
      <c r="Y1233" s="6">
        <f t="shared" si="338"/>
        <v>4.3644521023677996E-4</v>
      </c>
      <c r="Z1233" s="29">
        <v>10401.514425435864</v>
      </c>
      <c r="AA1233" s="6">
        <f t="shared" si="340"/>
        <v>7.4798478894111398E-4</v>
      </c>
      <c r="AB1233">
        <f t="shared" si="330"/>
        <v>2021</v>
      </c>
      <c r="AC1233">
        <f t="shared" si="331"/>
        <v>5</v>
      </c>
      <c r="AD1233" s="23">
        <f t="shared" si="332"/>
        <v>2</v>
      </c>
      <c r="AE1233">
        <f>IF(ISBLANK(Basket_Sheet!$I$1),0,IF(Basket_Sheet!$I$1=0,1,IF(Calculation_Sheet!AB1233=Basket_Sheet!$I$1,1,0)))</f>
        <v>1</v>
      </c>
      <c r="AF1233">
        <f>IF(ISBLANK(Basket_Sheet!$I$2),0,IF(Basket_Sheet!$I$2=0,1,IF(Calculation_Sheet!AC1233=Basket_Sheet!$I$2,1,0)))</f>
        <v>0</v>
      </c>
      <c r="AG1233">
        <f>IF(ISBLANK(Basket_Sheet!$I$3),0,IF(Basket_Sheet!$I$3=0,1,IF(Calculation_Sheet!AD1233=Basket_Sheet!$I$3,1,0)))</f>
        <v>0</v>
      </c>
      <c r="AH1233">
        <f t="shared" si="333"/>
        <v>1</v>
      </c>
    </row>
    <row r="1234" spans="1:34" x14ac:dyDescent="0.35">
      <c r="A1234" s="19">
        <v>44342</v>
      </c>
      <c r="B1234" s="7">
        <v>0.79540452939730821</v>
      </c>
      <c r="C1234">
        <v>0.20682451099999999</v>
      </c>
      <c r="D1234">
        <v>9.8987569847802895E-2</v>
      </c>
      <c r="E1234">
        <v>8.1121067623970298</v>
      </c>
      <c r="F1234">
        <v>3</v>
      </c>
      <c r="G1234">
        <f t="shared" si="324"/>
        <v>99999</v>
      </c>
      <c r="H1234">
        <f t="shared" si="325"/>
        <v>99999</v>
      </c>
      <c r="I1234">
        <f t="shared" si="326"/>
        <v>1</v>
      </c>
      <c r="J1234">
        <f>IF(Basket_Sheet!$I$6=0,IF(C1234&lt;Basket_Sheet!$I$7,-10,10),IF(Basket_Sheet!$I$6=1,IF(D1234&lt;Basket_Sheet!$I$7,-10,10),IF(Basket_Sheet!$I$6=2,IF(E1234&gt;Basket_Sheet!$I$7,-10,10),"")))</f>
        <v>10</v>
      </c>
      <c r="K1234">
        <f t="shared" si="327"/>
        <v>1</v>
      </c>
      <c r="L1234">
        <f t="shared" si="328"/>
        <v>5</v>
      </c>
      <c r="M1234">
        <f t="shared" si="329"/>
        <v>5</v>
      </c>
      <c r="N1234">
        <v>34674.699200000003</v>
      </c>
      <c r="O1234" s="6">
        <f t="shared" si="334"/>
        <v>-9.1774029011248981E-4</v>
      </c>
      <c r="P1234">
        <v>47785592</v>
      </c>
      <c r="Q1234" s="6">
        <f t="shared" si="335"/>
        <v>1.8208447434879815E-3</v>
      </c>
      <c r="R1234">
        <v>7120.4034268860423</v>
      </c>
      <c r="S1234" s="6">
        <f t="shared" si="336"/>
        <v>3.0790982420501045E-3</v>
      </c>
      <c r="T1234" s="29">
        <v>1258.8200999999995</v>
      </c>
      <c r="U1234" s="6">
        <f t="shared" si="337"/>
        <v>2.3029828500000793E-3</v>
      </c>
      <c r="V1234">
        <v>2032.5467200000003</v>
      </c>
      <c r="W1234" s="6">
        <f t="shared" si="339"/>
        <v>-7.0803096997987813E-3</v>
      </c>
      <c r="X1234">
        <v>8379.2235268860422</v>
      </c>
      <c r="Y1234" s="6">
        <f t="shared" si="338"/>
        <v>2.962424848629075E-3</v>
      </c>
      <c r="Z1234" s="29">
        <v>10411.770246886043</v>
      </c>
      <c r="AA1234" s="6">
        <f t="shared" si="340"/>
        <v>9.8599309972580151E-4</v>
      </c>
      <c r="AB1234">
        <f t="shared" si="330"/>
        <v>2021</v>
      </c>
      <c r="AC1234">
        <f t="shared" si="331"/>
        <v>5</v>
      </c>
      <c r="AD1234" s="23">
        <f t="shared" si="332"/>
        <v>2</v>
      </c>
      <c r="AE1234">
        <f>IF(ISBLANK(Basket_Sheet!$I$1),0,IF(Basket_Sheet!$I$1=0,1,IF(Calculation_Sheet!AB1234=Basket_Sheet!$I$1,1,0)))</f>
        <v>1</v>
      </c>
      <c r="AF1234">
        <f>IF(ISBLANK(Basket_Sheet!$I$2),0,IF(Basket_Sheet!$I$2=0,1,IF(Calculation_Sheet!AC1234=Basket_Sheet!$I$2,1,0)))</f>
        <v>0</v>
      </c>
      <c r="AG1234">
        <f>IF(ISBLANK(Basket_Sheet!$I$3),0,IF(Basket_Sheet!$I$3=0,1,IF(Calculation_Sheet!AD1234=Basket_Sheet!$I$3,1,0)))</f>
        <v>0</v>
      </c>
      <c r="AH1234">
        <f t="shared" si="333"/>
        <v>1</v>
      </c>
    </row>
    <row r="1235" spans="1:34" x14ac:dyDescent="0.35">
      <c r="A1235" s="19">
        <v>44343</v>
      </c>
      <c r="B1235" s="7">
        <v>0.96580558449791387</v>
      </c>
      <c r="C1235">
        <v>0.78313482199999995</v>
      </c>
      <c r="D1235">
        <v>0.30203634024544501</v>
      </c>
      <c r="E1235">
        <v>5.6791629629636402</v>
      </c>
      <c r="F1235">
        <v>2</v>
      </c>
      <c r="G1235">
        <f t="shared" si="324"/>
        <v>99999</v>
      </c>
      <c r="H1235">
        <f t="shared" si="325"/>
        <v>99999</v>
      </c>
      <c r="I1235">
        <f t="shared" si="326"/>
        <v>1</v>
      </c>
      <c r="J1235">
        <f>IF(Basket_Sheet!$I$6=0,IF(C1235&lt;Basket_Sheet!$I$7,-10,10),IF(Basket_Sheet!$I$6=1,IF(D1235&lt;Basket_Sheet!$I$7,-10,10),IF(Basket_Sheet!$I$6=2,IF(E1235&gt;Basket_Sheet!$I$7,-10,10),"")))</f>
        <v>10</v>
      </c>
      <c r="K1235">
        <f t="shared" si="327"/>
        <v>1</v>
      </c>
      <c r="L1235">
        <f t="shared" si="328"/>
        <v>5</v>
      </c>
      <c r="M1235">
        <f t="shared" si="329"/>
        <v>5</v>
      </c>
      <c r="N1235">
        <v>35134.300799999997</v>
      </c>
      <c r="O1235" s="6">
        <f t="shared" si="334"/>
        <v>1.3254667253176811E-2</v>
      </c>
      <c r="P1235">
        <v>48004708</v>
      </c>
      <c r="Q1235" s="6">
        <f t="shared" si="335"/>
        <v>4.5853988792270428E-3</v>
      </c>
      <c r="R1235">
        <v>7152.9173475179387</v>
      </c>
      <c r="S1235" s="6">
        <f t="shared" si="336"/>
        <v>4.5663031548361932E-3</v>
      </c>
      <c r="T1235" s="29">
        <v>1258.8129799999995</v>
      </c>
      <c r="U1235" s="6">
        <f t="shared" si="337"/>
        <v>-5.6560901752211734E-6</v>
      </c>
      <c r="V1235">
        <v>2028.5266000000006</v>
      </c>
      <c r="W1235" s="6">
        <f t="shared" si="339"/>
        <v>-1.97787335486177E-3</v>
      </c>
      <c r="X1235">
        <v>8411.7303275179383</v>
      </c>
      <c r="Y1235" s="6">
        <f t="shared" si="338"/>
        <v>3.8794526160559339E-3</v>
      </c>
      <c r="Z1235" s="29">
        <v>10440.256927517939</v>
      </c>
      <c r="AA1235" s="6">
        <f t="shared" si="340"/>
        <v>2.7360074181830285E-3</v>
      </c>
      <c r="AB1235">
        <f t="shared" si="330"/>
        <v>2021</v>
      </c>
      <c r="AC1235">
        <f t="shared" si="331"/>
        <v>5</v>
      </c>
      <c r="AD1235" s="23">
        <f t="shared" si="332"/>
        <v>2</v>
      </c>
      <c r="AE1235">
        <f>IF(ISBLANK(Basket_Sheet!$I$1),0,IF(Basket_Sheet!$I$1=0,1,IF(Calculation_Sheet!AB1235=Basket_Sheet!$I$1,1,0)))</f>
        <v>1</v>
      </c>
      <c r="AF1235">
        <f>IF(ISBLANK(Basket_Sheet!$I$2),0,IF(Basket_Sheet!$I$2=0,1,IF(Calculation_Sheet!AC1235=Basket_Sheet!$I$2,1,0)))</f>
        <v>0</v>
      </c>
      <c r="AG1235">
        <f>IF(ISBLANK(Basket_Sheet!$I$3),0,IF(Basket_Sheet!$I$3=0,1,IF(Calculation_Sheet!AD1235=Basket_Sheet!$I$3,1,0)))</f>
        <v>0</v>
      </c>
      <c r="AH1235">
        <f t="shared" si="333"/>
        <v>1</v>
      </c>
    </row>
    <row r="1236" spans="1:34" x14ac:dyDescent="0.35">
      <c r="A1236" s="19">
        <v>44344</v>
      </c>
      <c r="B1236" s="7">
        <v>0.31252856837386767</v>
      </c>
      <c r="C1236">
        <v>0.37562704499999999</v>
      </c>
      <c r="D1236">
        <v>6.1209631267952799E-2</v>
      </c>
      <c r="E1236">
        <v>9.5050107824742192</v>
      </c>
      <c r="F1236">
        <v>5</v>
      </c>
      <c r="G1236">
        <f t="shared" si="324"/>
        <v>99999</v>
      </c>
      <c r="H1236">
        <f t="shared" si="325"/>
        <v>99999</v>
      </c>
      <c r="I1236">
        <f t="shared" si="326"/>
        <v>1</v>
      </c>
      <c r="J1236">
        <f>IF(Basket_Sheet!$I$6=0,IF(C1236&lt;Basket_Sheet!$I$7,-10,10),IF(Basket_Sheet!$I$6=1,IF(D1236&lt;Basket_Sheet!$I$7,-10,10),IF(Basket_Sheet!$I$6=2,IF(E1236&gt;Basket_Sheet!$I$7,-10,10),"")))</f>
        <v>-10</v>
      </c>
      <c r="K1236">
        <f t="shared" si="327"/>
        <v>1</v>
      </c>
      <c r="L1236">
        <f t="shared" si="328"/>
        <v>6</v>
      </c>
      <c r="M1236">
        <f t="shared" si="329"/>
        <v>6</v>
      </c>
      <c r="N1236">
        <v>35222.648399999998</v>
      </c>
      <c r="O1236" s="6">
        <f t="shared" si="334"/>
        <v>2.5145683274847563E-3</v>
      </c>
      <c r="P1236">
        <v>48278284</v>
      </c>
      <c r="Q1236" s="6">
        <f t="shared" si="335"/>
        <v>5.6989410288674769E-3</v>
      </c>
      <c r="R1236">
        <v>7182.1282358339658</v>
      </c>
      <c r="S1236" s="6">
        <f t="shared" si="336"/>
        <v>4.083772661816587E-3</v>
      </c>
      <c r="T1236" s="29">
        <v>1254.5596399999995</v>
      </c>
      <c r="U1236" s="6">
        <f t="shared" si="337"/>
        <v>-3.3788498113516141E-3</v>
      </c>
      <c r="V1236">
        <v>2034.0538400000005</v>
      </c>
      <c r="W1236" s="6">
        <f t="shared" si="339"/>
        <v>2.7247559879175487E-3</v>
      </c>
      <c r="X1236">
        <v>8436.6878758339662</v>
      </c>
      <c r="Y1236" s="6">
        <f t="shared" si="338"/>
        <v>2.9669933942582105E-3</v>
      </c>
      <c r="Z1236" s="29">
        <v>10470.741715833967</v>
      </c>
      <c r="AA1236" s="6">
        <f t="shared" si="340"/>
        <v>2.9199270216881956E-3</v>
      </c>
      <c r="AB1236">
        <f t="shared" si="330"/>
        <v>2021</v>
      </c>
      <c r="AC1236">
        <f t="shared" si="331"/>
        <v>5</v>
      </c>
      <c r="AD1236" s="23">
        <f t="shared" si="332"/>
        <v>2</v>
      </c>
      <c r="AE1236">
        <f>IF(ISBLANK(Basket_Sheet!$I$1),0,IF(Basket_Sheet!$I$1=0,1,IF(Calculation_Sheet!AB1236=Basket_Sheet!$I$1,1,0)))</f>
        <v>1</v>
      </c>
      <c r="AF1236">
        <f>IF(ISBLANK(Basket_Sheet!$I$2),0,IF(Basket_Sheet!$I$2=0,1,IF(Calculation_Sheet!AC1236=Basket_Sheet!$I$2,1,0)))</f>
        <v>0</v>
      </c>
      <c r="AG1236">
        <f>IF(ISBLANK(Basket_Sheet!$I$3),0,IF(Basket_Sheet!$I$3=0,1,IF(Calculation_Sheet!AD1236=Basket_Sheet!$I$3,1,0)))</f>
        <v>0</v>
      </c>
      <c r="AH1236">
        <f t="shared" si="333"/>
        <v>1</v>
      </c>
    </row>
    <row r="1237" spans="1:34" x14ac:dyDescent="0.35">
      <c r="A1237" s="19">
        <v>44347</v>
      </c>
      <c r="B1237" s="7">
        <v>0.32977311567530043</v>
      </c>
      <c r="C1237">
        <v>0.62593450100000003</v>
      </c>
      <c r="D1237">
        <v>0.31263065476380197</v>
      </c>
      <c r="E1237">
        <v>5.5233445714998597</v>
      </c>
      <c r="F1237">
        <v>2</v>
      </c>
      <c r="G1237">
        <f t="shared" si="324"/>
        <v>99999</v>
      </c>
      <c r="H1237">
        <f t="shared" si="325"/>
        <v>99999</v>
      </c>
      <c r="I1237">
        <f t="shared" si="326"/>
        <v>1</v>
      </c>
      <c r="J1237">
        <f>IF(Basket_Sheet!$I$6=0,IF(C1237&lt;Basket_Sheet!$I$7,-10,10),IF(Basket_Sheet!$I$6=1,IF(D1237&lt;Basket_Sheet!$I$7,-10,10),IF(Basket_Sheet!$I$6=2,IF(E1237&gt;Basket_Sheet!$I$7,-10,10),"")))</f>
        <v>10</v>
      </c>
      <c r="K1237">
        <f t="shared" si="327"/>
        <v>1</v>
      </c>
      <c r="L1237">
        <f t="shared" si="328"/>
        <v>5</v>
      </c>
      <c r="M1237">
        <f t="shared" si="329"/>
        <v>5</v>
      </c>
      <c r="N1237">
        <v>35484.550799999997</v>
      </c>
      <c r="O1237" s="6">
        <f t="shared" si="334"/>
        <v>7.4356248577831519E-3</v>
      </c>
      <c r="P1237">
        <v>48413148</v>
      </c>
      <c r="Q1237" s="6">
        <f t="shared" si="335"/>
        <v>2.7934712841077847E-3</v>
      </c>
      <c r="R1237">
        <v>7196.7773790766232</v>
      </c>
      <c r="S1237" s="6">
        <f t="shared" si="336"/>
        <v>2.0396660657724386E-3</v>
      </c>
      <c r="T1237" s="29">
        <v>1257.2575199999997</v>
      </c>
      <c r="U1237" s="6">
        <f t="shared" si="337"/>
        <v>2.1504597421930782E-3</v>
      </c>
      <c r="V1237">
        <v>2034.0538400000005</v>
      </c>
      <c r="W1237" s="6">
        <f t="shared" si="339"/>
        <v>0</v>
      </c>
      <c r="X1237">
        <v>8454.0348990766233</v>
      </c>
      <c r="Y1237" s="6">
        <f t="shared" si="338"/>
        <v>2.0561414026405433E-3</v>
      </c>
      <c r="Z1237" s="29">
        <v>10488.088739076624</v>
      </c>
      <c r="AA1237" s="6">
        <f t="shared" si="340"/>
        <v>1.6567138903278433E-3</v>
      </c>
      <c r="AB1237">
        <f t="shared" si="330"/>
        <v>2021</v>
      </c>
      <c r="AC1237">
        <f t="shared" si="331"/>
        <v>5</v>
      </c>
      <c r="AD1237" s="23">
        <f t="shared" si="332"/>
        <v>2</v>
      </c>
      <c r="AE1237">
        <f>IF(ISBLANK(Basket_Sheet!$I$1),0,IF(Basket_Sheet!$I$1=0,1,IF(Calculation_Sheet!AB1237=Basket_Sheet!$I$1,1,0)))</f>
        <v>1</v>
      </c>
      <c r="AF1237">
        <f>IF(ISBLANK(Basket_Sheet!$I$2),0,IF(Basket_Sheet!$I$2=0,1,IF(Calculation_Sheet!AC1237=Basket_Sheet!$I$2,1,0)))</f>
        <v>0</v>
      </c>
      <c r="AG1237">
        <f>IF(ISBLANK(Basket_Sheet!$I$3),0,IF(Basket_Sheet!$I$3=0,1,IF(Calculation_Sheet!AD1237=Basket_Sheet!$I$3,1,0)))</f>
        <v>0</v>
      </c>
      <c r="AH1237">
        <f t="shared" si="333"/>
        <v>1</v>
      </c>
    </row>
    <row r="1238" spans="1:34" x14ac:dyDescent="0.35">
      <c r="A1238" s="19">
        <v>44348</v>
      </c>
      <c r="B1238" s="7">
        <v>-0.24805420181469623</v>
      </c>
      <c r="C1238">
        <v>9.2161990999999999E-2</v>
      </c>
      <c r="D1238">
        <v>0.171910690862322</v>
      </c>
      <c r="E1238">
        <v>8.3078972843622907</v>
      </c>
      <c r="F1238">
        <v>6</v>
      </c>
      <c r="G1238">
        <f t="shared" si="324"/>
        <v>99999</v>
      </c>
      <c r="H1238">
        <f t="shared" si="325"/>
        <v>0</v>
      </c>
      <c r="I1238">
        <f t="shared" si="326"/>
        <v>99999</v>
      </c>
      <c r="J1238">
        <f>IF(Basket_Sheet!$I$6=0,IF(C1238&lt;Basket_Sheet!$I$7,-10,10),IF(Basket_Sheet!$I$6=1,IF(D1238&lt;Basket_Sheet!$I$7,-10,10),IF(Basket_Sheet!$I$6=2,IF(E1238&gt;Basket_Sheet!$I$7,-10,10),"")))</f>
        <v>10</v>
      </c>
      <c r="K1238">
        <f t="shared" si="327"/>
        <v>0</v>
      </c>
      <c r="L1238">
        <f t="shared" si="328"/>
        <v>3</v>
      </c>
      <c r="M1238">
        <f t="shared" si="329"/>
        <v>3</v>
      </c>
      <c r="N1238">
        <v>35333.75</v>
      </c>
      <c r="O1238" s="6">
        <f t="shared" si="334"/>
        <v>-4.2497593065203842E-3</v>
      </c>
      <c r="P1238">
        <v>48521164</v>
      </c>
      <c r="Q1238" s="6">
        <f t="shared" si="335"/>
        <v>2.2311294444228302E-3</v>
      </c>
      <c r="R1238">
        <v>7228.208112739303</v>
      </c>
      <c r="S1238" s="6">
        <f t="shared" si="336"/>
        <v>4.3673344341677023E-3</v>
      </c>
      <c r="T1238" s="29">
        <v>1254.2743999999996</v>
      </c>
      <c r="U1238" s="6">
        <f t="shared" si="337"/>
        <v>-2.3727199500068741E-3</v>
      </c>
      <c r="V1238">
        <v>2033.0297600000004</v>
      </c>
      <c r="W1238" s="6">
        <f t="shared" si="339"/>
        <v>-5.0346749916907463E-4</v>
      </c>
      <c r="X1238">
        <v>8482.4825127393033</v>
      </c>
      <c r="Y1238" s="6">
        <f t="shared" si="338"/>
        <v>3.3649747135284791E-3</v>
      </c>
      <c r="Z1238" s="29">
        <v>10515.512272739303</v>
      </c>
      <c r="AA1238" s="6">
        <f t="shared" si="340"/>
        <v>2.6147312770632425E-3</v>
      </c>
      <c r="AB1238">
        <f t="shared" si="330"/>
        <v>2021</v>
      </c>
      <c r="AC1238">
        <f t="shared" si="331"/>
        <v>6</v>
      </c>
      <c r="AD1238" s="23">
        <f t="shared" si="332"/>
        <v>2</v>
      </c>
      <c r="AE1238">
        <f>IF(ISBLANK(Basket_Sheet!$I$1),0,IF(Basket_Sheet!$I$1=0,1,IF(Calculation_Sheet!AB1238=Basket_Sheet!$I$1,1,0)))</f>
        <v>1</v>
      </c>
      <c r="AF1238">
        <f>IF(ISBLANK(Basket_Sheet!$I$2),0,IF(Basket_Sheet!$I$2=0,1,IF(Calculation_Sheet!AC1238=Basket_Sheet!$I$2,1,0)))</f>
        <v>0</v>
      </c>
      <c r="AG1238">
        <f>IF(ISBLANK(Basket_Sheet!$I$3),0,IF(Basket_Sheet!$I$3=0,1,IF(Calculation_Sheet!AD1238=Basket_Sheet!$I$3,1,0)))</f>
        <v>0</v>
      </c>
      <c r="AH1238">
        <f t="shared" si="333"/>
        <v>1</v>
      </c>
    </row>
    <row r="1239" spans="1:34" x14ac:dyDescent="0.35">
      <c r="A1239" s="19">
        <v>44349</v>
      </c>
      <c r="B1239" s="7">
        <v>0.77896227179124744</v>
      </c>
      <c r="C1239">
        <v>0.47732746399999998</v>
      </c>
      <c r="D1239">
        <v>0.144268192930391</v>
      </c>
      <c r="E1239">
        <v>8.4734073476044607</v>
      </c>
      <c r="F1239">
        <v>0</v>
      </c>
      <c r="G1239">
        <f t="shared" si="324"/>
        <v>99999</v>
      </c>
      <c r="H1239">
        <f t="shared" si="325"/>
        <v>99999</v>
      </c>
      <c r="I1239">
        <f t="shared" si="326"/>
        <v>1</v>
      </c>
      <c r="J1239">
        <f>IF(Basket_Sheet!$I$6=0,IF(C1239&lt;Basket_Sheet!$I$7,-10,10),IF(Basket_Sheet!$I$6=1,IF(D1239&lt;Basket_Sheet!$I$7,-10,10),IF(Basket_Sheet!$I$6=2,IF(E1239&gt;Basket_Sheet!$I$7,-10,10),"")))</f>
        <v>10</v>
      </c>
      <c r="K1239">
        <f t="shared" si="327"/>
        <v>1</v>
      </c>
      <c r="L1239">
        <f t="shared" si="328"/>
        <v>5</v>
      </c>
      <c r="M1239">
        <f t="shared" si="329"/>
        <v>5</v>
      </c>
      <c r="N1239">
        <v>35397.398399999998</v>
      </c>
      <c r="O1239" s="6">
        <f t="shared" si="334"/>
        <v>1.8013485690027142E-3</v>
      </c>
      <c r="P1239">
        <v>48905848</v>
      </c>
      <c r="Q1239" s="6">
        <f t="shared" si="335"/>
        <v>7.9281692417767502E-3</v>
      </c>
      <c r="R1239">
        <v>7269.1183952810579</v>
      </c>
      <c r="S1239" s="6">
        <f t="shared" si="336"/>
        <v>5.6598097209807907E-3</v>
      </c>
      <c r="T1239" s="29">
        <v>1259.6421199999995</v>
      </c>
      <c r="U1239" s="6">
        <f t="shared" si="337"/>
        <v>4.2795420204702062E-3</v>
      </c>
      <c r="V1239">
        <v>2030.0631600000006</v>
      </c>
      <c r="W1239" s="6">
        <f t="shared" si="339"/>
        <v>-1.4592014629435379E-3</v>
      </c>
      <c r="X1239">
        <v>8528.7605152810575</v>
      </c>
      <c r="Y1239" s="6">
        <f t="shared" si="338"/>
        <v>5.455714464751571E-3</v>
      </c>
      <c r="Z1239" s="29">
        <v>10558.823675281059</v>
      </c>
      <c r="AA1239" s="6">
        <f t="shared" si="340"/>
        <v>4.1188105171099387E-3</v>
      </c>
      <c r="AB1239">
        <f t="shared" si="330"/>
        <v>2021</v>
      </c>
      <c r="AC1239">
        <f t="shared" si="331"/>
        <v>6</v>
      </c>
      <c r="AD1239" s="23">
        <f t="shared" si="332"/>
        <v>2</v>
      </c>
      <c r="AE1239">
        <f>IF(ISBLANK(Basket_Sheet!$I$1),0,IF(Basket_Sheet!$I$1=0,1,IF(Calculation_Sheet!AB1239=Basket_Sheet!$I$1,1,0)))</f>
        <v>1</v>
      </c>
      <c r="AF1239">
        <f>IF(ISBLANK(Basket_Sheet!$I$2),0,IF(Basket_Sheet!$I$2=0,1,IF(Calculation_Sheet!AC1239=Basket_Sheet!$I$2,1,0)))</f>
        <v>0</v>
      </c>
      <c r="AG1239">
        <f>IF(ISBLANK(Basket_Sheet!$I$3),0,IF(Basket_Sheet!$I$3=0,1,IF(Calculation_Sheet!AD1239=Basket_Sheet!$I$3,1,0)))</f>
        <v>0</v>
      </c>
      <c r="AH1239">
        <f t="shared" si="333"/>
        <v>1</v>
      </c>
    </row>
    <row r="1240" spans="1:34" x14ac:dyDescent="0.35">
      <c r="A1240" s="19">
        <v>44350</v>
      </c>
      <c r="B1240" s="7">
        <v>-0.31238646402997255</v>
      </c>
      <c r="C1240">
        <v>0.49757198600000002</v>
      </c>
      <c r="D1240">
        <v>0.10525630306824001</v>
      </c>
      <c r="E1240">
        <v>9.8615245006635401</v>
      </c>
      <c r="F1240">
        <v>1</v>
      </c>
      <c r="G1240">
        <f t="shared" si="324"/>
        <v>-1</v>
      </c>
      <c r="H1240">
        <f t="shared" si="325"/>
        <v>99999</v>
      </c>
      <c r="I1240">
        <f t="shared" si="326"/>
        <v>99999</v>
      </c>
      <c r="J1240">
        <f>IF(Basket_Sheet!$I$6=0,IF(C1240&lt;Basket_Sheet!$I$7,-10,10),IF(Basket_Sheet!$I$6=1,IF(D1240&lt;Basket_Sheet!$I$7,-10,10),IF(Basket_Sheet!$I$6=2,IF(E1240&gt;Basket_Sheet!$I$7,-10,10),"")))</f>
        <v>10</v>
      </c>
      <c r="K1240">
        <f t="shared" si="327"/>
        <v>-1</v>
      </c>
      <c r="L1240">
        <f t="shared" si="328"/>
        <v>1</v>
      </c>
      <c r="M1240">
        <f t="shared" si="329"/>
        <v>1</v>
      </c>
      <c r="N1240">
        <v>35653.699200000003</v>
      </c>
      <c r="O1240" s="6">
        <f t="shared" si="334"/>
        <v>7.2406677209364556E-3</v>
      </c>
      <c r="P1240">
        <v>49762836</v>
      </c>
      <c r="Q1240" s="6">
        <f t="shared" si="335"/>
        <v>1.7523221353814344E-2</v>
      </c>
      <c r="R1240">
        <v>7282.7579826083665</v>
      </c>
      <c r="S1240" s="6">
        <f t="shared" si="336"/>
        <v>1.87637435320398E-3</v>
      </c>
      <c r="T1240" s="29">
        <v>1263.1399399999996</v>
      </c>
      <c r="U1240" s="6">
        <f t="shared" si="337"/>
        <v>2.7768363287186126E-3</v>
      </c>
      <c r="V1240">
        <v>2032.5626400000006</v>
      </c>
      <c r="W1240" s="6">
        <f t="shared" si="339"/>
        <v>1.2312326282497565E-3</v>
      </c>
      <c r="X1240">
        <v>8545.8979226083666</v>
      </c>
      <c r="Y1240" s="6">
        <f t="shared" si="338"/>
        <v>2.0093666947973432E-3</v>
      </c>
      <c r="Z1240" s="29">
        <v>10578.460562608367</v>
      </c>
      <c r="AA1240" s="6">
        <f t="shared" si="340"/>
        <v>1.8597608910999597E-3</v>
      </c>
      <c r="AB1240">
        <f t="shared" si="330"/>
        <v>2021</v>
      </c>
      <c r="AC1240">
        <f t="shared" si="331"/>
        <v>6</v>
      </c>
      <c r="AD1240" s="23">
        <f t="shared" si="332"/>
        <v>2</v>
      </c>
      <c r="AE1240">
        <f>IF(ISBLANK(Basket_Sheet!$I$1),0,IF(Basket_Sheet!$I$1=0,1,IF(Calculation_Sheet!AB1240=Basket_Sheet!$I$1,1,0)))</f>
        <v>1</v>
      </c>
      <c r="AF1240">
        <f>IF(ISBLANK(Basket_Sheet!$I$2),0,IF(Basket_Sheet!$I$2=0,1,IF(Calculation_Sheet!AC1240=Basket_Sheet!$I$2,1,0)))</f>
        <v>0</v>
      </c>
      <c r="AG1240">
        <f>IF(ISBLANK(Basket_Sheet!$I$3),0,IF(Basket_Sheet!$I$3=0,1,IF(Calculation_Sheet!AD1240=Basket_Sheet!$I$3,1,0)))</f>
        <v>0</v>
      </c>
      <c r="AH1240">
        <f t="shared" si="333"/>
        <v>1</v>
      </c>
    </row>
    <row r="1241" spans="1:34" x14ac:dyDescent="0.35">
      <c r="A1241" s="19">
        <v>44351</v>
      </c>
      <c r="B1241" s="7">
        <v>-0.27967289530353751</v>
      </c>
      <c r="C1241">
        <v>0.80249993100000006</v>
      </c>
      <c r="D1241">
        <v>0.237707617872737</v>
      </c>
      <c r="E1241">
        <v>5.8706741236706304</v>
      </c>
      <c r="F1241">
        <v>3</v>
      </c>
      <c r="G1241">
        <f t="shared" si="324"/>
        <v>-1</v>
      </c>
      <c r="H1241">
        <f t="shared" si="325"/>
        <v>99999</v>
      </c>
      <c r="I1241">
        <f t="shared" si="326"/>
        <v>99999</v>
      </c>
      <c r="J1241">
        <f>IF(Basket_Sheet!$I$6=0,IF(C1241&lt;Basket_Sheet!$I$7,-10,10),IF(Basket_Sheet!$I$6=1,IF(D1241&lt;Basket_Sheet!$I$7,-10,10),IF(Basket_Sheet!$I$6=2,IF(E1241&gt;Basket_Sheet!$I$7,-10,10),"")))</f>
        <v>10</v>
      </c>
      <c r="K1241">
        <f t="shared" si="327"/>
        <v>-1</v>
      </c>
      <c r="L1241">
        <f t="shared" si="328"/>
        <v>1</v>
      </c>
      <c r="M1241">
        <f t="shared" si="329"/>
        <v>1</v>
      </c>
      <c r="N1241">
        <v>35345.101600000002</v>
      </c>
      <c r="O1241" s="6">
        <f t="shared" si="334"/>
        <v>-8.655416041654429E-3</v>
      </c>
      <c r="P1241">
        <v>50229380</v>
      </c>
      <c r="Q1241" s="6">
        <f t="shared" si="335"/>
        <v>9.3753499097197768E-3</v>
      </c>
      <c r="R1241">
        <v>7303.8317862737767</v>
      </c>
      <c r="S1241" s="6">
        <f t="shared" si="336"/>
        <v>2.8936570068283096E-3</v>
      </c>
      <c r="T1241" s="29">
        <v>1267.6133799999993</v>
      </c>
      <c r="U1241" s="6">
        <f t="shared" si="337"/>
        <v>3.5415236731408672E-3</v>
      </c>
      <c r="V1241">
        <v>2025.2895200000007</v>
      </c>
      <c r="W1241" s="6">
        <f t="shared" si="339"/>
        <v>-3.5783005437902693E-3</v>
      </c>
      <c r="X1241">
        <v>8571.4451662737756</v>
      </c>
      <c r="Y1241" s="6">
        <f t="shared" si="338"/>
        <v>2.9894159626950856E-3</v>
      </c>
      <c r="Z1241" s="29">
        <v>10596.734686273776</v>
      </c>
      <c r="AA1241" s="6">
        <f t="shared" si="340"/>
        <v>1.7274842173162774E-3</v>
      </c>
      <c r="AB1241">
        <f t="shared" si="330"/>
        <v>2021</v>
      </c>
      <c r="AC1241">
        <f t="shared" si="331"/>
        <v>6</v>
      </c>
      <c r="AD1241" s="23">
        <f t="shared" si="332"/>
        <v>2</v>
      </c>
      <c r="AE1241">
        <f>IF(ISBLANK(Basket_Sheet!$I$1),0,IF(Basket_Sheet!$I$1=0,1,IF(Calculation_Sheet!AB1241=Basket_Sheet!$I$1,1,0)))</f>
        <v>1</v>
      </c>
      <c r="AF1241">
        <f>IF(ISBLANK(Basket_Sheet!$I$2),0,IF(Basket_Sheet!$I$2=0,1,IF(Calculation_Sheet!AC1241=Basket_Sheet!$I$2,1,0)))</f>
        <v>0</v>
      </c>
      <c r="AG1241">
        <f>IF(ISBLANK(Basket_Sheet!$I$3),0,IF(Basket_Sheet!$I$3=0,1,IF(Calculation_Sheet!AD1241=Basket_Sheet!$I$3,1,0)))</f>
        <v>0</v>
      </c>
      <c r="AH1241">
        <f t="shared" si="333"/>
        <v>1</v>
      </c>
    </row>
    <row r="1242" spans="1:34" x14ac:dyDescent="0.35">
      <c r="A1242" s="19">
        <v>44354</v>
      </c>
      <c r="B1242" s="7">
        <v>-0.59721975837871055</v>
      </c>
      <c r="C1242">
        <v>0.12574598000000001</v>
      </c>
      <c r="D1242">
        <v>2.2119648761931801E-2</v>
      </c>
      <c r="E1242">
        <v>11.802310459005501</v>
      </c>
      <c r="F1242">
        <v>1</v>
      </c>
      <c r="G1242">
        <f t="shared" si="324"/>
        <v>-1</v>
      </c>
      <c r="H1242">
        <f t="shared" si="325"/>
        <v>99999</v>
      </c>
      <c r="I1242">
        <f t="shared" si="326"/>
        <v>99999</v>
      </c>
      <c r="J1242">
        <f>IF(Basket_Sheet!$I$6=0,IF(C1242&lt;Basket_Sheet!$I$7,-10,10),IF(Basket_Sheet!$I$6=1,IF(D1242&lt;Basket_Sheet!$I$7,-10,10),IF(Basket_Sheet!$I$6=2,IF(E1242&gt;Basket_Sheet!$I$7,-10,10),"")))</f>
        <v>-10</v>
      </c>
      <c r="K1242">
        <f t="shared" si="327"/>
        <v>-1</v>
      </c>
      <c r="L1242">
        <f t="shared" si="328"/>
        <v>2</v>
      </c>
      <c r="M1242">
        <f t="shared" si="329"/>
        <v>2</v>
      </c>
      <c r="N1242">
        <v>35403.050799999997</v>
      </c>
      <c r="O1242" s="6">
        <f t="shared" si="334"/>
        <v>1.6395256309009731E-3</v>
      </c>
      <c r="P1242">
        <v>50377432</v>
      </c>
      <c r="Q1242" s="6">
        <f t="shared" si="335"/>
        <v>2.9475179665765516E-3</v>
      </c>
      <c r="R1242">
        <v>7301.7525318794414</v>
      </c>
      <c r="S1242" s="6">
        <f t="shared" si="336"/>
        <v>-2.846799399519595E-4</v>
      </c>
      <c r="T1242" s="29">
        <v>1269.0863999999995</v>
      </c>
      <c r="U1242" s="6">
        <f t="shared" si="337"/>
        <v>1.1620420100015849E-3</v>
      </c>
      <c r="V1242">
        <v>2023.9268400000005</v>
      </c>
      <c r="W1242" s="6">
        <f t="shared" si="339"/>
        <v>-6.7283219833191854E-4</v>
      </c>
      <c r="X1242">
        <v>8570.8389318794416</v>
      </c>
      <c r="Y1242" s="6">
        <f t="shared" si="338"/>
        <v>-7.0727209073195851E-5</v>
      </c>
      <c r="Z1242" s="29">
        <v>10594.765771879442</v>
      </c>
      <c r="AA1242" s="6">
        <f t="shared" si="340"/>
        <v>-1.8580387757416439E-4</v>
      </c>
      <c r="AB1242">
        <f t="shared" si="330"/>
        <v>2021</v>
      </c>
      <c r="AC1242">
        <f t="shared" si="331"/>
        <v>6</v>
      </c>
      <c r="AD1242" s="23">
        <f t="shared" si="332"/>
        <v>2</v>
      </c>
      <c r="AE1242">
        <f>IF(ISBLANK(Basket_Sheet!$I$1),0,IF(Basket_Sheet!$I$1=0,1,IF(Calculation_Sheet!AB1242=Basket_Sheet!$I$1,1,0)))</f>
        <v>1</v>
      </c>
      <c r="AF1242">
        <f>IF(ISBLANK(Basket_Sheet!$I$2),0,IF(Basket_Sheet!$I$2=0,1,IF(Calculation_Sheet!AC1242=Basket_Sheet!$I$2,1,0)))</f>
        <v>0</v>
      </c>
      <c r="AG1242">
        <f>IF(ISBLANK(Basket_Sheet!$I$3),0,IF(Basket_Sheet!$I$3=0,1,IF(Calculation_Sheet!AD1242=Basket_Sheet!$I$3,1,0)))</f>
        <v>0</v>
      </c>
      <c r="AH1242">
        <f t="shared" si="333"/>
        <v>1</v>
      </c>
    </row>
    <row r="1243" spans="1:34" x14ac:dyDescent="0.35">
      <c r="A1243" s="19">
        <v>44355</v>
      </c>
      <c r="B1243" s="7">
        <v>-1.002923071955947</v>
      </c>
      <c r="C1243">
        <v>4.4582090000000003E-3</v>
      </c>
      <c r="D1243">
        <v>0.11506984460967901</v>
      </c>
      <c r="E1243">
        <v>8.6758668647821597</v>
      </c>
      <c r="F1243">
        <v>3</v>
      </c>
      <c r="G1243">
        <f t="shared" si="324"/>
        <v>-1</v>
      </c>
      <c r="H1243">
        <f t="shared" si="325"/>
        <v>99999</v>
      </c>
      <c r="I1243">
        <f t="shared" si="326"/>
        <v>99999</v>
      </c>
      <c r="J1243">
        <f>IF(Basket_Sheet!$I$6=0,IF(C1243&lt;Basket_Sheet!$I$7,-10,10),IF(Basket_Sheet!$I$6=1,IF(D1243&lt;Basket_Sheet!$I$7,-10,10),IF(Basket_Sheet!$I$6=2,IF(E1243&gt;Basket_Sheet!$I$7,-10,10),"")))</f>
        <v>10</v>
      </c>
      <c r="K1243">
        <f t="shared" si="327"/>
        <v>-1</v>
      </c>
      <c r="L1243">
        <f t="shared" si="328"/>
        <v>1</v>
      </c>
      <c r="M1243">
        <f t="shared" si="329"/>
        <v>1</v>
      </c>
      <c r="N1243">
        <v>35083.5</v>
      </c>
      <c r="O1243" s="6">
        <f t="shared" si="334"/>
        <v>-9.0260808822724137E-3</v>
      </c>
      <c r="P1243">
        <v>50418824</v>
      </c>
      <c r="Q1243" s="6">
        <f t="shared" si="335"/>
        <v>8.2163775239685322E-4</v>
      </c>
      <c r="R1243">
        <v>7343.5688646123108</v>
      </c>
      <c r="S1243" s="6">
        <f t="shared" si="336"/>
        <v>5.7268898870921348E-3</v>
      </c>
      <c r="T1243" s="29">
        <v>1274.3157999999996</v>
      </c>
      <c r="U1243" s="6">
        <f t="shared" si="337"/>
        <v>4.1206020330846194E-3</v>
      </c>
      <c r="V1243">
        <v>2023.4400000000005</v>
      </c>
      <c r="W1243" s="6">
        <f t="shared" si="339"/>
        <v>-2.4054229153858131E-4</v>
      </c>
      <c r="X1243">
        <v>8617.8846646123111</v>
      </c>
      <c r="Y1243" s="6">
        <f t="shared" si="338"/>
        <v>5.4890464173678044E-3</v>
      </c>
      <c r="Z1243" s="29">
        <v>10641.324664612312</v>
      </c>
      <c r="AA1243" s="6">
        <f t="shared" si="340"/>
        <v>4.3945183626850071E-3</v>
      </c>
      <c r="AB1243">
        <f t="shared" si="330"/>
        <v>2021</v>
      </c>
      <c r="AC1243">
        <f t="shared" si="331"/>
        <v>6</v>
      </c>
      <c r="AD1243" s="23">
        <f t="shared" si="332"/>
        <v>2</v>
      </c>
      <c r="AE1243">
        <f>IF(ISBLANK(Basket_Sheet!$I$1),0,IF(Basket_Sheet!$I$1=0,1,IF(Calculation_Sheet!AB1243=Basket_Sheet!$I$1,1,0)))</f>
        <v>1</v>
      </c>
      <c r="AF1243">
        <f>IF(ISBLANK(Basket_Sheet!$I$2),0,IF(Basket_Sheet!$I$2=0,1,IF(Calculation_Sheet!AC1243=Basket_Sheet!$I$2,1,0)))</f>
        <v>0</v>
      </c>
      <c r="AG1243">
        <f>IF(ISBLANK(Basket_Sheet!$I$3),0,IF(Basket_Sheet!$I$3=0,1,IF(Calculation_Sheet!AD1243=Basket_Sheet!$I$3,1,0)))</f>
        <v>0</v>
      </c>
      <c r="AH1243">
        <f t="shared" si="333"/>
        <v>1</v>
      </c>
    </row>
    <row r="1244" spans="1:34" x14ac:dyDescent="0.35">
      <c r="A1244" s="19">
        <v>44356</v>
      </c>
      <c r="B1244" s="7">
        <v>0.28190212060472924</v>
      </c>
      <c r="C1244">
        <v>0.77599463999999996</v>
      </c>
      <c r="D1244">
        <v>0.19217636406476399</v>
      </c>
      <c r="E1244">
        <v>5.42784788177359</v>
      </c>
      <c r="F1244">
        <v>4</v>
      </c>
      <c r="G1244">
        <f t="shared" si="324"/>
        <v>99999</v>
      </c>
      <c r="H1244">
        <f t="shared" si="325"/>
        <v>99999</v>
      </c>
      <c r="I1244">
        <f t="shared" si="326"/>
        <v>1</v>
      </c>
      <c r="J1244">
        <f>IF(Basket_Sheet!$I$6=0,IF(C1244&lt;Basket_Sheet!$I$7,-10,10),IF(Basket_Sheet!$I$6=1,IF(D1244&lt;Basket_Sheet!$I$7,-10,10),IF(Basket_Sheet!$I$6=2,IF(E1244&gt;Basket_Sheet!$I$7,-10,10),"")))</f>
        <v>10</v>
      </c>
      <c r="K1244">
        <f t="shared" si="327"/>
        <v>1</v>
      </c>
      <c r="L1244">
        <f t="shared" si="328"/>
        <v>5</v>
      </c>
      <c r="M1244">
        <f t="shared" si="329"/>
        <v>5</v>
      </c>
      <c r="N1244">
        <v>34808.699200000003</v>
      </c>
      <c r="O1244" s="6">
        <f t="shared" si="334"/>
        <v>-7.8327646899538639E-3</v>
      </c>
      <c r="P1244">
        <v>50009468</v>
      </c>
      <c r="Q1244" s="6">
        <f t="shared" si="335"/>
        <v>-8.1191104338331765E-3</v>
      </c>
      <c r="R1244">
        <v>7357.8171509066642</v>
      </c>
      <c r="S1244" s="6">
        <f t="shared" si="336"/>
        <v>1.9402400327468428E-3</v>
      </c>
      <c r="T1244" s="29">
        <v>1274.4456999999998</v>
      </c>
      <c r="U1244" s="6">
        <f t="shared" si="337"/>
        <v>1.0193705516337026E-4</v>
      </c>
      <c r="V1244">
        <v>2017.2207600000006</v>
      </c>
      <c r="W1244" s="6">
        <f t="shared" si="339"/>
        <v>-3.0735974380262654E-3</v>
      </c>
      <c r="X1244">
        <v>8632.2628509066635</v>
      </c>
      <c r="Y1244" s="6">
        <f t="shared" si="338"/>
        <v>1.6684124763695074E-3</v>
      </c>
      <c r="Z1244" s="29">
        <v>10649.483610906664</v>
      </c>
      <c r="AA1244" s="6">
        <f t="shared" si="340"/>
        <v>7.6672280486711486E-4</v>
      </c>
      <c r="AB1244">
        <f t="shared" si="330"/>
        <v>2021</v>
      </c>
      <c r="AC1244">
        <f t="shared" si="331"/>
        <v>6</v>
      </c>
      <c r="AD1244" s="23">
        <f t="shared" si="332"/>
        <v>2</v>
      </c>
      <c r="AE1244">
        <f>IF(ISBLANK(Basket_Sheet!$I$1),0,IF(Basket_Sheet!$I$1=0,1,IF(Calculation_Sheet!AB1244=Basket_Sheet!$I$1,1,0)))</f>
        <v>1</v>
      </c>
      <c r="AF1244">
        <f>IF(ISBLANK(Basket_Sheet!$I$2),0,IF(Basket_Sheet!$I$2=0,1,IF(Calculation_Sheet!AC1244=Basket_Sheet!$I$2,1,0)))</f>
        <v>0</v>
      </c>
      <c r="AG1244">
        <f>IF(ISBLANK(Basket_Sheet!$I$3),0,IF(Basket_Sheet!$I$3=0,1,IF(Calculation_Sheet!AD1244=Basket_Sheet!$I$3,1,0)))</f>
        <v>0</v>
      </c>
      <c r="AH1244">
        <f t="shared" si="333"/>
        <v>1</v>
      </c>
    </row>
    <row r="1245" spans="1:34" x14ac:dyDescent="0.35">
      <c r="A1245" s="19">
        <v>44357</v>
      </c>
      <c r="B1245" s="7">
        <v>0.36738478642622452</v>
      </c>
      <c r="C1245">
        <v>0.58749143699999995</v>
      </c>
      <c r="D1245">
        <v>0.12390675443971499</v>
      </c>
      <c r="E1245">
        <v>9.0747694470016604</v>
      </c>
      <c r="F1245">
        <v>5</v>
      </c>
      <c r="G1245">
        <f t="shared" si="324"/>
        <v>99999</v>
      </c>
      <c r="H1245">
        <f t="shared" si="325"/>
        <v>99999</v>
      </c>
      <c r="I1245">
        <f t="shared" si="326"/>
        <v>1</v>
      </c>
      <c r="J1245">
        <f>IF(Basket_Sheet!$I$6=0,IF(C1245&lt;Basket_Sheet!$I$7,-10,10),IF(Basket_Sheet!$I$6=1,IF(D1245&lt;Basket_Sheet!$I$7,-10,10),IF(Basket_Sheet!$I$6=2,IF(E1245&gt;Basket_Sheet!$I$7,-10,10),"")))</f>
        <v>10</v>
      </c>
      <c r="K1245">
        <f t="shared" si="327"/>
        <v>1</v>
      </c>
      <c r="L1245">
        <f t="shared" si="328"/>
        <v>5</v>
      </c>
      <c r="M1245">
        <f t="shared" si="329"/>
        <v>5</v>
      </c>
      <c r="N1245">
        <v>35146</v>
      </c>
      <c r="O1245" s="6">
        <f t="shared" si="334"/>
        <v>9.6901294145457229E-3</v>
      </c>
      <c r="P1245">
        <v>50242472</v>
      </c>
      <c r="Q1245" s="6">
        <f t="shared" si="335"/>
        <v>4.6591977343171109E-3</v>
      </c>
      <c r="R1245">
        <v>7345.4159550540071</v>
      </c>
      <c r="S1245" s="6">
        <f t="shared" si="336"/>
        <v>-1.6854449625903767E-3</v>
      </c>
      <c r="T1245" s="29">
        <v>1277.4270599999998</v>
      </c>
      <c r="U1245" s="6">
        <f t="shared" si="337"/>
        <v>2.3393385846097736E-3</v>
      </c>
      <c r="V1245">
        <v>2000.4513200000006</v>
      </c>
      <c r="W1245" s="6">
        <f t="shared" si="339"/>
        <v>-8.3131406995831103E-3</v>
      </c>
      <c r="X1245">
        <v>8622.8430150540062</v>
      </c>
      <c r="Y1245" s="6">
        <f t="shared" si="338"/>
        <v>-1.0912359847415898E-3</v>
      </c>
      <c r="Z1245" s="29">
        <v>10623.294335054006</v>
      </c>
      <c r="AA1245" s="6">
        <f t="shared" si="340"/>
        <v>-2.459206174638906E-3</v>
      </c>
      <c r="AB1245">
        <f t="shared" si="330"/>
        <v>2021</v>
      </c>
      <c r="AC1245">
        <f t="shared" si="331"/>
        <v>6</v>
      </c>
      <c r="AD1245" s="23">
        <f t="shared" si="332"/>
        <v>2</v>
      </c>
      <c r="AE1245">
        <f>IF(ISBLANK(Basket_Sheet!$I$1),0,IF(Basket_Sheet!$I$1=0,1,IF(Calculation_Sheet!AB1245=Basket_Sheet!$I$1,1,0)))</f>
        <v>1</v>
      </c>
      <c r="AF1245">
        <f>IF(ISBLANK(Basket_Sheet!$I$2),0,IF(Basket_Sheet!$I$2=0,1,IF(Calculation_Sheet!AC1245=Basket_Sheet!$I$2,1,0)))</f>
        <v>0</v>
      </c>
      <c r="AG1245">
        <f>IF(ISBLANK(Basket_Sheet!$I$3),0,IF(Basket_Sheet!$I$3=0,1,IF(Calculation_Sheet!AD1245=Basket_Sheet!$I$3,1,0)))</f>
        <v>0</v>
      </c>
      <c r="AH1245">
        <f t="shared" si="333"/>
        <v>1</v>
      </c>
    </row>
    <row r="1246" spans="1:34" x14ac:dyDescent="0.35">
      <c r="A1246" s="19">
        <v>44358</v>
      </c>
      <c r="B1246" s="7">
        <v>-0.76882471048113377</v>
      </c>
      <c r="C1246">
        <v>0.44905481200000003</v>
      </c>
      <c r="D1246">
        <v>0.18178984894191999</v>
      </c>
      <c r="E1246">
        <v>6.63564873232386</v>
      </c>
      <c r="F1246">
        <v>1</v>
      </c>
      <c r="G1246">
        <f t="shared" si="324"/>
        <v>-1</v>
      </c>
      <c r="H1246">
        <f t="shared" si="325"/>
        <v>99999</v>
      </c>
      <c r="I1246">
        <f t="shared" si="326"/>
        <v>99999</v>
      </c>
      <c r="J1246">
        <f>IF(Basket_Sheet!$I$6=0,IF(C1246&lt;Basket_Sheet!$I$7,-10,10),IF(Basket_Sheet!$I$6=1,IF(D1246&lt;Basket_Sheet!$I$7,-10,10),IF(Basket_Sheet!$I$6=2,IF(E1246&gt;Basket_Sheet!$I$7,-10,10),"")))</f>
        <v>10</v>
      </c>
      <c r="K1246">
        <f t="shared" si="327"/>
        <v>-1</v>
      </c>
      <c r="L1246">
        <f t="shared" si="328"/>
        <v>1</v>
      </c>
      <c r="M1246">
        <f t="shared" si="329"/>
        <v>1</v>
      </c>
      <c r="N1246">
        <v>35055.398399999998</v>
      </c>
      <c r="O1246" s="6">
        <f t="shared" si="334"/>
        <v>-2.5778637682809524E-3</v>
      </c>
      <c r="P1246">
        <v>50350860</v>
      </c>
      <c r="Q1246" s="6">
        <f t="shared" si="335"/>
        <v>2.1572983112774224E-3</v>
      </c>
      <c r="R1246">
        <v>7361.0191996201147</v>
      </c>
      <c r="S1246" s="6">
        <f t="shared" si="336"/>
        <v>2.1242152468399222E-3</v>
      </c>
      <c r="T1246" s="29">
        <v>1273.0274599999998</v>
      </c>
      <c r="U1246" s="6">
        <f t="shared" si="337"/>
        <v>-3.4441105388827165E-3</v>
      </c>
      <c r="V1246">
        <v>1990.3956000000007</v>
      </c>
      <c r="W1246" s="6">
        <f t="shared" si="339"/>
        <v>-5.0267256690854634E-3</v>
      </c>
      <c r="X1246">
        <v>8634.046659620115</v>
      </c>
      <c r="Y1246" s="6">
        <f t="shared" si="338"/>
        <v>1.2992982182964408E-3</v>
      </c>
      <c r="Z1246" s="29">
        <v>10624.442259620115</v>
      </c>
      <c r="AA1246" s="6">
        <f t="shared" si="340"/>
        <v>1.0805730594509733E-4</v>
      </c>
      <c r="AB1246">
        <f t="shared" si="330"/>
        <v>2021</v>
      </c>
      <c r="AC1246">
        <f t="shared" si="331"/>
        <v>6</v>
      </c>
      <c r="AD1246" s="23">
        <f t="shared" si="332"/>
        <v>2</v>
      </c>
      <c r="AE1246">
        <f>IF(ISBLANK(Basket_Sheet!$I$1),0,IF(Basket_Sheet!$I$1=0,1,IF(Calculation_Sheet!AB1246=Basket_Sheet!$I$1,1,0)))</f>
        <v>1</v>
      </c>
      <c r="AF1246">
        <f>IF(ISBLANK(Basket_Sheet!$I$2),0,IF(Basket_Sheet!$I$2=0,1,IF(Calculation_Sheet!AC1246=Basket_Sheet!$I$2,1,0)))</f>
        <v>0</v>
      </c>
      <c r="AG1246">
        <f>IF(ISBLANK(Basket_Sheet!$I$3),0,IF(Basket_Sheet!$I$3=0,1,IF(Calculation_Sheet!AD1246=Basket_Sheet!$I$3,1,0)))</f>
        <v>0</v>
      </c>
      <c r="AH1246">
        <f t="shared" si="333"/>
        <v>1</v>
      </c>
    </row>
    <row r="1247" spans="1:34" x14ac:dyDescent="0.35">
      <c r="A1247" s="19">
        <v>44361</v>
      </c>
      <c r="B1247" s="7">
        <v>0.74933205781361012</v>
      </c>
      <c r="C1247">
        <v>0.72671316500000005</v>
      </c>
      <c r="D1247">
        <v>0.32029273169357197</v>
      </c>
      <c r="E1247">
        <v>5.6187493234489203</v>
      </c>
      <c r="F1247">
        <v>4</v>
      </c>
      <c r="G1247">
        <f t="shared" si="324"/>
        <v>99999</v>
      </c>
      <c r="H1247">
        <f t="shared" si="325"/>
        <v>99999</v>
      </c>
      <c r="I1247">
        <f t="shared" si="326"/>
        <v>1</v>
      </c>
      <c r="J1247">
        <f>IF(Basket_Sheet!$I$6=0,IF(C1247&lt;Basket_Sheet!$I$7,-10,10),IF(Basket_Sheet!$I$6=1,IF(D1247&lt;Basket_Sheet!$I$7,-10,10),IF(Basket_Sheet!$I$6=2,IF(E1247&gt;Basket_Sheet!$I$7,-10,10),"")))</f>
        <v>10</v>
      </c>
      <c r="K1247">
        <f t="shared" si="327"/>
        <v>1</v>
      </c>
      <c r="L1247">
        <f t="shared" si="328"/>
        <v>5</v>
      </c>
      <c r="M1247">
        <f t="shared" si="329"/>
        <v>5</v>
      </c>
      <c r="N1247">
        <v>34934.398399999998</v>
      </c>
      <c r="O1247" s="6">
        <f t="shared" si="334"/>
        <v>-3.4516794993835198E-3</v>
      </c>
      <c r="P1247">
        <v>50297540</v>
      </c>
      <c r="Q1247" s="6">
        <f t="shared" si="335"/>
        <v>-1.0589690027141829E-3</v>
      </c>
      <c r="R1247">
        <v>7382.3853625158881</v>
      </c>
      <c r="S1247" s="6">
        <f t="shared" si="336"/>
        <v>2.9026093148725174E-3</v>
      </c>
      <c r="T1247" s="29">
        <v>1276.7661799999996</v>
      </c>
      <c r="U1247" s="6">
        <f t="shared" si="337"/>
        <v>2.9368730192196324E-3</v>
      </c>
      <c r="V1247">
        <v>1986.8491200000008</v>
      </c>
      <c r="W1247" s="6">
        <f t="shared" si="339"/>
        <v>-1.7817965433605254E-3</v>
      </c>
      <c r="X1247">
        <v>8659.1515425158868</v>
      </c>
      <c r="Y1247" s="6">
        <f t="shared" si="338"/>
        <v>2.9076612491780729E-3</v>
      </c>
      <c r="Z1247" s="29">
        <v>10646.000662515888</v>
      </c>
      <c r="AA1247" s="6">
        <f t="shared" si="340"/>
        <v>2.0291326705881296E-3</v>
      </c>
      <c r="AB1247">
        <f t="shared" si="330"/>
        <v>2021</v>
      </c>
      <c r="AC1247">
        <f t="shared" si="331"/>
        <v>6</v>
      </c>
      <c r="AD1247" s="23">
        <f t="shared" si="332"/>
        <v>2</v>
      </c>
      <c r="AE1247">
        <f>IF(ISBLANK(Basket_Sheet!$I$1),0,IF(Basket_Sheet!$I$1=0,1,IF(Calculation_Sheet!AB1247=Basket_Sheet!$I$1,1,0)))</f>
        <v>1</v>
      </c>
      <c r="AF1247">
        <f>IF(ISBLANK(Basket_Sheet!$I$2),0,IF(Basket_Sheet!$I$2=0,1,IF(Calculation_Sheet!AC1247=Basket_Sheet!$I$2,1,0)))</f>
        <v>0</v>
      </c>
      <c r="AG1247">
        <f>IF(ISBLANK(Basket_Sheet!$I$3),0,IF(Basket_Sheet!$I$3=0,1,IF(Calculation_Sheet!AD1247=Basket_Sheet!$I$3,1,0)))</f>
        <v>0</v>
      </c>
      <c r="AH1247">
        <f t="shared" si="333"/>
        <v>1</v>
      </c>
    </row>
    <row r="1248" spans="1:34" x14ac:dyDescent="0.35">
      <c r="A1248" s="19">
        <v>44362</v>
      </c>
      <c r="B1248" s="7">
        <v>-0.31793553699995225</v>
      </c>
      <c r="C1248">
        <v>0.12856514799999999</v>
      </c>
      <c r="D1248">
        <v>3.8173164350451898E-3</v>
      </c>
      <c r="E1248">
        <v>12.7758724637653</v>
      </c>
      <c r="F1248">
        <v>1</v>
      </c>
      <c r="G1248">
        <f t="shared" si="324"/>
        <v>-1</v>
      </c>
      <c r="H1248">
        <f t="shared" si="325"/>
        <v>99999</v>
      </c>
      <c r="I1248">
        <f t="shared" si="326"/>
        <v>99999</v>
      </c>
      <c r="J1248">
        <f>IF(Basket_Sheet!$I$6=0,IF(C1248&lt;Basket_Sheet!$I$7,-10,10),IF(Basket_Sheet!$I$6=1,IF(D1248&lt;Basket_Sheet!$I$7,-10,10),IF(Basket_Sheet!$I$6=2,IF(E1248&gt;Basket_Sheet!$I$7,-10,10),"")))</f>
        <v>-10</v>
      </c>
      <c r="K1248">
        <f t="shared" si="327"/>
        <v>-1</v>
      </c>
      <c r="L1248">
        <f t="shared" si="328"/>
        <v>2</v>
      </c>
      <c r="M1248">
        <f t="shared" si="329"/>
        <v>2</v>
      </c>
      <c r="N1248">
        <v>35225.550799999997</v>
      </c>
      <c r="O1248" s="6">
        <f t="shared" si="334"/>
        <v>8.3342611676404665E-3</v>
      </c>
      <c r="P1248">
        <v>50650952</v>
      </c>
      <c r="Q1248" s="6">
        <f t="shared" si="335"/>
        <v>7.0264271373907672E-3</v>
      </c>
      <c r="R1248">
        <v>7393.8961445079576</v>
      </c>
      <c r="S1248" s="6">
        <f t="shared" si="336"/>
        <v>1.5592225854959008E-3</v>
      </c>
      <c r="T1248" s="29">
        <v>1279.0575999999999</v>
      </c>
      <c r="U1248" s="6">
        <f t="shared" si="337"/>
        <v>1.7947060596483766E-3</v>
      </c>
      <c r="V1248">
        <v>1984.2304000000006</v>
      </c>
      <c r="W1248" s="6">
        <f t="shared" si="339"/>
        <v>-1.3180266048586908E-3</v>
      </c>
      <c r="X1248">
        <v>8672.9537445079568</v>
      </c>
      <c r="Y1248" s="6">
        <f t="shared" si="338"/>
        <v>1.5939439244483378E-3</v>
      </c>
      <c r="Z1248" s="29">
        <v>10657.184144507957</v>
      </c>
      <c r="AA1248" s="6">
        <f t="shared" si="340"/>
        <v>1.0504866894707199E-3</v>
      </c>
      <c r="AB1248">
        <f t="shared" si="330"/>
        <v>2021</v>
      </c>
      <c r="AC1248">
        <f t="shared" si="331"/>
        <v>6</v>
      </c>
      <c r="AD1248" s="23">
        <f t="shared" si="332"/>
        <v>2</v>
      </c>
      <c r="AE1248">
        <f>IF(ISBLANK(Basket_Sheet!$I$1),0,IF(Basket_Sheet!$I$1=0,1,IF(Calculation_Sheet!AB1248=Basket_Sheet!$I$1,1,0)))</f>
        <v>1</v>
      </c>
      <c r="AF1248">
        <f>IF(ISBLANK(Basket_Sheet!$I$2),0,IF(Basket_Sheet!$I$2=0,1,IF(Calculation_Sheet!AC1248=Basket_Sheet!$I$2,1,0)))</f>
        <v>0</v>
      </c>
      <c r="AG1248">
        <f>IF(ISBLANK(Basket_Sheet!$I$3),0,IF(Basket_Sheet!$I$3=0,1,IF(Calculation_Sheet!AD1248=Basket_Sheet!$I$3,1,0)))</f>
        <v>0</v>
      </c>
      <c r="AH1248">
        <f t="shared" si="333"/>
        <v>1</v>
      </c>
    </row>
    <row r="1249" spans="1:34" x14ac:dyDescent="0.35">
      <c r="A1249" s="19">
        <v>44363</v>
      </c>
      <c r="B1249" s="7">
        <v>-1.2019469452100111</v>
      </c>
      <c r="C1249">
        <v>0.62017828500000005</v>
      </c>
      <c r="D1249">
        <v>0.27185501186639499</v>
      </c>
      <c r="E1249">
        <v>6.4552480288955199</v>
      </c>
      <c r="F1249">
        <v>2</v>
      </c>
      <c r="G1249">
        <f t="shared" si="324"/>
        <v>-1</v>
      </c>
      <c r="H1249">
        <f t="shared" si="325"/>
        <v>99999</v>
      </c>
      <c r="I1249">
        <f t="shared" si="326"/>
        <v>99999</v>
      </c>
      <c r="J1249">
        <f>IF(Basket_Sheet!$I$6=0,IF(C1249&lt;Basket_Sheet!$I$7,-10,10),IF(Basket_Sheet!$I$6=1,IF(D1249&lt;Basket_Sheet!$I$7,-10,10),IF(Basket_Sheet!$I$6=2,IF(E1249&gt;Basket_Sheet!$I$7,-10,10),"")))</f>
        <v>10</v>
      </c>
      <c r="K1249">
        <f t="shared" si="327"/>
        <v>-1</v>
      </c>
      <c r="L1249">
        <f t="shared" si="328"/>
        <v>1</v>
      </c>
      <c r="M1249">
        <f t="shared" si="329"/>
        <v>1</v>
      </c>
      <c r="N1249">
        <v>34986.75</v>
      </c>
      <c r="O1249" s="6">
        <f t="shared" si="334"/>
        <v>-6.7791927897972171E-3</v>
      </c>
      <c r="P1249">
        <v>50779928</v>
      </c>
      <c r="Q1249" s="6">
        <f t="shared" si="335"/>
        <v>2.5463687237310406E-3</v>
      </c>
      <c r="R1249">
        <v>7406.468446290537</v>
      </c>
      <c r="S1249" s="6">
        <f t="shared" si="336"/>
        <v>1.7003622362099513E-3</v>
      </c>
      <c r="T1249" s="29">
        <v>1277.4283399999997</v>
      </c>
      <c r="U1249" s="6">
        <f t="shared" si="337"/>
        <v>-1.2737972081946491E-3</v>
      </c>
      <c r="V1249">
        <v>1978.1730400000006</v>
      </c>
      <c r="W1249" s="6">
        <f t="shared" si="339"/>
        <v>-3.0527503257686828E-3</v>
      </c>
      <c r="X1249">
        <v>8683.8967862905374</v>
      </c>
      <c r="Y1249" s="6">
        <f t="shared" si="338"/>
        <v>1.2617433581390003E-3</v>
      </c>
      <c r="Z1249" s="29">
        <v>10662.069826290539</v>
      </c>
      <c r="AA1249" s="6">
        <f t="shared" si="340"/>
        <v>4.5844021425667236E-4</v>
      </c>
      <c r="AB1249">
        <f t="shared" si="330"/>
        <v>2021</v>
      </c>
      <c r="AC1249">
        <f t="shared" si="331"/>
        <v>6</v>
      </c>
      <c r="AD1249" s="23">
        <f t="shared" si="332"/>
        <v>2</v>
      </c>
      <c r="AE1249">
        <f>IF(ISBLANK(Basket_Sheet!$I$1),0,IF(Basket_Sheet!$I$1=0,1,IF(Calculation_Sheet!AB1249=Basket_Sheet!$I$1,1,0)))</f>
        <v>1</v>
      </c>
      <c r="AF1249">
        <f>IF(ISBLANK(Basket_Sheet!$I$2),0,IF(Basket_Sheet!$I$2=0,1,IF(Calculation_Sheet!AC1249=Basket_Sheet!$I$2,1,0)))</f>
        <v>0</v>
      </c>
      <c r="AG1249">
        <f>IF(ISBLANK(Basket_Sheet!$I$3),0,IF(Basket_Sheet!$I$3=0,1,IF(Calculation_Sheet!AD1249=Basket_Sheet!$I$3,1,0)))</f>
        <v>0</v>
      </c>
      <c r="AH1249">
        <f t="shared" si="333"/>
        <v>1</v>
      </c>
    </row>
    <row r="1250" spans="1:34" x14ac:dyDescent="0.35">
      <c r="A1250" s="19">
        <v>44364</v>
      </c>
      <c r="B1250" s="7">
        <v>-5.304905173368063E-2</v>
      </c>
      <c r="C1250">
        <v>0.56489727199999995</v>
      </c>
      <c r="D1250">
        <v>0.102718860024929</v>
      </c>
      <c r="E1250">
        <v>7.3294439175609503</v>
      </c>
      <c r="F1250">
        <v>4</v>
      </c>
      <c r="G1250">
        <f t="shared" si="324"/>
        <v>99999</v>
      </c>
      <c r="H1250">
        <f t="shared" si="325"/>
        <v>0</v>
      </c>
      <c r="I1250">
        <f t="shared" si="326"/>
        <v>99999</v>
      </c>
      <c r="J1250">
        <f>IF(Basket_Sheet!$I$6=0,IF(C1250&lt;Basket_Sheet!$I$7,-10,10),IF(Basket_Sheet!$I$6=1,IF(D1250&lt;Basket_Sheet!$I$7,-10,10),IF(Basket_Sheet!$I$6=2,IF(E1250&gt;Basket_Sheet!$I$7,-10,10),"")))</f>
        <v>10</v>
      </c>
      <c r="K1250">
        <f t="shared" si="327"/>
        <v>0</v>
      </c>
      <c r="L1250">
        <f t="shared" si="328"/>
        <v>3</v>
      </c>
      <c r="M1250">
        <f t="shared" si="329"/>
        <v>3</v>
      </c>
      <c r="N1250">
        <v>34532.699200000003</v>
      </c>
      <c r="O1250" s="6">
        <f t="shared" si="334"/>
        <v>-1.2977793021643813E-2</v>
      </c>
      <c r="P1250">
        <v>51028088</v>
      </c>
      <c r="Q1250" s="6">
        <f t="shared" si="335"/>
        <v>4.886970300548743E-3</v>
      </c>
      <c r="R1250">
        <v>7410.7678530874209</v>
      </c>
      <c r="S1250" s="6">
        <f t="shared" si="336"/>
        <v>5.8049350079070194E-4</v>
      </c>
      <c r="T1250" s="29">
        <v>1279.6909599999997</v>
      </c>
      <c r="U1250" s="6">
        <f t="shared" si="337"/>
        <v>1.7712304707440119E-3</v>
      </c>
      <c r="V1250">
        <v>1972.7683200000006</v>
      </c>
      <c r="W1250" s="6">
        <f t="shared" si="339"/>
        <v>-2.7321775652143776E-3</v>
      </c>
      <c r="X1250">
        <v>8690.4588130874199</v>
      </c>
      <c r="Y1250" s="6">
        <f t="shared" si="338"/>
        <v>7.5565462814375373E-4</v>
      </c>
      <c r="Z1250" s="29">
        <v>10663.227133087421</v>
      </c>
      <c r="AA1250" s="6">
        <f t="shared" si="340"/>
        <v>1.0854428978013253E-4</v>
      </c>
      <c r="AB1250">
        <f t="shared" si="330"/>
        <v>2021</v>
      </c>
      <c r="AC1250">
        <f t="shared" si="331"/>
        <v>6</v>
      </c>
      <c r="AD1250" s="23">
        <f t="shared" si="332"/>
        <v>2</v>
      </c>
      <c r="AE1250">
        <f>IF(ISBLANK(Basket_Sheet!$I$1),0,IF(Basket_Sheet!$I$1=0,1,IF(Calculation_Sheet!AB1250=Basket_Sheet!$I$1,1,0)))</f>
        <v>1</v>
      </c>
      <c r="AF1250">
        <f>IF(ISBLANK(Basket_Sheet!$I$2),0,IF(Basket_Sheet!$I$2=0,1,IF(Calculation_Sheet!AC1250=Basket_Sheet!$I$2,1,0)))</f>
        <v>0</v>
      </c>
      <c r="AG1250">
        <f>IF(ISBLANK(Basket_Sheet!$I$3),0,IF(Basket_Sheet!$I$3=0,1,IF(Calculation_Sheet!AD1250=Basket_Sheet!$I$3,1,0)))</f>
        <v>0</v>
      </c>
      <c r="AH1250">
        <f t="shared" si="333"/>
        <v>1</v>
      </c>
    </row>
    <row r="1251" spans="1:34" x14ac:dyDescent="0.35">
      <c r="A1251" s="19">
        <v>44365</v>
      </c>
      <c r="B1251" s="7">
        <v>0.48429471405270719</v>
      </c>
      <c r="C1251">
        <v>8.6092904999999997E-2</v>
      </c>
      <c r="D1251">
        <v>3.2992039703386702E-3</v>
      </c>
      <c r="E1251">
        <v>7.1167160808078496</v>
      </c>
      <c r="F1251">
        <v>13</v>
      </c>
      <c r="G1251">
        <f t="shared" si="324"/>
        <v>99999</v>
      </c>
      <c r="H1251">
        <f t="shared" si="325"/>
        <v>99999</v>
      </c>
      <c r="I1251">
        <f t="shared" si="326"/>
        <v>1</v>
      </c>
      <c r="J1251">
        <f>IF(Basket_Sheet!$I$6=0,IF(C1251&lt;Basket_Sheet!$I$7,-10,10),IF(Basket_Sheet!$I$6=1,IF(D1251&lt;Basket_Sheet!$I$7,-10,10),IF(Basket_Sheet!$I$6=2,IF(E1251&gt;Basket_Sheet!$I$7,-10,10),"")))</f>
        <v>-10</v>
      </c>
      <c r="K1251">
        <f t="shared" si="327"/>
        <v>1</v>
      </c>
      <c r="L1251">
        <f t="shared" si="328"/>
        <v>6</v>
      </c>
      <c r="M1251">
        <f t="shared" si="329"/>
        <v>6</v>
      </c>
      <c r="N1251">
        <v>34692.25</v>
      </c>
      <c r="O1251" s="6">
        <f t="shared" si="334"/>
        <v>4.6202817531273421E-3</v>
      </c>
      <c r="P1251">
        <v>51069044</v>
      </c>
      <c r="Q1251" s="6">
        <f t="shared" si="335"/>
        <v>8.0261678626869504E-4</v>
      </c>
      <c r="R1251">
        <v>7426.3442586887932</v>
      </c>
      <c r="S1251" s="6">
        <f t="shared" si="336"/>
        <v>2.1018612254710689E-3</v>
      </c>
      <c r="T1251" s="29">
        <v>1286.7897399999999</v>
      </c>
      <c r="U1251" s="6">
        <f t="shared" si="337"/>
        <v>5.5472611918743198E-3</v>
      </c>
      <c r="V1251">
        <v>1971.6100400000005</v>
      </c>
      <c r="W1251" s="6">
        <f t="shared" si="339"/>
        <v>-5.8713432705570501E-4</v>
      </c>
      <c r="X1251">
        <v>8713.1339986887924</v>
      </c>
      <c r="Y1251" s="6">
        <f t="shared" si="338"/>
        <v>2.6092046564014648E-3</v>
      </c>
      <c r="Z1251" s="29">
        <v>10684.744038688794</v>
      </c>
      <c r="AA1251" s="6">
        <f t="shared" si="340"/>
        <v>2.0178605719283205E-3</v>
      </c>
      <c r="AB1251">
        <f t="shared" si="330"/>
        <v>2021</v>
      </c>
      <c r="AC1251">
        <f t="shared" si="331"/>
        <v>6</v>
      </c>
      <c r="AD1251" s="23">
        <f t="shared" si="332"/>
        <v>2</v>
      </c>
      <c r="AE1251">
        <f>IF(ISBLANK(Basket_Sheet!$I$1),0,IF(Basket_Sheet!$I$1=0,1,IF(Calculation_Sheet!AB1251=Basket_Sheet!$I$1,1,0)))</f>
        <v>1</v>
      </c>
      <c r="AF1251">
        <f>IF(ISBLANK(Basket_Sheet!$I$2),0,IF(Basket_Sheet!$I$2=0,1,IF(Calculation_Sheet!AC1251=Basket_Sheet!$I$2,1,0)))</f>
        <v>0</v>
      </c>
      <c r="AG1251">
        <f>IF(ISBLANK(Basket_Sheet!$I$3),0,IF(Basket_Sheet!$I$3=0,1,IF(Calculation_Sheet!AD1251=Basket_Sheet!$I$3,1,0)))</f>
        <v>0</v>
      </c>
      <c r="AH1251">
        <f t="shared" si="333"/>
        <v>1</v>
      </c>
    </row>
    <row r="1252" spans="1:34" x14ac:dyDescent="0.35">
      <c r="A1252" s="19">
        <v>44368</v>
      </c>
      <c r="B1252" s="7">
        <v>1.0361469907887728</v>
      </c>
      <c r="C1252">
        <v>0.87678897700000002</v>
      </c>
      <c r="D1252">
        <v>0.36979100814315302</v>
      </c>
      <c r="E1252">
        <v>5.1432168020500697</v>
      </c>
      <c r="F1252">
        <v>2</v>
      </c>
      <c r="G1252">
        <f t="shared" si="324"/>
        <v>99999</v>
      </c>
      <c r="H1252">
        <f t="shared" si="325"/>
        <v>99999</v>
      </c>
      <c r="I1252">
        <f t="shared" si="326"/>
        <v>1</v>
      </c>
      <c r="J1252">
        <f>IF(Basket_Sheet!$I$6=0,IF(C1252&lt;Basket_Sheet!$I$7,-10,10),IF(Basket_Sheet!$I$6=1,IF(D1252&lt;Basket_Sheet!$I$7,-10,10),IF(Basket_Sheet!$I$6=2,IF(E1252&gt;Basket_Sheet!$I$7,-10,10),"")))</f>
        <v>10</v>
      </c>
      <c r="K1252">
        <f t="shared" si="327"/>
        <v>1</v>
      </c>
      <c r="L1252">
        <f t="shared" si="328"/>
        <v>5</v>
      </c>
      <c r="M1252">
        <f t="shared" si="329"/>
        <v>5</v>
      </c>
      <c r="N1252">
        <v>34874.300799999997</v>
      </c>
      <c r="O1252" s="6">
        <f t="shared" si="334"/>
        <v>5.2475927620720952E-3</v>
      </c>
      <c r="P1252">
        <v>51230908</v>
      </c>
      <c r="Q1252" s="6">
        <f t="shared" si="335"/>
        <v>3.1695130224094203E-3</v>
      </c>
      <c r="R1252">
        <v>7445.289502611844</v>
      </c>
      <c r="S1252" s="6">
        <f t="shared" si="336"/>
        <v>2.5510861418638342E-3</v>
      </c>
      <c r="T1252" s="29">
        <v>1277.0983799999999</v>
      </c>
      <c r="U1252" s="6">
        <f t="shared" si="337"/>
        <v>-7.531424675487397E-3</v>
      </c>
      <c r="V1252">
        <v>1952.0373200000008</v>
      </c>
      <c r="W1252" s="6">
        <f t="shared" si="339"/>
        <v>-9.9272775056469253E-3</v>
      </c>
      <c r="X1252">
        <v>8722.3878826118435</v>
      </c>
      <c r="Y1252" s="6">
        <f t="shared" si="338"/>
        <v>1.0620614723064747E-3</v>
      </c>
      <c r="Z1252" s="29">
        <v>10674.425202611845</v>
      </c>
      <c r="AA1252" s="6">
        <f t="shared" si="340"/>
        <v>-9.6575416683686299E-4</v>
      </c>
      <c r="AB1252">
        <f t="shared" si="330"/>
        <v>2021</v>
      </c>
      <c r="AC1252">
        <f t="shared" si="331"/>
        <v>6</v>
      </c>
      <c r="AD1252" s="23">
        <f t="shared" si="332"/>
        <v>2</v>
      </c>
      <c r="AE1252">
        <f>IF(ISBLANK(Basket_Sheet!$I$1),0,IF(Basket_Sheet!$I$1=0,1,IF(Calculation_Sheet!AB1252=Basket_Sheet!$I$1,1,0)))</f>
        <v>1</v>
      </c>
      <c r="AF1252">
        <f>IF(ISBLANK(Basket_Sheet!$I$2),0,IF(Basket_Sheet!$I$2=0,1,IF(Calculation_Sheet!AC1252=Basket_Sheet!$I$2,1,0)))</f>
        <v>0</v>
      </c>
      <c r="AG1252">
        <f>IF(ISBLANK(Basket_Sheet!$I$3),0,IF(Basket_Sheet!$I$3=0,1,IF(Calculation_Sheet!AD1252=Basket_Sheet!$I$3,1,0)))</f>
        <v>0</v>
      </c>
      <c r="AH1252">
        <f t="shared" si="333"/>
        <v>1</v>
      </c>
    </row>
    <row r="1253" spans="1:34" x14ac:dyDescent="0.35">
      <c r="A1253" s="19">
        <v>44369</v>
      </c>
      <c r="B1253" s="7">
        <v>-1.0153626662654895</v>
      </c>
      <c r="C1253">
        <v>0.86655779200000005</v>
      </c>
      <c r="D1253">
        <v>0.21857809344753201</v>
      </c>
      <c r="E1253">
        <v>6.1936947061280696</v>
      </c>
      <c r="F1253">
        <v>5</v>
      </c>
      <c r="G1253">
        <f t="shared" si="324"/>
        <v>-1</v>
      </c>
      <c r="H1253">
        <f t="shared" si="325"/>
        <v>99999</v>
      </c>
      <c r="I1253">
        <f t="shared" si="326"/>
        <v>99999</v>
      </c>
      <c r="J1253">
        <f>IF(Basket_Sheet!$I$6=0,IF(C1253&lt;Basket_Sheet!$I$7,-10,10),IF(Basket_Sheet!$I$6=1,IF(D1253&lt;Basket_Sheet!$I$7,-10,10),IF(Basket_Sheet!$I$6=2,IF(E1253&gt;Basket_Sheet!$I$7,-10,10),"")))</f>
        <v>10</v>
      </c>
      <c r="K1253">
        <f t="shared" si="327"/>
        <v>-1</v>
      </c>
      <c r="L1253">
        <f t="shared" si="328"/>
        <v>1</v>
      </c>
      <c r="M1253">
        <f t="shared" si="329"/>
        <v>1</v>
      </c>
      <c r="N1253">
        <v>34716.5</v>
      </c>
      <c r="O1253" s="6">
        <f t="shared" si="334"/>
        <v>-4.5248448393264695E-3</v>
      </c>
      <c r="P1253">
        <v>51344740</v>
      </c>
      <c r="Q1253" s="6">
        <f t="shared" si="335"/>
        <v>2.2219399273579743E-3</v>
      </c>
      <c r="R1253">
        <v>7454.9092255093665</v>
      </c>
      <c r="S1253" s="6">
        <f t="shared" si="336"/>
        <v>1.2920549152786176E-3</v>
      </c>
      <c r="T1253" s="29">
        <v>1281.39922</v>
      </c>
      <c r="U1253" s="6">
        <f t="shared" si="337"/>
        <v>3.367665379075957E-3</v>
      </c>
      <c r="V1253">
        <v>2004.8366800000006</v>
      </c>
      <c r="W1253" s="6">
        <f t="shared" si="339"/>
        <v>2.704833532588391E-2</v>
      </c>
      <c r="X1253">
        <v>8736.3084455093667</v>
      </c>
      <c r="Y1253" s="6">
        <f t="shared" si="338"/>
        <v>1.5959577910165113E-3</v>
      </c>
      <c r="Z1253" s="29">
        <v>10741.145125509367</v>
      </c>
      <c r="AA1253" s="6">
        <f t="shared" si="340"/>
        <v>6.2504464297710172E-3</v>
      </c>
      <c r="AB1253">
        <f t="shared" si="330"/>
        <v>2021</v>
      </c>
      <c r="AC1253">
        <f t="shared" si="331"/>
        <v>6</v>
      </c>
      <c r="AD1253" s="23">
        <f t="shared" si="332"/>
        <v>2</v>
      </c>
      <c r="AE1253">
        <f>IF(ISBLANK(Basket_Sheet!$I$1),0,IF(Basket_Sheet!$I$1=0,1,IF(Calculation_Sheet!AB1253=Basket_Sheet!$I$1,1,0)))</f>
        <v>1</v>
      </c>
      <c r="AF1253">
        <f>IF(ISBLANK(Basket_Sheet!$I$2),0,IF(Basket_Sheet!$I$2=0,1,IF(Calculation_Sheet!AC1253=Basket_Sheet!$I$2,1,0)))</f>
        <v>0</v>
      </c>
      <c r="AG1253">
        <f>IF(ISBLANK(Basket_Sheet!$I$3),0,IF(Basket_Sheet!$I$3=0,1,IF(Calculation_Sheet!AD1253=Basket_Sheet!$I$3,1,0)))</f>
        <v>0</v>
      </c>
      <c r="AH1253">
        <f t="shared" si="333"/>
        <v>1</v>
      </c>
    </row>
    <row r="1254" spans="1:34" x14ac:dyDescent="0.35">
      <c r="A1254" s="19">
        <v>44370</v>
      </c>
      <c r="B1254" s="7">
        <v>9.810320459157755E-2</v>
      </c>
      <c r="C1254">
        <v>0.11758579399999999</v>
      </c>
      <c r="D1254">
        <v>8.9904191939199199E-2</v>
      </c>
      <c r="E1254">
        <v>10.914138429972599</v>
      </c>
      <c r="F1254">
        <v>4</v>
      </c>
      <c r="G1254">
        <f t="shared" si="324"/>
        <v>99999</v>
      </c>
      <c r="H1254">
        <f t="shared" si="325"/>
        <v>0</v>
      </c>
      <c r="I1254">
        <f t="shared" si="326"/>
        <v>99999</v>
      </c>
      <c r="J1254">
        <f>IF(Basket_Sheet!$I$6=0,IF(C1254&lt;Basket_Sheet!$I$7,-10,10),IF(Basket_Sheet!$I$6=1,IF(D1254&lt;Basket_Sheet!$I$7,-10,10),IF(Basket_Sheet!$I$6=2,IF(E1254&gt;Basket_Sheet!$I$7,-10,10),"")))</f>
        <v>-10</v>
      </c>
      <c r="K1254">
        <f t="shared" si="327"/>
        <v>0</v>
      </c>
      <c r="L1254">
        <f t="shared" si="328"/>
        <v>4</v>
      </c>
      <c r="M1254">
        <f t="shared" si="329"/>
        <v>4</v>
      </c>
      <c r="N1254">
        <v>34590.5</v>
      </c>
      <c r="O1254" s="6">
        <f t="shared" si="334"/>
        <v>-3.6293981248110008E-3</v>
      </c>
      <c r="P1254">
        <v>51467980</v>
      </c>
      <c r="Q1254" s="6">
        <f t="shared" si="335"/>
        <v>2.4002458674443616E-3</v>
      </c>
      <c r="R1254">
        <v>7470.586633447434</v>
      </c>
      <c r="S1254" s="6">
        <f t="shared" si="336"/>
        <v>2.1029642969256912E-3</v>
      </c>
      <c r="T1254" s="29">
        <v>1279.5139799999999</v>
      </c>
      <c r="U1254" s="6">
        <f t="shared" si="337"/>
        <v>-1.4712354827249863E-3</v>
      </c>
      <c r="V1254">
        <v>2024.3279200000004</v>
      </c>
      <c r="W1254" s="6">
        <f t="shared" si="339"/>
        <v>9.7221086358016962E-3</v>
      </c>
      <c r="X1254">
        <v>8750.1006134474337</v>
      </c>
      <c r="Y1254" s="6">
        <f t="shared" si="338"/>
        <v>1.5787180619928343E-3</v>
      </c>
      <c r="Z1254" s="29">
        <v>10774.428533447433</v>
      </c>
      <c r="AA1254" s="6">
        <f t="shared" si="340"/>
        <v>3.0986833851653905E-3</v>
      </c>
      <c r="AB1254">
        <f t="shared" si="330"/>
        <v>2021</v>
      </c>
      <c r="AC1254">
        <f t="shared" si="331"/>
        <v>6</v>
      </c>
      <c r="AD1254" s="23">
        <f t="shared" si="332"/>
        <v>2</v>
      </c>
      <c r="AE1254">
        <f>IF(ISBLANK(Basket_Sheet!$I$1),0,IF(Basket_Sheet!$I$1=0,1,IF(Calculation_Sheet!AB1254=Basket_Sheet!$I$1,1,0)))</f>
        <v>1</v>
      </c>
      <c r="AF1254">
        <f>IF(ISBLANK(Basket_Sheet!$I$2),0,IF(Basket_Sheet!$I$2=0,1,IF(Calculation_Sheet!AC1254=Basket_Sheet!$I$2,1,0)))</f>
        <v>0</v>
      </c>
      <c r="AG1254">
        <f>IF(ISBLANK(Basket_Sheet!$I$3),0,IF(Basket_Sheet!$I$3=0,1,IF(Calculation_Sheet!AD1254=Basket_Sheet!$I$3,1,0)))</f>
        <v>0</v>
      </c>
      <c r="AH1254">
        <f t="shared" si="333"/>
        <v>1</v>
      </c>
    </row>
    <row r="1255" spans="1:34" x14ac:dyDescent="0.35">
      <c r="A1255" s="19">
        <v>44371</v>
      </c>
      <c r="B1255" s="7">
        <v>1.3672897682215366</v>
      </c>
      <c r="C1255">
        <v>0.41997781000000001</v>
      </c>
      <c r="D1255">
        <v>5.7479601087942499E-2</v>
      </c>
      <c r="E1255">
        <v>9.9073462838962296</v>
      </c>
      <c r="F1255">
        <v>3</v>
      </c>
      <c r="G1255">
        <f t="shared" si="324"/>
        <v>99999</v>
      </c>
      <c r="H1255">
        <f t="shared" si="325"/>
        <v>99999</v>
      </c>
      <c r="I1255">
        <f t="shared" si="326"/>
        <v>1</v>
      </c>
      <c r="J1255">
        <f>IF(Basket_Sheet!$I$6=0,IF(C1255&lt;Basket_Sheet!$I$7,-10,10),IF(Basket_Sheet!$I$6=1,IF(D1255&lt;Basket_Sheet!$I$7,-10,10),IF(Basket_Sheet!$I$6=2,IF(E1255&gt;Basket_Sheet!$I$7,-10,10),"")))</f>
        <v>-10</v>
      </c>
      <c r="K1255">
        <f t="shared" si="327"/>
        <v>1</v>
      </c>
      <c r="L1255">
        <f t="shared" si="328"/>
        <v>6</v>
      </c>
      <c r="M1255">
        <f t="shared" si="329"/>
        <v>6</v>
      </c>
      <c r="N1255">
        <v>34860.75</v>
      </c>
      <c r="O1255" s="6">
        <f t="shared" si="334"/>
        <v>7.8128387852156589E-3</v>
      </c>
      <c r="P1255">
        <v>51761548</v>
      </c>
      <c r="Q1255" s="6">
        <f t="shared" si="335"/>
        <v>5.7038958979933607E-3</v>
      </c>
      <c r="R1255">
        <v>7468.8554088019</v>
      </c>
      <c r="S1255" s="6">
        <f t="shared" si="336"/>
        <v>-2.3173878176885321E-4</v>
      </c>
      <c r="T1255" s="29">
        <v>1279.8435599999998</v>
      </c>
      <c r="U1255" s="6">
        <f t="shared" si="337"/>
        <v>2.5758217975857534E-4</v>
      </c>
      <c r="V1255">
        <v>2018.1262800000006</v>
      </c>
      <c r="W1255" s="6">
        <f t="shared" si="339"/>
        <v>-3.0635550390470945E-3</v>
      </c>
      <c r="X1255">
        <v>8748.6989688019003</v>
      </c>
      <c r="Y1255" s="6">
        <f t="shared" si="338"/>
        <v>-1.601861175606345E-4</v>
      </c>
      <c r="Z1255" s="29">
        <v>10766.825248801901</v>
      </c>
      <c r="AA1255" s="6">
        <f t="shared" si="340"/>
        <v>-7.0567869302118336E-4</v>
      </c>
      <c r="AB1255">
        <f t="shared" si="330"/>
        <v>2021</v>
      </c>
      <c r="AC1255">
        <f t="shared" si="331"/>
        <v>6</v>
      </c>
      <c r="AD1255" s="23">
        <f t="shared" si="332"/>
        <v>2</v>
      </c>
      <c r="AE1255">
        <f>IF(ISBLANK(Basket_Sheet!$I$1),0,IF(Basket_Sheet!$I$1=0,1,IF(Calculation_Sheet!AB1255=Basket_Sheet!$I$1,1,0)))</f>
        <v>1</v>
      </c>
      <c r="AF1255">
        <f>IF(ISBLANK(Basket_Sheet!$I$2),0,IF(Basket_Sheet!$I$2=0,1,IF(Calculation_Sheet!AC1255=Basket_Sheet!$I$2,1,0)))</f>
        <v>0</v>
      </c>
      <c r="AG1255">
        <f>IF(ISBLANK(Basket_Sheet!$I$3),0,IF(Basket_Sheet!$I$3=0,1,IF(Calculation_Sheet!AD1255=Basket_Sheet!$I$3,1,0)))</f>
        <v>0</v>
      </c>
      <c r="AH1255">
        <f t="shared" si="333"/>
        <v>1</v>
      </c>
    </row>
    <row r="1256" spans="1:34" x14ac:dyDescent="0.35">
      <c r="A1256" s="19">
        <v>44372</v>
      </c>
      <c r="B1256" s="7">
        <v>0.83939079651968573</v>
      </c>
      <c r="C1256">
        <v>0.85334450299999998</v>
      </c>
      <c r="D1256">
        <v>0.232628464886737</v>
      </c>
      <c r="E1256">
        <v>5.7724915572221898</v>
      </c>
      <c r="F1256">
        <v>1</v>
      </c>
      <c r="G1256">
        <f t="shared" si="324"/>
        <v>99999</v>
      </c>
      <c r="H1256">
        <f t="shared" si="325"/>
        <v>99999</v>
      </c>
      <c r="I1256">
        <f t="shared" si="326"/>
        <v>1</v>
      </c>
      <c r="J1256">
        <f>IF(Basket_Sheet!$I$6=0,IF(C1256&lt;Basket_Sheet!$I$7,-10,10),IF(Basket_Sheet!$I$6=1,IF(D1256&lt;Basket_Sheet!$I$7,-10,10),IF(Basket_Sheet!$I$6=2,IF(E1256&gt;Basket_Sheet!$I$7,-10,10),"")))</f>
        <v>10</v>
      </c>
      <c r="K1256">
        <f t="shared" si="327"/>
        <v>1</v>
      </c>
      <c r="L1256">
        <f t="shared" si="328"/>
        <v>5</v>
      </c>
      <c r="M1256">
        <f t="shared" si="329"/>
        <v>5</v>
      </c>
      <c r="N1256">
        <v>35327.5</v>
      </c>
      <c r="O1256" s="6">
        <f t="shared" si="334"/>
        <v>1.3388983312177638E-2</v>
      </c>
      <c r="P1256">
        <v>51815652</v>
      </c>
      <c r="Q1256" s="6">
        <f t="shared" si="335"/>
        <v>1.0452546743771052E-3</v>
      </c>
      <c r="R1256">
        <v>7471.4144714308986</v>
      </c>
      <c r="S1256" s="6">
        <f t="shared" si="336"/>
        <v>3.4263116487465162E-4</v>
      </c>
      <c r="T1256" s="29">
        <v>1285.41166</v>
      </c>
      <c r="U1256" s="6">
        <f t="shared" si="337"/>
        <v>4.3506098510979196E-3</v>
      </c>
      <c r="V1256">
        <v>1990.3803200000002</v>
      </c>
      <c r="W1256" s="6">
        <f t="shared" si="339"/>
        <v>-1.3748376538657681E-2</v>
      </c>
      <c r="X1256">
        <v>8756.8261314308984</v>
      </c>
      <c r="Y1256" s="6">
        <f t="shared" si="338"/>
        <v>9.2895671207560149E-4</v>
      </c>
      <c r="Z1256" s="29">
        <v>10747.206451430899</v>
      </c>
      <c r="AA1256" s="6">
        <f t="shared" si="340"/>
        <v>-1.8221524839167058E-3</v>
      </c>
      <c r="AB1256">
        <f t="shared" si="330"/>
        <v>2021</v>
      </c>
      <c r="AC1256">
        <f t="shared" si="331"/>
        <v>6</v>
      </c>
      <c r="AD1256" s="23">
        <f t="shared" si="332"/>
        <v>2</v>
      </c>
      <c r="AE1256">
        <f>IF(ISBLANK(Basket_Sheet!$I$1),0,IF(Basket_Sheet!$I$1=0,1,IF(Calculation_Sheet!AB1256=Basket_Sheet!$I$1,1,0)))</f>
        <v>1</v>
      </c>
      <c r="AF1256">
        <f>IF(ISBLANK(Basket_Sheet!$I$2),0,IF(Basket_Sheet!$I$2=0,1,IF(Calculation_Sheet!AC1256=Basket_Sheet!$I$2,1,0)))</f>
        <v>0</v>
      </c>
      <c r="AG1256">
        <f>IF(ISBLANK(Basket_Sheet!$I$3),0,IF(Basket_Sheet!$I$3=0,1,IF(Calculation_Sheet!AD1256=Basket_Sheet!$I$3,1,0)))</f>
        <v>0</v>
      </c>
      <c r="AH1256">
        <f t="shared" si="333"/>
        <v>1</v>
      </c>
    </row>
    <row r="1257" spans="1:34" x14ac:dyDescent="0.35">
      <c r="A1257" s="19">
        <v>44375</v>
      </c>
      <c r="B1257" s="7">
        <v>-1.1349628328361288</v>
      </c>
      <c r="C1257">
        <v>4.7209599999999997E-3</v>
      </c>
      <c r="D1257">
        <v>0.113237748430233</v>
      </c>
      <c r="E1257">
        <v>11.7488822299656</v>
      </c>
      <c r="F1257">
        <v>9</v>
      </c>
      <c r="G1257">
        <f t="shared" si="324"/>
        <v>-1</v>
      </c>
      <c r="H1257">
        <f t="shared" si="325"/>
        <v>99999</v>
      </c>
      <c r="I1257">
        <f t="shared" si="326"/>
        <v>99999</v>
      </c>
      <c r="J1257">
        <f>IF(Basket_Sheet!$I$6=0,IF(C1257&lt;Basket_Sheet!$I$7,-10,10),IF(Basket_Sheet!$I$6=1,IF(D1257&lt;Basket_Sheet!$I$7,-10,10),IF(Basket_Sheet!$I$6=2,IF(E1257&gt;Basket_Sheet!$I$7,-10,10),"")))</f>
        <v>10</v>
      </c>
      <c r="K1257">
        <f t="shared" si="327"/>
        <v>-1</v>
      </c>
      <c r="L1257">
        <f t="shared" si="328"/>
        <v>1</v>
      </c>
      <c r="M1257">
        <f t="shared" si="329"/>
        <v>1</v>
      </c>
      <c r="N1257">
        <v>35401.398399999998</v>
      </c>
      <c r="O1257" s="6">
        <f t="shared" si="334"/>
        <v>2.0918094968509493E-3</v>
      </c>
      <c r="P1257">
        <v>51807120</v>
      </c>
      <c r="Q1257" s="6">
        <f t="shared" si="335"/>
        <v>-1.6466067048626076E-4</v>
      </c>
      <c r="R1257">
        <v>7473.5915140384586</v>
      </c>
      <c r="S1257" s="6">
        <f t="shared" si="336"/>
        <v>2.9138292566743829E-4</v>
      </c>
      <c r="T1257" s="29">
        <v>1283.7967199999998</v>
      </c>
      <c r="U1257" s="6">
        <f t="shared" si="337"/>
        <v>-1.2563601609154595E-3</v>
      </c>
      <c r="V1257">
        <v>1985.4029200000004</v>
      </c>
      <c r="W1257" s="6">
        <f t="shared" si="339"/>
        <v>-2.5007281020542615E-3</v>
      </c>
      <c r="X1257">
        <v>8757.3882340384589</v>
      </c>
      <c r="Y1257" s="6">
        <f t="shared" si="338"/>
        <v>6.4190221334081699E-5</v>
      </c>
      <c r="Z1257" s="29">
        <v>10742.791154038459</v>
      </c>
      <c r="AA1257" s="6">
        <f t="shared" si="340"/>
        <v>-4.1083209970826928E-4</v>
      </c>
      <c r="AB1257">
        <f t="shared" si="330"/>
        <v>2021</v>
      </c>
      <c r="AC1257">
        <f t="shared" si="331"/>
        <v>6</v>
      </c>
      <c r="AD1257" s="23">
        <f t="shared" si="332"/>
        <v>2</v>
      </c>
      <c r="AE1257">
        <f>IF(ISBLANK(Basket_Sheet!$I$1),0,IF(Basket_Sheet!$I$1=0,1,IF(Calculation_Sheet!AB1257=Basket_Sheet!$I$1,1,0)))</f>
        <v>1</v>
      </c>
      <c r="AF1257">
        <f>IF(ISBLANK(Basket_Sheet!$I$2),0,IF(Basket_Sheet!$I$2=0,1,IF(Calculation_Sheet!AC1257=Basket_Sheet!$I$2,1,0)))</f>
        <v>0</v>
      </c>
      <c r="AG1257">
        <f>IF(ISBLANK(Basket_Sheet!$I$3),0,IF(Basket_Sheet!$I$3=0,1,IF(Calculation_Sheet!AD1257=Basket_Sheet!$I$3,1,0)))</f>
        <v>0</v>
      </c>
      <c r="AH1257">
        <f t="shared" si="333"/>
        <v>1</v>
      </c>
    </row>
    <row r="1258" spans="1:34" x14ac:dyDescent="0.35">
      <c r="A1258" s="19">
        <v>44376</v>
      </c>
      <c r="B1258" s="7">
        <v>-1.09095759958678</v>
      </c>
      <c r="C1258">
        <v>0.45783531500000002</v>
      </c>
      <c r="D1258">
        <v>0.17285918801934499</v>
      </c>
      <c r="E1258">
        <v>7.7136738620171501</v>
      </c>
      <c r="F1258">
        <v>4</v>
      </c>
      <c r="G1258">
        <f t="shared" si="324"/>
        <v>-1</v>
      </c>
      <c r="H1258">
        <f t="shared" si="325"/>
        <v>99999</v>
      </c>
      <c r="I1258">
        <f t="shared" si="326"/>
        <v>99999</v>
      </c>
      <c r="J1258">
        <f>IF(Basket_Sheet!$I$6=0,IF(C1258&lt;Basket_Sheet!$I$7,-10,10),IF(Basket_Sheet!$I$6=1,IF(D1258&lt;Basket_Sheet!$I$7,-10,10),IF(Basket_Sheet!$I$6=2,IF(E1258&gt;Basket_Sheet!$I$7,-10,10),"")))</f>
        <v>10</v>
      </c>
      <c r="K1258">
        <f t="shared" si="327"/>
        <v>-1</v>
      </c>
      <c r="L1258">
        <f t="shared" si="328"/>
        <v>1</v>
      </c>
      <c r="M1258">
        <f t="shared" si="329"/>
        <v>1</v>
      </c>
      <c r="N1258">
        <v>35011.851600000002</v>
      </c>
      <c r="O1258" s="6">
        <f t="shared" si="334"/>
        <v>-1.1003712214938899E-2</v>
      </c>
      <c r="P1258">
        <v>51883012</v>
      </c>
      <c r="Q1258" s="6">
        <f t="shared" si="335"/>
        <v>1.464895172709868E-3</v>
      </c>
      <c r="R1258">
        <v>7477.1961523911496</v>
      </c>
      <c r="S1258" s="6">
        <f t="shared" si="336"/>
        <v>4.823167477001622E-4</v>
      </c>
      <c r="T1258" s="29">
        <v>1290.0651800000001</v>
      </c>
      <c r="U1258" s="6">
        <f t="shared" si="337"/>
        <v>4.8827512193676537E-3</v>
      </c>
      <c r="V1258">
        <v>1990.0798000000004</v>
      </c>
      <c r="W1258" s="6">
        <f t="shared" si="339"/>
        <v>2.3556326793354732E-3</v>
      </c>
      <c r="X1258">
        <v>8767.2613323911501</v>
      </c>
      <c r="Y1258" s="6">
        <f t="shared" si="338"/>
        <v>1.1274021533402845E-3</v>
      </c>
      <c r="Z1258" s="29">
        <v>10757.34113239115</v>
      </c>
      <c r="AA1258" s="6">
        <f t="shared" si="340"/>
        <v>1.3543946023022446E-3</v>
      </c>
      <c r="AB1258">
        <f t="shared" si="330"/>
        <v>2021</v>
      </c>
      <c r="AC1258">
        <f t="shared" si="331"/>
        <v>6</v>
      </c>
      <c r="AD1258" s="23">
        <f t="shared" si="332"/>
        <v>2</v>
      </c>
      <c r="AE1258">
        <f>IF(ISBLANK(Basket_Sheet!$I$1),0,IF(Basket_Sheet!$I$1=0,1,IF(Calculation_Sheet!AB1258=Basket_Sheet!$I$1,1,0)))</f>
        <v>1</v>
      </c>
      <c r="AF1258">
        <f>IF(ISBLANK(Basket_Sheet!$I$2),0,IF(Basket_Sheet!$I$2=0,1,IF(Calculation_Sheet!AC1258=Basket_Sheet!$I$2,1,0)))</f>
        <v>0</v>
      </c>
      <c r="AG1258">
        <f>IF(ISBLANK(Basket_Sheet!$I$3),0,IF(Basket_Sheet!$I$3=0,1,IF(Calculation_Sheet!AD1258=Basket_Sheet!$I$3,1,0)))</f>
        <v>0</v>
      </c>
      <c r="AH1258">
        <f t="shared" si="333"/>
        <v>1</v>
      </c>
    </row>
    <row r="1259" spans="1:34" x14ac:dyDescent="0.35">
      <c r="A1259" s="19">
        <v>44377</v>
      </c>
      <c r="B1259" s="7">
        <v>-0.84190203809153541</v>
      </c>
      <c r="C1259">
        <v>0.272252406</v>
      </c>
      <c r="D1259">
        <v>0.133604797802436</v>
      </c>
      <c r="E1259">
        <v>5.9310920525816</v>
      </c>
      <c r="F1259">
        <v>1</v>
      </c>
      <c r="G1259">
        <f t="shared" si="324"/>
        <v>-1</v>
      </c>
      <c r="H1259">
        <f t="shared" si="325"/>
        <v>99999</v>
      </c>
      <c r="I1259">
        <f t="shared" si="326"/>
        <v>99999</v>
      </c>
      <c r="J1259">
        <f>IF(Basket_Sheet!$I$6=0,IF(C1259&lt;Basket_Sheet!$I$7,-10,10),IF(Basket_Sheet!$I$6=1,IF(D1259&lt;Basket_Sheet!$I$7,-10,10),IF(Basket_Sheet!$I$6=2,IF(E1259&gt;Basket_Sheet!$I$7,-10,10),"")))</f>
        <v>10</v>
      </c>
      <c r="K1259">
        <f t="shared" si="327"/>
        <v>-1</v>
      </c>
      <c r="L1259">
        <f t="shared" si="328"/>
        <v>1</v>
      </c>
      <c r="M1259">
        <f t="shared" si="329"/>
        <v>1</v>
      </c>
      <c r="N1259">
        <v>34780.550799999997</v>
      </c>
      <c r="O1259" s="6">
        <f t="shared" si="334"/>
        <v>-6.6063572598943354E-3</v>
      </c>
      <c r="P1259">
        <v>51537768</v>
      </c>
      <c r="Q1259" s="6">
        <f t="shared" si="335"/>
        <v>-6.6542782828413749E-3</v>
      </c>
      <c r="R1259">
        <v>7458.4809833444469</v>
      </c>
      <c r="S1259" s="6">
        <f t="shared" si="336"/>
        <v>-2.5029661741209352E-3</v>
      </c>
      <c r="T1259" s="29">
        <v>1290.4504399999998</v>
      </c>
      <c r="U1259" s="6">
        <f t="shared" si="337"/>
        <v>2.9863607356639399E-4</v>
      </c>
      <c r="V1259">
        <v>1986.3420000000003</v>
      </c>
      <c r="W1259" s="6">
        <f t="shared" si="339"/>
        <v>-1.8782161398754882E-3</v>
      </c>
      <c r="X1259">
        <v>8748.9314233444475</v>
      </c>
      <c r="Y1259" s="6">
        <f t="shared" si="338"/>
        <v>-2.0907223306988465E-3</v>
      </c>
      <c r="Z1259" s="29">
        <v>10735.273423344448</v>
      </c>
      <c r="AA1259" s="6">
        <f t="shared" si="340"/>
        <v>-2.0514092446370924E-3</v>
      </c>
      <c r="AB1259">
        <f t="shared" si="330"/>
        <v>2021</v>
      </c>
      <c r="AC1259">
        <f t="shared" si="331"/>
        <v>6</v>
      </c>
      <c r="AD1259" s="23">
        <f t="shared" si="332"/>
        <v>2</v>
      </c>
      <c r="AE1259">
        <f>IF(ISBLANK(Basket_Sheet!$I$1),0,IF(Basket_Sheet!$I$1=0,1,IF(Calculation_Sheet!AB1259=Basket_Sheet!$I$1,1,0)))</f>
        <v>1</v>
      </c>
      <c r="AF1259">
        <f>IF(ISBLANK(Basket_Sheet!$I$2),0,IF(Basket_Sheet!$I$2=0,1,IF(Calculation_Sheet!AC1259=Basket_Sheet!$I$2,1,0)))</f>
        <v>0</v>
      </c>
      <c r="AG1259">
        <f>IF(ISBLANK(Basket_Sheet!$I$3),0,IF(Basket_Sheet!$I$3=0,1,IF(Calculation_Sheet!AD1259=Basket_Sheet!$I$3,1,0)))</f>
        <v>0</v>
      </c>
      <c r="AH1259">
        <f t="shared" si="333"/>
        <v>1</v>
      </c>
    </row>
    <row r="1260" spans="1:34" x14ac:dyDescent="0.35">
      <c r="A1260" s="19">
        <v>44378</v>
      </c>
      <c r="B1260" s="7">
        <v>7.7296464560881878E-2</v>
      </c>
      <c r="C1260">
        <v>1.1976599999999999E-3</v>
      </c>
      <c r="D1260">
        <v>5.0293942538871497E-2</v>
      </c>
      <c r="E1260">
        <v>11.131599944804201</v>
      </c>
      <c r="F1260">
        <v>9</v>
      </c>
      <c r="G1260">
        <f t="shared" si="324"/>
        <v>99999</v>
      </c>
      <c r="H1260">
        <f t="shared" si="325"/>
        <v>0</v>
      </c>
      <c r="I1260">
        <f t="shared" si="326"/>
        <v>99999</v>
      </c>
      <c r="J1260">
        <f>IF(Basket_Sheet!$I$6=0,IF(C1260&lt;Basket_Sheet!$I$7,-10,10),IF(Basket_Sheet!$I$6=1,IF(D1260&lt;Basket_Sheet!$I$7,-10,10),IF(Basket_Sheet!$I$6=2,IF(E1260&gt;Basket_Sheet!$I$7,-10,10),"")))</f>
        <v>-10</v>
      </c>
      <c r="K1260">
        <f t="shared" si="327"/>
        <v>0</v>
      </c>
      <c r="L1260">
        <f t="shared" si="328"/>
        <v>4</v>
      </c>
      <c r="M1260">
        <f t="shared" si="329"/>
        <v>4</v>
      </c>
      <c r="N1260">
        <v>34726.25</v>
      </c>
      <c r="O1260" s="6">
        <f t="shared" si="334"/>
        <v>-1.5612403700058231E-3</v>
      </c>
      <c r="P1260">
        <v>51786488</v>
      </c>
      <c r="Q1260" s="6">
        <f t="shared" si="335"/>
        <v>4.8259753895434354E-3</v>
      </c>
      <c r="R1260">
        <v>7481.4086953873521</v>
      </c>
      <c r="S1260" s="6">
        <f t="shared" si="336"/>
        <v>3.0740457868170257E-3</v>
      </c>
      <c r="T1260" s="29">
        <v>1291.8264199999999</v>
      </c>
      <c r="U1260" s="6">
        <f t="shared" si="337"/>
        <v>1.0662788413633439E-3</v>
      </c>
      <c r="V1260">
        <v>1987.4612000000002</v>
      </c>
      <c r="W1260" s="6">
        <f t="shared" si="339"/>
        <v>5.6344778492323222E-4</v>
      </c>
      <c r="X1260">
        <v>8773.2351153873515</v>
      </c>
      <c r="Y1260" s="6">
        <f t="shared" si="338"/>
        <v>2.7779040510085284E-3</v>
      </c>
      <c r="Z1260" s="29">
        <v>10760.696315387351</v>
      </c>
      <c r="AA1260" s="6">
        <f t="shared" si="340"/>
        <v>2.3681643718194145E-3</v>
      </c>
      <c r="AB1260">
        <f t="shared" si="330"/>
        <v>2021</v>
      </c>
      <c r="AC1260">
        <f t="shared" si="331"/>
        <v>7</v>
      </c>
      <c r="AD1260" s="23">
        <f t="shared" si="332"/>
        <v>3</v>
      </c>
      <c r="AE1260">
        <f>IF(ISBLANK(Basket_Sheet!$I$1),0,IF(Basket_Sheet!$I$1=0,1,IF(Calculation_Sheet!AB1260=Basket_Sheet!$I$1,1,0)))</f>
        <v>1</v>
      </c>
      <c r="AF1260">
        <f>IF(ISBLANK(Basket_Sheet!$I$2),0,IF(Basket_Sheet!$I$2=0,1,IF(Calculation_Sheet!AC1260=Basket_Sheet!$I$2,1,0)))</f>
        <v>0</v>
      </c>
      <c r="AG1260">
        <f>IF(ISBLANK(Basket_Sheet!$I$3),0,IF(Basket_Sheet!$I$3=0,1,IF(Calculation_Sheet!AD1260=Basket_Sheet!$I$3,1,0)))</f>
        <v>0</v>
      </c>
      <c r="AH1260">
        <f t="shared" si="333"/>
        <v>1</v>
      </c>
    </row>
    <row r="1261" spans="1:34" x14ac:dyDescent="0.35">
      <c r="A1261" s="19">
        <v>44379</v>
      </c>
      <c r="B1261" s="7">
        <v>1.2132725693109625</v>
      </c>
      <c r="C1261">
        <v>0.288538829</v>
      </c>
      <c r="D1261">
        <v>7.2793330896221795E-2</v>
      </c>
      <c r="E1261">
        <v>10.836644156761301</v>
      </c>
      <c r="F1261">
        <v>2</v>
      </c>
      <c r="G1261">
        <f t="shared" si="324"/>
        <v>99999</v>
      </c>
      <c r="H1261">
        <f t="shared" si="325"/>
        <v>99999</v>
      </c>
      <c r="I1261">
        <f t="shared" si="326"/>
        <v>1</v>
      </c>
      <c r="J1261">
        <f>IF(Basket_Sheet!$I$6=0,IF(C1261&lt;Basket_Sheet!$I$7,-10,10),IF(Basket_Sheet!$I$6=1,IF(D1261&lt;Basket_Sheet!$I$7,-10,10),IF(Basket_Sheet!$I$6=2,IF(E1261&gt;Basket_Sheet!$I$7,-10,10),"")))</f>
        <v>-10</v>
      </c>
      <c r="K1261">
        <f t="shared" si="327"/>
        <v>1</v>
      </c>
      <c r="L1261">
        <f t="shared" si="328"/>
        <v>6</v>
      </c>
      <c r="M1261">
        <f t="shared" si="329"/>
        <v>6</v>
      </c>
      <c r="N1261">
        <v>34829.148399999998</v>
      </c>
      <c r="O1261" s="6">
        <f t="shared" si="334"/>
        <v>2.9631301968970902E-3</v>
      </c>
      <c r="P1261">
        <v>52147384</v>
      </c>
      <c r="Q1261" s="6">
        <f t="shared" si="335"/>
        <v>6.9689220863944357E-3</v>
      </c>
      <c r="R1261">
        <v>7507.3489585859788</v>
      </c>
      <c r="S1261" s="6">
        <f t="shared" si="336"/>
        <v>3.4672966355413504E-3</v>
      </c>
      <c r="T1261" s="29">
        <v>1290.7784799999999</v>
      </c>
      <c r="U1261" s="6">
        <f t="shared" si="337"/>
        <v>-8.1120805688428277E-4</v>
      </c>
      <c r="V1261">
        <v>1977.7691600000001</v>
      </c>
      <c r="W1261" s="6">
        <f t="shared" si="339"/>
        <v>-4.8765933141236006E-3</v>
      </c>
      <c r="X1261">
        <v>8798.1274385859797</v>
      </c>
      <c r="Y1261" s="6">
        <f t="shared" si="338"/>
        <v>2.8373026450607686E-3</v>
      </c>
      <c r="Z1261" s="29">
        <v>10775.89659858598</v>
      </c>
      <c r="AA1261" s="6">
        <f t="shared" si="340"/>
        <v>1.4125743123976076E-3</v>
      </c>
      <c r="AB1261">
        <f t="shared" si="330"/>
        <v>2021</v>
      </c>
      <c r="AC1261">
        <f t="shared" si="331"/>
        <v>7</v>
      </c>
      <c r="AD1261" s="23">
        <f t="shared" si="332"/>
        <v>3</v>
      </c>
      <c r="AE1261">
        <f>IF(ISBLANK(Basket_Sheet!$I$1),0,IF(Basket_Sheet!$I$1=0,1,IF(Calculation_Sheet!AB1261=Basket_Sheet!$I$1,1,0)))</f>
        <v>1</v>
      </c>
      <c r="AF1261">
        <f>IF(ISBLANK(Basket_Sheet!$I$2),0,IF(Basket_Sheet!$I$2=0,1,IF(Calculation_Sheet!AC1261=Basket_Sheet!$I$2,1,0)))</f>
        <v>0</v>
      </c>
      <c r="AG1261">
        <f>IF(ISBLANK(Basket_Sheet!$I$3),0,IF(Basket_Sheet!$I$3=0,1,IF(Calculation_Sheet!AD1261=Basket_Sheet!$I$3,1,0)))</f>
        <v>0</v>
      </c>
      <c r="AH1261">
        <f t="shared" si="333"/>
        <v>1</v>
      </c>
    </row>
    <row r="1262" spans="1:34" x14ac:dyDescent="0.35">
      <c r="A1262" s="19">
        <v>44382</v>
      </c>
      <c r="B1262" s="7">
        <v>1.3710625424475356</v>
      </c>
      <c r="C1262">
        <v>0.47189363400000001</v>
      </c>
      <c r="D1262">
        <v>0.14359321997204799</v>
      </c>
      <c r="E1262">
        <v>8.8910815842192292</v>
      </c>
      <c r="F1262">
        <v>0</v>
      </c>
      <c r="G1262">
        <f t="shared" si="324"/>
        <v>99999</v>
      </c>
      <c r="H1262">
        <f t="shared" si="325"/>
        <v>99999</v>
      </c>
      <c r="I1262">
        <f t="shared" si="326"/>
        <v>1</v>
      </c>
      <c r="J1262">
        <f>IF(Basket_Sheet!$I$6=0,IF(C1262&lt;Basket_Sheet!$I$7,-10,10),IF(Basket_Sheet!$I$6=1,IF(D1262&lt;Basket_Sheet!$I$7,-10,10),IF(Basket_Sheet!$I$6=2,IF(E1262&gt;Basket_Sheet!$I$7,-10,10),"")))</f>
        <v>10</v>
      </c>
      <c r="K1262">
        <f t="shared" si="327"/>
        <v>1</v>
      </c>
      <c r="L1262">
        <f t="shared" si="328"/>
        <v>5</v>
      </c>
      <c r="M1262">
        <f t="shared" si="329"/>
        <v>5</v>
      </c>
      <c r="N1262">
        <v>35218.601600000002</v>
      </c>
      <c r="O1262" s="6">
        <f t="shared" si="334"/>
        <v>1.1181818042958591E-2</v>
      </c>
      <c r="P1262">
        <v>52393128</v>
      </c>
      <c r="Q1262" s="6">
        <f t="shared" si="335"/>
        <v>4.7124895085821628E-3</v>
      </c>
      <c r="R1262">
        <v>7534.3780513102083</v>
      </c>
      <c r="S1262" s="6">
        <f t="shared" si="336"/>
        <v>3.6003511856628201E-3</v>
      </c>
      <c r="T1262" s="29">
        <v>1295.3643999999999</v>
      </c>
      <c r="U1262" s="6">
        <f t="shared" si="337"/>
        <v>3.5528327060425635E-3</v>
      </c>
      <c r="V1262">
        <v>1977.7691600000001</v>
      </c>
      <c r="W1262" s="6">
        <f t="shared" si="339"/>
        <v>0</v>
      </c>
      <c r="X1262">
        <v>8829.7424513102087</v>
      </c>
      <c r="Y1262" s="6">
        <f t="shared" si="338"/>
        <v>3.5933797214138252E-3</v>
      </c>
      <c r="Z1262" s="29">
        <v>10807.511611310209</v>
      </c>
      <c r="AA1262" s="6">
        <f t="shared" si="340"/>
        <v>2.9338637796856304E-3</v>
      </c>
      <c r="AB1262">
        <f t="shared" si="330"/>
        <v>2021</v>
      </c>
      <c r="AC1262">
        <f t="shared" si="331"/>
        <v>7</v>
      </c>
      <c r="AD1262" s="23">
        <f t="shared" si="332"/>
        <v>3</v>
      </c>
      <c r="AE1262">
        <f>IF(ISBLANK(Basket_Sheet!$I$1),0,IF(Basket_Sheet!$I$1=0,1,IF(Calculation_Sheet!AB1262=Basket_Sheet!$I$1,1,0)))</f>
        <v>1</v>
      </c>
      <c r="AF1262">
        <f>IF(ISBLANK(Basket_Sheet!$I$2),0,IF(Basket_Sheet!$I$2=0,1,IF(Calculation_Sheet!AC1262=Basket_Sheet!$I$2,1,0)))</f>
        <v>0</v>
      </c>
      <c r="AG1262">
        <f>IF(ISBLANK(Basket_Sheet!$I$3),0,IF(Basket_Sheet!$I$3=0,1,IF(Calculation_Sheet!AD1262=Basket_Sheet!$I$3,1,0)))</f>
        <v>0</v>
      </c>
      <c r="AH1262">
        <f t="shared" si="333"/>
        <v>1</v>
      </c>
    </row>
    <row r="1263" spans="1:34" x14ac:dyDescent="0.35">
      <c r="A1263" s="19">
        <v>44383</v>
      </c>
      <c r="B1263" s="7">
        <v>1.1893931199867294</v>
      </c>
      <c r="C1263">
        <v>0.64792591600000005</v>
      </c>
      <c r="D1263">
        <v>0.138721529039918</v>
      </c>
      <c r="E1263">
        <v>5.5788067450801604</v>
      </c>
      <c r="F1263">
        <v>3</v>
      </c>
      <c r="G1263">
        <f t="shared" si="324"/>
        <v>99999</v>
      </c>
      <c r="H1263">
        <f t="shared" si="325"/>
        <v>99999</v>
      </c>
      <c r="I1263">
        <f t="shared" si="326"/>
        <v>1</v>
      </c>
      <c r="J1263">
        <f>IF(Basket_Sheet!$I$6=0,IF(C1263&lt;Basket_Sheet!$I$7,-10,10),IF(Basket_Sheet!$I$6=1,IF(D1263&lt;Basket_Sheet!$I$7,-10,10),IF(Basket_Sheet!$I$6=2,IF(E1263&gt;Basket_Sheet!$I$7,-10,10),"")))</f>
        <v>10</v>
      </c>
      <c r="K1263">
        <f t="shared" si="327"/>
        <v>1</v>
      </c>
      <c r="L1263">
        <f t="shared" si="328"/>
        <v>5</v>
      </c>
      <c r="M1263">
        <f t="shared" si="329"/>
        <v>5</v>
      </c>
      <c r="N1263">
        <v>35530.449200000003</v>
      </c>
      <c r="O1263" s="6">
        <f t="shared" si="334"/>
        <v>8.8546275500047678E-3</v>
      </c>
      <c r="P1263">
        <v>52361676</v>
      </c>
      <c r="Q1263" s="6">
        <f t="shared" si="335"/>
        <v>-6.0030773501440482E-4</v>
      </c>
      <c r="R1263">
        <v>7505.4852800212648</v>
      </c>
      <c r="S1263" s="6">
        <f t="shared" si="336"/>
        <v>-3.8347918158844196E-3</v>
      </c>
      <c r="T1263" s="29">
        <v>1297.6778599999998</v>
      </c>
      <c r="U1263" s="6">
        <f t="shared" si="337"/>
        <v>1.7859530491959319E-3</v>
      </c>
      <c r="V1263">
        <v>1978.0140799999999</v>
      </c>
      <c r="W1263" s="6">
        <f t="shared" si="339"/>
        <v>1.2383649464919877E-4</v>
      </c>
      <c r="X1263">
        <v>8803.1631400212646</v>
      </c>
      <c r="Y1263" s="6">
        <f t="shared" si="338"/>
        <v>-3.0102023287214008E-3</v>
      </c>
      <c r="Z1263" s="29">
        <v>10781.177220021265</v>
      </c>
      <c r="AA1263" s="6">
        <f t="shared" si="340"/>
        <v>-2.4366748087861767E-3</v>
      </c>
      <c r="AB1263">
        <f t="shared" si="330"/>
        <v>2021</v>
      </c>
      <c r="AC1263">
        <f t="shared" si="331"/>
        <v>7</v>
      </c>
      <c r="AD1263" s="23">
        <f t="shared" si="332"/>
        <v>3</v>
      </c>
      <c r="AE1263">
        <f>IF(ISBLANK(Basket_Sheet!$I$1),0,IF(Basket_Sheet!$I$1=0,1,IF(Calculation_Sheet!AB1263=Basket_Sheet!$I$1,1,0)))</f>
        <v>1</v>
      </c>
      <c r="AF1263">
        <f>IF(ISBLANK(Basket_Sheet!$I$2),0,IF(Basket_Sheet!$I$2=0,1,IF(Calculation_Sheet!AC1263=Basket_Sheet!$I$2,1,0)))</f>
        <v>0</v>
      </c>
      <c r="AG1263">
        <f>IF(ISBLANK(Basket_Sheet!$I$3),0,IF(Basket_Sheet!$I$3=0,1,IF(Calculation_Sheet!AD1263=Basket_Sheet!$I$3,1,0)))</f>
        <v>0</v>
      </c>
      <c r="AH1263">
        <f t="shared" si="333"/>
        <v>1</v>
      </c>
    </row>
    <row r="1264" spans="1:34" x14ac:dyDescent="0.35">
      <c r="A1264" s="19">
        <v>44384</v>
      </c>
      <c r="B1264" s="7">
        <v>-0.59263544564756354</v>
      </c>
      <c r="C1264">
        <v>0.62896349600000001</v>
      </c>
      <c r="D1264">
        <v>9.3412873832264501E-2</v>
      </c>
      <c r="E1264">
        <v>9.4612554850416402</v>
      </c>
      <c r="F1264">
        <v>5</v>
      </c>
      <c r="G1264">
        <f t="shared" si="324"/>
        <v>-1</v>
      </c>
      <c r="H1264">
        <f t="shared" si="325"/>
        <v>99999</v>
      </c>
      <c r="I1264">
        <f t="shared" si="326"/>
        <v>99999</v>
      </c>
      <c r="J1264">
        <f>IF(Basket_Sheet!$I$6=0,IF(C1264&lt;Basket_Sheet!$I$7,-10,10),IF(Basket_Sheet!$I$6=1,IF(D1264&lt;Basket_Sheet!$I$7,-10,10),IF(Basket_Sheet!$I$6=2,IF(E1264&gt;Basket_Sheet!$I$7,-10,10),"")))</f>
        <v>10</v>
      </c>
      <c r="K1264">
        <f t="shared" si="327"/>
        <v>-1</v>
      </c>
      <c r="L1264">
        <f t="shared" si="328"/>
        <v>1</v>
      </c>
      <c r="M1264">
        <f t="shared" si="329"/>
        <v>1</v>
      </c>
      <c r="N1264">
        <v>35754.648399999998</v>
      </c>
      <c r="O1264" s="6">
        <f t="shared" si="334"/>
        <v>6.310058134587182E-3</v>
      </c>
      <c r="P1264">
        <v>52675216</v>
      </c>
      <c r="Q1264" s="6">
        <f t="shared" si="335"/>
        <v>5.9879672300786613E-3</v>
      </c>
      <c r="R1264">
        <v>7522.5340755034631</v>
      </c>
      <c r="S1264" s="6">
        <f t="shared" si="336"/>
        <v>2.2715114141360626E-3</v>
      </c>
      <c r="T1264" s="29">
        <v>1297.56916</v>
      </c>
      <c r="U1264" s="6">
        <f t="shared" si="337"/>
        <v>-8.376501083229293E-5</v>
      </c>
      <c r="V1264">
        <v>1972.3161599999999</v>
      </c>
      <c r="W1264" s="6">
        <f t="shared" si="339"/>
        <v>-2.8806266131331526E-3</v>
      </c>
      <c r="X1264">
        <v>8820.1032355034622</v>
      </c>
      <c r="Y1264" s="6">
        <f t="shared" si="338"/>
        <v>1.9243191580970986E-3</v>
      </c>
      <c r="Z1264" s="29">
        <v>10792.419395503463</v>
      </c>
      <c r="AA1264" s="6">
        <f t="shared" si="340"/>
        <v>1.0427595477533469E-3</v>
      </c>
      <c r="AB1264">
        <f t="shared" si="330"/>
        <v>2021</v>
      </c>
      <c r="AC1264">
        <f t="shared" si="331"/>
        <v>7</v>
      </c>
      <c r="AD1264" s="23">
        <f t="shared" si="332"/>
        <v>3</v>
      </c>
      <c r="AE1264">
        <f>IF(ISBLANK(Basket_Sheet!$I$1),0,IF(Basket_Sheet!$I$1=0,1,IF(Calculation_Sheet!AB1264=Basket_Sheet!$I$1,1,0)))</f>
        <v>1</v>
      </c>
      <c r="AF1264">
        <f>IF(ISBLANK(Basket_Sheet!$I$2),0,IF(Basket_Sheet!$I$2=0,1,IF(Calculation_Sheet!AC1264=Basket_Sheet!$I$2,1,0)))</f>
        <v>0</v>
      </c>
      <c r="AG1264">
        <f>IF(ISBLANK(Basket_Sheet!$I$3),0,IF(Basket_Sheet!$I$3=0,1,IF(Calculation_Sheet!AD1264=Basket_Sheet!$I$3,1,0)))</f>
        <v>0</v>
      </c>
      <c r="AH1264">
        <f t="shared" si="333"/>
        <v>1</v>
      </c>
    </row>
    <row r="1265" spans="1:34" x14ac:dyDescent="0.35">
      <c r="A1265" s="19">
        <v>44385</v>
      </c>
      <c r="B1265" s="7">
        <v>-1.5478060639305979</v>
      </c>
      <c r="C1265">
        <v>0.90557141600000002</v>
      </c>
      <c r="D1265">
        <v>0.30667556439771598</v>
      </c>
      <c r="E1265">
        <v>4.5570116305581401</v>
      </c>
      <c r="F1265">
        <v>1</v>
      </c>
      <c r="G1265">
        <f t="shared" si="324"/>
        <v>-1</v>
      </c>
      <c r="H1265">
        <f t="shared" si="325"/>
        <v>99999</v>
      </c>
      <c r="I1265">
        <f t="shared" si="326"/>
        <v>99999</v>
      </c>
      <c r="J1265">
        <f>IF(Basket_Sheet!$I$6=0,IF(C1265&lt;Basket_Sheet!$I$7,-10,10),IF(Basket_Sheet!$I$6=1,IF(D1265&lt;Basket_Sheet!$I$7,-10,10),IF(Basket_Sheet!$I$6=2,IF(E1265&gt;Basket_Sheet!$I$7,-10,10),"")))</f>
        <v>10</v>
      </c>
      <c r="K1265">
        <f t="shared" si="327"/>
        <v>-1</v>
      </c>
      <c r="L1265">
        <f t="shared" si="328"/>
        <v>1</v>
      </c>
      <c r="M1265">
        <f t="shared" si="329"/>
        <v>1</v>
      </c>
      <c r="N1265">
        <v>35282.949200000003</v>
      </c>
      <c r="O1265" s="6">
        <f t="shared" si="334"/>
        <v>-1.319266783784101E-2</v>
      </c>
      <c r="P1265">
        <v>52922568</v>
      </c>
      <c r="Q1265" s="6">
        <f t="shared" si="335"/>
        <v>4.6957946978327669E-3</v>
      </c>
      <c r="R1265">
        <v>7555.0522961718234</v>
      </c>
      <c r="S1265" s="6">
        <f t="shared" si="336"/>
        <v>4.3227747913103798E-3</v>
      </c>
      <c r="T1265" s="29">
        <v>1300.56646</v>
      </c>
      <c r="U1265" s="6">
        <f t="shared" si="337"/>
        <v>2.3099346781638719E-3</v>
      </c>
      <c r="V1265">
        <v>1979.3876</v>
      </c>
      <c r="W1265" s="6">
        <f t="shared" si="339"/>
        <v>3.5853481015946098E-3</v>
      </c>
      <c r="X1265">
        <v>8855.6187561718234</v>
      </c>
      <c r="Y1265" s="6">
        <f t="shared" si="338"/>
        <v>4.0266558928019336E-3</v>
      </c>
      <c r="Z1265" s="29">
        <v>10835.006356171823</v>
      </c>
      <c r="AA1265" s="6">
        <f t="shared" si="340"/>
        <v>3.9460068319903119E-3</v>
      </c>
      <c r="AB1265">
        <f t="shared" si="330"/>
        <v>2021</v>
      </c>
      <c r="AC1265">
        <f t="shared" si="331"/>
        <v>7</v>
      </c>
      <c r="AD1265" s="23">
        <f t="shared" si="332"/>
        <v>3</v>
      </c>
      <c r="AE1265">
        <f>IF(ISBLANK(Basket_Sheet!$I$1),0,IF(Basket_Sheet!$I$1=0,1,IF(Calculation_Sheet!AB1265=Basket_Sheet!$I$1,1,0)))</f>
        <v>1</v>
      </c>
      <c r="AF1265">
        <f>IF(ISBLANK(Basket_Sheet!$I$2),0,IF(Basket_Sheet!$I$2=0,1,IF(Calculation_Sheet!AC1265=Basket_Sheet!$I$2,1,0)))</f>
        <v>0</v>
      </c>
      <c r="AG1265">
        <f>IF(ISBLANK(Basket_Sheet!$I$3),0,IF(Basket_Sheet!$I$3=0,1,IF(Calculation_Sheet!AD1265=Basket_Sheet!$I$3,1,0)))</f>
        <v>0</v>
      </c>
      <c r="AH1265">
        <f t="shared" si="333"/>
        <v>1</v>
      </c>
    </row>
    <row r="1266" spans="1:34" x14ac:dyDescent="0.35">
      <c r="A1266" s="19">
        <v>44386</v>
      </c>
      <c r="B1266" s="7">
        <v>0.50986148040690604</v>
      </c>
      <c r="C1266">
        <v>6.9310109999999994E-2</v>
      </c>
      <c r="D1266">
        <v>6.1863024406388002E-2</v>
      </c>
      <c r="E1266">
        <v>9.70130478772451</v>
      </c>
      <c r="F1266">
        <v>10</v>
      </c>
      <c r="G1266">
        <f t="shared" si="324"/>
        <v>99999</v>
      </c>
      <c r="H1266">
        <f t="shared" si="325"/>
        <v>99999</v>
      </c>
      <c r="I1266">
        <f t="shared" si="326"/>
        <v>1</v>
      </c>
      <c r="J1266">
        <f>IF(Basket_Sheet!$I$6=0,IF(C1266&lt;Basket_Sheet!$I$7,-10,10),IF(Basket_Sheet!$I$6=1,IF(D1266&lt;Basket_Sheet!$I$7,-10,10),IF(Basket_Sheet!$I$6=2,IF(E1266&gt;Basket_Sheet!$I$7,-10,10),"")))</f>
        <v>-10</v>
      </c>
      <c r="K1266">
        <f t="shared" si="327"/>
        <v>1</v>
      </c>
      <c r="L1266">
        <f t="shared" si="328"/>
        <v>6</v>
      </c>
      <c r="M1266">
        <f t="shared" si="329"/>
        <v>6</v>
      </c>
      <c r="N1266">
        <v>35090.398399999998</v>
      </c>
      <c r="O1266" s="6">
        <f t="shared" si="334"/>
        <v>-5.4573329147894478E-3</v>
      </c>
      <c r="P1266">
        <v>53056776</v>
      </c>
      <c r="Q1266" s="6">
        <f t="shared" si="335"/>
        <v>2.5359313629678137E-3</v>
      </c>
      <c r="R1266">
        <v>7576.334116044065</v>
      </c>
      <c r="S1266" s="6">
        <f t="shared" si="336"/>
        <v>2.8168990812975636E-3</v>
      </c>
      <c r="T1266" s="29">
        <v>1296.9053199999998</v>
      </c>
      <c r="U1266" s="6">
        <f t="shared" si="337"/>
        <v>-2.8150349194766555E-3</v>
      </c>
      <c r="V1266">
        <v>1979.9212400000001</v>
      </c>
      <c r="W1266" s="6">
        <f t="shared" si="339"/>
        <v>2.695985364362663E-4</v>
      </c>
      <c r="X1266">
        <v>8873.2394360440649</v>
      </c>
      <c r="Y1266" s="6">
        <f t="shared" si="338"/>
        <v>1.9897739906611367E-3</v>
      </c>
      <c r="Z1266" s="29">
        <v>10853.160676044065</v>
      </c>
      <c r="AA1266" s="6">
        <f t="shared" si="340"/>
        <v>1.6755246167345916E-3</v>
      </c>
      <c r="AB1266">
        <f t="shared" si="330"/>
        <v>2021</v>
      </c>
      <c r="AC1266">
        <f t="shared" si="331"/>
        <v>7</v>
      </c>
      <c r="AD1266" s="23">
        <f t="shared" si="332"/>
        <v>3</v>
      </c>
      <c r="AE1266">
        <f>IF(ISBLANK(Basket_Sheet!$I$1),0,IF(Basket_Sheet!$I$1=0,1,IF(Calculation_Sheet!AB1266=Basket_Sheet!$I$1,1,0)))</f>
        <v>1</v>
      </c>
      <c r="AF1266">
        <f>IF(ISBLANK(Basket_Sheet!$I$2),0,IF(Basket_Sheet!$I$2=0,1,IF(Calculation_Sheet!AC1266=Basket_Sheet!$I$2,1,0)))</f>
        <v>0</v>
      </c>
      <c r="AG1266">
        <f>IF(ISBLANK(Basket_Sheet!$I$3),0,IF(Basket_Sheet!$I$3=0,1,IF(Calculation_Sheet!AD1266=Basket_Sheet!$I$3,1,0)))</f>
        <v>0</v>
      </c>
      <c r="AH1266">
        <f t="shared" si="333"/>
        <v>1</v>
      </c>
    </row>
    <row r="1267" spans="1:34" x14ac:dyDescent="0.35">
      <c r="A1267" s="19">
        <v>44389</v>
      </c>
      <c r="B1267" s="7">
        <v>0.89023182047658556</v>
      </c>
      <c r="C1267">
        <v>0.54713966000000003</v>
      </c>
      <c r="D1267">
        <v>8.1386934100690297E-2</v>
      </c>
      <c r="E1267">
        <v>8.5240916881992099</v>
      </c>
      <c r="F1267">
        <v>4</v>
      </c>
      <c r="G1267">
        <f t="shared" si="324"/>
        <v>99999</v>
      </c>
      <c r="H1267">
        <f t="shared" si="325"/>
        <v>99999</v>
      </c>
      <c r="I1267">
        <f t="shared" si="326"/>
        <v>1</v>
      </c>
      <c r="J1267">
        <f>IF(Basket_Sheet!$I$6=0,IF(C1267&lt;Basket_Sheet!$I$7,-10,10),IF(Basket_Sheet!$I$6=1,IF(D1267&lt;Basket_Sheet!$I$7,-10,10),IF(Basket_Sheet!$I$6=2,IF(E1267&gt;Basket_Sheet!$I$7,-10,10),"")))</f>
        <v>-10</v>
      </c>
      <c r="K1267">
        <f t="shared" si="327"/>
        <v>1</v>
      </c>
      <c r="L1267">
        <f t="shared" si="328"/>
        <v>6</v>
      </c>
      <c r="M1267">
        <f t="shared" si="329"/>
        <v>6</v>
      </c>
      <c r="N1267">
        <v>35192.5</v>
      </c>
      <c r="O1267" s="6">
        <f t="shared" si="334"/>
        <v>2.9096734336309105E-3</v>
      </c>
      <c r="P1267">
        <v>53135832</v>
      </c>
      <c r="Q1267" s="6">
        <f t="shared" si="335"/>
        <v>1.4900264576951372E-3</v>
      </c>
      <c r="R1267">
        <v>7580.5260689809475</v>
      </c>
      <c r="S1267" s="6">
        <f t="shared" si="336"/>
        <v>5.5329568003159579E-4</v>
      </c>
      <c r="T1267" s="29">
        <v>1293.58854</v>
      </c>
      <c r="U1267" s="6">
        <f t="shared" si="337"/>
        <v>-2.5574573169303561E-3</v>
      </c>
      <c r="V1267">
        <v>1979.9212400000001</v>
      </c>
      <c r="W1267" s="6">
        <f t="shared" si="339"/>
        <v>0</v>
      </c>
      <c r="X1267">
        <v>8874.1146089809481</v>
      </c>
      <c r="Y1267" s="6">
        <f t="shared" si="338"/>
        <v>9.863060082970776E-5</v>
      </c>
      <c r="Z1267" s="29">
        <v>10854.035848980948</v>
      </c>
      <c r="AA1267" s="6">
        <f t="shared" si="340"/>
        <v>8.0637609909839369E-5</v>
      </c>
      <c r="AB1267">
        <f t="shared" si="330"/>
        <v>2021</v>
      </c>
      <c r="AC1267">
        <f t="shared" si="331"/>
        <v>7</v>
      </c>
      <c r="AD1267" s="23">
        <f t="shared" si="332"/>
        <v>3</v>
      </c>
      <c r="AE1267">
        <f>IF(ISBLANK(Basket_Sheet!$I$1),0,IF(Basket_Sheet!$I$1=0,1,IF(Calculation_Sheet!AB1267=Basket_Sheet!$I$1,1,0)))</f>
        <v>1</v>
      </c>
      <c r="AF1267">
        <f>IF(ISBLANK(Basket_Sheet!$I$2),0,IF(Basket_Sheet!$I$2=0,1,IF(Calculation_Sheet!AC1267=Basket_Sheet!$I$2,1,0)))</f>
        <v>0</v>
      </c>
      <c r="AG1267">
        <f>IF(ISBLANK(Basket_Sheet!$I$3),0,IF(Basket_Sheet!$I$3=0,1,IF(Calculation_Sheet!AD1267=Basket_Sheet!$I$3,1,0)))</f>
        <v>0</v>
      </c>
      <c r="AH1267">
        <f t="shared" si="333"/>
        <v>1</v>
      </c>
    </row>
    <row r="1268" spans="1:34" x14ac:dyDescent="0.35">
      <c r="A1268" s="19">
        <v>44390</v>
      </c>
      <c r="B1268" s="7">
        <v>0.71031938204794587</v>
      </c>
      <c r="C1268">
        <v>0.88861370699999997</v>
      </c>
      <c r="D1268">
        <v>0.27898629008673098</v>
      </c>
      <c r="E1268">
        <v>6.0781785225942997</v>
      </c>
      <c r="F1268">
        <v>0</v>
      </c>
      <c r="G1268">
        <f t="shared" si="324"/>
        <v>99999</v>
      </c>
      <c r="H1268">
        <f t="shared" si="325"/>
        <v>99999</v>
      </c>
      <c r="I1268">
        <f t="shared" si="326"/>
        <v>1</v>
      </c>
      <c r="J1268">
        <f>IF(Basket_Sheet!$I$6=0,IF(C1268&lt;Basket_Sheet!$I$7,-10,10),IF(Basket_Sheet!$I$6=1,IF(D1268&lt;Basket_Sheet!$I$7,-10,10),IF(Basket_Sheet!$I$6=2,IF(E1268&gt;Basket_Sheet!$I$7,-10,10),"")))</f>
        <v>10</v>
      </c>
      <c r="K1268">
        <f t="shared" si="327"/>
        <v>1</v>
      </c>
      <c r="L1268">
        <f t="shared" si="328"/>
        <v>5</v>
      </c>
      <c r="M1268">
        <f t="shared" si="329"/>
        <v>5</v>
      </c>
      <c r="N1268">
        <v>35641.148399999998</v>
      </c>
      <c r="O1268" s="6">
        <f t="shared" si="334"/>
        <v>1.2748409462243426E-2</v>
      </c>
      <c r="P1268">
        <v>53107124</v>
      </c>
      <c r="Q1268" s="6">
        <f t="shared" si="335"/>
        <v>-5.4027572204007335E-4</v>
      </c>
      <c r="R1268">
        <v>7579.6179223287099</v>
      </c>
      <c r="S1268" s="6">
        <f t="shared" si="336"/>
        <v>-1.1979995108168939E-4</v>
      </c>
      <c r="T1268" s="29">
        <v>1294.85716</v>
      </c>
      <c r="U1268" s="6">
        <f t="shared" si="337"/>
        <v>9.8069823655055899E-4</v>
      </c>
      <c r="V1268">
        <v>1976.3303599999999</v>
      </c>
      <c r="W1268" s="6">
        <f t="shared" si="339"/>
        <v>-1.8136479004590145E-3</v>
      </c>
      <c r="X1268">
        <v>8874.4750823287104</v>
      </c>
      <c r="Y1268" s="6">
        <f t="shared" si="338"/>
        <v>4.062076766486733E-5</v>
      </c>
      <c r="Z1268" s="29">
        <v>10850.80544232871</v>
      </c>
      <c r="AA1268" s="6">
        <f t="shared" si="340"/>
        <v>-2.9762262601529255E-4</v>
      </c>
      <c r="AB1268">
        <f t="shared" si="330"/>
        <v>2021</v>
      </c>
      <c r="AC1268">
        <f t="shared" si="331"/>
        <v>7</v>
      </c>
      <c r="AD1268" s="23">
        <f t="shared" si="332"/>
        <v>3</v>
      </c>
      <c r="AE1268">
        <f>IF(ISBLANK(Basket_Sheet!$I$1),0,IF(Basket_Sheet!$I$1=0,1,IF(Calculation_Sheet!AB1268=Basket_Sheet!$I$1,1,0)))</f>
        <v>1</v>
      </c>
      <c r="AF1268">
        <f>IF(ISBLANK(Basket_Sheet!$I$2),0,IF(Basket_Sheet!$I$2=0,1,IF(Calculation_Sheet!AC1268=Basket_Sheet!$I$2,1,0)))</f>
        <v>0</v>
      </c>
      <c r="AG1268">
        <f>IF(ISBLANK(Basket_Sheet!$I$3),0,IF(Basket_Sheet!$I$3=0,1,IF(Calculation_Sheet!AD1268=Basket_Sheet!$I$3,1,0)))</f>
        <v>0</v>
      </c>
      <c r="AH1268">
        <f t="shared" si="333"/>
        <v>1</v>
      </c>
    </row>
    <row r="1269" spans="1:34" x14ac:dyDescent="0.35">
      <c r="A1269" s="19">
        <v>44391</v>
      </c>
      <c r="B1269" s="7">
        <v>0.93744228875437374</v>
      </c>
      <c r="C1269">
        <v>0.53581471800000002</v>
      </c>
      <c r="D1269">
        <v>0.19207135690645999</v>
      </c>
      <c r="E1269">
        <v>6.2963687054015001</v>
      </c>
      <c r="F1269">
        <v>1</v>
      </c>
      <c r="G1269">
        <f t="shared" si="324"/>
        <v>99999</v>
      </c>
      <c r="H1269">
        <f t="shared" si="325"/>
        <v>99999</v>
      </c>
      <c r="I1269">
        <f t="shared" si="326"/>
        <v>1</v>
      </c>
      <c r="J1269">
        <f>IF(Basket_Sheet!$I$6=0,IF(C1269&lt;Basket_Sheet!$I$7,-10,10),IF(Basket_Sheet!$I$6=1,IF(D1269&lt;Basket_Sheet!$I$7,-10,10),IF(Basket_Sheet!$I$6=2,IF(E1269&gt;Basket_Sheet!$I$7,-10,10),"")))</f>
        <v>10</v>
      </c>
      <c r="K1269">
        <f t="shared" si="327"/>
        <v>1</v>
      </c>
      <c r="L1269">
        <f t="shared" si="328"/>
        <v>5</v>
      </c>
      <c r="M1269">
        <f t="shared" si="329"/>
        <v>5</v>
      </c>
      <c r="N1269">
        <v>35643.101600000002</v>
      </c>
      <c r="O1269" s="6">
        <f t="shared" si="334"/>
        <v>5.4801825633665757E-5</v>
      </c>
      <c r="P1269">
        <v>53194908</v>
      </c>
      <c r="Q1269" s="6">
        <f t="shared" si="335"/>
        <v>1.6529609097264419E-3</v>
      </c>
      <c r="R1269">
        <v>7580.012954447564</v>
      </c>
      <c r="S1269" s="6">
        <f t="shared" si="336"/>
        <v>5.2117682302954549E-5</v>
      </c>
      <c r="T1269" s="29">
        <v>1293.7477000000001</v>
      </c>
      <c r="U1269" s="6">
        <f t="shared" si="337"/>
        <v>-8.5682037700585134E-4</v>
      </c>
      <c r="V1269">
        <v>1976.5352800000001</v>
      </c>
      <c r="W1269" s="6">
        <f t="shared" si="339"/>
        <v>1.0368711838237843E-4</v>
      </c>
      <c r="X1269">
        <v>8873.7606544475639</v>
      </c>
      <c r="Y1269" s="6">
        <f t="shared" si="338"/>
        <v>-8.0503677628129822E-5</v>
      </c>
      <c r="Z1269" s="29">
        <v>10850.295934447564</v>
      </c>
      <c r="AA1269" s="6">
        <f t="shared" si="340"/>
        <v>-4.6955765989342702E-5</v>
      </c>
      <c r="AB1269">
        <f t="shared" si="330"/>
        <v>2021</v>
      </c>
      <c r="AC1269">
        <f t="shared" si="331"/>
        <v>7</v>
      </c>
      <c r="AD1269" s="23">
        <f t="shared" si="332"/>
        <v>3</v>
      </c>
      <c r="AE1269">
        <f>IF(ISBLANK(Basket_Sheet!$I$1),0,IF(Basket_Sheet!$I$1=0,1,IF(Calculation_Sheet!AB1269=Basket_Sheet!$I$1,1,0)))</f>
        <v>1</v>
      </c>
      <c r="AF1269">
        <f>IF(ISBLANK(Basket_Sheet!$I$2),0,IF(Basket_Sheet!$I$2=0,1,IF(Calculation_Sheet!AC1269=Basket_Sheet!$I$2,1,0)))</f>
        <v>0</v>
      </c>
      <c r="AG1269">
        <f>IF(ISBLANK(Basket_Sheet!$I$3),0,IF(Basket_Sheet!$I$3=0,1,IF(Calculation_Sheet!AD1269=Basket_Sheet!$I$3,1,0)))</f>
        <v>0</v>
      </c>
      <c r="AH1269">
        <f t="shared" si="333"/>
        <v>1</v>
      </c>
    </row>
    <row r="1270" spans="1:34" x14ac:dyDescent="0.35">
      <c r="A1270" s="19">
        <v>44392</v>
      </c>
      <c r="B1270" s="7">
        <v>0.13678499031779348</v>
      </c>
      <c r="C1270">
        <v>0.19889459900000001</v>
      </c>
      <c r="D1270">
        <v>0.117585800564676</v>
      </c>
      <c r="E1270">
        <v>9.2559908465804401</v>
      </c>
      <c r="F1270">
        <v>3</v>
      </c>
      <c r="G1270">
        <f t="shared" si="324"/>
        <v>99999</v>
      </c>
      <c r="H1270">
        <f t="shared" si="325"/>
        <v>0</v>
      </c>
      <c r="I1270">
        <f t="shared" si="326"/>
        <v>99999</v>
      </c>
      <c r="J1270">
        <f>IF(Basket_Sheet!$I$6=0,IF(C1270&lt;Basket_Sheet!$I$7,-10,10),IF(Basket_Sheet!$I$6=1,IF(D1270&lt;Basket_Sheet!$I$7,-10,10),IF(Basket_Sheet!$I$6=2,IF(E1270&gt;Basket_Sheet!$I$7,-10,10),"")))</f>
        <v>10</v>
      </c>
      <c r="K1270">
        <f t="shared" si="327"/>
        <v>0</v>
      </c>
      <c r="L1270">
        <f t="shared" si="328"/>
        <v>3</v>
      </c>
      <c r="M1270">
        <f t="shared" si="329"/>
        <v>3</v>
      </c>
      <c r="N1270">
        <v>35901.699200000003</v>
      </c>
      <c r="O1270" s="6">
        <f t="shared" si="334"/>
        <v>7.255193526704895E-3</v>
      </c>
      <c r="P1270">
        <v>53412440</v>
      </c>
      <c r="Q1270" s="6">
        <f t="shared" si="335"/>
        <v>4.0893387765610356E-3</v>
      </c>
      <c r="R1270">
        <v>7629.2856338531637</v>
      </c>
      <c r="S1270" s="6">
        <f t="shared" si="336"/>
        <v>6.5003423743081878E-3</v>
      </c>
      <c r="T1270" s="29">
        <v>1294.7473799999998</v>
      </c>
      <c r="U1270" s="6">
        <f t="shared" si="337"/>
        <v>7.7270089059844338E-4</v>
      </c>
      <c r="V1270">
        <v>1954.87312</v>
      </c>
      <c r="W1270" s="6">
        <f t="shared" si="339"/>
        <v>-1.095966270837323E-2</v>
      </c>
      <c r="X1270">
        <v>8924.0330138531644</v>
      </c>
      <c r="Y1270" s="6">
        <f t="shared" si="338"/>
        <v>5.6652823265415098E-3</v>
      </c>
      <c r="Z1270" s="29">
        <v>10878.906133853165</v>
      </c>
      <c r="AA1270" s="6">
        <f t="shared" si="340"/>
        <v>2.6368128186042838E-3</v>
      </c>
      <c r="AB1270">
        <f t="shared" si="330"/>
        <v>2021</v>
      </c>
      <c r="AC1270">
        <f t="shared" si="331"/>
        <v>7</v>
      </c>
      <c r="AD1270" s="23">
        <f t="shared" si="332"/>
        <v>3</v>
      </c>
      <c r="AE1270">
        <f>IF(ISBLANK(Basket_Sheet!$I$1),0,IF(Basket_Sheet!$I$1=0,1,IF(Calculation_Sheet!AB1270=Basket_Sheet!$I$1,1,0)))</f>
        <v>1</v>
      </c>
      <c r="AF1270">
        <f>IF(ISBLANK(Basket_Sheet!$I$2),0,IF(Basket_Sheet!$I$2=0,1,IF(Calculation_Sheet!AC1270=Basket_Sheet!$I$2,1,0)))</f>
        <v>0</v>
      </c>
      <c r="AG1270">
        <f>IF(ISBLANK(Basket_Sheet!$I$3),0,IF(Basket_Sheet!$I$3=0,1,IF(Calculation_Sheet!AD1270=Basket_Sheet!$I$3,1,0)))</f>
        <v>0</v>
      </c>
      <c r="AH1270">
        <f t="shared" si="333"/>
        <v>1</v>
      </c>
    </row>
    <row r="1271" spans="1:34" x14ac:dyDescent="0.35">
      <c r="A1271" s="19">
        <v>44393</v>
      </c>
      <c r="B1271" s="7">
        <v>-1.8897684043895213</v>
      </c>
      <c r="C1271">
        <v>0.33607536700000001</v>
      </c>
      <c r="D1271">
        <v>8.6469028358583694E-2</v>
      </c>
      <c r="E1271">
        <v>10.744855212209201</v>
      </c>
      <c r="F1271">
        <v>6</v>
      </c>
      <c r="G1271">
        <f t="shared" si="324"/>
        <v>-1</v>
      </c>
      <c r="H1271">
        <f t="shared" si="325"/>
        <v>99999</v>
      </c>
      <c r="I1271">
        <f t="shared" si="326"/>
        <v>99999</v>
      </c>
      <c r="J1271">
        <f>IF(Basket_Sheet!$I$6=0,IF(C1271&lt;Basket_Sheet!$I$7,-10,10),IF(Basket_Sheet!$I$6=1,IF(D1271&lt;Basket_Sheet!$I$7,-10,10),IF(Basket_Sheet!$I$6=2,IF(E1271&gt;Basket_Sheet!$I$7,-10,10),"")))</f>
        <v>-10</v>
      </c>
      <c r="K1271">
        <f t="shared" si="327"/>
        <v>-1</v>
      </c>
      <c r="L1271">
        <f t="shared" si="328"/>
        <v>2</v>
      </c>
      <c r="M1271">
        <f t="shared" si="329"/>
        <v>2</v>
      </c>
      <c r="N1271">
        <v>35755.898399999998</v>
      </c>
      <c r="O1271" s="6">
        <f t="shared" si="334"/>
        <v>-4.0611114027718775E-3</v>
      </c>
      <c r="P1271">
        <v>53535624</v>
      </c>
      <c r="Q1271" s="6">
        <f t="shared" si="335"/>
        <v>2.3062792113597297E-3</v>
      </c>
      <c r="R1271">
        <v>7650.7663177753175</v>
      </c>
      <c r="S1271" s="6">
        <f t="shared" si="336"/>
        <v>2.8155563906060443E-3</v>
      </c>
      <c r="T1271" s="29">
        <v>1296.63294</v>
      </c>
      <c r="U1271" s="6">
        <f t="shared" si="337"/>
        <v>1.4563149762854E-3</v>
      </c>
      <c r="V1271">
        <v>1936.0961399999999</v>
      </c>
      <c r="W1271" s="6">
        <f t="shared" si="339"/>
        <v>-9.6052167314061299E-3</v>
      </c>
      <c r="X1271">
        <v>8947.3992577753179</v>
      </c>
      <c r="Y1271" s="6">
        <f t="shared" si="338"/>
        <v>2.6183502331156294E-3</v>
      </c>
      <c r="Z1271" s="29">
        <v>10883.495397775318</v>
      </c>
      <c r="AA1271" s="6">
        <f t="shared" si="340"/>
        <v>4.2184975820980242E-4</v>
      </c>
      <c r="AB1271">
        <f t="shared" si="330"/>
        <v>2021</v>
      </c>
      <c r="AC1271">
        <f t="shared" si="331"/>
        <v>7</v>
      </c>
      <c r="AD1271" s="23">
        <f t="shared" si="332"/>
        <v>3</v>
      </c>
      <c r="AE1271">
        <f>IF(ISBLANK(Basket_Sheet!$I$1),0,IF(Basket_Sheet!$I$1=0,1,IF(Calculation_Sheet!AB1271=Basket_Sheet!$I$1,1,0)))</f>
        <v>1</v>
      </c>
      <c r="AF1271">
        <f>IF(ISBLANK(Basket_Sheet!$I$2),0,IF(Basket_Sheet!$I$2=0,1,IF(Calculation_Sheet!AC1271=Basket_Sheet!$I$2,1,0)))</f>
        <v>0</v>
      </c>
      <c r="AG1271">
        <f>IF(ISBLANK(Basket_Sheet!$I$3),0,IF(Basket_Sheet!$I$3=0,1,IF(Calculation_Sheet!AD1271=Basket_Sheet!$I$3,1,0)))</f>
        <v>0</v>
      </c>
      <c r="AH1271">
        <f t="shared" si="333"/>
        <v>1</v>
      </c>
    </row>
    <row r="1272" spans="1:34" x14ac:dyDescent="0.35">
      <c r="A1272" s="19">
        <v>44396</v>
      </c>
      <c r="B1272" s="7">
        <v>-1.9791261273854042</v>
      </c>
      <c r="C1272">
        <v>0.77406926899999995</v>
      </c>
      <c r="D1272">
        <v>0.120137336216461</v>
      </c>
      <c r="E1272">
        <v>5.6025737096836297</v>
      </c>
      <c r="F1272">
        <v>4</v>
      </c>
      <c r="G1272">
        <f t="shared" si="324"/>
        <v>-1</v>
      </c>
      <c r="H1272">
        <f t="shared" si="325"/>
        <v>99999</v>
      </c>
      <c r="I1272">
        <f t="shared" si="326"/>
        <v>99999</v>
      </c>
      <c r="J1272">
        <f>IF(Basket_Sheet!$I$6=0,IF(C1272&lt;Basket_Sheet!$I$7,-10,10),IF(Basket_Sheet!$I$6=1,IF(D1272&lt;Basket_Sheet!$I$7,-10,10),IF(Basket_Sheet!$I$6=2,IF(E1272&gt;Basket_Sheet!$I$7,-10,10),"")))</f>
        <v>10</v>
      </c>
      <c r="K1272">
        <f t="shared" si="327"/>
        <v>-1</v>
      </c>
      <c r="L1272">
        <f t="shared" si="328"/>
        <v>1</v>
      </c>
      <c r="M1272">
        <f t="shared" si="329"/>
        <v>1</v>
      </c>
      <c r="N1272">
        <v>35098.398399999998</v>
      </c>
      <c r="O1272" s="6">
        <f t="shared" si="334"/>
        <v>-1.8388574456851048E-2</v>
      </c>
      <c r="P1272">
        <v>53554168</v>
      </c>
      <c r="Q1272" s="6">
        <f t="shared" si="335"/>
        <v>3.4638617455917675E-4</v>
      </c>
      <c r="R1272">
        <v>7645.5307063971668</v>
      </c>
      <c r="S1272" s="6">
        <f t="shared" si="336"/>
        <v>-6.8432509381266549E-4</v>
      </c>
      <c r="T1272" s="29">
        <v>1290.9424000000001</v>
      </c>
      <c r="U1272" s="6">
        <f t="shared" si="337"/>
        <v>-4.3887054111086954E-3</v>
      </c>
      <c r="V1272">
        <v>1936.0961399999999</v>
      </c>
      <c r="W1272" s="6">
        <f t="shared" si="339"/>
        <v>0</v>
      </c>
      <c r="X1272">
        <v>8936.4731063971667</v>
      </c>
      <c r="Y1272" s="6">
        <f t="shared" si="338"/>
        <v>-1.22115388655053E-3</v>
      </c>
      <c r="Z1272" s="29">
        <v>10872.569246397166</v>
      </c>
      <c r="AA1272" s="6">
        <f t="shared" si="340"/>
        <v>-1.0039193272765035E-3</v>
      </c>
      <c r="AB1272">
        <f t="shared" si="330"/>
        <v>2021</v>
      </c>
      <c r="AC1272">
        <f t="shared" si="331"/>
        <v>7</v>
      </c>
      <c r="AD1272" s="23">
        <f t="shared" si="332"/>
        <v>3</v>
      </c>
      <c r="AE1272">
        <f>IF(ISBLANK(Basket_Sheet!$I$1),0,IF(Basket_Sheet!$I$1=0,1,IF(Calculation_Sheet!AB1272=Basket_Sheet!$I$1,1,0)))</f>
        <v>1</v>
      </c>
      <c r="AF1272">
        <f>IF(ISBLANK(Basket_Sheet!$I$2),0,IF(Basket_Sheet!$I$2=0,1,IF(Calculation_Sheet!AC1272=Basket_Sheet!$I$2,1,0)))</f>
        <v>0</v>
      </c>
      <c r="AG1272">
        <f>IF(ISBLANK(Basket_Sheet!$I$3),0,IF(Basket_Sheet!$I$3=0,1,IF(Calculation_Sheet!AD1272=Basket_Sheet!$I$3,1,0)))</f>
        <v>0</v>
      </c>
      <c r="AH1272">
        <f t="shared" si="333"/>
        <v>1</v>
      </c>
    </row>
    <row r="1273" spans="1:34" x14ac:dyDescent="0.35">
      <c r="A1273" s="19">
        <v>44397</v>
      </c>
      <c r="B1273" s="7">
        <v>-3.2947648085390753E-2</v>
      </c>
      <c r="C1273">
        <v>0.236558835</v>
      </c>
      <c r="D1273">
        <v>0.18061112829978701</v>
      </c>
      <c r="E1273">
        <v>8.1228629941686901</v>
      </c>
      <c r="F1273">
        <v>2</v>
      </c>
      <c r="G1273">
        <f t="shared" si="324"/>
        <v>99999</v>
      </c>
      <c r="H1273">
        <f t="shared" si="325"/>
        <v>0</v>
      </c>
      <c r="I1273">
        <f t="shared" si="326"/>
        <v>99999</v>
      </c>
      <c r="J1273">
        <f>IF(Basket_Sheet!$I$6=0,IF(C1273&lt;Basket_Sheet!$I$7,-10,10),IF(Basket_Sheet!$I$6=1,IF(D1273&lt;Basket_Sheet!$I$7,-10,10),IF(Basket_Sheet!$I$6=2,IF(E1273&gt;Basket_Sheet!$I$7,-10,10),"")))</f>
        <v>10</v>
      </c>
      <c r="K1273">
        <f t="shared" si="327"/>
        <v>0</v>
      </c>
      <c r="L1273">
        <f t="shared" si="328"/>
        <v>3</v>
      </c>
      <c r="M1273">
        <f t="shared" si="329"/>
        <v>3</v>
      </c>
      <c r="N1273">
        <v>34415.050799999997</v>
      </c>
      <c r="O1273" s="6">
        <f t="shared" si="334"/>
        <v>-1.946948097779877E-2</v>
      </c>
      <c r="P1273">
        <v>53718300</v>
      </c>
      <c r="Q1273" s="6">
        <f t="shared" si="335"/>
        <v>3.0647847988227728E-3</v>
      </c>
      <c r="R1273">
        <v>7688.7130730043773</v>
      </c>
      <c r="S1273" s="6">
        <f t="shared" si="336"/>
        <v>5.6480535185188252E-3</v>
      </c>
      <c r="T1273" s="29">
        <v>1294.41266</v>
      </c>
      <c r="U1273" s="6">
        <f t="shared" si="337"/>
        <v>2.6881602153587814E-3</v>
      </c>
      <c r="V1273">
        <v>1928.6821399999999</v>
      </c>
      <c r="W1273" s="6">
        <f t="shared" si="339"/>
        <v>-3.8293552922428198E-3</v>
      </c>
      <c r="X1273">
        <v>8983.1257330043773</v>
      </c>
      <c r="Y1273" s="6">
        <f t="shared" si="338"/>
        <v>5.2204741234900265E-3</v>
      </c>
      <c r="Z1273" s="29">
        <v>10911.807873004378</v>
      </c>
      <c r="AA1273" s="6">
        <f t="shared" si="340"/>
        <v>3.6089562382151108E-3</v>
      </c>
      <c r="AB1273">
        <f t="shared" si="330"/>
        <v>2021</v>
      </c>
      <c r="AC1273">
        <f t="shared" si="331"/>
        <v>7</v>
      </c>
      <c r="AD1273" s="23">
        <f t="shared" si="332"/>
        <v>3</v>
      </c>
      <c r="AE1273">
        <f>IF(ISBLANK(Basket_Sheet!$I$1),0,IF(Basket_Sheet!$I$1=0,1,IF(Calculation_Sheet!AB1273=Basket_Sheet!$I$1,1,0)))</f>
        <v>1</v>
      </c>
      <c r="AF1273">
        <f>IF(ISBLANK(Basket_Sheet!$I$2),0,IF(Basket_Sheet!$I$2=0,1,IF(Calculation_Sheet!AC1273=Basket_Sheet!$I$2,1,0)))</f>
        <v>0</v>
      </c>
      <c r="AG1273">
        <f>IF(ISBLANK(Basket_Sheet!$I$3),0,IF(Basket_Sheet!$I$3=0,1,IF(Calculation_Sheet!AD1273=Basket_Sheet!$I$3,1,0)))</f>
        <v>0</v>
      </c>
      <c r="AH1273">
        <f t="shared" si="333"/>
        <v>1</v>
      </c>
    </row>
    <row r="1274" spans="1:34" x14ac:dyDescent="0.35">
      <c r="A1274" s="19">
        <v>44399</v>
      </c>
      <c r="B1274" s="7">
        <v>0.53968063576634018</v>
      </c>
      <c r="C1274">
        <v>0.67547360300000003</v>
      </c>
      <c r="D1274">
        <v>0.127448587162275</v>
      </c>
      <c r="E1274">
        <v>6.5164846376815504</v>
      </c>
      <c r="F1274">
        <v>4</v>
      </c>
      <c r="G1274">
        <f t="shared" si="324"/>
        <v>99999</v>
      </c>
      <c r="H1274">
        <f t="shared" si="325"/>
        <v>99999</v>
      </c>
      <c r="I1274">
        <f t="shared" si="326"/>
        <v>1</v>
      </c>
      <c r="J1274">
        <f>IF(Basket_Sheet!$I$6=0,IF(C1274&lt;Basket_Sheet!$I$7,-10,10),IF(Basket_Sheet!$I$6=1,IF(D1274&lt;Basket_Sheet!$I$7,-10,10),IF(Basket_Sheet!$I$6=2,IF(E1274&gt;Basket_Sheet!$I$7,-10,10),"")))</f>
        <v>10</v>
      </c>
      <c r="K1274">
        <f t="shared" si="327"/>
        <v>1</v>
      </c>
      <c r="L1274">
        <f t="shared" si="328"/>
        <v>5</v>
      </c>
      <c r="M1274">
        <f t="shared" si="329"/>
        <v>5</v>
      </c>
      <c r="N1274">
        <v>34708.898399999998</v>
      </c>
      <c r="O1274" s="6">
        <f t="shared" si="334"/>
        <v>8.5383456705518945E-3</v>
      </c>
      <c r="P1274">
        <v>53169612</v>
      </c>
      <c r="Q1274" s="6">
        <f t="shared" si="335"/>
        <v>-1.0214172823786338E-2</v>
      </c>
      <c r="R1274">
        <v>7705.9572858764905</v>
      </c>
      <c r="S1274" s="6">
        <f t="shared" si="336"/>
        <v>2.2427957329633763E-3</v>
      </c>
      <c r="T1274" s="29">
        <v>1294.2154799999998</v>
      </c>
      <c r="U1274" s="6">
        <f t="shared" si="337"/>
        <v>-1.5233163742400802E-4</v>
      </c>
      <c r="V1274">
        <v>1945.01064</v>
      </c>
      <c r="W1274" s="6">
        <f t="shared" si="339"/>
        <v>8.466143622815947E-3</v>
      </c>
      <c r="X1274">
        <v>9000.1727658764903</v>
      </c>
      <c r="Y1274" s="6">
        <f t="shared" si="338"/>
        <v>1.8976727454098619E-3</v>
      </c>
      <c r="Z1274" s="29">
        <v>10945.183405876491</v>
      </c>
      <c r="AA1274" s="6">
        <f t="shared" si="340"/>
        <v>3.0586620714503354E-3</v>
      </c>
      <c r="AB1274">
        <f t="shared" si="330"/>
        <v>2021</v>
      </c>
      <c r="AC1274">
        <f t="shared" si="331"/>
        <v>7</v>
      </c>
      <c r="AD1274" s="23">
        <f t="shared" si="332"/>
        <v>3</v>
      </c>
      <c r="AE1274">
        <f>IF(ISBLANK(Basket_Sheet!$I$1),0,IF(Basket_Sheet!$I$1=0,1,IF(Calculation_Sheet!AB1274=Basket_Sheet!$I$1,1,0)))</f>
        <v>1</v>
      </c>
      <c r="AF1274">
        <f>IF(ISBLANK(Basket_Sheet!$I$2),0,IF(Basket_Sheet!$I$2=0,1,IF(Calculation_Sheet!AC1274=Basket_Sheet!$I$2,1,0)))</f>
        <v>0</v>
      </c>
      <c r="AG1274">
        <f>IF(ISBLANK(Basket_Sheet!$I$3),0,IF(Basket_Sheet!$I$3=0,1,IF(Calculation_Sheet!AD1274=Basket_Sheet!$I$3,1,0)))</f>
        <v>0</v>
      </c>
      <c r="AH1274">
        <f t="shared" si="333"/>
        <v>1</v>
      </c>
    </row>
    <row r="1275" spans="1:34" x14ac:dyDescent="0.35">
      <c r="A1275" s="19">
        <v>44400</v>
      </c>
      <c r="B1275" s="7">
        <v>0.37008015764372953</v>
      </c>
      <c r="C1275">
        <v>0.80051229800000001</v>
      </c>
      <c r="D1275">
        <v>0.33314997345852998</v>
      </c>
      <c r="E1275">
        <v>5.1212727405789202</v>
      </c>
      <c r="F1275">
        <v>2</v>
      </c>
      <c r="G1275">
        <f t="shared" si="324"/>
        <v>99999</v>
      </c>
      <c r="H1275">
        <f t="shared" si="325"/>
        <v>99999</v>
      </c>
      <c r="I1275">
        <f t="shared" si="326"/>
        <v>1</v>
      </c>
      <c r="J1275">
        <f>IF(Basket_Sheet!$I$6=0,IF(C1275&lt;Basket_Sheet!$I$7,-10,10),IF(Basket_Sheet!$I$6=1,IF(D1275&lt;Basket_Sheet!$I$7,-10,10),IF(Basket_Sheet!$I$6=2,IF(E1275&gt;Basket_Sheet!$I$7,-10,10),"")))</f>
        <v>10</v>
      </c>
      <c r="K1275">
        <f t="shared" si="327"/>
        <v>1</v>
      </c>
      <c r="L1275">
        <f t="shared" si="328"/>
        <v>5</v>
      </c>
      <c r="M1275">
        <f t="shared" si="329"/>
        <v>5</v>
      </c>
      <c r="N1275">
        <v>35012.101600000002</v>
      </c>
      <c r="O1275" s="6">
        <f t="shared" si="334"/>
        <v>8.7356042391713018E-3</v>
      </c>
      <c r="P1275">
        <v>52841132</v>
      </c>
      <c r="Q1275" s="6">
        <f t="shared" si="335"/>
        <v>-6.1779649623924238E-3</v>
      </c>
      <c r="R1275">
        <v>7694.2062889174176</v>
      </c>
      <c r="S1275" s="6">
        <f t="shared" si="336"/>
        <v>-1.524923708130399E-3</v>
      </c>
      <c r="T1275" s="29">
        <v>1292.03844</v>
      </c>
      <c r="U1275" s="6">
        <f t="shared" si="337"/>
        <v>-1.6821310157716374E-3</v>
      </c>
      <c r="V1275">
        <v>1903.3870999999999</v>
      </c>
      <c r="W1275" s="6">
        <f t="shared" si="339"/>
        <v>-2.1400160566730886E-2</v>
      </c>
      <c r="X1275">
        <v>8986.2447289174179</v>
      </c>
      <c r="Y1275" s="6">
        <f t="shared" si="338"/>
        <v>-1.5475299554115196E-3</v>
      </c>
      <c r="Z1275" s="29">
        <v>10889.631828917418</v>
      </c>
      <c r="AA1275" s="6">
        <f t="shared" si="340"/>
        <v>-5.0754359154225881E-3</v>
      </c>
      <c r="AB1275">
        <f t="shared" si="330"/>
        <v>2021</v>
      </c>
      <c r="AC1275">
        <f t="shared" si="331"/>
        <v>7</v>
      </c>
      <c r="AD1275" s="23">
        <f t="shared" si="332"/>
        <v>3</v>
      </c>
      <c r="AE1275">
        <f>IF(ISBLANK(Basket_Sheet!$I$1),0,IF(Basket_Sheet!$I$1=0,1,IF(Calculation_Sheet!AB1275=Basket_Sheet!$I$1,1,0)))</f>
        <v>1</v>
      </c>
      <c r="AF1275">
        <f>IF(ISBLANK(Basket_Sheet!$I$2),0,IF(Basket_Sheet!$I$2=0,1,IF(Calculation_Sheet!AC1275=Basket_Sheet!$I$2,1,0)))</f>
        <v>0</v>
      </c>
      <c r="AG1275">
        <f>IF(ISBLANK(Basket_Sheet!$I$3),0,IF(Basket_Sheet!$I$3=0,1,IF(Calculation_Sheet!AD1275=Basket_Sheet!$I$3,1,0)))</f>
        <v>0</v>
      </c>
      <c r="AH1275">
        <f t="shared" si="333"/>
        <v>1</v>
      </c>
    </row>
    <row r="1276" spans="1:34" x14ac:dyDescent="0.35">
      <c r="A1276" s="19">
        <v>44403</v>
      </c>
      <c r="B1276" s="7">
        <v>-1.0908229005412457E-2</v>
      </c>
      <c r="C1276">
        <v>2.0721188000000001E-2</v>
      </c>
      <c r="D1276">
        <v>2.8039753756320101E-2</v>
      </c>
      <c r="E1276">
        <v>10.974081697813499</v>
      </c>
      <c r="F1276">
        <v>3</v>
      </c>
      <c r="G1276">
        <f t="shared" si="324"/>
        <v>99999</v>
      </c>
      <c r="H1276">
        <f t="shared" si="325"/>
        <v>0</v>
      </c>
      <c r="I1276">
        <f t="shared" si="326"/>
        <v>99999</v>
      </c>
      <c r="J1276">
        <f>IF(Basket_Sheet!$I$6=0,IF(C1276&lt;Basket_Sheet!$I$7,-10,10),IF(Basket_Sheet!$I$6=1,IF(D1276&lt;Basket_Sheet!$I$7,-10,10),IF(Basket_Sheet!$I$6=2,IF(E1276&gt;Basket_Sheet!$I$7,-10,10),"")))</f>
        <v>-10</v>
      </c>
      <c r="K1276">
        <f t="shared" si="327"/>
        <v>0</v>
      </c>
      <c r="L1276">
        <f t="shared" si="328"/>
        <v>4</v>
      </c>
      <c r="M1276">
        <f t="shared" si="329"/>
        <v>4</v>
      </c>
      <c r="N1276">
        <v>34921.851600000002</v>
      </c>
      <c r="O1276" s="6">
        <f t="shared" si="334"/>
        <v>-2.5776801698759177E-3</v>
      </c>
      <c r="P1276">
        <v>52502208</v>
      </c>
      <c r="Q1276" s="6">
        <f t="shared" si="335"/>
        <v>-6.4140185338951161E-3</v>
      </c>
      <c r="R1276">
        <v>7686.8259945155642</v>
      </c>
      <c r="S1276" s="6">
        <f t="shared" si="336"/>
        <v>-9.5920152446182794E-4</v>
      </c>
      <c r="T1276" s="29">
        <v>1285.78566</v>
      </c>
      <c r="U1276" s="6">
        <f t="shared" si="337"/>
        <v>-4.8394690176555288E-3</v>
      </c>
      <c r="V1276">
        <v>1896.6729599999999</v>
      </c>
      <c r="W1276" s="6">
        <f t="shared" si="339"/>
        <v>-3.5274695305017589E-3</v>
      </c>
      <c r="X1276">
        <v>8972.6116545155637</v>
      </c>
      <c r="Y1276" s="6">
        <f t="shared" si="338"/>
        <v>-1.5171047320783337E-3</v>
      </c>
      <c r="Z1276" s="29">
        <v>10869.284614515564</v>
      </c>
      <c r="AA1276" s="6">
        <f t="shared" si="340"/>
        <v>-1.8684942449406217E-3</v>
      </c>
      <c r="AB1276">
        <f t="shared" si="330"/>
        <v>2021</v>
      </c>
      <c r="AC1276">
        <f t="shared" si="331"/>
        <v>7</v>
      </c>
      <c r="AD1276" s="23">
        <f t="shared" si="332"/>
        <v>3</v>
      </c>
      <c r="AE1276">
        <f>IF(ISBLANK(Basket_Sheet!$I$1),0,IF(Basket_Sheet!$I$1=0,1,IF(Calculation_Sheet!AB1276=Basket_Sheet!$I$1,1,0)))</f>
        <v>1</v>
      </c>
      <c r="AF1276">
        <f>IF(ISBLANK(Basket_Sheet!$I$2),0,IF(Basket_Sheet!$I$2=0,1,IF(Calculation_Sheet!AC1276=Basket_Sheet!$I$2,1,0)))</f>
        <v>0</v>
      </c>
      <c r="AG1276">
        <f>IF(ISBLANK(Basket_Sheet!$I$3),0,IF(Basket_Sheet!$I$3=0,1,IF(Calculation_Sheet!AD1276=Basket_Sheet!$I$3,1,0)))</f>
        <v>0</v>
      </c>
      <c r="AH1276">
        <f t="shared" si="333"/>
        <v>1</v>
      </c>
    </row>
    <row r="1277" spans="1:34" x14ac:dyDescent="0.35">
      <c r="A1277" s="19">
        <v>44404</v>
      </c>
      <c r="B1277" s="7">
        <v>-1.2046028908729989</v>
      </c>
      <c r="C1277">
        <v>0.83913162200000002</v>
      </c>
      <c r="D1277">
        <v>0.20493313177872</v>
      </c>
      <c r="E1277">
        <v>6.5310692522381499</v>
      </c>
      <c r="F1277">
        <v>4</v>
      </c>
      <c r="G1277">
        <f t="shared" si="324"/>
        <v>-1</v>
      </c>
      <c r="H1277">
        <f t="shared" si="325"/>
        <v>99999</v>
      </c>
      <c r="I1277">
        <f t="shared" si="326"/>
        <v>99999</v>
      </c>
      <c r="J1277">
        <f>IF(Basket_Sheet!$I$6=0,IF(C1277&lt;Basket_Sheet!$I$7,-10,10),IF(Basket_Sheet!$I$6=1,IF(D1277&lt;Basket_Sheet!$I$7,-10,10),IF(Basket_Sheet!$I$6=2,IF(E1277&gt;Basket_Sheet!$I$7,-10,10),"")))</f>
        <v>10</v>
      </c>
      <c r="K1277">
        <f t="shared" si="327"/>
        <v>-1</v>
      </c>
      <c r="L1277">
        <f t="shared" si="328"/>
        <v>1</v>
      </c>
      <c r="M1277">
        <f t="shared" si="329"/>
        <v>1</v>
      </c>
      <c r="N1277">
        <v>34801.199200000003</v>
      </c>
      <c r="O1277" s="6">
        <f t="shared" si="334"/>
        <v>-3.454925625994032E-3</v>
      </c>
      <c r="P1277">
        <v>52556796</v>
      </c>
      <c r="Q1277" s="6">
        <f t="shared" si="335"/>
        <v>1.0397277005949057E-3</v>
      </c>
      <c r="R1277">
        <v>7693.1327542160298</v>
      </c>
      <c r="S1277" s="6">
        <f t="shared" si="336"/>
        <v>8.2046344030239915E-4</v>
      </c>
      <c r="T1277" s="29">
        <v>1285.6293799999999</v>
      </c>
      <c r="U1277" s="6">
        <f t="shared" si="337"/>
        <v>-1.2154436377842526E-4</v>
      </c>
      <c r="V1277">
        <v>1890.2258400000001</v>
      </c>
      <c r="W1277" s="6">
        <f t="shared" si="339"/>
        <v>-3.399173255467236E-3</v>
      </c>
      <c r="X1277">
        <v>8978.7621342160292</v>
      </c>
      <c r="Y1277" s="6">
        <f t="shared" si="338"/>
        <v>6.8547262907237005E-4</v>
      </c>
      <c r="Z1277" s="29">
        <v>10868.98797421603</v>
      </c>
      <c r="AA1277" s="6">
        <f t="shared" si="340"/>
        <v>-2.7291612102686713E-5</v>
      </c>
      <c r="AB1277">
        <f t="shared" si="330"/>
        <v>2021</v>
      </c>
      <c r="AC1277">
        <f t="shared" si="331"/>
        <v>7</v>
      </c>
      <c r="AD1277" s="23">
        <f t="shared" si="332"/>
        <v>3</v>
      </c>
      <c r="AE1277">
        <f>IF(ISBLANK(Basket_Sheet!$I$1),0,IF(Basket_Sheet!$I$1=0,1,IF(Calculation_Sheet!AB1277=Basket_Sheet!$I$1,1,0)))</f>
        <v>1</v>
      </c>
      <c r="AF1277">
        <f>IF(ISBLANK(Basket_Sheet!$I$2),0,IF(Basket_Sheet!$I$2=0,1,IF(Calculation_Sheet!AC1277=Basket_Sheet!$I$2,1,0)))</f>
        <v>0</v>
      </c>
      <c r="AG1277">
        <f>IF(ISBLANK(Basket_Sheet!$I$3),0,IF(Basket_Sheet!$I$3=0,1,IF(Calculation_Sheet!AD1277=Basket_Sheet!$I$3,1,0)))</f>
        <v>0</v>
      </c>
      <c r="AH1277">
        <f t="shared" si="333"/>
        <v>1</v>
      </c>
    </row>
    <row r="1278" spans="1:34" x14ac:dyDescent="0.35">
      <c r="A1278" s="19">
        <v>44405</v>
      </c>
      <c r="B1278" s="7">
        <v>0.21649866625666403</v>
      </c>
      <c r="C1278">
        <v>1.2086695E-2</v>
      </c>
      <c r="D1278">
        <v>4.02842221900436E-2</v>
      </c>
      <c r="E1278">
        <v>6.9301202071405896</v>
      </c>
      <c r="F1278">
        <v>3</v>
      </c>
      <c r="G1278">
        <f t="shared" si="324"/>
        <v>99999</v>
      </c>
      <c r="H1278">
        <f t="shared" si="325"/>
        <v>0</v>
      </c>
      <c r="I1278">
        <f t="shared" si="326"/>
        <v>99999</v>
      </c>
      <c r="J1278">
        <f>IF(Basket_Sheet!$I$6=0,IF(C1278&lt;Basket_Sheet!$I$7,-10,10),IF(Basket_Sheet!$I$6=1,IF(D1278&lt;Basket_Sheet!$I$7,-10,10),IF(Basket_Sheet!$I$6=2,IF(E1278&gt;Basket_Sheet!$I$7,-10,10),"")))</f>
        <v>-10</v>
      </c>
      <c r="K1278">
        <f t="shared" si="327"/>
        <v>0</v>
      </c>
      <c r="L1278">
        <f t="shared" si="328"/>
        <v>4</v>
      </c>
      <c r="M1278">
        <f t="shared" si="329"/>
        <v>4</v>
      </c>
      <c r="N1278">
        <v>34558.398399999998</v>
      </c>
      <c r="O1278" s="6">
        <f t="shared" si="334"/>
        <v>-6.9767940640391712E-3</v>
      </c>
      <c r="P1278">
        <v>52683220</v>
      </c>
      <c r="Q1278" s="6">
        <f t="shared" si="335"/>
        <v>2.4054738801049247E-3</v>
      </c>
      <c r="R1278">
        <v>7709.4122633178622</v>
      </c>
      <c r="S1278" s="6">
        <f t="shared" si="336"/>
        <v>2.116109213494477E-3</v>
      </c>
      <c r="T1278" s="29">
        <v>1290.10466</v>
      </c>
      <c r="U1278" s="6">
        <f t="shared" si="337"/>
        <v>3.4810032110499378E-3</v>
      </c>
      <c r="V1278">
        <v>1895.99334</v>
      </c>
      <c r="W1278" s="6">
        <f t="shared" si="339"/>
        <v>3.0512227046901597E-3</v>
      </c>
      <c r="X1278">
        <v>8999.5169233178622</v>
      </c>
      <c r="Y1278" s="6">
        <f t="shared" si="338"/>
        <v>2.311542369826336E-3</v>
      </c>
      <c r="Z1278" s="29">
        <v>10895.510263317861</v>
      </c>
      <c r="AA1278" s="6">
        <f t="shared" si="340"/>
        <v>2.4401801864855077E-3</v>
      </c>
      <c r="AB1278">
        <f t="shared" si="330"/>
        <v>2021</v>
      </c>
      <c r="AC1278">
        <f t="shared" si="331"/>
        <v>7</v>
      </c>
      <c r="AD1278" s="23">
        <f t="shared" si="332"/>
        <v>3</v>
      </c>
      <c r="AE1278">
        <f>IF(ISBLANK(Basket_Sheet!$I$1),0,IF(Basket_Sheet!$I$1=0,1,IF(Calculation_Sheet!AB1278=Basket_Sheet!$I$1,1,0)))</f>
        <v>1</v>
      </c>
      <c r="AF1278">
        <f>IF(ISBLANK(Basket_Sheet!$I$2),0,IF(Basket_Sheet!$I$2=0,1,IF(Calculation_Sheet!AC1278=Basket_Sheet!$I$2,1,0)))</f>
        <v>0</v>
      </c>
      <c r="AG1278">
        <f>IF(ISBLANK(Basket_Sheet!$I$3),0,IF(Basket_Sheet!$I$3=0,1,IF(Calculation_Sheet!AD1278=Basket_Sheet!$I$3,1,0)))</f>
        <v>0</v>
      </c>
      <c r="AH1278">
        <f t="shared" si="333"/>
        <v>1</v>
      </c>
    </row>
    <row r="1279" spans="1:34" x14ac:dyDescent="0.35">
      <c r="A1279" s="19">
        <v>44406</v>
      </c>
      <c r="B1279" s="7">
        <v>-0.34121420609411013</v>
      </c>
      <c r="C1279">
        <v>0.10464846999999999</v>
      </c>
      <c r="D1279">
        <v>6.5495289400941306E-2</v>
      </c>
      <c r="E1279">
        <v>11.353420331284701</v>
      </c>
      <c r="F1279">
        <v>5</v>
      </c>
      <c r="G1279">
        <f t="shared" si="324"/>
        <v>-1</v>
      </c>
      <c r="H1279">
        <f t="shared" si="325"/>
        <v>99999</v>
      </c>
      <c r="I1279">
        <f t="shared" si="326"/>
        <v>99999</v>
      </c>
      <c r="J1279">
        <f>IF(Basket_Sheet!$I$6=0,IF(C1279&lt;Basket_Sheet!$I$7,-10,10),IF(Basket_Sheet!$I$6=1,IF(D1279&lt;Basket_Sheet!$I$7,-10,10),IF(Basket_Sheet!$I$6=2,IF(E1279&gt;Basket_Sheet!$I$7,-10,10),"")))</f>
        <v>-10</v>
      </c>
      <c r="K1279">
        <f t="shared" si="327"/>
        <v>-1</v>
      </c>
      <c r="L1279">
        <f t="shared" si="328"/>
        <v>2</v>
      </c>
      <c r="M1279">
        <f t="shared" si="329"/>
        <v>2</v>
      </c>
      <c r="N1279">
        <v>34750.851600000002</v>
      </c>
      <c r="O1279" s="6">
        <f t="shared" si="334"/>
        <v>5.5689270599994511E-3</v>
      </c>
      <c r="P1279">
        <v>52924264</v>
      </c>
      <c r="Q1279" s="6">
        <f t="shared" si="335"/>
        <v>4.5753467612648091E-3</v>
      </c>
      <c r="R1279">
        <v>7711.9045532820473</v>
      </c>
      <c r="S1279" s="6">
        <f t="shared" si="336"/>
        <v>3.2327885434835224E-4</v>
      </c>
      <c r="T1279" s="29">
        <v>1292.5736399999998</v>
      </c>
      <c r="U1279" s="6">
        <f t="shared" si="337"/>
        <v>1.9137827158921539E-3</v>
      </c>
      <c r="V1279">
        <v>1889.1429399999997</v>
      </c>
      <c r="W1279" s="6">
        <f t="shared" si="339"/>
        <v>-3.6130928603368417E-3</v>
      </c>
      <c r="X1279">
        <v>9004.4781932820479</v>
      </c>
      <c r="Y1279" s="6">
        <f t="shared" si="338"/>
        <v>5.5128180839703056E-4</v>
      </c>
      <c r="Z1279" s="29">
        <v>10893.621133282048</v>
      </c>
      <c r="AA1279" s="6">
        <f t="shared" si="340"/>
        <v>-1.7338610034389745E-4</v>
      </c>
      <c r="AB1279">
        <f t="shared" si="330"/>
        <v>2021</v>
      </c>
      <c r="AC1279">
        <f t="shared" si="331"/>
        <v>7</v>
      </c>
      <c r="AD1279" s="23">
        <f t="shared" si="332"/>
        <v>3</v>
      </c>
      <c r="AE1279">
        <f>IF(ISBLANK(Basket_Sheet!$I$1),0,IF(Basket_Sheet!$I$1=0,1,IF(Calculation_Sheet!AB1279=Basket_Sheet!$I$1,1,0)))</f>
        <v>1</v>
      </c>
      <c r="AF1279">
        <f>IF(ISBLANK(Basket_Sheet!$I$2),0,IF(Basket_Sheet!$I$2=0,1,IF(Calculation_Sheet!AC1279=Basket_Sheet!$I$2,1,0)))</f>
        <v>0</v>
      </c>
      <c r="AG1279">
        <f>IF(ISBLANK(Basket_Sheet!$I$3),0,IF(Basket_Sheet!$I$3=0,1,IF(Calculation_Sheet!AD1279=Basket_Sheet!$I$3,1,0)))</f>
        <v>0</v>
      </c>
      <c r="AH1279">
        <f t="shared" si="333"/>
        <v>1</v>
      </c>
    </row>
    <row r="1280" spans="1:34" x14ac:dyDescent="0.35">
      <c r="A1280" s="19">
        <v>44407</v>
      </c>
      <c r="B1280" s="7">
        <v>8.495577092606256E-2</v>
      </c>
      <c r="C1280">
        <v>0.22953341299999999</v>
      </c>
      <c r="D1280">
        <v>3.8854957184093097E-2</v>
      </c>
      <c r="E1280">
        <v>10.610360896127499</v>
      </c>
      <c r="F1280">
        <v>2</v>
      </c>
      <c r="G1280">
        <f t="shared" si="324"/>
        <v>99999</v>
      </c>
      <c r="H1280">
        <f t="shared" si="325"/>
        <v>0</v>
      </c>
      <c r="I1280">
        <f t="shared" si="326"/>
        <v>99999</v>
      </c>
      <c r="J1280">
        <f>IF(Basket_Sheet!$I$6=0,IF(C1280&lt;Basket_Sheet!$I$7,-10,10),IF(Basket_Sheet!$I$6=1,IF(D1280&lt;Basket_Sheet!$I$7,-10,10),IF(Basket_Sheet!$I$6=2,IF(E1280&gt;Basket_Sheet!$I$7,-10,10),"")))</f>
        <v>-10</v>
      </c>
      <c r="K1280">
        <f t="shared" si="327"/>
        <v>0</v>
      </c>
      <c r="L1280">
        <f t="shared" si="328"/>
        <v>4</v>
      </c>
      <c r="M1280">
        <f t="shared" si="329"/>
        <v>4</v>
      </c>
      <c r="N1280">
        <v>34576.148399999998</v>
      </c>
      <c r="O1280" s="6">
        <f t="shared" si="334"/>
        <v>-5.0273070142546894E-3</v>
      </c>
      <c r="P1280">
        <v>53282288</v>
      </c>
      <c r="Q1280" s="6">
        <f t="shared" si="335"/>
        <v>6.7648366352339728E-3</v>
      </c>
      <c r="R1280">
        <v>7746.0653378063334</v>
      </c>
      <c r="S1280" s="6">
        <f t="shared" si="336"/>
        <v>4.4296171313151778E-3</v>
      </c>
      <c r="T1280" s="29">
        <v>1294.89832</v>
      </c>
      <c r="U1280" s="6">
        <f t="shared" si="337"/>
        <v>1.7984894075360192E-3</v>
      </c>
      <c r="V1280">
        <v>1864.5834199999999</v>
      </c>
      <c r="W1280" s="6">
        <f t="shared" si="339"/>
        <v>-1.3000350307002084E-2</v>
      </c>
      <c r="X1280">
        <v>9040.9636578063328</v>
      </c>
      <c r="Y1280" s="6">
        <f t="shared" si="338"/>
        <v>4.0519243582048947E-3</v>
      </c>
      <c r="Z1280" s="29">
        <v>10905.547077806332</v>
      </c>
      <c r="AA1280" s="6">
        <f t="shared" si="340"/>
        <v>1.0947640255127844E-3</v>
      </c>
      <c r="AB1280">
        <f t="shared" si="330"/>
        <v>2021</v>
      </c>
      <c r="AC1280">
        <f t="shared" si="331"/>
        <v>7</v>
      </c>
      <c r="AD1280" s="23">
        <f t="shared" si="332"/>
        <v>3</v>
      </c>
      <c r="AE1280">
        <f>IF(ISBLANK(Basket_Sheet!$I$1),0,IF(Basket_Sheet!$I$1=0,1,IF(Calculation_Sheet!AB1280=Basket_Sheet!$I$1,1,0)))</f>
        <v>1</v>
      </c>
      <c r="AF1280">
        <f>IF(ISBLANK(Basket_Sheet!$I$2),0,IF(Basket_Sheet!$I$2=0,1,IF(Calculation_Sheet!AC1280=Basket_Sheet!$I$2,1,0)))</f>
        <v>0</v>
      </c>
      <c r="AG1280">
        <f>IF(ISBLANK(Basket_Sheet!$I$3),0,IF(Basket_Sheet!$I$3=0,1,IF(Calculation_Sheet!AD1280=Basket_Sheet!$I$3,1,0)))</f>
        <v>0</v>
      </c>
      <c r="AH1280">
        <f t="shared" si="333"/>
        <v>1</v>
      </c>
    </row>
    <row r="1281" spans="1:34" x14ac:dyDescent="0.35">
      <c r="A1281" s="19">
        <v>44410</v>
      </c>
      <c r="B1281" s="7">
        <v>0.98918772815218514</v>
      </c>
      <c r="C1281">
        <v>0.35889564000000002</v>
      </c>
      <c r="D1281">
        <v>9.2587711585764801E-2</v>
      </c>
      <c r="E1281">
        <v>7.8996372943338802</v>
      </c>
      <c r="F1281">
        <v>1</v>
      </c>
      <c r="G1281">
        <f t="shared" si="324"/>
        <v>99999</v>
      </c>
      <c r="H1281">
        <f t="shared" si="325"/>
        <v>99999</v>
      </c>
      <c r="I1281">
        <f t="shared" si="326"/>
        <v>1</v>
      </c>
      <c r="J1281">
        <f>IF(Basket_Sheet!$I$6=0,IF(C1281&lt;Basket_Sheet!$I$7,-10,10),IF(Basket_Sheet!$I$6=1,IF(D1281&lt;Basket_Sheet!$I$7,-10,10),IF(Basket_Sheet!$I$6=2,IF(E1281&gt;Basket_Sheet!$I$7,-10,10),"")))</f>
        <v>10</v>
      </c>
      <c r="K1281">
        <f t="shared" si="327"/>
        <v>1</v>
      </c>
      <c r="L1281">
        <f t="shared" si="328"/>
        <v>5</v>
      </c>
      <c r="M1281">
        <f t="shared" si="329"/>
        <v>5</v>
      </c>
      <c r="N1281">
        <v>34726.050799999997</v>
      </c>
      <c r="O1281" s="6">
        <f t="shared" si="334"/>
        <v>4.3354279448892807E-3</v>
      </c>
      <c r="P1281">
        <v>53291756</v>
      </c>
      <c r="Q1281" s="6">
        <f t="shared" si="335"/>
        <v>1.7769507195342094E-4</v>
      </c>
      <c r="R1281">
        <v>7743.159998571311</v>
      </c>
      <c r="S1281" s="6">
        <f t="shared" si="336"/>
        <v>-3.7507290583294051E-4</v>
      </c>
      <c r="T1281" s="29">
        <v>1296.4402</v>
      </c>
      <c r="U1281" s="6">
        <f t="shared" si="337"/>
        <v>1.1907344199812986E-3</v>
      </c>
      <c r="V1281">
        <v>1864.5834199999999</v>
      </c>
      <c r="W1281" s="6">
        <f t="shared" si="339"/>
        <v>0</v>
      </c>
      <c r="X1281">
        <v>9039.6001985713119</v>
      </c>
      <c r="Y1281" s="6">
        <f t="shared" si="338"/>
        <v>-1.5080906047482134E-4</v>
      </c>
      <c r="Z1281" s="29">
        <v>10904.183618571311</v>
      </c>
      <c r="AA1281" s="6">
        <f t="shared" si="340"/>
        <v>-1.2502437752948126E-4</v>
      </c>
      <c r="AB1281">
        <f t="shared" si="330"/>
        <v>2021</v>
      </c>
      <c r="AC1281">
        <f t="shared" si="331"/>
        <v>8</v>
      </c>
      <c r="AD1281" s="23">
        <f t="shared" si="332"/>
        <v>3</v>
      </c>
      <c r="AE1281">
        <f>IF(ISBLANK(Basket_Sheet!$I$1),0,IF(Basket_Sheet!$I$1=0,1,IF(Calculation_Sheet!AB1281=Basket_Sheet!$I$1,1,0)))</f>
        <v>1</v>
      </c>
      <c r="AF1281">
        <f>IF(ISBLANK(Basket_Sheet!$I$2),0,IF(Basket_Sheet!$I$2=0,1,IF(Calculation_Sheet!AC1281=Basket_Sheet!$I$2,1,0)))</f>
        <v>0</v>
      </c>
      <c r="AG1281">
        <f>IF(ISBLANK(Basket_Sheet!$I$3),0,IF(Basket_Sheet!$I$3=0,1,IF(Calculation_Sheet!AD1281=Basket_Sheet!$I$3,1,0)))</f>
        <v>0</v>
      </c>
      <c r="AH1281">
        <f t="shared" si="333"/>
        <v>1</v>
      </c>
    </row>
    <row r="1282" spans="1:34" x14ac:dyDescent="0.35">
      <c r="A1282" s="19">
        <v>44411</v>
      </c>
      <c r="B1282" s="7">
        <v>3.2011227079869542</v>
      </c>
      <c r="C1282">
        <v>0.80877770599999999</v>
      </c>
      <c r="D1282">
        <v>0.34221942427646801</v>
      </c>
      <c r="E1282">
        <v>4.6034397756216396</v>
      </c>
      <c r="F1282">
        <v>0</v>
      </c>
      <c r="G1282">
        <f t="shared" si="324"/>
        <v>99999</v>
      </c>
      <c r="H1282">
        <f t="shared" si="325"/>
        <v>99999</v>
      </c>
      <c r="I1282">
        <f t="shared" si="326"/>
        <v>1</v>
      </c>
      <c r="J1282">
        <f>IF(Basket_Sheet!$I$6=0,IF(C1282&lt;Basket_Sheet!$I$7,-10,10),IF(Basket_Sheet!$I$6=1,IF(D1282&lt;Basket_Sheet!$I$7,-10,10),IF(Basket_Sheet!$I$6=2,IF(E1282&gt;Basket_Sheet!$I$7,-10,10),"")))</f>
        <v>10</v>
      </c>
      <c r="K1282">
        <f t="shared" si="327"/>
        <v>1</v>
      </c>
      <c r="L1282">
        <f t="shared" si="328"/>
        <v>5</v>
      </c>
      <c r="M1282">
        <f t="shared" si="329"/>
        <v>5</v>
      </c>
      <c r="N1282">
        <v>35199.5</v>
      </c>
      <c r="O1282" s="6">
        <f t="shared" si="334"/>
        <v>1.3633833652054728E-2</v>
      </c>
      <c r="P1282">
        <v>53395424</v>
      </c>
      <c r="Q1282" s="6">
        <f t="shared" si="335"/>
        <v>1.9452915006215044E-3</v>
      </c>
      <c r="R1282">
        <v>7749.8531985113932</v>
      </c>
      <c r="S1282" s="6">
        <f t="shared" si="336"/>
        <v>8.644016062326898E-4</v>
      </c>
      <c r="T1282" s="29">
        <v>1301.20778</v>
      </c>
      <c r="U1282" s="6">
        <f t="shared" si="337"/>
        <v>3.6774391907934412E-3</v>
      </c>
      <c r="V1282">
        <v>1864.5834199999999</v>
      </c>
      <c r="W1282" s="6">
        <f t="shared" si="339"/>
        <v>0</v>
      </c>
      <c r="X1282">
        <v>9051.0609785113938</v>
      </c>
      <c r="Y1282" s="6">
        <f t="shared" si="338"/>
        <v>1.2678414629325729E-3</v>
      </c>
      <c r="Z1282" s="29">
        <v>10915.644398511395</v>
      </c>
      <c r="AA1282" s="6">
        <f t="shared" si="340"/>
        <v>1.0510442909787976E-3</v>
      </c>
      <c r="AB1282">
        <f t="shared" si="330"/>
        <v>2021</v>
      </c>
      <c r="AC1282">
        <f t="shared" si="331"/>
        <v>8</v>
      </c>
      <c r="AD1282" s="23">
        <f t="shared" si="332"/>
        <v>3</v>
      </c>
      <c r="AE1282">
        <f>IF(ISBLANK(Basket_Sheet!$I$1),0,IF(Basket_Sheet!$I$1=0,1,IF(Calculation_Sheet!AB1282=Basket_Sheet!$I$1,1,0)))</f>
        <v>1</v>
      </c>
      <c r="AF1282">
        <f>IF(ISBLANK(Basket_Sheet!$I$2),0,IF(Basket_Sheet!$I$2=0,1,IF(Calculation_Sheet!AC1282=Basket_Sheet!$I$2,1,0)))</f>
        <v>0</v>
      </c>
      <c r="AG1282">
        <f>IF(ISBLANK(Basket_Sheet!$I$3),0,IF(Basket_Sheet!$I$3=0,1,IF(Calculation_Sheet!AD1282=Basket_Sheet!$I$3,1,0)))</f>
        <v>0</v>
      </c>
      <c r="AH1282">
        <f t="shared" si="333"/>
        <v>1</v>
      </c>
    </row>
    <row r="1283" spans="1:34" x14ac:dyDescent="0.35">
      <c r="A1283" s="19">
        <v>44412</v>
      </c>
      <c r="B1283" s="7">
        <v>1.0113323292988361</v>
      </c>
      <c r="C1283">
        <v>0.74562496700000003</v>
      </c>
      <c r="D1283">
        <v>0.20026051207724299</v>
      </c>
      <c r="E1283">
        <v>5.5919338875026599</v>
      </c>
      <c r="F1283">
        <v>5</v>
      </c>
      <c r="G1283">
        <f t="shared" si="324"/>
        <v>99999</v>
      </c>
      <c r="H1283">
        <f t="shared" si="325"/>
        <v>99999</v>
      </c>
      <c r="I1283">
        <f t="shared" si="326"/>
        <v>1</v>
      </c>
      <c r="J1283">
        <f>IF(Basket_Sheet!$I$6=0,IF(C1283&lt;Basket_Sheet!$I$7,-10,10),IF(Basket_Sheet!$I$6=1,IF(D1283&lt;Basket_Sheet!$I$7,-10,10),IF(Basket_Sheet!$I$6=2,IF(E1283&gt;Basket_Sheet!$I$7,-10,10),"")))</f>
        <v>10</v>
      </c>
      <c r="K1283">
        <f t="shared" si="327"/>
        <v>1</v>
      </c>
      <c r="L1283">
        <f t="shared" si="328"/>
        <v>5</v>
      </c>
      <c r="M1283">
        <f t="shared" si="329"/>
        <v>5</v>
      </c>
      <c r="N1283">
        <v>35994.5</v>
      </c>
      <c r="O1283" s="6">
        <f t="shared" si="334"/>
        <v>2.258554809017177E-2</v>
      </c>
      <c r="P1283">
        <v>53538604</v>
      </c>
      <c r="Q1283" s="6">
        <f t="shared" si="335"/>
        <v>2.681503193981527E-3</v>
      </c>
      <c r="R1283">
        <v>7744.0435526642541</v>
      </c>
      <c r="S1283" s="6">
        <f t="shared" si="336"/>
        <v>-7.4964592210013947E-4</v>
      </c>
      <c r="T1283" s="29">
        <v>1303.23738</v>
      </c>
      <c r="U1283" s="6">
        <f t="shared" si="337"/>
        <v>1.5597816361043737E-3</v>
      </c>
      <c r="V1283">
        <v>1882.0768199999998</v>
      </c>
      <c r="W1283" s="6">
        <f t="shared" si="339"/>
        <v>9.3819347594541469E-3</v>
      </c>
      <c r="X1283">
        <v>9047.2809326642546</v>
      </c>
      <c r="Y1283" s="6">
        <f t="shared" si="338"/>
        <v>-4.1763566239516603E-4</v>
      </c>
      <c r="Z1283" s="29">
        <v>10929.357752664255</v>
      </c>
      <c r="AA1283" s="6">
        <f t="shared" si="340"/>
        <v>1.2563027570529073E-3</v>
      </c>
      <c r="AB1283">
        <f t="shared" si="330"/>
        <v>2021</v>
      </c>
      <c r="AC1283">
        <f t="shared" si="331"/>
        <v>8</v>
      </c>
      <c r="AD1283" s="23">
        <f t="shared" si="332"/>
        <v>3</v>
      </c>
      <c r="AE1283">
        <f>IF(ISBLANK(Basket_Sheet!$I$1),0,IF(Basket_Sheet!$I$1=0,1,IF(Calculation_Sheet!AB1283=Basket_Sheet!$I$1,1,0)))</f>
        <v>1</v>
      </c>
      <c r="AF1283">
        <f>IF(ISBLANK(Basket_Sheet!$I$2),0,IF(Basket_Sheet!$I$2=0,1,IF(Calculation_Sheet!AC1283=Basket_Sheet!$I$2,1,0)))</f>
        <v>0</v>
      </c>
      <c r="AG1283">
        <f>IF(ISBLANK(Basket_Sheet!$I$3),0,IF(Basket_Sheet!$I$3=0,1,IF(Calculation_Sheet!AD1283=Basket_Sheet!$I$3,1,0)))</f>
        <v>0</v>
      </c>
      <c r="AH1283">
        <f t="shared" si="333"/>
        <v>1</v>
      </c>
    </row>
    <row r="1284" spans="1:34" x14ac:dyDescent="0.35">
      <c r="A1284" s="19">
        <v>44413</v>
      </c>
      <c r="B1284" s="7">
        <v>-2.9787606481012176E-2</v>
      </c>
      <c r="C1284">
        <v>0.42773868300000001</v>
      </c>
      <c r="D1284">
        <v>2.6674877021260202E-2</v>
      </c>
      <c r="E1284">
        <v>9.2778926600116396</v>
      </c>
      <c r="F1284">
        <v>9</v>
      </c>
      <c r="G1284">
        <f t="shared" si="324"/>
        <v>99999</v>
      </c>
      <c r="H1284">
        <f t="shared" si="325"/>
        <v>0</v>
      </c>
      <c r="I1284">
        <f t="shared" si="326"/>
        <v>99999</v>
      </c>
      <c r="J1284">
        <f>IF(Basket_Sheet!$I$6=0,IF(C1284&lt;Basket_Sheet!$I$7,-10,10),IF(Basket_Sheet!$I$6=1,IF(D1284&lt;Basket_Sheet!$I$7,-10,10),IF(Basket_Sheet!$I$6=2,IF(E1284&gt;Basket_Sheet!$I$7,-10,10),"")))</f>
        <v>-10</v>
      </c>
      <c r="K1284">
        <f t="shared" si="327"/>
        <v>0</v>
      </c>
      <c r="L1284">
        <f t="shared" si="328"/>
        <v>4</v>
      </c>
      <c r="M1284">
        <f t="shared" si="329"/>
        <v>4</v>
      </c>
      <c r="N1284">
        <v>35793.851600000002</v>
      </c>
      <c r="O1284" s="6">
        <f t="shared" si="334"/>
        <v>-5.5744183139090353E-3</v>
      </c>
      <c r="P1284">
        <v>53686868</v>
      </c>
      <c r="Q1284" s="6">
        <f t="shared" si="335"/>
        <v>2.7692914817127878E-3</v>
      </c>
      <c r="R1284">
        <v>7744.9300554425463</v>
      </c>
      <c r="S1284" s="6">
        <f t="shared" si="336"/>
        <v>1.1447543809173233E-4</v>
      </c>
      <c r="T1284" s="29">
        <v>1301.5002400000001</v>
      </c>
      <c r="U1284" s="6">
        <f t="shared" si="337"/>
        <v>-1.3329421229461014E-3</v>
      </c>
      <c r="V1284">
        <v>1919.0676199999998</v>
      </c>
      <c r="W1284" s="6">
        <f t="shared" si="339"/>
        <v>1.965424556899853E-2</v>
      </c>
      <c r="X1284">
        <v>9046.4302954425457</v>
      </c>
      <c r="Y1284" s="6">
        <f t="shared" si="338"/>
        <v>-9.4021311821790299E-5</v>
      </c>
      <c r="Z1284" s="29">
        <v>10965.497915442545</v>
      </c>
      <c r="AA1284" s="6">
        <f t="shared" si="340"/>
        <v>3.3067050778423646E-3</v>
      </c>
      <c r="AB1284">
        <f t="shared" si="330"/>
        <v>2021</v>
      </c>
      <c r="AC1284">
        <f t="shared" si="331"/>
        <v>8</v>
      </c>
      <c r="AD1284" s="23">
        <f t="shared" si="332"/>
        <v>3</v>
      </c>
      <c r="AE1284">
        <f>IF(ISBLANK(Basket_Sheet!$I$1),0,IF(Basket_Sheet!$I$1=0,1,IF(Calculation_Sheet!AB1284=Basket_Sheet!$I$1,1,0)))</f>
        <v>1</v>
      </c>
      <c r="AF1284">
        <f>IF(ISBLANK(Basket_Sheet!$I$2),0,IF(Basket_Sheet!$I$2=0,1,IF(Calculation_Sheet!AC1284=Basket_Sheet!$I$2,1,0)))</f>
        <v>0</v>
      </c>
      <c r="AG1284">
        <f>IF(ISBLANK(Basket_Sheet!$I$3),0,IF(Basket_Sheet!$I$3=0,1,IF(Calculation_Sheet!AD1284=Basket_Sheet!$I$3,1,0)))</f>
        <v>0</v>
      </c>
      <c r="AH1284">
        <f t="shared" si="333"/>
        <v>1</v>
      </c>
    </row>
    <row r="1285" spans="1:34" x14ac:dyDescent="0.35">
      <c r="A1285" s="19">
        <v>44414</v>
      </c>
      <c r="B1285" s="7">
        <v>0.11920745733196973</v>
      </c>
      <c r="C1285">
        <v>0.57199117700000002</v>
      </c>
      <c r="D1285">
        <v>6.7265136685264196E-2</v>
      </c>
      <c r="E1285">
        <v>9.7215052505946904</v>
      </c>
      <c r="F1285">
        <v>10</v>
      </c>
      <c r="G1285">
        <f t="shared" si="324"/>
        <v>99999</v>
      </c>
      <c r="H1285">
        <f t="shared" si="325"/>
        <v>0</v>
      </c>
      <c r="I1285">
        <f t="shared" si="326"/>
        <v>99999</v>
      </c>
      <c r="J1285">
        <f>IF(Basket_Sheet!$I$6=0,IF(C1285&lt;Basket_Sheet!$I$7,-10,10),IF(Basket_Sheet!$I$6=1,IF(D1285&lt;Basket_Sheet!$I$7,-10,10),IF(Basket_Sheet!$I$6=2,IF(E1285&gt;Basket_Sheet!$I$7,-10,10),"")))</f>
        <v>-10</v>
      </c>
      <c r="K1285">
        <f t="shared" si="327"/>
        <v>0</v>
      </c>
      <c r="L1285">
        <f t="shared" si="328"/>
        <v>4</v>
      </c>
      <c r="M1285">
        <f t="shared" si="329"/>
        <v>4</v>
      </c>
      <c r="N1285">
        <v>35882.101600000002</v>
      </c>
      <c r="O1285" s="6">
        <f t="shared" si="334"/>
        <v>2.4655072325325822E-3</v>
      </c>
      <c r="P1285">
        <v>54168780</v>
      </c>
      <c r="Q1285" s="6">
        <f t="shared" si="335"/>
        <v>8.9763478100455263E-3</v>
      </c>
      <c r="R1285">
        <v>7773.0633121870787</v>
      </c>
      <c r="S1285" s="6">
        <f t="shared" si="336"/>
        <v>3.6324739594986166E-3</v>
      </c>
      <c r="T1285" s="29">
        <v>1298.5309</v>
      </c>
      <c r="U1285" s="6">
        <f t="shared" si="337"/>
        <v>-2.2814748001891427E-3</v>
      </c>
      <c r="V1285">
        <v>1896.0161999999996</v>
      </c>
      <c r="W1285" s="6">
        <f t="shared" si="339"/>
        <v>-1.2011781012698397E-2</v>
      </c>
      <c r="X1285">
        <v>9071.5942121870794</v>
      </c>
      <c r="Y1285" s="6">
        <f t="shared" si="338"/>
        <v>2.7816404838945097E-3</v>
      </c>
      <c r="Z1285" s="29">
        <v>10967.610412187079</v>
      </c>
      <c r="AA1285" s="6">
        <f t="shared" si="340"/>
        <v>1.9264941371788247E-4</v>
      </c>
      <c r="AB1285">
        <f t="shared" si="330"/>
        <v>2021</v>
      </c>
      <c r="AC1285">
        <f t="shared" si="331"/>
        <v>8</v>
      </c>
      <c r="AD1285" s="23">
        <f t="shared" si="332"/>
        <v>3</v>
      </c>
      <c r="AE1285">
        <f>IF(ISBLANK(Basket_Sheet!$I$1),0,IF(Basket_Sheet!$I$1=0,1,IF(Calculation_Sheet!AB1285=Basket_Sheet!$I$1,1,0)))</f>
        <v>1</v>
      </c>
      <c r="AF1285">
        <f>IF(ISBLANK(Basket_Sheet!$I$2),0,IF(Basket_Sheet!$I$2=0,1,IF(Calculation_Sheet!AC1285=Basket_Sheet!$I$2,1,0)))</f>
        <v>0</v>
      </c>
      <c r="AG1285">
        <f>IF(ISBLANK(Basket_Sheet!$I$3),0,IF(Basket_Sheet!$I$3=0,1,IF(Calculation_Sheet!AD1285=Basket_Sheet!$I$3,1,0)))</f>
        <v>0</v>
      </c>
      <c r="AH1285">
        <f t="shared" si="333"/>
        <v>1</v>
      </c>
    </row>
    <row r="1286" spans="1:34" x14ac:dyDescent="0.35">
      <c r="A1286" s="19">
        <v>44417</v>
      </c>
      <c r="B1286" s="7">
        <v>0.2816212553043857</v>
      </c>
      <c r="C1286">
        <v>0.381030851</v>
      </c>
      <c r="D1286">
        <v>2.2433215137839201E-2</v>
      </c>
      <c r="E1286">
        <v>9.1824936443928706</v>
      </c>
      <c r="F1286">
        <v>10</v>
      </c>
      <c r="G1286">
        <f t="shared" si="324"/>
        <v>99999</v>
      </c>
      <c r="H1286">
        <f t="shared" si="325"/>
        <v>99999</v>
      </c>
      <c r="I1286">
        <f t="shared" si="326"/>
        <v>1</v>
      </c>
      <c r="J1286">
        <f>IF(Basket_Sheet!$I$6=0,IF(C1286&lt;Basket_Sheet!$I$7,-10,10),IF(Basket_Sheet!$I$6=1,IF(D1286&lt;Basket_Sheet!$I$7,-10,10),IF(Basket_Sheet!$I$6=2,IF(E1286&gt;Basket_Sheet!$I$7,-10,10),"")))</f>
        <v>-10</v>
      </c>
      <c r="K1286">
        <f t="shared" si="327"/>
        <v>1</v>
      </c>
      <c r="L1286">
        <f t="shared" si="328"/>
        <v>6</v>
      </c>
      <c r="M1286">
        <f t="shared" si="329"/>
        <v>6</v>
      </c>
      <c r="N1286">
        <v>36014.800799999997</v>
      </c>
      <c r="O1286" s="6">
        <f t="shared" si="334"/>
        <v>3.6982003306069711E-3</v>
      </c>
      <c r="P1286">
        <v>54225648</v>
      </c>
      <c r="Q1286" s="6">
        <f t="shared" si="335"/>
        <v>1.0498298097170178E-3</v>
      </c>
      <c r="R1286">
        <v>7759.9948163948484</v>
      </c>
      <c r="S1286" s="6">
        <f t="shared" si="336"/>
        <v>-1.6812542581173817E-3</v>
      </c>
      <c r="T1286" s="29">
        <v>1297.7425000000001</v>
      </c>
      <c r="U1286" s="6">
        <f t="shared" si="337"/>
        <v>-6.0714766202318859E-4</v>
      </c>
      <c r="V1286">
        <v>1896.0161999999996</v>
      </c>
      <c r="W1286" s="6">
        <f t="shared" si="339"/>
        <v>0</v>
      </c>
      <c r="X1286">
        <v>9057.7373163948487</v>
      </c>
      <c r="Y1286" s="6">
        <f t="shared" si="338"/>
        <v>-1.5275039279881719E-3</v>
      </c>
      <c r="Z1286" s="29">
        <v>10953.753516394849</v>
      </c>
      <c r="AA1286" s="6">
        <f t="shared" si="340"/>
        <v>-1.2634380025783321E-3</v>
      </c>
      <c r="AB1286">
        <f t="shared" si="330"/>
        <v>2021</v>
      </c>
      <c r="AC1286">
        <f t="shared" si="331"/>
        <v>8</v>
      </c>
      <c r="AD1286" s="23">
        <f t="shared" si="332"/>
        <v>3</v>
      </c>
      <c r="AE1286">
        <f>IF(ISBLANK(Basket_Sheet!$I$1),0,IF(Basket_Sheet!$I$1=0,1,IF(Calculation_Sheet!AB1286=Basket_Sheet!$I$1,1,0)))</f>
        <v>1</v>
      </c>
      <c r="AF1286">
        <f>IF(ISBLANK(Basket_Sheet!$I$2),0,IF(Basket_Sheet!$I$2=0,1,IF(Calculation_Sheet!AC1286=Basket_Sheet!$I$2,1,0)))</f>
        <v>0</v>
      </c>
      <c r="AG1286">
        <f>IF(ISBLANK(Basket_Sheet!$I$3),0,IF(Basket_Sheet!$I$3=0,1,IF(Calculation_Sheet!AD1286=Basket_Sheet!$I$3,1,0)))</f>
        <v>0</v>
      </c>
      <c r="AH1286">
        <f t="shared" si="333"/>
        <v>1</v>
      </c>
    </row>
    <row r="1287" spans="1:34" x14ac:dyDescent="0.35">
      <c r="A1287" s="19">
        <v>44418</v>
      </c>
      <c r="B1287" s="7">
        <v>-0.81373477113844861</v>
      </c>
      <c r="C1287">
        <v>0.55563922399999999</v>
      </c>
      <c r="D1287">
        <v>0.114972130755503</v>
      </c>
      <c r="E1287">
        <v>7.2868267291903503</v>
      </c>
      <c r="F1287">
        <v>4</v>
      </c>
      <c r="G1287">
        <f t="shared" si="324"/>
        <v>-1</v>
      </c>
      <c r="H1287">
        <f t="shared" si="325"/>
        <v>99999</v>
      </c>
      <c r="I1287">
        <f t="shared" si="326"/>
        <v>99999</v>
      </c>
      <c r="J1287">
        <f>IF(Basket_Sheet!$I$6=0,IF(C1287&lt;Basket_Sheet!$I$7,-10,10),IF(Basket_Sheet!$I$6=1,IF(D1287&lt;Basket_Sheet!$I$7,-10,10),IF(Basket_Sheet!$I$6=2,IF(E1287&gt;Basket_Sheet!$I$7,-10,10),"")))</f>
        <v>10</v>
      </c>
      <c r="K1287">
        <f t="shared" si="327"/>
        <v>-1</v>
      </c>
      <c r="L1287">
        <f t="shared" si="328"/>
        <v>1</v>
      </c>
      <c r="M1287">
        <f t="shared" si="329"/>
        <v>1</v>
      </c>
      <c r="N1287">
        <v>36009.550799999997</v>
      </c>
      <c r="O1287" s="6">
        <f t="shared" si="334"/>
        <v>-1.45773401029059E-4</v>
      </c>
      <c r="P1287">
        <v>54254672</v>
      </c>
      <c r="Q1287" s="6">
        <f t="shared" si="335"/>
        <v>5.3524487157807776E-4</v>
      </c>
      <c r="R1287">
        <v>7754.1920484350003</v>
      </c>
      <c r="S1287" s="6">
        <f t="shared" si="336"/>
        <v>-7.477798757787868E-4</v>
      </c>
      <c r="T1287" s="29">
        <v>1299.67266</v>
      </c>
      <c r="U1287" s="6">
        <f t="shared" si="337"/>
        <v>1.4873212520973844E-3</v>
      </c>
      <c r="V1287">
        <v>1894.7979599999999</v>
      </c>
      <c r="W1287" s="6">
        <f t="shared" si="339"/>
        <v>-6.4252615563076265E-4</v>
      </c>
      <c r="X1287">
        <v>9053.8647084349996</v>
      </c>
      <c r="Y1287" s="6">
        <f t="shared" si="338"/>
        <v>-4.2754694959412642E-4</v>
      </c>
      <c r="Z1287" s="29">
        <v>10948.662668434999</v>
      </c>
      <c r="AA1287" s="6">
        <f t="shared" si="340"/>
        <v>-4.6475830885095437E-4</v>
      </c>
      <c r="AB1287">
        <f t="shared" si="330"/>
        <v>2021</v>
      </c>
      <c r="AC1287">
        <f t="shared" si="331"/>
        <v>8</v>
      </c>
      <c r="AD1287" s="23">
        <f t="shared" si="332"/>
        <v>3</v>
      </c>
      <c r="AE1287">
        <f>IF(ISBLANK(Basket_Sheet!$I$1),0,IF(Basket_Sheet!$I$1=0,1,IF(Calculation_Sheet!AB1287=Basket_Sheet!$I$1,1,0)))</f>
        <v>1</v>
      </c>
      <c r="AF1287">
        <f>IF(ISBLANK(Basket_Sheet!$I$2),0,IF(Basket_Sheet!$I$2=0,1,IF(Calculation_Sheet!AC1287=Basket_Sheet!$I$2,1,0)))</f>
        <v>0</v>
      </c>
      <c r="AG1287">
        <f>IF(ISBLANK(Basket_Sheet!$I$3),0,IF(Basket_Sheet!$I$3=0,1,IF(Calculation_Sheet!AD1287=Basket_Sheet!$I$3,1,0)))</f>
        <v>0</v>
      </c>
      <c r="AH1287">
        <f t="shared" si="333"/>
        <v>1</v>
      </c>
    </row>
    <row r="1288" spans="1:34" x14ac:dyDescent="0.35">
      <c r="A1288" s="19">
        <v>44419</v>
      </c>
      <c r="B1288" s="7">
        <v>-0.33133275850594929</v>
      </c>
      <c r="C1288">
        <v>3.9421589999999998E-3</v>
      </c>
      <c r="D1288">
        <v>0.15693075707453799</v>
      </c>
      <c r="E1288">
        <v>5.9805609045224699</v>
      </c>
      <c r="F1288">
        <v>9</v>
      </c>
      <c r="G1288">
        <f t="shared" si="324"/>
        <v>-1</v>
      </c>
      <c r="H1288">
        <f t="shared" si="325"/>
        <v>99999</v>
      </c>
      <c r="I1288">
        <f t="shared" si="326"/>
        <v>99999</v>
      </c>
      <c r="J1288">
        <f>IF(Basket_Sheet!$I$6=0,IF(C1288&lt;Basket_Sheet!$I$7,-10,10),IF(Basket_Sheet!$I$6=1,IF(D1288&lt;Basket_Sheet!$I$7,-10,10),IF(Basket_Sheet!$I$6=2,IF(E1288&gt;Basket_Sheet!$I$7,-10,10),"")))</f>
        <v>10</v>
      </c>
      <c r="K1288">
        <f t="shared" si="327"/>
        <v>-1</v>
      </c>
      <c r="L1288">
        <f t="shared" si="328"/>
        <v>1</v>
      </c>
      <c r="M1288">
        <f t="shared" si="329"/>
        <v>1</v>
      </c>
      <c r="N1288">
        <v>35780.351600000002</v>
      </c>
      <c r="O1288" s="6">
        <f t="shared" si="334"/>
        <v>-6.3649558216648527E-3</v>
      </c>
      <c r="P1288">
        <v>54474320</v>
      </c>
      <c r="Q1288" s="6">
        <f t="shared" si="335"/>
        <v>4.0484624070715736E-3</v>
      </c>
      <c r="R1288">
        <v>7793.0736709841285</v>
      </c>
      <c r="S1288" s="6">
        <f t="shared" si="336"/>
        <v>5.014271287874017E-3</v>
      </c>
      <c r="T1288" s="29">
        <v>1299.5418</v>
      </c>
      <c r="U1288" s="6">
        <f t="shared" si="337"/>
        <v>-1.0068689142073151E-4</v>
      </c>
      <c r="V1288">
        <v>1889.9401799999996</v>
      </c>
      <c r="W1288" s="6">
        <f t="shared" si="339"/>
        <v>-2.5637456354451471E-3</v>
      </c>
      <c r="X1288">
        <v>9092.6154709841285</v>
      </c>
      <c r="Y1288" s="6">
        <f t="shared" si="338"/>
        <v>4.280024475407318E-3</v>
      </c>
      <c r="Z1288" s="29">
        <v>10982.555650984128</v>
      </c>
      <c r="AA1288" s="6">
        <f t="shared" si="340"/>
        <v>3.0956276191467236E-3</v>
      </c>
      <c r="AB1288">
        <f t="shared" si="330"/>
        <v>2021</v>
      </c>
      <c r="AC1288">
        <f t="shared" si="331"/>
        <v>8</v>
      </c>
      <c r="AD1288" s="23">
        <f t="shared" si="332"/>
        <v>3</v>
      </c>
      <c r="AE1288">
        <f>IF(ISBLANK(Basket_Sheet!$I$1),0,IF(Basket_Sheet!$I$1=0,1,IF(Calculation_Sheet!AB1288=Basket_Sheet!$I$1,1,0)))</f>
        <v>1</v>
      </c>
      <c r="AF1288">
        <f>IF(ISBLANK(Basket_Sheet!$I$2),0,IF(Basket_Sheet!$I$2=0,1,IF(Calculation_Sheet!AC1288=Basket_Sheet!$I$2,1,0)))</f>
        <v>0</v>
      </c>
      <c r="AG1288">
        <f>IF(ISBLANK(Basket_Sheet!$I$3),0,IF(Basket_Sheet!$I$3=0,1,IF(Calculation_Sheet!AD1288=Basket_Sheet!$I$3,1,0)))</f>
        <v>0</v>
      </c>
      <c r="AH1288">
        <f t="shared" si="333"/>
        <v>1</v>
      </c>
    </row>
    <row r="1289" spans="1:34" x14ac:dyDescent="0.35">
      <c r="A1289" s="19">
        <v>44420</v>
      </c>
      <c r="B1289" s="7">
        <v>0.50033482361934278</v>
      </c>
      <c r="C1289">
        <v>0.19468801199999999</v>
      </c>
      <c r="D1289">
        <v>0.14916717968764701</v>
      </c>
      <c r="E1289">
        <v>10.422835803656101</v>
      </c>
      <c r="F1289">
        <v>6</v>
      </c>
      <c r="G1289">
        <f t="shared" ref="G1289:G1352" si="341">IF(B1289&gt;=MIN($B$9:$B$1732),IF(B1289&lt;-0.25,-1,99999),99999)</f>
        <v>99999</v>
      </c>
      <c r="H1289">
        <f t="shared" ref="H1289:H1352" si="342">IF(B1289&gt;-0.25,IF(B1289&lt;0.25,0,99999),99999)</f>
        <v>99999</v>
      </c>
      <c r="I1289">
        <f t="shared" ref="I1289:I1352" si="343">IF(B1289&gt;0.25,1,99999)</f>
        <v>1</v>
      </c>
      <c r="J1289">
        <f>IF(Basket_Sheet!$I$6=0,IF(C1289&lt;Basket_Sheet!$I$7,-10,10),IF(Basket_Sheet!$I$6=1,IF(D1289&lt;Basket_Sheet!$I$7,-10,10),IF(Basket_Sheet!$I$6=2,IF(E1289&gt;Basket_Sheet!$I$7,-10,10),"")))</f>
        <v>10</v>
      </c>
      <c r="K1289">
        <f t="shared" ref="K1289:K1352" si="344">MIN(G1289:I1289)</f>
        <v>1</v>
      </c>
      <c r="L1289">
        <f t="shared" ref="L1289:L1352" si="345">IF(AND(K1289=-1,J1289=10),1,IF(AND(K1289=-1,J1289=-10),2,IF(AND(K1289=0,J1289=10),3,IF(AND(K1289=0,J1289=-10),4,IF(AND(K1289=1,J1289=10),5,IF(AND(K1289=1,J1289=-10),6,""))))))</f>
        <v>5</v>
      </c>
      <c r="M1289">
        <f t="shared" ref="M1289:M1352" si="346">L1289</f>
        <v>5</v>
      </c>
      <c r="N1289">
        <v>35991.75</v>
      </c>
      <c r="O1289" s="6">
        <f t="shared" si="334"/>
        <v>5.9082258990432734E-3</v>
      </c>
      <c r="P1289">
        <v>54756904</v>
      </c>
      <c r="Q1289" s="6">
        <f t="shared" si="335"/>
        <v>5.1874718215849658E-3</v>
      </c>
      <c r="R1289">
        <v>7843.0570636210987</v>
      </c>
      <c r="S1289" s="6">
        <f t="shared" si="336"/>
        <v>6.4138226773182705E-3</v>
      </c>
      <c r="T1289" s="29">
        <v>1299.4110599999999</v>
      </c>
      <c r="U1289" s="6">
        <f t="shared" si="337"/>
        <v>-1.0060469005312989E-4</v>
      </c>
      <c r="V1289">
        <v>1881.1113599999996</v>
      </c>
      <c r="W1289" s="6">
        <f t="shared" si="339"/>
        <v>-4.6714811894205122E-3</v>
      </c>
      <c r="X1289">
        <v>9142.4681236210981</v>
      </c>
      <c r="Y1289" s="6">
        <f t="shared" si="338"/>
        <v>5.4827626655999939E-3</v>
      </c>
      <c r="Z1289" s="29">
        <v>11023.579483621097</v>
      </c>
      <c r="AA1289" s="6">
        <f t="shared" si="340"/>
        <v>3.7353630558014661E-3</v>
      </c>
      <c r="AB1289">
        <f t="shared" ref="AB1289:AB1352" si="347">YEAR(A1289)</f>
        <v>2021</v>
      </c>
      <c r="AC1289">
        <f t="shared" ref="AC1289:AC1352" si="348">MONTH(A1289)</f>
        <v>8</v>
      </c>
      <c r="AD1289" s="23">
        <f t="shared" si="332"/>
        <v>3</v>
      </c>
      <c r="AE1289">
        <f>IF(ISBLANK(Basket_Sheet!$I$1),0,IF(Basket_Sheet!$I$1=0,1,IF(Calculation_Sheet!AB1289=Basket_Sheet!$I$1,1,0)))</f>
        <v>1</v>
      </c>
      <c r="AF1289">
        <f>IF(ISBLANK(Basket_Sheet!$I$2),0,IF(Basket_Sheet!$I$2=0,1,IF(Calculation_Sheet!AC1289=Basket_Sheet!$I$2,1,0)))</f>
        <v>0</v>
      </c>
      <c r="AG1289">
        <f>IF(ISBLANK(Basket_Sheet!$I$3),0,IF(Basket_Sheet!$I$3=0,1,IF(Calculation_Sheet!AD1289=Basket_Sheet!$I$3,1,0)))</f>
        <v>0</v>
      </c>
      <c r="AH1289">
        <f t="shared" si="333"/>
        <v>1</v>
      </c>
    </row>
    <row r="1290" spans="1:34" x14ac:dyDescent="0.35">
      <c r="A1290" s="19">
        <v>44421</v>
      </c>
      <c r="B1290" s="7">
        <v>-0.21197934567660409</v>
      </c>
      <c r="C1290">
        <v>0.17306162</v>
      </c>
      <c r="D1290">
        <v>4.1227706660092997E-2</v>
      </c>
      <c r="E1290">
        <v>8.4477851391905094</v>
      </c>
      <c r="F1290">
        <v>3</v>
      </c>
      <c r="G1290">
        <f t="shared" si="341"/>
        <v>99999</v>
      </c>
      <c r="H1290">
        <f t="shared" si="342"/>
        <v>0</v>
      </c>
      <c r="I1290">
        <f t="shared" si="343"/>
        <v>99999</v>
      </c>
      <c r="J1290">
        <f>IF(Basket_Sheet!$I$6=0,IF(C1290&lt;Basket_Sheet!$I$7,-10,10),IF(Basket_Sheet!$I$6=1,IF(D1290&lt;Basket_Sheet!$I$7,-10,10),IF(Basket_Sheet!$I$6=2,IF(E1290&gt;Basket_Sheet!$I$7,-10,10),"")))</f>
        <v>-10</v>
      </c>
      <c r="K1290">
        <f t="shared" si="344"/>
        <v>0</v>
      </c>
      <c r="L1290">
        <f t="shared" si="345"/>
        <v>4</v>
      </c>
      <c r="M1290">
        <f t="shared" si="346"/>
        <v>4</v>
      </c>
      <c r="N1290">
        <v>36141.449200000003</v>
      </c>
      <c r="O1290" s="6">
        <f t="shared" si="334"/>
        <v>4.1592642758410125E-3</v>
      </c>
      <c r="P1290">
        <v>54682464</v>
      </c>
      <c r="Q1290" s="6">
        <f t="shared" si="335"/>
        <v>-1.3594632742567336E-3</v>
      </c>
      <c r="R1290">
        <v>7809.2041200364674</v>
      </c>
      <c r="S1290" s="6">
        <f t="shared" si="336"/>
        <v>-4.3162944385108926E-3</v>
      </c>
      <c r="T1290" s="29">
        <v>1298.2724799999999</v>
      </c>
      <c r="U1290" s="6">
        <f t="shared" si="337"/>
        <v>-8.7622772735218568E-4</v>
      </c>
      <c r="V1290">
        <v>1859.9871799999996</v>
      </c>
      <c r="W1290" s="6">
        <f t="shared" si="339"/>
        <v>-1.1229627575052192E-2</v>
      </c>
      <c r="X1290">
        <v>9107.4766000364671</v>
      </c>
      <c r="Y1290" s="6">
        <f t="shared" si="338"/>
        <v>-3.8273607423606748E-3</v>
      </c>
      <c r="Z1290" s="29">
        <v>10967.463780036467</v>
      </c>
      <c r="AA1290" s="6">
        <f t="shared" si="340"/>
        <v>-5.0905156231700888E-3</v>
      </c>
      <c r="AB1290">
        <f t="shared" si="347"/>
        <v>2021</v>
      </c>
      <c r="AC1290">
        <f t="shared" si="348"/>
        <v>8</v>
      </c>
      <c r="AD1290" s="23">
        <f t="shared" ref="AD1290:AD1353" si="349">ROUNDUP(AC1290/3,0)</f>
        <v>3</v>
      </c>
      <c r="AE1290">
        <f>IF(ISBLANK(Basket_Sheet!$I$1),0,IF(Basket_Sheet!$I$1=0,1,IF(Calculation_Sheet!AB1290=Basket_Sheet!$I$1,1,0)))</f>
        <v>1</v>
      </c>
      <c r="AF1290">
        <f>IF(ISBLANK(Basket_Sheet!$I$2),0,IF(Basket_Sheet!$I$2=0,1,IF(Calculation_Sheet!AC1290=Basket_Sheet!$I$2,1,0)))</f>
        <v>0</v>
      </c>
      <c r="AG1290">
        <f>IF(ISBLANK(Basket_Sheet!$I$3),0,IF(Basket_Sheet!$I$3=0,1,IF(Calculation_Sheet!AD1290=Basket_Sheet!$I$3,1,0)))</f>
        <v>0</v>
      </c>
      <c r="AH1290">
        <f t="shared" ref="AH1290:AH1353" si="350">IF(SUM(AE1290:AG1290)&gt;=$T$1,1,0)</f>
        <v>1</v>
      </c>
    </row>
    <row r="1291" spans="1:34" x14ac:dyDescent="0.35">
      <c r="A1291" s="19">
        <v>44424</v>
      </c>
      <c r="B1291" s="7">
        <v>-0.87522118266107629</v>
      </c>
      <c r="C1291">
        <v>0.13035134600000001</v>
      </c>
      <c r="D1291">
        <v>1.44980615438744E-2</v>
      </c>
      <c r="E1291">
        <v>13.822177378753199</v>
      </c>
      <c r="F1291">
        <v>4</v>
      </c>
      <c r="G1291">
        <f t="shared" si="341"/>
        <v>-1</v>
      </c>
      <c r="H1291">
        <f t="shared" si="342"/>
        <v>99999</v>
      </c>
      <c r="I1291">
        <f t="shared" si="343"/>
        <v>99999</v>
      </c>
      <c r="J1291">
        <f>IF(Basket_Sheet!$I$6=0,IF(C1291&lt;Basket_Sheet!$I$7,-10,10),IF(Basket_Sheet!$I$6=1,IF(D1291&lt;Basket_Sheet!$I$7,-10,10),IF(Basket_Sheet!$I$6=2,IF(E1291&gt;Basket_Sheet!$I$7,-10,10),"")))</f>
        <v>-10</v>
      </c>
      <c r="K1291">
        <f t="shared" si="344"/>
        <v>-1</v>
      </c>
      <c r="L1291">
        <f t="shared" si="345"/>
        <v>2</v>
      </c>
      <c r="M1291">
        <f t="shared" si="346"/>
        <v>2</v>
      </c>
      <c r="N1291">
        <v>36043.75</v>
      </c>
      <c r="O1291" s="6">
        <f t="shared" ref="O1291:O1354" si="351">N1291/N1290-1</f>
        <v>-2.7032452257061967E-3</v>
      </c>
      <c r="P1291">
        <v>54748336</v>
      </c>
      <c r="Q1291" s="6">
        <f t="shared" ref="Q1291:Q1354" si="352">P1291/P1290-1</f>
        <v>1.2046275017891794E-3</v>
      </c>
      <c r="R1291">
        <v>7823.0979773599865</v>
      </c>
      <c r="S1291" s="6">
        <f t="shared" ref="S1291:S1354" si="353">R1291/R1290-1</f>
        <v>1.7791643181499506E-3</v>
      </c>
      <c r="T1291" s="29">
        <v>1296.9520399999999</v>
      </c>
      <c r="U1291" s="6">
        <f t="shared" ref="U1291:U1354" si="354">T1291/T1290-1</f>
        <v>-1.0170746282782694E-3</v>
      </c>
      <c r="V1291">
        <v>1859.9871799999996</v>
      </c>
      <c r="W1291" s="6">
        <f t="shared" si="339"/>
        <v>0</v>
      </c>
      <c r="X1291">
        <v>9120.0500173599867</v>
      </c>
      <c r="Y1291" s="6">
        <f t="shared" ref="Y1291:Y1354" si="355">X1291/X1290-1</f>
        <v>1.3805599372573862E-3</v>
      </c>
      <c r="Z1291" s="29">
        <v>10980.037197359987</v>
      </c>
      <c r="AA1291" s="6">
        <f t="shared" si="340"/>
        <v>1.1464288896405606E-3</v>
      </c>
      <c r="AB1291">
        <f t="shared" si="347"/>
        <v>2021</v>
      </c>
      <c r="AC1291">
        <f t="shared" si="348"/>
        <v>8</v>
      </c>
      <c r="AD1291" s="23">
        <f t="shared" si="349"/>
        <v>3</v>
      </c>
      <c r="AE1291">
        <f>IF(ISBLANK(Basket_Sheet!$I$1),0,IF(Basket_Sheet!$I$1=0,1,IF(Calculation_Sheet!AB1291=Basket_Sheet!$I$1,1,0)))</f>
        <v>1</v>
      </c>
      <c r="AF1291">
        <f>IF(ISBLANK(Basket_Sheet!$I$2),0,IF(Basket_Sheet!$I$2=0,1,IF(Calculation_Sheet!AC1291=Basket_Sheet!$I$2,1,0)))</f>
        <v>0</v>
      </c>
      <c r="AG1291">
        <f>IF(ISBLANK(Basket_Sheet!$I$3),0,IF(Basket_Sheet!$I$3=0,1,IF(Calculation_Sheet!AD1291=Basket_Sheet!$I$3,1,0)))</f>
        <v>0</v>
      </c>
      <c r="AH1291">
        <f t="shared" si="350"/>
        <v>1</v>
      </c>
    </row>
    <row r="1292" spans="1:34" x14ac:dyDescent="0.35">
      <c r="A1292" s="19">
        <v>44425</v>
      </c>
      <c r="B1292" s="7">
        <v>-1.0844947003232717</v>
      </c>
      <c r="C1292">
        <v>7.9087296000000001E-2</v>
      </c>
      <c r="D1292">
        <v>1.01091291309883E-2</v>
      </c>
      <c r="E1292">
        <v>9.0034179179005793</v>
      </c>
      <c r="F1292">
        <v>3</v>
      </c>
      <c r="G1292">
        <f t="shared" si="341"/>
        <v>-1</v>
      </c>
      <c r="H1292">
        <f t="shared" si="342"/>
        <v>99999</v>
      </c>
      <c r="I1292">
        <f t="shared" si="343"/>
        <v>99999</v>
      </c>
      <c r="J1292">
        <f>IF(Basket_Sheet!$I$6=0,IF(C1292&lt;Basket_Sheet!$I$7,-10,10),IF(Basket_Sheet!$I$6=1,IF(D1292&lt;Basket_Sheet!$I$7,-10,10),IF(Basket_Sheet!$I$6=2,IF(E1292&gt;Basket_Sheet!$I$7,-10,10),"")))</f>
        <v>-10</v>
      </c>
      <c r="K1292">
        <f t="shared" si="344"/>
        <v>-1</v>
      </c>
      <c r="L1292">
        <f t="shared" si="345"/>
        <v>2</v>
      </c>
      <c r="M1292">
        <f t="shared" si="346"/>
        <v>2</v>
      </c>
      <c r="N1292">
        <v>35880.300799999997</v>
      </c>
      <c r="O1292" s="6">
        <f t="shared" si="351"/>
        <v>-4.5347445812381482E-3</v>
      </c>
      <c r="P1292">
        <v>54886440</v>
      </c>
      <c r="Q1292" s="6">
        <f t="shared" si="352"/>
        <v>2.5225241548894051E-3</v>
      </c>
      <c r="R1292">
        <v>7828.3924395074237</v>
      </c>
      <c r="S1292" s="6">
        <f t="shared" si="353"/>
        <v>6.767730843662001E-4</v>
      </c>
      <c r="T1292" s="29">
        <v>1302.2321999999999</v>
      </c>
      <c r="U1292" s="6">
        <f t="shared" si="354"/>
        <v>4.0712068273549562E-3</v>
      </c>
      <c r="V1292">
        <v>1859.3284199999998</v>
      </c>
      <c r="W1292" s="6">
        <f t="shared" ref="W1292:W1355" si="356">V1292/V1291-1</f>
        <v>-3.5417448414876151E-4</v>
      </c>
      <c r="X1292">
        <v>9130.6246395074231</v>
      </c>
      <c r="Y1292" s="6">
        <f t="shared" si="355"/>
        <v>1.1594916834125613E-3</v>
      </c>
      <c r="Z1292" s="29">
        <v>10989.953059507423</v>
      </c>
      <c r="AA1292" s="6">
        <f t="shared" ref="AA1292:AA1355" si="357">Z1292/Z1291-1</f>
        <v>9.0308092488244895E-4</v>
      </c>
      <c r="AB1292">
        <f t="shared" si="347"/>
        <v>2021</v>
      </c>
      <c r="AC1292">
        <f t="shared" si="348"/>
        <v>8</v>
      </c>
      <c r="AD1292" s="23">
        <f t="shared" si="349"/>
        <v>3</v>
      </c>
      <c r="AE1292">
        <f>IF(ISBLANK(Basket_Sheet!$I$1),0,IF(Basket_Sheet!$I$1=0,1,IF(Calculation_Sheet!AB1292=Basket_Sheet!$I$1,1,0)))</f>
        <v>1</v>
      </c>
      <c r="AF1292">
        <f>IF(ISBLANK(Basket_Sheet!$I$2),0,IF(Basket_Sheet!$I$2=0,1,IF(Calculation_Sheet!AC1292=Basket_Sheet!$I$2,1,0)))</f>
        <v>0</v>
      </c>
      <c r="AG1292">
        <f>IF(ISBLANK(Basket_Sheet!$I$3),0,IF(Basket_Sheet!$I$3=0,1,IF(Calculation_Sheet!AD1292=Basket_Sheet!$I$3,1,0)))</f>
        <v>0</v>
      </c>
      <c r="AH1292">
        <f t="shared" si="350"/>
        <v>1</v>
      </c>
    </row>
    <row r="1293" spans="1:34" x14ac:dyDescent="0.35">
      <c r="A1293" s="19">
        <v>44426</v>
      </c>
      <c r="B1293" s="7">
        <v>-2.9591558176513511</v>
      </c>
      <c r="C1293">
        <v>0.919845036</v>
      </c>
      <c r="D1293">
        <v>0.31347573508531101</v>
      </c>
      <c r="E1293">
        <v>5.3313390088902004</v>
      </c>
      <c r="F1293">
        <v>8</v>
      </c>
      <c r="G1293">
        <f t="shared" si="341"/>
        <v>-1</v>
      </c>
      <c r="H1293">
        <f t="shared" si="342"/>
        <v>99999</v>
      </c>
      <c r="I1293">
        <f t="shared" si="343"/>
        <v>99999</v>
      </c>
      <c r="J1293">
        <f>IF(Basket_Sheet!$I$6=0,IF(C1293&lt;Basket_Sheet!$I$7,-10,10),IF(Basket_Sheet!$I$6=1,IF(D1293&lt;Basket_Sheet!$I$7,-10,10),IF(Basket_Sheet!$I$6=2,IF(E1293&gt;Basket_Sheet!$I$7,-10,10),"")))</f>
        <v>10</v>
      </c>
      <c r="K1293">
        <f t="shared" si="344"/>
        <v>-1</v>
      </c>
      <c r="L1293">
        <f t="shared" si="345"/>
        <v>1</v>
      </c>
      <c r="M1293">
        <f t="shared" si="346"/>
        <v>1</v>
      </c>
      <c r="N1293">
        <v>35480.949200000003</v>
      </c>
      <c r="O1293" s="6">
        <f t="shared" si="351"/>
        <v>-1.1130107359634933E-2</v>
      </c>
      <c r="P1293">
        <v>55193080</v>
      </c>
      <c r="Q1293" s="6">
        <f t="shared" si="352"/>
        <v>5.586807962039364E-3</v>
      </c>
      <c r="R1293">
        <v>7870.2297526222892</v>
      </c>
      <c r="S1293" s="6">
        <f t="shared" si="353"/>
        <v>5.3443045220531449E-3</v>
      </c>
      <c r="T1293" s="29">
        <v>1303.1959799999997</v>
      </c>
      <c r="U1293" s="6">
        <f t="shared" si="354"/>
        <v>7.4009842484290544E-4</v>
      </c>
      <c r="V1293">
        <v>1843.6924799999997</v>
      </c>
      <c r="W1293" s="6">
        <f t="shared" si="356"/>
        <v>-8.4094557108959078E-3</v>
      </c>
      <c r="X1293">
        <v>9173.4257326222887</v>
      </c>
      <c r="Y1293" s="6">
        <f t="shared" si="355"/>
        <v>4.6876412956096125E-3</v>
      </c>
      <c r="Z1293" s="29">
        <v>11017.118212622288</v>
      </c>
      <c r="AA1293" s="6">
        <f t="shared" si="357"/>
        <v>2.4718170284963037E-3</v>
      </c>
      <c r="AB1293">
        <f t="shared" si="347"/>
        <v>2021</v>
      </c>
      <c r="AC1293">
        <f t="shared" si="348"/>
        <v>8</v>
      </c>
      <c r="AD1293" s="23">
        <f t="shared" si="349"/>
        <v>3</v>
      </c>
      <c r="AE1293">
        <f>IF(ISBLANK(Basket_Sheet!$I$1),0,IF(Basket_Sheet!$I$1=0,1,IF(Calculation_Sheet!AB1293=Basket_Sheet!$I$1,1,0)))</f>
        <v>1</v>
      </c>
      <c r="AF1293">
        <f>IF(ISBLANK(Basket_Sheet!$I$2),0,IF(Basket_Sheet!$I$2=0,1,IF(Calculation_Sheet!AC1293=Basket_Sheet!$I$2,1,0)))</f>
        <v>0</v>
      </c>
      <c r="AG1293">
        <f>IF(ISBLANK(Basket_Sheet!$I$3),0,IF(Basket_Sheet!$I$3=0,1,IF(Calculation_Sheet!AD1293=Basket_Sheet!$I$3,1,0)))</f>
        <v>0</v>
      </c>
      <c r="AH1293">
        <f t="shared" si="350"/>
        <v>1</v>
      </c>
    </row>
    <row r="1294" spans="1:34" x14ac:dyDescent="0.35">
      <c r="A1294" s="19">
        <v>44428</v>
      </c>
      <c r="B1294" s="7">
        <v>-5.092164568361008E-2</v>
      </c>
      <c r="C1294">
        <v>0.29239236499999999</v>
      </c>
      <c r="D1294">
        <v>0.11176328673685</v>
      </c>
      <c r="E1294">
        <v>9.9705810526312302</v>
      </c>
      <c r="F1294">
        <v>9</v>
      </c>
      <c r="G1294">
        <f t="shared" si="341"/>
        <v>99999</v>
      </c>
      <c r="H1294">
        <f t="shared" si="342"/>
        <v>0</v>
      </c>
      <c r="I1294">
        <f t="shared" si="343"/>
        <v>99999</v>
      </c>
      <c r="J1294">
        <f>IF(Basket_Sheet!$I$6=0,IF(C1294&lt;Basket_Sheet!$I$7,-10,10),IF(Basket_Sheet!$I$6=1,IF(D1294&lt;Basket_Sheet!$I$7,-10,10),IF(Basket_Sheet!$I$6=2,IF(E1294&gt;Basket_Sheet!$I$7,-10,10),"")))</f>
        <v>10</v>
      </c>
      <c r="K1294">
        <f t="shared" si="344"/>
        <v>0</v>
      </c>
      <c r="L1294">
        <f t="shared" si="345"/>
        <v>3</v>
      </c>
      <c r="M1294">
        <f t="shared" si="346"/>
        <v>3</v>
      </c>
      <c r="N1294">
        <v>35029.800799999997</v>
      </c>
      <c r="O1294" s="6">
        <f t="shared" si="351"/>
        <v>-1.2715229163035024E-2</v>
      </c>
      <c r="P1294">
        <v>55476160</v>
      </c>
      <c r="Q1294" s="6">
        <f t="shared" si="352"/>
        <v>5.128903840843746E-3</v>
      </c>
      <c r="R1294">
        <v>7868.5224941449314</v>
      </c>
      <c r="S1294" s="6">
        <f t="shared" si="353"/>
        <v>-2.1692612935331201E-4</v>
      </c>
      <c r="T1294" s="29">
        <v>1305.0268199999998</v>
      </c>
      <c r="U1294" s="6">
        <f t="shared" si="354"/>
        <v>1.4048846283274408E-3</v>
      </c>
      <c r="V1294">
        <v>1908.6747599999994</v>
      </c>
      <c r="W1294" s="6">
        <f t="shared" si="356"/>
        <v>3.5245726011747802E-2</v>
      </c>
      <c r="X1294">
        <v>9173.5493141449315</v>
      </c>
      <c r="Y1294" s="6">
        <f t="shared" si="355"/>
        <v>1.3471687267729848E-5</v>
      </c>
      <c r="Z1294" s="29">
        <v>11082.224074144931</v>
      </c>
      <c r="AA1294" s="6">
        <f t="shared" si="357"/>
        <v>5.9095182847408445E-3</v>
      </c>
      <c r="AB1294">
        <f t="shared" si="347"/>
        <v>2021</v>
      </c>
      <c r="AC1294">
        <f t="shared" si="348"/>
        <v>8</v>
      </c>
      <c r="AD1294" s="23">
        <f t="shared" si="349"/>
        <v>3</v>
      </c>
      <c r="AE1294">
        <f>IF(ISBLANK(Basket_Sheet!$I$1),0,IF(Basket_Sheet!$I$1=0,1,IF(Calculation_Sheet!AB1294=Basket_Sheet!$I$1,1,0)))</f>
        <v>1</v>
      </c>
      <c r="AF1294">
        <f>IF(ISBLANK(Basket_Sheet!$I$2),0,IF(Basket_Sheet!$I$2=0,1,IF(Calculation_Sheet!AC1294=Basket_Sheet!$I$2,1,0)))</f>
        <v>0</v>
      </c>
      <c r="AG1294">
        <f>IF(ISBLANK(Basket_Sheet!$I$3),0,IF(Basket_Sheet!$I$3=0,1,IF(Calculation_Sheet!AD1294=Basket_Sheet!$I$3,1,0)))</f>
        <v>0</v>
      </c>
      <c r="AH1294">
        <f t="shared" si="350"/>
        <v>1</v>
      </c>
    </row>
    <row r="1295" spans="1:34" x14ac:dyDescent="0.35">
      <c r="A1295" s="19">
        <v>44431</v>
      </c>
      <c r="B1295" s="7">
        <v>0.82441213868693775</v>
      </c>
      <c r="C1295">
        <v>0.14799579199999999</v>
      </c>
      <c r="D1295">
        <v>5.6156691044532997E-2</v>
      </c>
      <c r="E1295">
        <v>9.1760960565052194</v>
      </c>
      <c r="F1295">
        <v>8</v>
      </c>
      <c r="G1295">
        <f t="shared" si="341"/>
        <v>99999</v>
      </c>
      <c r="H1295">
        <f t="shared" si="342"/>
        <v>99999</v>
      </c>
      <c r="I1295">
        <f t="shared" si="343"/>
        <v>1</v>
      </c>
      <c r="J1295">
        <f>IF(Basket_Sheet!$I$6=0,IF(C1295&lt;Basket_Sheet!$I$7,-10,10),IF(Basket_Sheet!$I$6=1,IF(D1295&lt;Basket_Sheet!$I$7,-10,10),IF(Basket_Sheet!$I$6=2,IF(E1295&gt;Basket_Sheet!$I$7,-10,10),"")))</f>
        <v>-10</v>
      </c>
      <c r="K1295">
        <f t="shared" si="344"/>
        <v>1</v>
      </c>
      <c r="L1295">
        <f t="shared" si="345"/>
        <v>6</v>
      </c>
      <c r="M1295">
        <f t="shared" si="346"/>
        <v>6</v>
      </c>
      <c r="N1295">
        <v>35083.800799999997</v>
      </c>
      <c r="O1295" s="6">
        <f t="shared" si="351"/>
        <v>1.5415445925115456E-3</v>
      </c>
      <c r="P1295">
        <v>55485808</v>
      </c>
      <c r="Q1295" s="6">
        <f t="shared" si="352"/>
        <v>1.7391254189180749E-4</v>
      </c>
      <c r="R1295">
        <v>7867.3187501203283</v>
      </c>
      <c r="S1295" s="6">
        <f t="shared" si="353"/>
        <v>-1.5298221813542234E-4</v>
      </c>
      <c r="T1295" s="29">
        <v>1298.8042999999998</v>
      </c>
      <c r="U1295" s="6">
        <f t="shared" si="354"/>
        <v>-4.7681165663706615E-3</v>
      </c>
      <c r="V1295">
        <v>1906.8864799999994</v>
      </c>
      <c r="W1295" s="6">
        <f t="shared" si="356"/>
        <v>-9.3692232824416077E-4</v>
      </c>
      <c r="X1295">
        <v>9166.1230501203281</v>
      </c>
      <c r="Y1295" s="6">
        <f t="shared" si="355"/>
        <v>-8.0953007067319227E-4</v>
      </c>
      <c r="Z1295" s="29">
        <v>11073.009530120327</v>
      </c>
      <c r="AA1295" s="6">
        <f t="shared" si="357"/>
        <v>-8.3147064731359244E-4</v>
      </c>
      <c r="AB1295">
        <f t="shared" si="347"/>
        <v>2021</v>
      </c>
      <c r="AC1295">
        <f t="shared" si="348"/>
        <v>8</v>
      </c>
      <c r="AD1295" s="23">
        <f t="shared" si="349"/>
        <v>3</v>
      </c>
      <c r="AE1295">
        <f>IF(ISBLANK(Basket_Sheet!$I$1),0,IF(Basket_Sheet!$I$1=0,1,IF(Calculation_Sheet!AB1295=Basket_Sheet!$I$1,1,0)))</f>
        <v>1</v>
      </c>
      <c r="AF1295">
        <f>IF(ISBLANK(Basket_Sheet!$I$2),0,IF(Basket_Sheet!$I$2=0,1,IF(Calculation_Sheet!AC1295=Basket_Sheet!$I$2,1,0)))</f>
        <v>0</v>
      </c>
      <c r="AG1295">
        <f>IF(ISBLANK(Basket_Sheet!$I$3),0,IF(Basket_Sheet!$I$3=0,1,IF(Calculation_Sheet!AD1295=Basket_Sheet!$I$3,1,0)))</f>
        <v>0</v>
      </c>
      <c r="AH1295">
        <f t="shared" si="350"/>
        <v>1</v>
      </c>
    </row>
    <row r="1296" spans="1:34" x14ac:dyDescent="0.35">
      <c r="A1296" s="19">
        <v>44432</v>
      </c>
      <c r="B1296" s="7">
        <v>0.87911527634277731</v>
      </c>
      <c r="C1296">
        <v>0.92486877700000003</v>
      </c>
      <c r="D1296">
        <v>0.331721628047074</v>
      </c>
      <c r="E1296">
        <v>4.5594459998969903</v>
      </c>
      <c r="F1296">
        <v>1</v>
      </c>
      <c r="G1296">
        <f t="shared" si="341"/>
        <v>99999</v>
      </c>
      <c r="H1296">
        <f t="shared" si="342"/>
        <v>99999</v>
      </c>
      <c r="I1296">
        <f t="shared" si="343"/>
        <v>1</v>
      </c>
      <c r="J1296">
        <f>IF(Basket_Sheet!$I$6=0,IF(C1296&lt;Basket_Sheet!$I$7,-10,10),IF(Basket_Sheet!$I$6=1,IF(D1296&lt;Basket_Sheet!$I$7,-10,10),IF(Basket_Sheet!$I$6=2,IF(E1296&gt;Basket_Sheet!$I$7,-10,10),"")))</f>
        <v>10</v>
      </c>
      <c r="K1296">
        <f t="shared" si="344"/>
        <v>1</v>
      </c>
      <c r="L1296">
        <f t="shared" si="345"/>
        <v>5</v>
      </c>
      <c r="M1296">
        <f t="shared" si="346"/>
        <v>5</v>
      </c>
      <c r="N1296">
        <v>35680.449200000003</v>
      </c>
      <c r="O1296" s="6">
        <f t="shared" si="351"/>
        <v>1.7006378624747187E-2</v>
      </c>
      <c r="P1296">
        <v>55534248</v>
      </c>
      <c r="Q1296" s="6">
        <f t="shared" si="352"/>
        <v>8.7301603321709997E-4</v>
      </c>
      <c r="R1296">
        <v>7862.1289353681777</v>
      </c>
      <c r="S1296" s="6">
        <f t="shared" si="353"/>
        <v>-6.5966753311874626E-4</v>
      </c>
      <c r="T1296" s="29">
        <v>1305.2718399999997</v>
      </c>
      <c r="U1296" s="6">
        <f t="shared" si="354"/>
        <v>4.9796108620827617E-3</v>
      </c>
      <c r="V1296">
        <v>1902.4453199999994</v>
      </c>
      <c r="W1296" s="6">
        <f t="shared" si="356"/>
        <v>-2.3290112162314136E-3</v>
      </c>
      <c r="X1296">
        <v>9167.4007753681781</v>
      </c>
      <c r="Y1296" s="6">
        <f t="shared" si="355"/>
        <v>1.3939647557248414E-4</v>
      </c>
      <c r="Z1296" s="29">
        <v>11069.846095368177</v>
      </c>
      <c r="AA1296" s="6">
        <f t="shared" si="357"/>
        <v>-2.8568879522272717E-4</v>
      </c>
      <c r="AB1296">
        <f t="shared" si="347"/>
        <v>2021</v>
      </c>
      <c r="AC1296">
        <f t="shared" si="348"/>
        <v>8</v>
      </c>
      <c r="AD1296" s="23">
        <f t="shared" si="349"/>
        <v>3</v>
      </c>
      <c r="AE1296">
        <f>IF(ISBLANK(Basket_Sheet!$I$1),0,IF(Basket_Sheet!$I$1=0,1,IF(Calculation_Sheet!AB1296=Basket_Sheet!$I$1,1,0)))</f>
        <v>1</v>
      </c>
      <c r="AF1296">
        <f>IF(ISBLANK(Basket_Sheet!$I$2),0,IF(Basket_Sheet!$I$2=0,1,IF(Calculation_Sheet!AC1296=Basket_Sheet!$I$2,1,0)))</f>
        <v>0</v>
      </c>
      <c r="AG1296">
        <f>IF(ISBLANK(Basket_Sheet!$I$3),0,IF(Basket_Sheet!$I$3=0,1,IF(Calculation_Sheet!AD1296=Basket_Sheet!$I$3,1,0)))</f>
        <v>0</v>
      </c>
      <c r="AH1296">
        <f t="shared" si="350"/>
        <v>1</v>
      </c>
    </row>
    <row r="1297" spans="1:34" x14ac:dyDescent="0.35">
      <c r="A1297" s="19">
        <v>44433</v>
      </c>
      <c r="B1297" s="7">
        <v>-0.44731358420834288</v>
      </c>
      <c r="C1297">
        <v>0.43010037699999998</v>
      </c>
      <c r="D1297">
        <v>0.121778661430838</v>
      </c>
      <c r="E1297">
        <v>9.61488700336729</v>
      </c>
      <c r="F1297">
        <v>6</v>
      </c>
      <c r="G1297">
        <f t="shared" si="341"/>
        <v>-1</v>
      </c>
      <c r="H1297">
        <f t="shared" si="342"/>
        <v>99999</v>
      </c>
      <c r="I1297">
        <f t="shared" si="343"/>
        <v>99999</v>
      </c>
      <c r="J1297">
        <f>IF(Basket_Sheet!$I$6=0,IF(C1297&lt;Basket_Sheet!$I$7,-10,10),IF(Basket_Sheet!$I$6=1,IF(D1297&lt;Basket_Sheet!$I$7,-10,10),IF(Basket_Sheet!$I$6=2,IF(E1297&gt;Basket_Sheet!$I$7,-10,10),"")))</f>
        <v>10</v>
      </c>
      <c r="K1297">
        <f t="shared" si="344"/>
        <v>-1</v>
      </c>
      <c r="L1297">
        <f t="shared" si="345"/>
        <v>1</v>
      </c>
      <c r="M1297">
        <f t="shared" si="346"/>
        <v>1</v>
      </c>
      <c r="N1297">
        <v>35554.648399999998</v>
      </c>
      <c r="O1297" s="6">
        <f t="shared" si="351"/>
        <v>-3.5257627866412955E-3</v>
      </c>
      <c r="P1297">
        <v>55739048</v>
      </c>
      <c r="Q1297" s="6">
        <f t="shared" si="352"/>
        <v>3.68781440958732E-3</v>
      </c>
      <c r="R1297">
        <v>7866.1664423809025</v>
      </c>
      <c r="S1297" s="6">
        <f t="shared" si="353"/>
        <v>5.1353864149472628E-4</v>
      </c>
      <c r="T1297" s="29">
        <v>1304.9886599999995</v>
      </c>
      <c r="U1297" s="6">
        <f t="shared" si="354"/>
        <v>-2.1695097628104953E-4</v>
      </c>
      <c r="V1297">
        <v>1918.9280399999993</v>
      </c>
      <c r="W1297" s="6">
        <f t="shared" si="356"/>
        <v>8.663965175093713E-3</v>
      </c>
      <c r="X1297">
        <v>9171.1551023809025</v>
      </c>
      <c r="Y1297" s="6">
        <f t="shared" si="355"/>
        <v>4.0953014979039359E-4</v>
      </c>
      <c r="Z1297" s="29">
        <v>11090.083142380901</v>
      </c>
      <c r="AA1297" s="6">
        <f t="shared" si="357"/>
        <v>1.8281236106065801E-3</v>
      </c>
      <c r="AB1297">
        <f t="shared" si="347"/>
        <v>2021</v>
      </c>
      <c r="AC1297">
        <f t="shared" si="348"/>
        <v>8</v>
      </c>
      <c r="AD1297" s="23">
        <f t="shared" si="349"/>
        <v>3</v>
      </c>
      <c r="AE1297">
        <f>IF(ISBLANK(Basket_Sheet!$I$1),0,IF(Basket_Sheet!$I$1=0,1,IF(Calculation_Sheet!AB1297=Basket_Sheet!$I$1,1,0)))</f>
        <v>1</v>
      </c>
      <c r="AF1297">
        <f>IF(ISBLANK(Basket_Sheet!$I$2),0,IF(Basket_Sheet!$I$2=0,1,IF(Calculation_Sheet!AC1297=Basket_Sheet!$I$2,1,0)))</f>
        <v>0</v>
      </c>
      <c r="AG1297">
        <f>IF(ISBLANK(Basket_Sheet!$I$3),0,IF(Basket_Sheet!$I$3=0,1,IF(Calculation_Sheet!AD1297=Basket_Sheet!$I$3,1,0)))</f>
        <v>0</v>
      </c>
      <c r="AH1297">
        <f t="shared" si="350"/>
        <v>1</v>
      </c>
    </row>
    <row r="1298" spans="1:34" x14ac:dyDescent="0.35">
      <c r="A1298" s="19">
        <v>44434</v>
      </c>
      <c r="B1298" s="7">
        <v>0.44115194759286069</v>
      </c>
      <c r="C1298">
        <v>0.26780063700000001</v>
      </c>
      <c r="D1298">
        <v>8.7268491020983205E-2</v>
      </c>
      <c r="E1298">
        <v>10.540856830600999</v>
      </c>
      <c r="F1298">
        <v>5</v>
      </c>
      <c r="G1298">
        <f t="shared" si="341"/>
        <v>99999</v>
      </c>
      <c r="H1298">
        <f t="shared" si="342"/>
        <v>99999</v>
      </c>
      <c r="I1298">
        <f t="shared" si="343"/>
        <v>1</v>
      </c>
      <c r="J1298">
        <f>IF(Basket_Sheet!$I$6=0,IF(C1298&lt;Basket_Sheet!$I$7,-10,10),IF(Basket_Sheet!$I$6=1,IF(D1298&lt;Basket_Sheet!$I$7,-10,10),IF(Basket_Sheet!$I$6=2,IF(E1298&gt;Basket_Sheet!$I$7,-10,10),"")))</f>
        <v>-10</v>
      </c>
      <c r="K1298">
        <f t="shared" si="344"/>
        <v>1</v>
      </c>
      <c r="L1298">
        <f t="shared" si="345"/>
        <v>6</v>
      </c>
      <c r="M1298">
        <f t="shared" si="346"/>
        <v>6</v>
      </c>
      <c r="N1298">
        <v>35603.398399999998</v>
      </c>
      <c r="O1298" s="6">
        <f t="shared" si="351"/>
        <v>1.3711287326356736E-3</v>
      </c>
      <c r="P1298">
        <v>55994852</v>
      </c>
      <c r="Q1298" s="6">
        <f t="shared" si="352"/>
        <v>4.589314119609611E-3</v>
      </c>
      <c r="R1298">
        <v>7901.4535694684109</v>
      </c>
      <c r="S1298" s="6">
        <f t="shared" si="353"/>
        <v>4.4859369994245668E-3</v>
      </c>
      <c r="T1298" s="29">
        <v>1306.9545599999997</v>
      </c>
      <c r="U1298" s="6">
        <f t="shared" si="354"/>
        <v>1.506449872139326E-3</v>
      </c>
      <c r="V1298">
        <v>1927.4188399999994</v>
      </c>
      <c r="W1298" s="6">
        <f t="shared" si="356"/>
        <v>4.4247620666379994E-3</v>
      </c>
      <c r="X1298">
        <v>9208.4081294684111</v>
      </c>
      <c r="Y1298" s="6">
        <f t="shared" si="355"/>
        <v>4.0619776540293806E-3</v>
      </c>
      <c r="Z1298" s="29">
        <v>11135.82696946841</v>
      </c>
      <c r="AA1298" s="6">
        <f t="shared" si="357"/>
        <v>4.1247505992716427E-3</v>
      </c>
      <c r="AB1298">
        <f t="shared" si="347"/>
        <v>2021</v>
      </c>
      <c r="AC1298">
        <f t="shared" si="348"/>
        <v>8</v>
      </c>
      <c r="AD1298" s="23">
        <f t="shared" si="349"/>
        <v>3</v>
      </c>
      <c r="AE1298">
        <f>IF(ISBLANK(Basket_Sheet!$I$1),0,IF(Basket_Sheet!$I$1=0,1,IF(Calculation_Sheet!AB1298=Basket_Sheet!$I$1,1,0)))</f>
        <v>1</v>
      </c>
      <c r="AF1298">
        <f>IF(ISBLANK(Basket_Sheet!$I$2),0,IF(Basket_Sheet!$I$2=0,1,IF(Calculation_Sheet!AC1298=Basket_Sheet!$I$2,1,0)))</f>
        <v>0</v>
      </c>
      <c r="AG1298">
        <f>IF(ISBLANK(Basket_Sheet!$I$3),0,IF(Basket_Sheet!$I$3=0,1,IF(Calculation_Sheet!AD1298=Basket_Sheet!$I$3,1,0)))</f>
        <v>0</v>
      </c>
      <c r="AH1298">
        <f t="shared" si="350"/>
        <v>1</v>
      </c>
    </row>
    <row r="1299" spans="1:34" x14ac:dyDescent="0.35">
      <c r="A1299" s="19">
        <v>44435</v>
      </c>
      <c r="B1299" s="7">
        <v>2.1643530410312879</v>
      </c>
      <c r="C1299">
        <v>0.70979690699999998</v>
      </c>
      <c r="D1299">
        <v>0.14775009712343901</v>
      </c>
      <c r="E1299">
        <v>7.4572345899236003</v>
      </c>
      <c r="F1299">
        <v>7</v>
      </c>
      <c r="G1299">
        <f t="shared" si="341"/>
        <v>99999</v>
      </c>
      <c r="H1299">
        <f t="shared" si="342"/>
        <v>99999</v>
      </c>
      <c r="I1299">
        <f t="shared" si="343"/>
        <v>1</v>
      </c>
      <c r="J1299">
        <f>IF(Basket_Sheet!$I$6=0,IF(C1299&lt;Basket_Sheet!$I$7,-10,10),IF(Basket_Sheet!$I$6=1,IF(D1299&lt;Basket_Sheet!$I$7,-10,10),IF(Basket_Sheet!$I$6=2,IF(E1299&gt;Basket_Sheet!$I$7,-10,10),"")))</f>
        <v>10</v>
      </c>
      <c r="K1299">
        <f t="shared" si="344"/>
        <v>1</v>
      </c>
      <c r="L1299">
        <f t="shared" si="345"/>
        <v>5</v>
      </c>
      <c r="M1299">
        <f t="shared" si="346"/>
        <v>5</v>
      </c>
      <c r="N1299">
        <v>35608</v>
      </c>
      <c r="O1299" s="6">
        <f t="shared" si="351"/>
        <v>1.2924608904762991E-4</v>
      </c>
      <c r="P1299">
        <v>56003932</v>
      </c>
      <c r="Q1299" s="6">
        <f t="shared" si="352"/>
        <v>1.6215776407446647E-4</v>
      </c>
      <c r="R1299">
        <v>7893.7309878450078</v>
      </c>
      <c r="S1299" s="6">
        <f t="shared" si="353"/>
        <v>-9.7736214678822986E-4</v>
      </c>
      <c r="T1299" s="29">
        <v>1306.1347799999996</v>
      </c>
      <c r="U1299" s="6">
        <f t="shared" si="354"/>
        <v>-6.2724445446671329E-4</v>
      </c>
      <c r="V1299">
        <v>1917.1736799999994</v>
      </c>
      <c r="W1299" s="6">
        <f t="shared" si="356"/>
        <v>-5.3154819219262128E-3</v>
      </c>
      <c r="X1299">
        <v>9199.8657678450072</v>
      </c>
      <c r="Y1299" s="6">
        <f t="shared" si="355"/>
        <v>-9.2766974522628942E-4</v>
      </c>
      <c r="Z1299" s="29">
        <v>11117.039447845007</v>
      </c>
      <c r="AA1299" s="6">
        <f t="shared" si="357"/>
        <v>-1.6871240613663963E-3</v>
      </c>
      <c r="AB1299">
        <f t="shared" si="347"/>
        <v>2021</v>
      </c>
      <c r="AC1299">
        <f t="shared" si="348"/>
        <v>8</v>
      </c>
      <c r="AD1299" s="23">
        <f t="shared" si="349"/>
        <v>3</v>
      </c>
      <c r="AE1299">
        <f>IF(ISBLANK(Basket_Sheet!$I$1),0,IF(Basket_Sheet!$I$1=0,1,IF(Calculation_Sheet!AB1299=Basket_Sheet!$I$1,1,0)))</f>
        <v>1</v>
      </c>
      <c r="AF1299">
        <f>IF(ISBLANK(Basket_Sheet!$I$2),0,IF(Basket_Sheet!$I$2=0,1,IF(Calculation_Sheet!AC1299=Basket_Sheet!$I$2,1,0)))</f>
        <v>0</v>
      </c>
      <c r="AG1299">
        <f>IF(ISBLANK(Basket_Sheet!$I$3),0,IF(Basket_Sheet!$I$3=0,1,IF(Calculation_Sheet!AD1299=Basket_Sheet!$I$3,1,0)))</f>
        <v>0</v>
      </c>
      <c r="AH1299">
        <f t="shared" si="350"/>
        <v>1</v>
      </c>
    </row>
    <row r="1300" spans="1:34" x14ac:dyDescent="0.35">
      <c r="A1300" s="19">
        <v>44438</v>
      </c>
      <c r="B1300" s="7">
        <v>1.5974701808687022</v>
      </c>
      <c r="C1300">
        <v>0.84967153100000004</v>
      </c>
      <c r="D1300">
        <v>0.43001103236303501</v>
      </c>
      <c r="E1300">
        <v>4.1447317777167703</v>
      </c>
      <c r="F1300">
        <v>4</v>
      </c>
      <c r="G1300">
        <f t="shared" si="341"/>
        <v>99999</v>
      </c>
      <c r="H1300">
        <f t="shared" si="342"/>
        <v>99999</v>
      </c>
      <c r="I1300">
        <f t="shared" si="343"/>
        <v>1</v>
      </c>
      <c r="J1300">
        <f>IF(Basket_Sheet!$I$6=0,IF(C1300&lt;Basket_Sheet!$I$7,-10,10),IF(Basket_Sheet!$I$6=1,IF(D1300&lt;Basket_Sheet!$I$7,-10,10),IF(Basket_Sheet!$I$6=2,IF(E1300&gt;Basket_Sheet!$I$7,-10,10),"")))</f>
        <v>10</v>
      </c>
      <c r="K1300">
        <f t="shared" si="344"/>
        <v>1</v>
      </c>
      <c r="L1300">
        <f t="shared" si="345"/>
        <v>5</v>
      </c>
      <c r="M1300">
        <f t="shared" si="346"/>
        <v>5</v>
      </c>
      <c r="N1300">
        <v>36357.300799999997</v>
      </c>
      <c r="O1300" s="6">
        <f t="shared" si="351"/>
        <v>2.1043046506402874E-2</v>
      </c>
      <c r="P1300">
        <v>56087536</v>
      </c>
      <c r="Q1300" s="6">
        <f t="shared" si="352"/>
        <v>1.4928237538749389E-3</v>
      </c>
      <c r="R1300">
        <v>7892.2390249211285</v>
      </c>
      <c r="S1300" s="6">
        <f t="shared" si="353"/>
        <v>-1.8900605128002734E-4</v>
      </c>
      <c r="T1300" s="29">
        <v>1312.0013199999996</v>
      </c>
      <c r="U1300" s="6">
        <f t="shared" si="354"/>
        <v>4.4915272832717346E-3</v>
      </c>
      <c r="V1300">
        <v>1917.1736799999994</v>
      </c>
      <c r="W1300" s="6">
        <f t="shared" si="356"/>
        <v>0</v>
      </c>
      <c r="X1300">
        <v>9204.2403449211288</v>
      </c>
      <c r="Y1300" s="6">
        <f t="shared" si="355"/>
        <v>4.7550444609867348E-4</v>
      </c>
      <c r="Z1300" s="29">
        <v>11121.414024921129</v>
      </c>
      <c r="AA1300" s="6">
        <f t="shared" si="357"/>
        <v>3.935019837471021E-4</v>
      </c>
      <c r="AB1300">
        <f t="shared" si="347"/>
        <v>2021</v>
      </c>
      <c r="AC1300">
        <f t="shared" si="348"/>
        <v>8</v>
      </c>
      <c r="AD1300" s="23">
        <f t="shared" si="349"/>
        <v>3</v>
      </c>
      <c r="AE1300">
        <f>IF(ISBLANK(Basket_Sheet!$I$1),0,IF(Basket_Sheet!$I$1=0,1,IF(Calculation_Sheet!AB1300=Basket_Sheet!$I$1,1,0)))</f>
        <v>1</v>
      </c>
      <c r="AF1300">
        <f>IF(ISBLANK(Basket_Sheet!$I$2),0,IF(Basket_Sheet!$I$2=0,1,IF(Calculation_Sheet!AC1300=Basket_Sheet!$I$2,1,0)))</f>
        <v>0</v>
      </c>
      <c r="AG1300">
        <f>IF(ISBLANK(Basket_Sheet!$I$3),0,IF(Basket_Sheet!$I$3=0,1,IF(Calculation_Sheet!AD1300=Basket_Sheet!$I$3,1,0)))</f>
        <v>0</v>
      </c>
      <c r="AH1300">
        <f t="shared" si="350"/>
        <v>1</v>
      </c>
    </row>
    <row r="1301" spans="1:34" x14ac:dyDescent="0.35">
      <c r="A1301" s="19">
        <v>44439</v>
      </c>
      <c r="B1301" s="7">
        <v>0.50162132707464135</v>
      </c>
      <c r="C1301">
        <v>3.5122884E-2</v>
      </c>
      <c r="D1301">
        <v>6.2114497937426003E-2</v>
      </c>
      <c r="E1301">
        <v>10.924056213634</v>
      </c>
      <c r="F1301">
        <v>6</v>
      </c>
      <c r="G1301">
        <f t="shared" si="341"/>
        <v>99999</v>
      </c>
      <c r="H1301">
        <f t="shared" si="342"/>
        <v>99999</v>
      </c>
      <c r="I1301">
        <f t="shared" si="343"/>
        <v>1</v>
      </c>
      <c r="J1301">
        <f>IF(Basket_Sheet!$I$6=0,IF(C1301&lt;Basket_Sheet!$I$7,-10,10),IF(Basket_Sheet!$I$6=1,IF(D1301&lt;Basket_Sheet!$I$7,-10,10),IF(Basket_Sheet!$I$6=2,IF(E1301&gt;Basket_Sheet!$I$7,-10,10),"")))</f>
        <v>-10</v>
      </c>
      <c r="K1301">
        <f t="shared" si="344"/>
        <v>1</v>
      </c>
      <c r="L1301">
        <f t="shared" si="345"/>
        <v>6</v>
      </c>
      <c r="M1301">
        <f t="shared" si="346"/>
        <v>6</v>
      </c>
      <c r="N1301">
        <v>36389.148399999998</v>
      </c>
      <c r="O1301" s="6">
        <f t="shared" si="351"/>
        <v>8.7596161704062148E-4</v>
      </c>
      <c r="P1301">
        <v>56124988</v>
      </c>
      <c r="Q1301" s="6">
        <f t="shared" si="352"/>
        <v>6.677419382445926E-4</v>
      </c>
      <c r="R1301">
        <v>7851.3900900274957</v>
      </c>
      <c r="S1301" s="6">
        <f t="shared" si="353"/>
        <v>-5.1758360035276674E-3</v>
      </c>
      <c r="T1301" s="29">
        <v>1311.2062799999997</v>
      </c>
      <c r="U1301" s="6">
        <f t="shared" si="354"/>
        <v>-6.0597500008607863E-4</v>
      </c>
      <c r="V1301">
        <v>1943.8470399999994</v>
      </c>
      <c r="W1301" s="6">
        <f t="shared" si="356"/>
        <v>1.3912855302707916E-2</v>
      </c>
      <c r="X1301">
        <v>9162.5963700274951</v>
      </c>
      <c r="Y1301" s="6">
        <f t="shared" si="355"/>
        <v>-4.5244336667732421E-3</v>
      </c>
      <c r="Z1301" s="29">
        <v>11106.443410027494</v>
      </c>
      <c r="AA1301" s="6">
        <f t="shared" si="357"/>
        <v>-1.3461071460956209E-3</v>
      </c>
      <c r="AB1301">
        <f t="shared" si="347"/>
        <v>2021</v>
      </c>
      <c r="AC1301">
        <f t="shared" si="348"/>
        <v>8</v>
      </c>
      <c r="AD1301" s="23">
        <f t="shared" si="349"/>
        <v>3</v>
      </c>
      <c r="AE1301">
        <f>IF(ISBLANK(Basket_Sheet!$I$1),0,IF(Basket_Sheet!$I$1=0,1,IF(Calculation_Sheet!AB1301=Basket_Sheet!$I$1,1,0)))</f>
        <v>1</v>
      </c>
      <c r="AF1301">
        <f>IF(ISBLANK(Basket_Sheet!$I$2),0,IF(Basket_Sheet!$I$2=0,1,IF(Calculation_Sheet!AC1301=Basket_Sheet!$I$2,1,0)))</f>
        <v>0</v>
      </c>
      <c r="AG1301">
        <f>IF(ISBLANK(Basket_Sheet!$I$3),0,IF(Basket_Sheet!$I$3=0,1,IF(Calculation_Sheet!AD1301=Basket_Sheet!$I$3,1,0)))</f>
        <v>0</v>
      </c>
      <c r="AH1301">
        <f t="shared" si="350"/>
        <v>1</v>
      </c>
    </row>
    <row r="1302" spans="1:34" x14ac:dyDescent="0.35">
      <c r="A1302" s="19">
        <v>44440</v>
      </c>
      <c r="B1302" s="7">
        <v>0.74116053534678494</v>
      </c>
      <c r="C1302">
        <v>0.27838421699999999</v>
      </c>
      <c r="D1302">
        <v>0.115416828068875</v>
      </c>
      <c r="E1302">
        <v>8.2289308999675299</v>
      </c>
      <c r="F1302">
        <v>5</v>
      </c>
      <c r="G1302">
        <f t="shared" si="341"/>
        <v>99999</v>
      </c>
      <c r="H1302">
        <f t="shared" si="342"/>
        <v>99999</v>
      </c>
      <c r="I1302">
        <f t="shared" si="343"/>
        <v>1</v>
      </c>
      <c r="J1302">
        <f>IF(Basket_Sheet!$I$6=0,IF(C1302&lt;Basket_Sheet!$I$7,-10,10),IF(Basket_Sheet!$I$6=1,IF(D1302&lt;Basket_Sheet!$I$7,-10,10),IF(Basket_Sheet!$I$6=2,IF(E1302&gt;Basket_Sheet!$I$7,-10,10),"")))</f>
        <v>10</v>
      </c>
      <c r="K1302">
        <f t="shared" si="344"/>
        <v>1</v>
      </c>
      <c r="L1302">
        <f t="shared" si="345"/>
        <v>5</v>
      </c>
      <c r="M1302">
        <f t="shared" si="346"/>
        <v>5</v>
      </c>
      <c r="N1302">
        <v>36512.800799999997</v>
      </c>
      <c r="O1302" s="6">
        <f t="shared" si="351"/>
        <v>3.3980569877805067E-3</v>
      </c>
      <c r="P1302">
        <v>56163204</v>
      </c>
      <c r="Q1302" s="6">
        <f t="shared" si="352"/>
        <v>6.809088315529177E-4</v>
      </c>
      <c r="R1302">
        <v>7888.438023908966</v>
      </c>
      <c r="S1302" s="6">
        <f t="shared" si="353"/>
        <v>4.7186464379762594E-3</v>
      </c>
      <c r="T1302" s="29">
        <v>1314.8243599999996</v>
      </c>
      <c r="U1302" s="6">
        <f t="shared" si="354"/>
        <v>2.759352250814473E-3</v>
      </c>
      <c r="V1302">
        <v>1930.2597999999994</v>
      </c>
      <c r="W1302" s="6">
        <f t="shared" si="356"/>
        <v>-6.9898709725637609E-3</v>
      </c>
      <c r="X1302">
        <v>9203.2623839089647</v>
      </c>
      <c r="Y1302" s="6">
        <f t="shared" si="355"/>
        <v>4.4382631558992358E-3</v>
      </c>
      <c r="Z1302" s="29">
        <v>11133.522183908965</v>
      </c>
      <c r="AA1302" s="6">
        <f t="shared" si="357"/>
        <v>2.4381138841460537E-3</v>
      </c>
      <c r="AB1302">
        <f t="shared" si="347"/>
        <v>2021</v>
      </c>
      <c r="AC1302">
        <f t="shared" si="348"/>
        <v>9</v>
      </c>
      <c r="AD1302" s="23">
        <f t="shared" si="349"/>
        <v>3</v>
      </c>
      <c r="AE1302">
        <f>IF(ISBLANK(Basket_Sheet!$I$1),0,IF(Basket_Sheet!$I$1=0,1,IF(Calculation_Sheet!AB1302=Basket_Sheet!$I$1,1,0)))</f>
        <v>1</v>
      </c>
      <c r="AF1302">
        <f>IF(ISBLANK(Basket_Sheet!$I$2),0,IF(Basket_Sheet!$I$2=0,1,IF(Calculation_Sheet!AC1302=Basket_Sheet!$I$2,1,0)))</f>
        <v>0</v>
      </c>
      <c r="AG1302">
        <f>IF(ISBLANK(Basket_Sheet!$I$3),0,IF(Basket_Sheet!$I$3=0,1,IF(Calculation_Sheet!AD1302=Basket_Sheet!$I$3,1,0)))</f>
        <v>0</v>
      </c>
      <c r="AH1302">
        <f t="shared" si="350"/>
        <v>1</v>
      </c>
    </row>
    <row r="1303" spans="1:34" x14ac:dyDescent="0.35">
      <c r="A1303" s="19">
        <v>44441</v>
      </c>
      <c r="B1303" s="7">
        <v>0.3337760412479458</v>
      </c>
      <c r="C1303">
        <v>0.73552626499999996</v>
      </c>
      <c r="D1303">
        <v>0.19648145318844301</v>
      </c>
      <c r="E1303">
        <v>7.3177046574615998</v>
      </c>
      <c r="F1303">
        <v>5</v>
      </c>
      <c r="G1303">
        <f t="shared" si="341"/>
        <v>99999</v>
      </c>
      <c r="H1303">
        <f t="shared" si="342"/>
        <v>99999</v>
      </c>
      <c r="I1303">
        <f t="shared" si="343"/>
        <v>1</v>
      </c>
      <c r="J1303">
        <f>IF(Basket_Sheet!$I$6=0,IF(C1303&lt;Basket_Sheet!$I$7,-10,10),IF(Basket_Sheet!$I$6=1,IF(D1303&lt;Basket_Sheet!$I$7,-10,10),IF(Basket_Sheet!$I$6=2,IF(E1303&gt;Basket_Sheet!$I$7,-10,10),"")))</f>
        <v>10</v>
      </c>
      <c r="K1303">
        <f t="shared" si="344"/>
        <v>1</v>
      </c>
      <c r="L1303">
        <f t="shared" si="345"/>
        <v>5</v>
      </c>
      <c r="M1303">
        <f t="shared" si="346"/>
        <v>5</v>
      </c>
      <c r="N1303">
        <v>36875.351600000002</v>
      </c>
      <c r="O1303" s="6">
        <f t="shared" si="351"/>
        <v>9.9294163158254456E-3</v>
      </c>
      <c r="P1303">
        <v>55619352</v>
      </c>
      <c r="Q1303" s="6">
        <f t="shared" si="352"/>
        <v>-9.6834219073399508E-3</v>
      </c>
      <c r="R1303">
        <v>7917.0646475440371</v>
      </c>
      <c r="S1303" s="6">
        <f t="shared" si="353"/>
        <v>3.6289343401452179E-3</v>
      </c>
      <c r="T1303" s="29">
        <v>1317.0038199999997</v>
      </c>
      <c r="U1303" s="6">
        <f t="shared" si="354"/>
        <v>1.65760543104021E-3</v>
      </c>
      <c r="V1303">
        <v>1915.4230999999995</v>
      </c>
      <c r="W1303" s="6">
        <f t="shared" si="356"/>
        <v>-7.6863746527797705E-3</v>
      </c>
      <c r="X1303">
        <v>9234.068467544037</v>
      </c>
      <c r="Y1303" s="6">
        <f t="shared" si="355"/>
        <v>3.3473003756725461E-3</v>
      </c>
      <c r="Z1303" s="29">
        <v>11149.491567544037</v>
      </c>
      <c r="AA1303" s="6">
        <f t="shared" si="357"/>
        <v>1.4343514452375139E-3</v>
      </c>
      <c r="AB1303">
        <f t="shared" si="347"/>
        <v>2021</v>
      </c>
      <c r="AC1303">
        <f t="shared" si="348"/>
        <v>9</v>
      </c>
      <c r="AD1303" s="23">
        <f t="shared" si="349"/>
        <v>3</v>
      </c>
      <c r="AE1303">
        <f>IF(ISBLANK(Basket_Sheet!$I$1),0,IF(Basket_Sheet!$I$1=0,1,IF(Calculation_Sheet!AB1303=Basket_Sheet!$I$1,1,0)))</f>
        <v>1</v>
      </c>
      <c r="AF1303">
        <f>IF(ISBLANK(Basket_Sheet!$I$2),0,IF(Basket_Sheet!$I$2=0,1,IF(Calculation_Sheet!AC1303=Basket_Sheet!$I$2,1,0)))</f>
        <v>0</v>
      </c>
      <c r="AG1303">
        <f>IF(ISBLANK(Basket_Sheet!$I$3),0,IF(Basket_Sheet!$I$3=0,1,IF(Calculation_Sheet!AD1303=Basket_Sheet!$I$3,1,0)))</f>
        <v>0</v>
      </c>
      <c r="AH1303">
        <f t="shared" si="350"/>
        <v>1</v>
      </c>
    </row>
    <row r="1304" spans="1:34" x14ac:dyDescent="0.35">
      <c r="A1304" s="19">
        <v>44442</v>
      </c>
      <c r="B1304" s="7">
        <v>-1.2211172756849002</v>
      </c>
      <c r="C1304">
        <v>0.61869538000000002</v>
      </c>
      <c r="D1304">
        <v>0.18484371689819401</v>
      </c>
      <c r="E1304">
        <v>6.6032189969225099</v>
      </c>
      <c r="F1304">
        <v>7</v>
      </c>
      <c r="G1304">
        <f t="shared" si="341"/>
        <v>-1</v>
      </c>
      <c r="H1304">
        <f t="shared" si="342"/>
        <v>99999</v>
      </c>
      <c r="I1304">
        <f t="shared" si="343"/>
        <v>99999</v>
      </c>
      <c r="J1304">
        <f>IF(Basket_Sheet!$I$6=0,IF(C1304&lt;Basket_Sheet!$I$7,-10,10),IF(Basket_Sheet!$I$6=1,IF(D1304&lt;Basket_Sheet!$I$7,-10,10),IF(Basket_Sheet!$I$6=2,IF(E1304&gt;Basket_Sheet!$I$7,-10,10),"")))</f>
        <v>10</v>
      </c>
      <c r="K1304">
        <f t="shared" si="344"/>
        <v>-1</v>
      </c>
      <c r="L1304">
        <f t="shared" si="345"/>
        <v>1</v>
      </c>
      <c r="M1304">
        <f t="shared" si="346"/>
        <v>1</v>
      </c>
      <c r="N1304">
        <v>36763.25</v>
      </c>
      <c r="O1304" s="6">
        <f t="shared" si="351"/>
        <v>-3.0400144035508392E-3</v>
      </c>
      <c r="P1304">
        <v>55730468</v>
      </c>
      <c r="Q1304" s="6">
        <f t="shared" si="352"/>
        <v>1.9977938613884305E-3</v>
      </c>
      <c r="R1304">
        <v>7913.4815858563225</v>
      </c>
      <c r="S1304" s="6">
        <f t="shared" si="353"/>
        <v>-4.525745143215687E-4</v>
      </c>
      <c r="T1304" s="29">
        <v>1308.5702599999997</v>
      </c>
      <c r="U1304" s="6">
        <f t="shared" si="354"/>
        <v>-6.4035957010359912E-3</v>
      </c>
      <c r="V1304">
        <v>1904.9593599999994</v>
      </c>
      <c r="W1304" s="6">
        <f t="shared" si="356"/>
        <v>-5.4628870248041306E-3</v>
      </c>
      <c r="X1304">
        <v>9222.051845856322</v>
      </c>
      <c r="Y1304" s="6">
        <f t="shared" si="355"/>
        <v>-1.301335562969963E-3</v>
      </c>
      <c r="Z1304" s="29">
        <v>11127.011205856321</v>
      </c>
      <c r="AA1304" s="6">
        <f t="shared" si="357"/>
        <v>-2.0162678765690556E-3</v>
      </c>
      <c r="AB1304">
        <f t="shared" si="347"/>
        <v>2021</v>
      </c>
      <c r="AC1304">
        <f t="shared" si="348"/>
        <v>9</v>
      </c>
      <c r="AD1304" s="23">
        <f t="shared" si="349"/>
        <v>3</v>
      </c>
      <c r="AE1304">
        <f>IF(ISBLANK(Basket_Sheet!$I$1),0,IF(Basket_Sheet!$I$1=0,1,IF(Calculation_Sheet!AB1304=Basket_Sheet!$I$1,1,0)))</f>
        <v>1</v>
      </c>
      <c r="AF1304">
        <f>IF(ISBLANK(Basket_Sheet!$I$2),0,IF(Basket_Sheet!$I$2=0,1,IF(Calculation_Sheet!AC1304=Basket_Sheet!$I$2,1,0)))</f>
        <v>0</v>
      </c>
      <c r="AG1304">
        <f>IF(ISBLANK(Basket_Sheet!$I$3),0,IF(Basket_Sheet!$I$3=0,1,IF(Calculation_Sheet!AD1304=Basket_Sheet!$I$3,1,0)))</f>
        <v>0</v>
      </c>
      <c r="AH1304">
        <f t="shared" si="350"/>
        <v>1</v>
      </c>
    </row>
    <row r="1305" spans="1:34" x14ac:dyDescent="0.35">
      <c r="A1305" s="19">
        <v>44445</v>
      </c>
      <c r="B1305" s="7">
        <v>-0.96905198590168684</v>
      </c>
      <c r="C1305">
        <v>0.125696266</v>
      </c>
      <c r="D1305">
        <v>0.20024293128225901</v>
      </c>
      <c r="E1305">
        <v>9.7082025929142404</v>
      </c>
      <c r="F1305">
        <v>2</v>
      </c>
      <c r="G1305">
        <f t="shared" si="341"/>
        <v>-1</v>
      </c>
      <c r="H1305">
        <f t="shared" si="342"/>
        <v>99999</v>
      </c>
      <c r="I1305">
        <f t="shared" si="343"/>
        <v>99999</v>
      </c>
      <c r="J1305">
        <f>IF(Basket_Sheet!$I$6=0,IF(C1305&lt;Basket_Sheet!$I$7,-10,10),IF(Basket_Sheet!$I$6=1,IF(D1305&lt;Basket_Sheet!$I$7,-10,10),IF(Basket_Sheet!$I$6=2,IF(E1305&gt;Basket_Sheet!$I$7,-10,10),"")))</f>
        <v>10</v>
      </c>
      <c r="K1305">
        <f t="shared" si="344"/>
        <v>-1</v>
      </c>
      <c r="L1305">
        <f t="shared" si="345"/>
        <v>1</v>
      </c>
      <c r="M1305">
        <f t="shared" si="346"/>
        <v>1</v>
      </c>
      <c r="N1305">
        <v>36588.25</v>
      </c>
      <c r="O1305" s="6">
        <f t="shared" si="351"/>
        <v>-4.7601885034647129E-3</v>
      </c>
      <c r="P1305">
        <v>55750056</v>
      </c>
      <c r="Q1305" s="6">
        <f t="shared" si="352"/>
        <v>3.5147740011809425E-4</v>
      </c>
      <c r="R1305">
        <v>7922.5705509340178</v>
      </c>
      <c r="S1305" s="6">
        <f t="shared" si="353"/>
        <v>1.1485418875478715E-3</v>
      </c>
      <c r="T1305" s="29">
        <v>1308.2260199999996</v>
      </c>
      <c r="U1305" s="6">
        <f t="shared" si="354"/>
        <v>-2.6306573710466186E-4</v>
      </c>
      <c r="V1305">
        <v>1902.3857799999996</v>
      </c>
      <c r="W1305" s="6">
        <f t="shared" si="356"/>
        <v>-1.3509894510294052E-3</v>
      </c>
      <c r="X1305">
        <v>9230.7965709340169</v>
      </c>
      <c r="Y1305" s="6">
        <f t="shared" si="355"/>
        <v>9.4824071951227218E-4</v>
      </c>
      <c r="Z1305" s="29">
        <v>11133.182350934017</v>
      </c>
      <c r="AA1305" s="6">
        <f t="shared" si="357"/>
        <v>5.5460940620322141E-4</v>
      </c>
      <c r="AB1305">
        <f t="shared" si="347"/>
        <v>2021</v>
      </c>
      <c r="AC1305">
        <f t="shared" si="348"/>
        <v>9</v>
      </c>
      <c r="AD1305" s="23">
        <f t="shared" si="349"/>
        <v>3</v>
      </c>
      <c r="AE1305">
        <f>IF(ISBLANK(Basket_Sheet!$I$1),0,IF(Basket_Sheet!$I$1=0,1,IF(Calculation_Sheet!AB1305=Basket_Sheet!$I$1,1,0)))</f>
        <v>1</v>
      </c>
      <c r="AF1305">
        <f>IF(ISBLANK(Basket_Sheet!$I$2),0,IF(Basket_Sheet!$I$2=0,1,IF(Calculation_Sheet!AC1305=Basket_Sheet!$I$2,1,0)))</f>
        <v>0</v>
      </c>
      <c r="AG1305">
        <f>IF(ISBLANK(Basket_Sheet!$I$3),0,IF(Basket_Sheet!$I$3=0,1,IF(Calculation_Sheet!AD1305=Basket_Sheet!$I$3,1,0)))</f>
        <v>0</v>
      </c>
      <c r="AH1305">
        <f t="shared" si="350"/>
        <v>1</v>
      </c>
    </row>
    <row r="1306" spans="1:34" x14ac:dyDescent="0.35">
      <c r="A1306" s="19">
        <v>44446</v>
      </c>
      <c r="B1306" s="7">
        <v>0.79802533767389905</v>
      </c>
      <c r="C1306">
        <v>0.49302041200000002</v>
      </c>
      <c r="D1306">
        <v>3.48525469168895E-2</v>
      </c>
      <c r="E1306">
        <v>6.51469482062687</v>
      </c>
      <c r="F1306">
        <v>6</v>
      </c>
      <c r="G1306">
        <f t="shared" si="341"/>
        <v>99999</v>
      </c>
      <c r="H1306">
        <f t="shared" si="342"/>
        <v>99999</v>
      </c>
      <c r="I1306">
        <f t="shared" si="343"/>
        <v>1</v>
      </c>
      <c r="J1306">
        <f>IF(Basket_Sheet!$I$6=0,IF(C1306&lt;Basket_Sheet!$I$7,-10,10),IF(Basket_Sheet!$I$6=1,IF(D1306&lt;Basket_Sheet!$I$7,-10,10),IF(Basket_Sheet!$I$6=2,IF(E1306&gt;Basket_Sheet!$I$7,-10,10),"")))</f>
        <v>-10</v>
      </c>
      <c r="K1306">
        <f t="shared" si="344"/>
        <v>1</v>
      </c>
      <c r="L1306">
        <f t="shared" si="345"/>
        <v>6</v>
      </c>
      <c r="M1306">
        <f t="shared" si="346"/>
        <v>6</v>
      </c>
      <c r="N1306">
        <v>36465</v>
      </c>
      <c r="O1306" s="6">
        <f t="shared" si="351"/>
        <v>-3.368567777906839E-3</v>
      </c>
      <c r="P1306">
        <v>55307432</v>
      </c>
      <c r="Q1306" s="6">
        <f t="shared" si="352"/>
        <v>-7.9394359711495444E-3</v>
      </c>
      <c r="R1306">
        <v>7904.2737238514273</v>
      </c>
      <c r="S1306" s="6">
        <f t="shared" si="353"/>
        <v>-2.3094558723031344E-3</v>
      </c>
      <c r="T1306" s="29">
        <v>1311.2521399999996</v>
      </c>
      <c r="U1306" s="6">
        <f t="shared" si="354"/>
        <v>2.3131476929345585E-3</v>
      </c>
      <c r="V1306">
        <v>1897.7938999999997</v>
      </c>
      <c r="W1306" s="6">
        <f t="shared" si="356"/>
        <v>-2.4137480674397693E-3</v>
      </c>
      <c r="X1306">
        <v>9215.5258638514279</v>
      </c>
      <c r="Y1306" s="6">
        <f t="shared" si="355"/>
        <v>-1.654321700759076E-3</v>
      </c>
      <c r="Z1306" s="29">
        <v>11113.319763851428</v>
      </c>
      <c r="AA1306" s="6">
        <f t="shared" si="357"/>
        <v>-1.7840889025699802E-3</v>
      </c>
      <c r="AB1306">
        <f t="shared" si="347"/>
        <v>2021</v>
      </c>
      <c r="AC1306">
        <f t="shared" si="348"/>
        <v>9</v>
      </c>
      <c r="AD1306" s="23">
        <f t="shared" si="349"/>
        <v>3</v>
      </c>
      <c r="AE1306">
        <f>IF(ISBLANK(Basket_Sheet!$I$1),0,IF(Basket_Sheet!$I$1=0,1,IF(Calculation_Sheet!AB1306=Basket_Sheet!$I$1,1,0)))</f>
        <v>1</v>
      </c>
      <c r="AF1306">
        <f>IF(ISBLANK(Basket_Sheet!$I$2),0,IF(Basket_Sheet!$I$2=0,1,IF(Calculation_Sheet!AC1306=Basket_Sheet!$I$2,1,0)))</f>
        <v>0</v>
      </c>
      <c r="AG1306">
        <f>IF(ISBLANK(Basket_Sheet!$I$3),0,IF(Basket_Sheet!$I$3=0,1,IF(Calculation_Sheet!AD1306=Basket_Sheet!$I$3,1,0)))</f>
        <v>0</v>
      </c>
      <c r="AH1306">
        <f t="shared" si="350"/>
        <v>1</v>
      </c>
    </row>
    <row r="1307" spans="1:34" x14ac:dyDescent="0.35">
      <c r="A1307" s="19">
        <v>44447</v>
      </c>
      <c r="B1307" s="7">
        <v>0.17750853516449053</v>
      </c>
      <c r="C1307">
        <v>6.1896978999999998E-2</v>
      </c>
      <c r="D1307">
        <v>9.5926713204143005E-2</v>
      </c>
      <c r="E1307">
        <v>11.088008567351199</v>
      </c>
      <c r="F1307">
        <v>6</v>
      </c>
      <c r="G1307">
        <f t="shared" si="341"/>
        <v>99999</v>
      </c>
      <c r="H1307">
        <f t="shared" si="342"/>
        <v>0</v>
      </c>
      <c r="I1307">
        <f t="shared" si="343"/>
        <v>99999</v>
      </c>
      <c r="J1307">
        <f>IF(Basket_Sheet!$I$6=0,IF(C1307&lt;Basket_Sheet!$I$7,-10,10),IF(Basket_Sheet!$I$6=1,IF(D1307&lt;Basket_Sheet!$I$7,-10,10),IF(Basket_Sheet!$I$6=2,IF(E1307&gt;Basket_Sheet!$I$7,-10,10),"")))</f>
        <v>10</v>
      </c>
      <c r="K1307">
        <f t="shared" si="344"/>
        <v>0</v>
      </c>
      <c r="L1307">
        <f t="shared" si="345"/>
        <v>3</v>
      </c>
      <c r="M1307">
        <f t="shared" si="346"/>
        <v>3</v>
      </c>
      <c r="N1307">
        <v>36850.898399999998</v>
      </c>
      <c r="O1307" s="6">
        <f t="shared" si="351"/>
        <v>1.0582706705059675E-2</v>
      </c>
      <c r="P1307">
        <v>55440760</v>
      </c>
      <c r="Q1307" s="6">
        <f t="shared" si="352"/>
        <v>2.4106705948669926E-3</v>
      </c>
      <c r="R1307">
        <v>7927.4793356241544</v>
      </c>
      <c r="S1307" s="6">
        <f t="shared" si="353"/>
        <v>2.9358309926317272E-3</v>
      </c>
      <c r="T1307" s="29">
        <v>1313.3595999999998</v>
      </c>
      <c r="U1307" s="6">
        <f t="shared" si="354"/>
        <v>1.6072118669718805E-3</v>
      </c>
      <c r="V1307">
        <v>1892.2628199999995</v>
      </c>
      <c r="W1307" s="6">
        <f t="shared" si="356"/>
        <v>-2.9144787534621797E-3</v>
      </c>
      <c r="X1307">
        <v>9240.8389356241532</v>
      </c>
      <c r="Y1307" s="6">
        <f t="shared" si="355"/>
        <v>2.746785386606998E-3</v>
      </c>
      <c r="Z1307" s="29">
        <v>11133.101755624153</v>
      </c>
      <c r="AA1307" s="6">
        <f t="shared" si="357"/>
        <v>1.7800254283215633E-3</v>
      </c>
      <c r="AB1307">
        <f t="shared" si="347"/>
        <v>2021</v>
      </c>
      <c r="AC1307">
        <f t="shared" si="348"/>
        <v>9</v>
      </c>
      <c r="AD1307" s="23">
        <f t="shared" si="349"/>
        <v>3</v>
      </c>
      <c r="AE1307">
        <f>IF(ISBLANK(Basket_Sheet!$I$1),0,IF(Basket_Sheet!$I$1=0,1,IF(Calculation_Sheet!AB1307=Basket_Sheet!$I$1,1,0)))</f>
        <v>1</v>
      </c>
      <c r="AF1307">
        <f>IF(ISBLANK(Basket_Sheet!$I$2),0,IF(Basket_Sheet!$I$2=0,1,IF(Calculation_Sheet!AC1307=Basket_Sheet!$I$2,1,0)))</f>
        <v>0</v>
      </c>
      <c r="AG1307">
        <f>IF(ISBLANK(Basket_Sheet!$I$3),0,IF(Basket_Sheet!$I$3=0,1,IF(Calculation_Sheet!AD1307=Basket_Sheet!$I$3,1,0)))</f>
        <v>0</v>
      </c>
      <c r="AH1307">
        <f t="shared" si="350"/>
        <v>1</v>
      </c>
    </row>
    <row r="1308" spans="1:34" x14ac:dyDescent="0.35">
      <c r="A1308" s="19">
        <v>44448</v>
      </c>
      <c r="B1308" s="7">
        <v>-0.76573134540735321</v>
      </c>
      <c r="C1308">
        <v>0.263976816</v>
      </c>
      <c r="D1308">
        <v>6.1124096585850399E-3</v>
      </c>
      <c r="E1308">
        <v>11.617487906282999</v>
      </c>
      <c r="F1308">
        <v>1</v>
      </c>
      <c r="G1308">
        <f t="shared" si="341"/>
        <v>-1</v>
      </c>
      <c r="H1308">
        <f t="shared" si="342"/>
        <v>99999</v>
      </c>
      <c r="I1308">
        <f t="shared" si="343"/>
        <v>99999</v>
      </c>
      <c r="J1308">
        <f>IF(Basket_Sheet!$I$6=0,IF(C1308&lt;Basket_Sheet!$I$7,-10,10),IF(Basket_Sheet!$I$6=1,IF(D1308&lt;Basket_Sheet!$I$7,-10,10),IF(Basket_Sheet!$I$6=2,IF(E1308&gt;Basket_Sheet!$I$7,-10,10),"")))</f>
        <v>-10</v>
      </c>
      <c r="K1308">
        <f t="shared" si="344"/>
        <v>-1</v>
      </c>
      <c r="L1308">
        <f t="shared" si="345"/>
        <v>2</v>
      </c>
      <c r="M1308">
        <f t="shared" si="346"/>
        <v>2</v>
      </c>
      <c r="N1308">
        <v>36670.300799999997</v>
      </c>
      <c r="O1308" s="6">
        <f t="shared" si="351"/>
        <v>-4.9007651873149705E-3</v>
      </c>
      <c r="P1308">
        <v>55703204</v>
      </c>
      <c r="Q1308" s="6">
        <f t="shared" si="352"/>
        <v>4.7337734908396989E-3</v>
      </c>
      <c r="R1308">
        <v>8008.4239671769456</v>
      </c>
      <c r="S1308" s="6">
        <f t="shared" si="353"/>
        <v>1.0210639236742702E-2</v>
      </c>
      <c r="T1308" s="29">
        <v>1314.5423999999996</v>
      </c>
      <c r="U1308" s="6">
        <f t="shared" si="354"/>
        <v>9.005911252331078E-4</v>
      </c>
      <c r="V1308">
        <v>1888.3964599999995</v>
      </c>
      <c r="W1308" s="6">
        <f t="shared" si="356"/>
        <v>-2.0432468255122682E-3</v>
      </c>
      <c r="X1308">
        <v>9322.9663671769449</v>
      </c>
      <c r="Y1308" s="6">
        <f t="shared" si="355"/>
        <v>8.8874432424295158E-3</v>
      </c>
      <c r="Z1308" s="29">
        <v>11211.362827176945</v>
      </c>
      <c r="AA1308" s="6">
        <f t="shared" si="357"/>
        <v>7.0295837827276664E-3</v>
      </c>
      <c r="AB1308">
        <f t="shared" si="347"/>
        <v>2021</v>
      </c>
      <c r="AC1308">
        <f t="shared" si="348"/>
        <v>9</v>
      </c>
      <c r="AD1308" s="23">
        <f t="shared" si="349"/>
        <v>3</v>
      </c>
      <c r="AE1308">
        <f>IF(ISBLANK(Basket_Sheet!$I$1),0,IF(Basket_Sheet!$I$1=0,1,IF(Calculation_Sheet!AB1308=Basket_Sheet!$I$1,1,0)))</f>
        <v>1</v>
      </c>
      <c r="AF1308">
        <f>IF(ISBLANK(Basket_Sheet!$I$2),0,IF(Basket_Sheet!$I$2=0,1,IF(Calculation_Sheet!AC1308=Basket_Sheet!$I$2,1,0)))</f>
        <v>0</v>
      </c>
      <c r="AG1308">
        <f>IF(ISBLANK(Basket_Sheet!$I$3),0,IF(Basket_Sheet!$I$3=0,1,IF(Calculation_Sheet!AD1308=Basket_Sheet!$I$3,1,0)))</f>
        <v>0</v>
      </c>
      <c r="AH1308">
        <f t="shared" si="350"/>
        <v>1</v>
      </c>
    </row>
    <row r="1309" spans="1:34" x14ac:dyDescent="0.35">
      <c r="A1309" s="19">
        <v>44452</v>
      </c>
      <c r="B1309" s="7">
        <v>0.25259434952320098</v>
      </c>
      <c r="C1309">
        <v>0.344275216</v>
      </c>
      <c r="D1309">
        <v>8.6543820598120795E-4</v>
      </c>
      <c r="E1309">
        <v>10.7877627544649</v>
      </c>
      <c r="F1309">
        <v>2</v>
      </c>
      <c r="G1309">
        <f t="shared" si="341"/>
        <v>99999</v>
      </c>
      <c r="H1309">
        <f t="shared" si="342"/>
        <v>99999</v>
      </c>
      <c r="I1309">
        <f t="shared" si="343"/>
        <v>1</v>
      </c>
      <c r="J1309">
        <f>IF(Basket_Sheet!$I$6=0,IF(C1309&lt;Basket_Sheet!$I$7,-10,10),IF(Basket_Sheet!$I$6=1,IF(D1309&lt;Basket_Sheet!$I$7,-10,10),IF(Basket_Sheet!$I$6=2,IF(E1309&gt;Basket_Sheet!$I$7,-10,10),"")))</f>
        <v>-10</v>
      </c>
      <c r="K1309">
        <f t="shared" si="344"/>
        <v>1</v>
      </c>
      <c r="L1309">
        <f t="shared" si="345"/>
        <v>6</v>
      </c>
      <c r="M1309">
        <f t="shared" si="346"/>
        <v>6</v>
      </c>
      <c r="N1309">
        <v>36496.550799999997</v>
      </c>
      <c r="O1309" s="6">
        <f t="shared" si="351"/>
        <v>-4.7381667510073555E-3</v>
      </c>
      <c r="P1309">
        <v>56085372</v>
      </c>
      <c r="Q1309" s="6">
        <f t="shared" si="352"/>
        <v>6.8607902698021306E-3</v>
      </c>
      <c r="R1309">
        <v>8014.2569450448082</v>
      </c>
      <c r="S1309" s="6">
        <f t="shared" si="353"/>
        <v>7.2835527836301317E-4</v>
      </c>
      <c r="T1309" s="29">
        <v>1314.1041999999995</v>
      </c>
      <c r="U1309" s="6">
        <f t="shared" si="354"/>
        <v>-3.3334793917638716E-4</v>
      </c>
      <c r="V1309">
        <v>1874.9411399999999</v>
      </c>
      <c r="W1309" s="6">
        <f t="shared" si="356"/>
        <v>-7.1252622449841096E-3</v>
      </c>
      <c r="X1309">
        <v>9328.3611450448079</v>
      </c>
      <c r="Y1309" s="6">
        <f t="shared" si="355"/>
        <v>5.7865465297135543E-4</v>
      </c>
      <c r="Z1309" s="29">
        <v>11203.302285044807</v>
      </c>
      <c r="AA1309" s="6">
        <f t="shared" si="357"/>
        <v>-7.1896184758191151E-4</v>
      </c>
      <c r="AB1309">
        <f t="shared" si="347"/>
        <v>2021</v>
      </c>
      <c r="AC1309">
        <f t="shared" si="348"/>
        <v>9</v>
      </c>
      <c r="AD1309" s="23">
        <f t="shared" si="349"/>
        <v>3</v>
      </c>
      <c r="AE1309">
        <f>IF(ISBLANK(Basket_Sheet!$I$1),0,IF(Basket_Sheet!$I$1=0,1,IF(Calculation_Sheet!AB1309=Basket_Sheet!$I$1,1,0)))</f>
        <v>1</v>
      </c>
      <c r="AF1309">
        <f>IF(ISBLANK(Basket_Sheet!$I$2),0,IF(Basket_Sheet!$I$2=0,1,IF(Calculation_Sheet!AC1309=Basket_Sheet!$I$2,1,0)))</f>
        <v>0</v>
      </c>
      <c r="AG1309">
        <f>IF(ISBLANK(Basket_Sheet!$I$3),0,IF(Basket_Sheet!$I$3=0,1,IF(Calculation_Sheet!AD1309=Basket_Sheet!$I$3,1,0)))</f>
        <v>0</v>
      </c>
      <c r="AH1309">
        <f t="shared" si="350"/>
        <v>1</v>
      </c>
    </row>
    <row r="1310" spans="1:34" x14ac:dyDescent="0.35">
      <c r="A1310" s="19">
        <v>44453</v>
      </c>
      <c r="B1310" s="7">
        <v>0.50777563355815458</v>
      </c>
      <c r="C1310">
        <v>0.68334492199999997</v>
      </c>
      <c r="D1310">
        <v>0.126089131781908</v>
      </c>
      <c r="E1310">
        <v>9.4209239077621501</v>
      </c>
      <c r="F1310">
        <v>1</v>
      </c>
      <c r="G1310">
        <f t="shared" si="341"/>
        <v>99999</v>
      </c>
      <c r="H1310">
        <f t="shared" si="342"/>
        <v>99999</v>
      </c>
      <c r="I1310">
        <f t="shared" si="343"/>
        <v>1</v>
      </c>
      <c r="J1310">
        <f>IF(Basket_Sheet!$I$6=0,IF(C1310&lt;Basket_Sheet!$I$7,-10,10),IF(Basket_Sheet!$I$6=1,IF(D1310&lt;Basket_Sheet!$I$7,-10,10),IF(Basket_Sheet!$I$6=2,IF(E1310&gt;Basket_Sheet!$I$7,-10,10),"")))</f>
        <v>10</v>
      </c>
      <c r="K1310">
        <f t="shared" si="344"/>
        <v>1</v>
      </c>
      <c r="L1310">
        <f t="shared" si="345"/>
        <v>5</v>
      </c>
      <c r="M1310">
        <f t="shared" si="346"/>
        <v>5</v>
      </c>
      <c r="N1310">
        <v>36614.949200000003</v>
      </c>
      <c r="O1310" s="6">
        <f t="shared" si="351"/>
        <v>3.2440983436716753E-3</v>
      </c>
      <c r="P1310">
        <v>56092836</v>
      </c>
      <c r="Q1310" s="6">
        <f t="shared" si="352"/>
        <v>1.3308282951207673E-4</v>
      </c>
      <c r="R1310">
        <v>8006.6113745495395</v>
      </c>
      <c r="S1310" s="6">
        <f t="shared" si="353"/>
        <v>-9.5399617802316428E-4</v>
      </c>
      <c r="T1310" s="29">
        <v>1315.2467399999996</v>
      </c>
      <c r="U1310" s="6">
        <f t="shared" si="354"/>
        <v>8.6944399081900769E-4</v>
      </c>
      <c r="V1310">
        <v>1874.9411399999999</v>
      </c>
      <c r="W1310" s="6">
        <f t="shared" si="356"/>
        <v>0</v>
      </c>
      <c r="X1310">
        <v>9321.8581145495391</v>
      </c>
      <c r="Y1310" s="6">
        <f t="shared" si="355"/>
        <v>-6.9712464967364163E-4</v>
      </c>
      <c r="Z1310" s="29">
        <v>11196.79925454954</v>
      </c>
      <c r="AA1310" s="6">
        <f t="shared" si="357"/>
        <v>-5.804565769815806E-4</v>
      </c>
      <c r="AB1310">
        <f t="shared" si="347"/>
        <v>2021</v>
      </c>
      <c r="AC1310">
        <f t="shared" si="348"/>
        <v>9</v>
      </c>
      <c r="AD1310" s="23">
        <f t="shared" si="349"/>
        <v>3</v>
      </c>
      <c r="AE1310">
        <f>IF(ISBLANK(Basket_Sheet!$I$1),0,IF(Basket_Sheet!$I$1=0,1,IF(Calculation_Sheet!AB1310=Basket_Sheet!$I$1,1,0)))</f>
        <v>1</v>
      </c>
      <c r="AF1310">
        <f>IF(ISBLANK(Basket_Sheet!$I$2),0,IF(Basket_Sheet!$I$2=0,1,IF(Calculation_Sheet!AC1310=Basket_Sheet!$I$2,1,0)))</f>
        <v>0</v>
      </c>
      <c r="AG1310">
        <f>IF(ISBLANK(Basket_Sheet!$I$3),0,IF(Basket_Sheet!$I$3=0,1,IF(Calculation_Sheet!AD1310=Basket_Sheet!$I$3,1,0)))</f>
        <v>0</v>
      </c>
      <c r="AH1310">
        <f t="shared" si="350"/>
        <v>1</v>
      </c>
    </row>
    <row r="1311" spans="1:34" x14ac:dyDescent="0.35">
      <c r="A1311" s="19">
        <v>44454</v>
      </c>
      <c r="B1311" s="7">
        <v>2.8914642937067723</v>
      </c>
      <c r="C1311">
        <v>0.72797571000000005</v>
      </c>
      <c r="D1311">
        <v>0.25201940917113003</v>
      </c>
      <c r="E1311">
        <v>6.0025533890454801</v>
      </c>
      <c r="F1311">
        <v>1</v>
      </c>
      <c r="G1311">
        <f t="shared" si="341"/>
        <v>99999</v>
      </c>
      <c r="H1311">
        <f t="shared" si="342"/>
        <v>99999</v>
      </c>
      <c r="I1311">
        <f t="shared" si="343"/>
        <v>1</v>
      </c>
      <c r="J1311">
        <f>IF(Basket_Sheet!$I$6=0,IF(C1311&lt;Basket_Sheet!$I$7,-10,10),IF(Basket_Sheet!$I$6=1,IF(D1311&lt;Basket_Sheet!$I$7,-10,10),IF(Basket_Sheet!$I$6=2,IF(E1311&gt;Basket_Sheet!$I$7,-10,10),"")))</f>
        <v>10</v>
      </c>
      <c r="K1311">
        <f t="shared" si="344"/>
        <v>1</v>
      </c>
      <c r="L1311">
        <f t="shared" si="345"/>
        <v>5</v>
      </c>
      <c r="M1311">
        <f t="shared" si="346"/>
        <v>5</v>
      </c>
      <c r="N1311">
        <v>36860.949200000003</v>
      </c>
      <c r="O1311" s="6">
        <f t="shared" si="351"/>
        <v>6.7185672894500836E-3</v>
      </c>
      <c r="P1311">
        <v>56281772</v>
      </c>
      <c r="Q1311" s="6">
        <f t="shared" si="352"/>
        <v>3.3682732675524019E-3</v>
      </c>
      <c r="R1311">
        <v>8020.0749349395574</v>
      </c>
      <c r="S1311" s="6">
        <f t="shared" si="353"/>
        <v>1.6815553747011602E-3</v>
      </c>
      <c r="T1311" s="29">
        <v>1317.0005399999998</v>
      </c>
      <c r="U1311" s="6">
        <f t="shared" si="354"/>
        <v>1.3334380133116497E-3</v>
      </c>
      <c r="V1311">
        <v>1874.9411399999999</v>
      </c>
      <c r="W1311" s="6">
        <f t="shared" si="356"/>
        <v>0</v>
      </c>
      <c r="X1311">
        <v>9337.0754749395564</v>
      </c>
      <c r="Y1311" s="6">
        <f t="shared" si="355"/>
        <v>1.6324385335007019E-3</v>
      </c>
      <c r="Z1311" s="29">
        <v>11212.016614939555</v>
      </c>
      <c r="AA1311" s="6">
        <f t="shared" si="357"/>
        <v>1.3590812913639727E-3</v>
      </c>
      <c r="AB1311">
        <f t="shared" si="347"/>
        <v>2021</v>
      </c>
      <c r="AC1311">
        <f t="shared" si="348"/>
        <v>9</v>
      </c>
      <c r="AD1311" s="23">
        <f t="shared" si="349"/>
        <v>3</v>
      </c>
      <c r="AE1311">
        <f>IF(ISBLANK(Basket_Sheet!$I$1),0,IF(Basket_Sheet!$I$1=0,1,IF(Calculation_Sheet!AB1311=Basket_Sheet!$I$1,1,0)))</f>
        <v>1</v>
      </c>
      <c r="AF1311">
        <f>IF(ISBLANK(Basket_Sheet!$I$2),0,IF(Basket_Sheet!$I$2=0,1,IF(Calculation_Sheet!AC1311=Basket_Sheet!$I$2,1,0)))</f>
        <v>0</v>
      </c>
      <c r="AG1311">
        <f>IF(ISBLANK(Basket_Sheet!$I$3),0,IF(Basket_Sheet!$I$3=0,1,IF(Calculation_Sheet!AD1311=Basket_Sheet!$I$3,1,0)))</f>
        <v>0</v>
      </c>
      <c r="AH1311">
        <f t="shared" si="350"/>
        <v>1</v>
      </c>
    </row>
    <row r="1312" spans="1:34" x14ac:dyDescent="0.35">
      <c r="A1312" s="19">
        <v>44455</v>
      </c>
      <c r="B1312" s="7">
        <v>2.2246243497848437</v>
      </c>
      <c r="C1312">
        <v>0.92231047099999997</v>
      </c>
      <c r="D1312">
        <v>0.353554137147085</v>
      </c>
      <c r="E1312">
        <v>4.55718771495307</v>
      </c>
      <c r="F1312">
        <v>5</v>
      </c>
      <c r="G1312">
        <f t="shared" si="341"/>
        <v>99999</v>
      </c>
      <c r="H1312">
        <f t="shared" si="342"/>
        <v>99999</v>
      </c>
      <c r="I1312">
        <f t="shared" si="343"/>
        <v>1</v>
      </c>
      <c r="J1312">
        <f>IF(Basket_Sheet!$I$6=0,IF(C1312&lt;Basket_Sheet!$I$7,-10,10),IF(Basket_Sheet!$I$6=1,IF(D1312&lt;Basket_Sheet!$I$7,-10,10),IF(Basket_Sheet!$I$6=2,IF(E1312&gt;Basket_Sheet!$I$7,-10,10),"")))</f>
        <v>10</v>
      </c>
      <c r="K1312">
        <f t="shared" si="344"/>
        <v>1</v>
      </c>
      <c r="L1312">
        <f t="shared" si="345"/>
        <v>5</v>
      </c>
      <c r="M1312">
        <f t="shared" si="346"/>
        <v>5</v>
      </c>
      <c r="N1312">
        <v>37682.898399999998</v>
      </c>
      <c r="O1312" s="6">
        <f t="shared" si="351"/>
        <v>2.22986444418527E-2</v>
      </c>
      <c r="P1312">
        <v>55742640</v>
      </c>
      <c r="Q1312" s="6">
        <f t="shared" si="352"/>
        <v>-9.5791582397227737E-3</v>
      </c>
      <c r="R1312">
        <v>8034.681098535103</v>
      </c>
      <c r="S1312" s="6">
        <f t="shared" si="353"/>
        <v>1.8212003895268225E-3</v>
      </c>
      <c r="T1312" s="29">
        <v>1318.6255199999998</v>
      </c>
      <c r="U1312" s="6">
        <f t="shared" si="354"/>
        <v>1.2338491524082063E-3</v>
      </c>
      <c r="V1312">
        <v>1884.8641199999997</v>
      </c>
      <c r="W1312" s="6">
        <f t="shared" si="356"/>
        <v>5.2924221397157023E-3</v>
      </c>
      <c r="X1312">
        <v>9353.3066185351036</v>
      </c>
      <c r="Y1312" s="6">
        <f t="shared" si="355"/>
        <v>1.7383541173154882E-3</v>
      </c>
      <c r="Z1312" s="29">
        <v>11238.170738535104</v>
      </c>
      <c r="AA1312" s="6">
        <f t="shared" si="357"/>
        <v>2.332686838931286E-3</v>
      </c>
      <c r="AB1312">
        <f t="shared" si="347"/>
        <v>2021</v>
      </c>
      <c r="AC1312">
        <f t="shared" si="348"/>
        <v>9</v>
      </c>
      <c r="AD1312" s="23">
        <f t="shared" si="349"/>
        <v>3</v>
      </c>
      <c r="AE1312">
        <f>IF(ISBLANK(Basket_Sheet!$I$1),0,IF(Basket_Sheet!$I$1=0,1,IF(Calculation_Sheet!AB1312=Basket_Sheet!$I$1,1,0)))</f>
        <v>1</v>
      </c>
      <c r="AF1312">
        <f>IF(ISBLANK(Basket_Sheet!$I$2),0,IF(Basket_Sheet!$I$2=0,1,IF(Calculation_Sheet!AC1312=Basket_Sheet!$I$2,1,0)))</f>
        <v>0</v>
      </c>
      <c r="AG1312">
        <f>IF(ISBLANK(Basket_Sheet!$I$3),0,IF(Basket_Sheet!$I$3=0,1,IF(Calculation_Sheet!AD1312=Basket_Sheet!$I$3,1,0)))</f>
        <v>0</v>
      </c>
      <c r="AH1312">
        <f t="shared" si="350"/>
        <v>1</v>
      </c>
    </row>
    <row r="1313" spans="1:34" x14ac:dyDescent="0.35">
      <c r="A1313" s="19">
        <v>44456</v>
      </c>
      <c r="B1313" s="7">
        <v>-1.6434460039369956</v>
      </c>
      <c r="C1313">
        <v>0.43403250100000001</v>
      </c>
      <c r="D1313">
        <v>1.2243253970071101E-2</v>
      </c>
      <c r="E1313">
        <v>8.54661425602281</v>
      </c>
      <c r="F1313">
        <v>17</v>
      </c>
      <c r="G1313">
        <f t="shared" si="341"/>
        <v>-1</v>
      </c>
      <c r="H1313">
        <f t="shared" si="342"/>
        <v>99999</v>
      </c>
      <c r="I1313">
        <f t="shared" si="343"/>
        <v>99999</v>
      </c>
      <c r="J1313">
        <f>IF(Basket_Sheet!$I$6=0,IF(C1313&lt;Basket_Sheet!$I$7,-10,10),IF(Basket_Sheet!$I$6=1,IF(D1313&lt;Basket_Sheet!$I$7,-10,10),IF(Basket_Sheet!$I$6=2,IF(E1313&gt;Basket_Sheet!$I$7,-10,10),"")))</f>
        <v>-10</v>
      </c>
      <c r="K1313">
        <f t="shared" si="344"/>
        <v>-1</v>
      </c>
      <c r="L1313">
        <f t="shared" si="345"/>
        <v>2</v>
      </c>
      <c r="M1313">
        <f t="shared" si="346"/>
        <v>2</v>
      </c>
      <c r="N1313">
        <v>37892.699200000003</v>
      </c>
      <c r="O1313" s="6">
        <f t="shared" si="351"/>
        <v>5.5675335207230336E-3</v>
      </c>
      <c r="P1313">
        <v>55835932</v>
      </c>
      <c r="Q1313" s="6">
        <f t="shared" si="352"/>
        <v>1.6736200510059085E-3</v>
      </c>
      <c r="R1313">
        <v>8020.7191628214159</v>
      </c>
      <c r="S1313" s="6">
        <f t="shared" si="353"/>
        <v>-1.7377087581276207E-3</v>
      </c>
      <c r="T1313" s="29">
        <v>1314.2313799999997</v>
      </c>
      <c r="U1313" s="6">
        <f t="shared" si="354"/>
        <v>-3.3323638389769483E-3</v>
      </c>
      <c r="V1313">
        <v>2012.9221599999998</v>
      </c>
      <c r="W1313" s="6">
        <f t="shared" si="356"/>
        <v>6.7940197195753393E-2</v>
      </c>
      <c r="X1313">
        <v>9334.9505428214161</v>
      </c>
      <c r="Y1313" s="6">
        <f t="shared" si="355"/>
        <v>-1.9625226096311454E-3</v>
      </c>
      <c r="Z1313" s="29">
        <v>11347.872702821416</v>
      </c>
      <c r="AA1313" s="6">
        <f t="shared" si="357"/>
        <v>9.7615498855299077E-3</v>
      </c>
      <c r="AB1313">
        <f t="shared" si="347"/>
        <v>2021</v>
      </c>
      <c r="AC1313">
        <f t="shared" si="348"/>
        <v>9</v>
      </c>
      <c r="AD1313" s="23">
        <f t="shared" si="349"/>
        <v>3</v>
      </c>
      <c r="AE1313">
        <f>IF(ISBLANK(Basket_Sheet!$I$1),0,IF(Basket_Sheet!$I$1=0,1,IF(Calculation_Sheet!AB1313=Basket_Sheet!$I$1,1,0)))</f>
        <v>1</v>
      </c>
      <c r="AF1313">
        <f>IF(ISBLANK(Basket_Sheet!$I$2),0,IF(Basket_Sheet!$I$2=0,1,IF(Calculation_Sheet!AC1313=Basket_Sheet!$I$2,1,0)))</f>
        <v>0</v>
      </c>
      <c r="AG1313">
        <f>IF(ISBLANK(Basket_Sheet!$I$3),0,IF(Basket_Sheet!$I$3=0,1,IF(Calculation_Sheet!AD1313=Basket_Sheet!$I$3,1,0)))</f>
        <v>0</v>
      </c>
      <c r="AH1313">
        <f t="shared" si="350"/>
        <v>1</v>
      </c>
    </row>
    <row r="1314" spans="1:34" x14ac:dyDescent="0.35">
      <c r="A1314" s="19">
        <v>44459</v>
      </c>
      <c r="B1314" s="7">
        <v>-0.24848866172874057</v>
      </c>
      <c r="C1314">
        <v>0.65501105100000001</v>
      </c>
      <c r="D1314">
        <v>0.19725027932620201</v>
      </c>
      <c r="E1314">
        <v>6.2294698312973402</v>
      </c>
      <c r="F1314">
        <v>5</v>
      </c>
      <c r="G1314">
        <f t="shared" si="341"/>
        <v>99999</v>
      </c>
      <c r="H1314">
        <f t="shared" si="342"/>
        <v>0</v>
      </c>
      <c r="I1314">
        <f t="shared" si="343"/>
        <v>99999</v>
      </c>
      <c r="J1314">
        <f>IF(Basket_Sheet!$I$6=0,IF(C1314&lt;Basket_Sheet!$I$7,-10,10),IF(Basket_Sheet!$I$6=1,IF(D1314&lt;Basket_Sheet!$I$7,-10,10),IF(Basket_Sheet!$I$6=2,IF(E1314&gt;Basket_Sheet!$I$7,-10,10),"")))</f>
        <v>10</v>
      </c>
      <c r="K1314">
        <f t="shared" si="344"/>
        <v>0</v>
      </c>
      <c r="L1314">
        <f t="shared" si="345"/>
        <v>3</v>
      </c>
      <c r="M1314">
        <f t="shared" si="346"/>
        <v>3</v>
      </c>
      <c r="N1314">
        <v>37114.949200000003</v>
      </c>
      <c r="O1314" s="6">
        <f t="shared" si="351"/>
        <v>-2.052506198872206E-2</v>
      </c>
      <c r="P1314">
        <v>55485828</v>
      </c>
      <c r="Q1314" s="6">
        <f t="shared" si="352"/>
        <v>-6.2702275660053708E-3</v>
      </c>
      <c r="R1314">
        <v>8008.1994861037829</v>
      </c>
      <c r="S1314" s="6">
        <f t="shared" si="353"/>
        <v>-1.5609169780766985E-3</v>
      </c>
      <c r="T1314" s="29">
        <v>1306.4830399999996</v>
      </c>
      <c r="U1314" s="6">
        <f t="shared" si="354"/>
        <v>-5.8957198237041819E-3</v>
      </c>
      <c r="V1314">
        <v>1999.7639199999999</v>
      </c>
      <c r="W1314" s="6">
        <f t="shared" si="356"/>
        <v>-6.5368846652271717E-3</v>
      </c>
      <c r="X1314">
        <v>9314.6825261037829</v>
      </c>
      <c r="Y1314" s="6">
        <f t="shared" si="355"/>
        <v>-2.1711970111313317E-3</v>
      </c>
      <c r="Z1314" s="29">
        <v>11314.446446103782</v>
      </c>
      <c r="AA1314" s="6">
        <f t="shared" si="357"/>
        <v>-2.9455967292727481E-3</v>
      </c>
      <c r="AB1314">
        <f t="shared" si="347"/>
        <v>2021</v>
      </c>
      <c r="AC1314">
        <f t="shared" si="348"/>
        <v>9</v>
      </c>
      <c r="AD1314" s="23">
        <f t="shared" si="349"/>
        <v>3</v>
      </c>
      <c r="AE1314">
        <f>IF(ISBLANK(Basket_Sheet!$I$1),0,IF(Basket_Sheet!$I$1=0,1,IF(Calculation_Sheet!AB1314=Basket_Sheet!$I$1,1,0)))</f>
        <v>1</v>
      </c>
      <c r="AF1314">
        <f>IF(ISBLANK(Basket_Sheet!$I$2),0,IF(Basket_Sheet!$I$2=0,1,IF(Calculation_Sheet!AC1314=Basket_Sheet!$I$2,1,0)))</f>
        <v>0</v>
      </c>
      <c r="AG1314">
        <f>IF(ISBLANK(Basket_Sheet!$I$3),0,IF(Basket_Sheet!$I$3=0,1,IF(Calculation_Sheet!AD1314=Basket_Sheet!$I$3,1,0)))</f>
        <v>0</v>
      </c>
      <c r="AH1314">
        <f t="shared" si="350"/>
        <v>1</v>
      </c>
    </row>
    <row r="1315" spans="1:34" x14ac:dyDescent="0.35">
      <c r="A1315" s="19">
        <v>44460</v>
      </c>
      <c r="B1315" s="7">
        <v>-0.22709716793533369</v>
      </c>
      <c r="C1315">
        <v>0.26725151400000002</v>
      </c>
      <c r="D1315">
        <v>6.8749947280825105E-2</v>
      </c>
      <c r="E1315">
        <v>7.0624167228139001</v>
      </c>
      <c r="F1315">
        <v>7</v>
      </c>
      <c r="G1315">
        <f t="shared" si="341"/>
        <v>99999</v>
      </c>
      <c r="H1315">
        <f t="shared" si="342"/>
        <v>0</v>
      </c>
      <c r="I1315">
        <f t="shared" si="343"/>
        <v>99999</v>
      </c>
      <c r="J1315">
        <f>IF(Basket_Sheet!$I$6=0,IF(C1315&lt;Basket_Sheet!$I$7,-10,10),IF(Basket_Sheet!$I$6=1,IF(D1315&lt;Basket_Sheet!$I$7,-10,10),IF(Basket_Sheet!$I$6=2,IF(E1315&gt;Basket_Sheet!$I$7,-10,10),"")))</f>
        <v>-10</v>
      </c>
      <c r="K1315">
        <f t="shared" si="344"/>
        <v>0</v>
      </c>
      <c r="L1315">
        <f t="shared" si="345"/>
        <v>4</v>
      </c>
      <c r="M1315">
        <f t="shared" si="346"/>
        <v>4</v>
      </c>
      <c r="N1315">
        <v>37298.351600000002</v>
      </c>
      <c r="O1315" s="6">
        <f t="shared" si="351"/>
        <v>4.9414697838250365E-3</v>
      </c>
      <c r="P1315">
        <v>55434432</v>
      </c>
      <c r="Q1315" s="6">
        <f t="shared" si="352"/>
        <v>-9.262905836062707E-4</v>
      </c>
      <c r="R1315">
        <v>8014.6448202906877</v>
      </c>
      <c r="S1315" s="6">
        <f t="shared" si="353"/>
        <v>8.0484186215512565E-4</v>
      </c>
      <c r="T1315" s="29">
        <v>1311.5290399999999</v>
      </c>
      <c r="U1315" s="6">
        <f t="shared" si="354"/>
        <v>3.8622774620942213E-3</v>
      </c>
      <c r="V1315">
        <v>2004.3768199999997</v>
      </c>
      <c r="W1315" s="6">
        <f t="shared" si="356"/>
        <v>2.3067222854984415E-3</v>
      </c>
      <c r="X1315">
        <v>9326.173860290688</v>
      </c>
      <c r="Y1315" s="6">
        <f t="shared" si="355"/>
        <v>1.2336796401488659E-3</v>
      </c>
      <c r="Z1315" s="29">
        <v>11330.550680290688</v>
      </c>
      <c r="AA1315" s="6">
        <f t="shared" si="357"/>
        <v>1.4233338116556027E-3</v>
      </c>
      <c r="AB1315">
        <f t="shared" si="347"/>
        <v>2021</v>
      </c>
      <c r="AC1315">
        <f t="shared" si="348"/>
        <v>9</v>
      </c>
      <c r="AD1315" s="23">
        <f t="shared" si="349"/>
        <v>3</v>
      </c>
      <c r="AE1315">
        <f>IF(ISBLANK(Basket_Sheet!$I$1),0,IF(Basket_Sheet!$I$1=0,1,IF(Calculation_Sheet!AB1315=Basket_Sheet!$I$1,1,0)))</f>
        <v>1</v>
      </c>
      <c r="AF1315">
        <f>IF(ISBLANK(Basket_Sheet!$I$2),0,IF(Basket_Sheet!$I$2=0,1,IF(Calculation_Sheet!AC1315=Basket_Sheet!$I$2,1,0)))</f>
        <v>0</v>
      </c>
      <c r="AG1315">
        <f>IF(ISBLANK(Basket_Sheet!$I$3),0,IF(Basket_Sheet!$I$3=0,1,IF(Calculation_Sheet!AD1315=Basket_Sheet!$I$3,1,0)))</f>
        <v>0</v>
      </c>
      <c r="AH1315">
        <f t="shared" si="350"/>
        <v>1</v>
      </c>
    </row>
    <row r="1316" spans="1:34" x14ac:dyDescent="0.35">
      <c r="A1316" s="19">
        <v>44461</v>
      </c>
      <c r="B1316" s="7">
        <v>1.1227209219795948</v>
      </c>
      <c r="C1316">
        <v>0.53008199499999997</v>
      </c>
      <c r="D1316">
        <v>0.13364877288066401</v>
      </c>
      <c r="E1316">
        <v>10.8619273630019</v>
      </c>
      <c r="F1316">
        <v>4</v>
      </c>
      <c r="G1316">
        <f t="shared" si="341"/>
        <v>99999</v>
      </c>
      <c r="H1316">
        <f t="shared" si="342"/>
        <v>99999</v>
      </c>
      <c r="I1316">
        <f t="shared" si="343"/>
        <v>1</v>
      </c>
      <c r="J1316">
        <f>IF(Basket_Sheet!$I$6=0,IF(C1316&lt;Basket_Sheet!$I$7,-10,10),IF(Basket_Sheet!$I$6=1,IF(D1316&lt;Basket_Sheet!$I$7,-10,10),IF(Basket_Sheet!$I$6=2,IF(E1316&gt;Basket_Sheet!$I$7,-10,10),"")))</f>
        <v>10</v>
      </c>
      <c r="K1316">
        <f t="shared" si="344"/>
        <v>1</v>
      </c>
      <c r="L1316">
        <f t="shared" si="345"/>
        <v>5</v>
      </c>
      <c r="M1316">
        <f t="shared" si="346"/>
        <v>5</v>
      </c>
      <c r="N1316">
        <v>36987.199200000003</v>
      </c>
      <c r="O1316" s="6">
        <f t="shared" si="351"/>
        <v>-8.3422560690322722E-3</v>
      </c>
      <c r="P1316">
        <v>55482796</v>
      </c>
      <c r="Q1316" s="6">
        <f t="shared" si="352"/>
        <v>8.7245414546677225E-4</v>
      </c>
      <c r="R1316">
        <v>8021.3354836995868</v>
      </c>
      <c r="S1316" s="6">
        <f t="shared" si="353"/>
        <v>8.3480473045538517E-4</v>
      </c>
      <c r="T1316" s="29">
        <v>1305.5322199999998</v>
      </c>
      <c r="U1316" s="6">
        <f t="shared" si="354"/>
        <v>-4.5723882713264441E-3</v>
      </c>
      <c r="V1316">
        <v>1983.3631799999998</v>
      </c>
      <c r="W1316" s="6">
        <f t="shared" si="356"/>
        <v>-1.0483876978780837E-2</v>
      </c>
      <c r="X1316">
        <v>9326.8677036995869</v>
      </c>
      <c r="Y1316" s="6">
        <f t="shared" si="355"/>
        <v>7.4397434499218207E-5</v>
      </c>
      <c r="Z1316" s="29">
        <v>11310.230883699587</v>
      </c>
      <c r="AA1316" s="6">
        <f t="shared" si="357"/>
        <v>-1.7933635499681744E-3</v>
      </c>
      <c r="AB1316">
        <f t="shared" si="347"/>
        <v>2021</v>
      </c>
      <c r="AC1316">
        <f t="shared" si="348"/>
        <v>9</v>
      </c>
      <c r="AD1316" s="23">
        <f t="shared" si="349"/>
        <v>3</v>
      </c>
      <c r="AE1316">
        <f>IF(ISBLANK(Basket_Sheet!$I$1),0,IF(Basket_Sheet!$I$1=0,1,IF(Calculation_Sheet!AB1316=Basket_Sheet!$I$1,1,0)))</f>
        <v>1</v>
      </c>
      <c r="AF1316">
        <f>IF(ISBLANK(Basket_Sheet!$I$2),0,IF(Basket_Sheet!$I$2=0,1,IF(Calculation_Sheet!AC1316=Basket_Sheet!$I$2,1,0)))</f>
        <v>0</v>
      </c>
      <c r="AG1316">
        <f>IF(ISBLANK(Basket_Sheet!$I$3),0,IF(Basket_Sheet!$I$3=0,1,IF(Calculation_Sheet!AD1316=Basket_Sheet!$I$3,1,0)))</f>
        <v>0</v>
      </c>
      <c r="AH1316">
        <f t="shared" si="350"/>
        <v>1</v>
      </c>
    </row>
    <row r="1317" spans="1:34" x14ac:dyDescent="0.35">
      <c r="A1317" s="19">
        <v>44462</v>
      </c>
      <c r="B1317" s="7">
        <v>1.0325122252803807</v>
      </c>
      <c r="C1317">
        <v>0.76290018599999998</v>
      </c>
      <c r="D1317">
        <v>0.20849184847059701</v>
      </c>
      <c r="E1317">
        <v>7.6212308820360901</v>
      </c>
      <c r="F1317">
        <v>6</v>
      </c>
      <c r="G1317">
        <f t="shared" si="341"/>
        <v>99999</v>
      </c>
      <c r="H1317">
        <f t="shared" si="342"/>
        <v>99999</v>
      </c>
      <c r="I1317">
        <f t="shared" si="343"/>
        <v>1</v>
      </c>
      <c r="J1317">
        <f>IF(Basket_Sheet!$I$6=0,IF(C1317&lt;Basket_Sheet!$I$7,-10,10),IF(Basket_Sheet!$I$6=1,IF(D1317&lt;Basket_Sheet!$I$7,-10,10),IF(Basket_Sheet!$I$6=2,IF(E1317&gt;Basket_Sheet!$I$7,-10,10),"")))</f>
        <v>10</v>
      </c>
      <c r="K1317">
        <f t="shared" si="344"/>
        <v>1</v>
      </c>
      <c r="L1317">
        <f t="shared" si="345"/>
        <v>5</v>
      </c>
      <c r="M1317">
        <f t="shared" si="346"/>
        <v>5</v>
      </c>
      <c r="N1317">
        <v>37811.300799999997</v>
      </c>
      <c r="O1317" s="6">
        <f t="shared" si="351"/>
        <v>2.228072462431796E-2</v>
      </c>
      <c r="P1317">
        <v>55781644</v>
      </c>
      <c r="Q1317" s="6">
        <f t="shared" si="352"/>
        <v>5.3863183102740297E-3</v>
      </c>
      <c r="R1317">
        <v>8124.5645637874823</v>
      </c>
      <c r="S1317" s="6">
        <f t="shared" si="353"/>
        <v>1.2869313382749104E-2</v>
      </c>
      <c r="T1317" s="29">
        <v>1306.9254599999995</v>
      </c>
      <c r="U1317" s="6">
        <f t="shared" si="354"/>
        <v>1.0671816280409807E-3</v>
      </c>
      <c r="V1317">
        <v>1980.7631399999998</v>
      </c>
      <c r="W1317" s="6">
        <f t="shared" si="356"/>
        <v>-1.31092481004913E-3</v>
      </c>
      <c r="X1317">
        <v>9431.4900237874826</v>
      </c>
      <c r="Y1317" s="6">
        <f t="shared" si="355"/>
        <v>1.1217305038689007E-2</v>
      </c>
      <c r="Z1317" s="29">
        <v>11412.253163787482</v>
      </c>
      <c r="AA1317" s="6">
        <f t="shared" si="357"/>
        <v>9.0203534425570275E-3</v>
      </c>
      <c r="AB1317">
        <f t="shared" si="347"/>
        <v>2021</v>
      </c>
      <c r="AC1317">
        <f t="shared" si="348"/>
        <v>9</v>
      </c>
      <c r="AD1317" s="23">
        <f t="shared" si="349"/>
        <v>3</v>
      </c>
      <c r="AE1317">
        <f>IF(ISBLANK(Basket_Sheet!$I$1),0,IF(Basket_Sheet!$I$1=0,1,IF(Calculation_Sheet!AB1317=Basket_Sheet!$I$1,1,0)))</f>
        <v>1</v>
      </c>
      <c r="AF1317">
        <f>IF(ISBLANK(Basket_Sheet!$I$2),0,IF(Basket_Sheet!$I$2=0,1,IF(Calculation_Sheet!AC1317=Basket_Sheet!$I$2,1,0)))</f>
        <v>0</v>
      </c>
      <c r="AG1317">
        <f>IF(ISBLANK(Basket_Sheet!$I$3),0,IF(Basket_Sheet!$I$3=0,1,IF(Calculation_Sheet!AD1317=Basket_Sheet!$I$3,1,0)))</f>
        <v>0</v>
      </c>
      <c r="AH1317">
        <f t="shared" si="350"/>
        <v>1</v>
      </c>
    </row>
    <row r="1318" spans="1:34" x14ac:dyDescent="0.35">
      <c r="A1318" s="19">
        <v>44463</v>
      </c>
      <c r="B1318" s="7">
        <v>0.18383510424434785</v>
      </c>
      <c r="C1318">
        <v>7.2613281000000002E-2</v>
      </c>
      <c r="D1318">
        <v>2.9106786187027799E-2</v>
      </c>
      <c r="E1318">
        <v>14.119921687764</v>
      </c>
      <c r="F1318">
        <v>9</v>
      </c>
      <c r="G1318">
        <f t="shared" si="341"/>
        <v>99999</v>
      </c>
      <c r="H1318">
        <f t="shared" si="342"/>
        <v>0</v>
      </c>
      <c r="I1318">
        <f t="shared" si="343"/>
        <v>99999</v>
      </c>
      <c r="J1318">
        <f>IF(Basket_Sheet!$I$6=0,IF(C1318&lt;Basket_Sheet!$I$7,-10,10),IF(Basket_Sheet!$I$6=1,IF(D1318&lt;Basket_Sheet!$I$7,-10,10),IF(Basket_Sheet!$I$6=2,IF(E1318&gt;Basket_Sheet!$I$7,-10,10),"")))</f>
        <v>-10</v>
      </c>
      <c r="K1318">
        <f t="shared" si="344"/>
        <v>0</v>
      </c>
      <c r="L1318">
        <f t="shared" si="345"/>
        <v>4</v>
      </c>
      <c r="M1318">
        <f t="shared" si="346"/>
        <v>4</v>
      </c>
      <c r="N1318">
        <v>37783.5</v>
      </c>
      <c r="O1318" s="6">
        <f t="shared" si="351"/>
        <v>-7.3525108662741978E-4</v>
      </c>
      <c r="P1318">
        <v>55809760</v>
      </c>
      <c r="Q1318" s="6">
        <f t="shared" si="352"/>
        <v>5.0403677596877472E-4</v>
      </c>
      <c r="R1318">
        <v>8136.3214237631828</v>
      </c>
      <c r="S1318" s="6">
        <f t="shared" si="353"/>
        <v>1.4470757027524872E-3</v>
      </c>
      <c r="T1318" s="29">
        <v>1300.5269999999996</v>
      </c>
      <c r="U1318" s="6">
        <f t="shared" si="354"/>
        <v>-4.8958109669084982E-3</v>
      </c>
      <c r="V1318">
        <v>1979.9478599999993</v>
      </c>
      <c r="W1318" s="6">
        <f t="shared" si="356"/>
        <v>-4.1159893554987281E-4</v>
      </c>
      <c r="X1318">
        <v>9436.8484237631819</v>
      </c>
      <c r="Y1318" s="6">
        <f t="shared" si="355"/>
        <v>5.6813928257204438E-4</v>
      </c>
      <c r="Z1318" s="29">
        <v>11416.796283763182</v>
      </c>
      <c r="AA1318" s="6">
        <f t="shared" si="357"/>
        <v>3.9809141196722742E-4</v>
      </c>
      <c r="AB1318">
        <f t="shared" si="347"/>
        <v>2021</v>
      </c>
      <c r="AC1318">
        <f t="shared" si="348"/>
        <v>9</v>
      </c>
      <c r="AD1318" s="23">
        <f t="shared" si="349"/>
        <v>3</v>
      </c>
      <c r="AE1318">
        <f>IF(ISBLANK(Basket_Sheet!$I$1),0,IF(Basket_Sheet!$I$1=0,1,IF(Calculation_Sheet!AB1318=Basket_Sheet!$I$1,1,0)))</f>
        <v>1</v>
      </c>
      <c r="AF1318">
        <f>IF(ISBLANK(Basket_Sheet!$I$2),0,IF(Basket_Sheet!$I$2=0,1,IF(Calculation_Sheet!AC1318=Basket_Sheet!$I$2,1,0)))</f>
        <v>0</v>
      </c>
      <c r="AG1318">
        <f>IF(ISBLANK(Basket_Sheet!$I$3),0,IF(Basket_Sheet!$I$3=0,1,IF(Calculation_Sheet!AD1318=Basket_Sheet!$I$3,1,0)))</f>
        <v>0</v>
      </c>
      <c r="AH1318">
        <f t="shared" si="350"/>
        <v>1</v>
      </c>
    </row>
    <row r="1319" spans="1:34" x14ac:dyDescent="0.35">
      <c r="A1319" s="19">
        <v>44466</v>
      </c>
      <c r="B1319" s="7">
        <v>-0.40283418407499</v>
      </c>
      <c r="C1319">
        <v>5.5945754E-2</v>
      </c>
      <c r="D1319">
        <v>7.0856251834867504E-2</v>
      </c>
      <c r="E1319">
        <v>11.170246418955999</v>
      </c>
      <c r="F1319">
        <v>5</v>
      </c>
      <c r="G1319">
        <f t="shared" si="341"/>
        <v>-1</v>
      </c>
      <c r="H1319">
        <f t="shared" si="342"/>
        <v>99999</v>
      </c>
      <c r="I1319">
        <f t="shared" si="343"/>
        <v>99999</v>
      </c>
      <c r="J1319">
        <f>IF(Basket_Sheet!$I$6=0,IF(C1319&lt;Basket_Sheet!$I$7,-10,10),IF(Basket_Sheet!$I$6=1,IF(D1319&lt;Basket_Sheet!$I$7,-10,10),IF(Basket_Sheet!$I$6=2,IF(E1319&gt;Basket_Sheet!$I$7,-10,10),"")))</f>
        <v>-10</v>
      </c>
      <c r="K1319">
        <f t="shared" si="344"/>
        <v>-1</v>
      </c>
      <c r="L1319">
        <f t="shared" si="345"/>
        <v>2</v>
      </c>
      <c r="M1319">
        <f t="shared" si="346"/>
        <v>2</v>
      </c>
      <c r="N1319">
        <v>38171.75</v>
      </c>
      <c r="O1319" s="6">
        <f t="shared" si="351"/>
        <v>1.0275649423690192E-2</v>
      </c>
      <c r="P1319">
        <v>55666016</v>
      </c>
      <c r="Q1319" s="6">
        <f t="shared" si="352"/>
        <v>-2.5756068472611027E-3</v>
      </c>
      <c r="R1319">
        <v>8150.4720430137077</v>
      </c>
      <c r="S1319" s="6">
        <f t="shared" si="353"/>
        <v>1.7391912774238349E-3</v>
      </c>
      <c r="T1319" s="29">
        <v>1303.6588399999996</v>
      </c>
      <c r="U1319" s="6">
        <f t="shared" si="354"/>
        <v>2.4081314728567893E-3</v>
      </c>
      <c r="V1319">
        <v>1979.1571799999995</v>
      </c>
      <c r="W1319" s="6">
        <f t="shared" si="356"/>
        <v>-3.9934384938800083E-4</v>
      </c>
      <c r="X1319">
        <v>9454.1308830137077</v>
      </c>
      <c r="Y1319" s="6">
        <f t="shared" si="355"/>
        <v>1.8313804010039458E-3</v>
      </c>
      <c r="Z1319" s="29">
        <v>11433.288063013708</v>
      </c>
      <c r="AA1319" s="6">
        <f t="shared" si="357"/>
        <v>1.4445190087153392E-3</v>
      </c>
      <c r="AB1319">
        <f t="shared" si="347"/>
        <v>2021</v>
      </c>
      <c r="AC1319">
        <f t="shared" si="348"/>
        <v>9</v>
      </c>
      <c r="AD1319" s="23">
        <f t="shared" si="349"/>
        <v>3</v>
      </c>
      <c r="AE1319">
        <f>IF(ISBLANK(Basket_Sheet!$I$1),0,IF(Basket_Sheet!$I$1=0,1,IF(Calculation_Sheet!AB1319=Basket_Sheet!$I$1,1,0)))</f>
        <v>1</v>
      </c>
      <c r="AF1319">
        <f>IF(ISBLANK(Basket_Sheet!$I$2),0,IF(Basket_Sheet!$I$2=0,1,IF(Calculation_Sheet!AC1319=Basket_Sheet!$I$2,1,0)))</f>
        <v>0</v>
      </c>
      <c r="AG1319">
        <f>IF(ISBLANK(Basket_Sheet!$I$3),0,IF(Basket_Sheet!$I$3=0,1,IF(Calculation_Sheet!AD1319=Basket_Sheet!$I$3,1,0)))</f>
        <v>0</v>
      </c>
      <c r="AH1319">
        <f t="shared" si="350"/>
        <v>1</v>
      </c>
    </row>
    <row r="1320" spans="1:34" x14ac:dyDescent="0.35">
      <c r="A1320" s="19">
        <v>44467</v>
      </c>
      <c r="B1320" s="7">
        <v>-0.79676494445015733</v>
      </c>
      <c r="C1320">
        <v>0.65166777499999995</v>
      </c>
      <c r="D1320">
        <v>9.9826523939813602E-2</v>
      </c>
      <c r="E1320">
        <v>4.9428037618571299</v>
      </c>
      <c r="F1320">
        <v>4</v>
      </c>
      <c r="G1320">
        <f t="shared" si="341"/>
        <v>-1</v>
      </c>
      <c r="H1320">
        <f t="shared" si="342"/>
        <v>99999</v>
      </c>
      <c r="I1320">
        <f t="shared" si="343"/>
        <v>99999</v>
      </c>
      <c r="J1320">
        <f>IF(Basket_Sheet!$I$6=0,IF(C1320&lt;Basket_Sheet!$I$7,-10,10),IF(Basket_Sheet!$I$6=1,IF(D1320&lt;Basket_Sheet!$I$7,-10,10),IF(Basket_Sheet!$I$6=2,IF(E1320&gt;Basket_Sheet!$I$7,-10,10),"")))</f>
        <v>10</v>
      </c>
      <c r="K1320">
        <f t="shared" si="344"/>
        <v>-1</v>
      </c>
      <c r="L1320">
        <f t="shared" si="345"/>
        <v>1</v>
      </c>
      <c r="M1320">
        <f t="shared" si="346"/>
        <v>1</v>
      </c>
      <c r="N1320">
        <v>37867.800799999997</v>
      </c>
      <c r="O1320" s="6">
        <f t="shared" si="351"/>
        <v>-7.9626739670044522E-3</v>
      </c>
      <c r="P1320">
        <v>55517468</v>
      </c>
      <c r="Q1320" s="6">
        <f t="shared" si="352"/>
        <v>-2.6685581378771417E-3</v>
      </c>
      <c r="R1320">
        <v>8096.4606944572042</v>
      </c>
      <c r="S1320" s="6">
        <f t="shared" si="353"/>
        <v>-6.6267755133029294E-3</v>
      </c>
      <c r="T1320" s="29">
        <v>1303.0543399999997</v>
      </c>
      <c r="U1320" s="6">
        <f t="shared" si="354"/>
        <v>-4.6369493417453E-4</v>
      </c>
      <c r="V1320">
        <v>1969.3621999999996</v>
      </c>
      <c r="W1320" s="6">
        <f t="shared" si="356"/>
        <v>-4.9490662484926728E-3</v>
      </c>
      <c r="X1320">
        <v>9399.515034457203</v>
      </c>
      <c r="Y1320" s="6">
        <f t="shared" si="355"/>
        <v>-5.7769296017080585E-3</v>
      </c>
      <c r="Z1320" s="29">
        <v>11368.877234457203</v>
      </c>
      <c r="AA1320" s="6">
        <f t="shared" si="357"/>
        <v>-5.6336224716381222E-3</v>
      </c>
      <c r="AB1320">
        <f t="shared" si="347"/>
        <v>2021</v>
      </c>
      <c r="AC1320">
        <f t="shared" si="348"/>
        <v>9</v>
      </c>
      <c r="AD1320" s="23">
        <f t="shared" si="349"/>
        <v>3</v>
      </c>
      <c r="AE1320">
        <f>IF(ISBLANK(Basket_Sheet!$I$1),0,IF(Basket_Sheet!$I$1=0,1,IF(Calculation_Sheet!AB1320=Basket_Sheet!$I$1,1,0)))</f>
        <v>1</v>
      </c>
      <c r="AF1320">
        <f>IF(ISBLANK(Basket_Sheet!$I$2),0,IF(Basket_Sheet!$I$2=0,1,IF(Calculation_Sheet!AC1320=Basket_Sheet!$I$2,1,0)))</f>
        <v>0</v>
      </c>
      <c r="AG1320">
        <f>IF(ISBLANK(Basket_Sheet!$I$3),0,IF(Basket_Sheet!$I$3=0,1,IF(Calculation_Sheet!AD1320=Basket_Sheet!$I$3,1,0)))</f>
        <v>0</v>
      </c>
      <c r="AH1320">
        <f t="shared" si="350"/>
        <v>1</v>
      </c>
    </row>
    <row r="1321" spans="1:34" x14ac:dyDescent="0.35">
      <c r="A1321" s="19">
        <v>44468</v>
      </c>
      <c r="B1321" s="7">
        <v>-0.1168342931712449</v>
      </c>
      <c r="C1321">
        <v>0.71175786799999996</v>
      </c>
      <c r="D1321">
        <v>0.12188390389812399</v>
      </c>
      <c r="E1321">
        <v>8.0398536241015908</v>
      </c>
      <c r="F1321">
        <v>3</v>
      </c>
      <c r="G1321">
        <f t="shared" si="341"/>
        <v>99999</v>
      </c>
      <c r="H1321">
        <f t="shared" si="342"/>
        <v>0</v>
      </c>
      <c r="I1321">
        <f t="shared" si="343"/>
        <v>99999</v>
      </c>
      <c r="J1321">
        <f>IF(Basket_Sheet!$I$6=0,IF(C1321&lt;Basket_Sheet!$I$7,-10,10),IF(Basket_Sheet!$I$6=1,IF(D1321&lt;Basket_Sheet!$I$7,-10,10),IF(Basket_Sheet!$I$6=2,IF(E1321&gt;Basket_Sheet!$I$7,-10,10),"")))</f>
        <v>10</v>
      </c>
      <c r="K1321">
        <f t="shared" si="344"/>
        <v>0</v>
      </c>
      <c r="L1321">
        <f t="shared" si="345"/>
        <v>3</v>
      </c>
      <c r="M1321">
        <f t="shared" si="346"/>
        <v>3</v>
      </c>
      <c r="N1321">
        <v>37741.800799999997</v>
      </c>
      <c r="O1321" s="6">
        <f t="shared" si="351"/>
        <v>-3.3273651318034281E-3</v>
      </c>
      <c r="P1321">
        <v>55693740</v>
      </c>
      <c r="Q1321" s="6">
        <f t="shared" si="352"/>
        <v>3.1750727536781209E-3</v>
      </c>
      <c r="R1321">
        <v>8125.9827714204494</v>
      </c>
      <c r="S1321" s="6">
        <f t="shared" si="353"/>
        <v>3.6462941126182979E-3</v>
      </c>
      <c r="T1321" s="29">
        <v>1290.8752999999995</v>
      </c>
      <c r="U1321" s="6">
        <f t="shared" si="354"/>
        <v>-9.3465327010078258E-3</v>
      </c>
      <c r="V1321">
        <v>1960.3571799999995</v>
      </c>
      <c r="W1321" s="6">
        <f t="shared" si="356"/>
        <v>-4.5725565363243792E-3</v>
      </c>
      <c r="X1321">
        <v>9416.8580714204491</v>
      </c>
      <c r="Y1321" s="6">
        <f t="shared" si="355"/>
        <v>1.8450991247600523E-3</v>
      </c>
      <c r="Z1321" s="29">
        <v>11377.215251420448</v>
      </c>
      <c r="AA1321" s="6">
        <f t="shared" si="357"/>
        <v>7.3340724781290056E-4</v>
      </c>
      <c r="AB1321">
        <f t="shared" si="347"/>
        <v>2021</v>
      </c>
      <c r="AC1321">
        <f t="shared" si="348"/>
        <v>9</v>
      </c>
      <c r="AD1321" s="23">
        <f t="shared" si="349"/>
        <v>3</v>
      </c>
      <c r="AE1321">
        <f>IF(ISBLANK(Basket_Sheet!$I$1),0,IF(Basket_Sheet!$I$1=0,1,IF(Calculation_Sheet!AB1321=Basket_Sheet!$I$1,1,0)))</f>
        <v>1</v>
      </c>
      <c r="AF1321">
        <f>IF(ISBLANK(Basket_Sheet!$I$2),0,IF(Basket_Sheet!$I$2=0,1,IF(Calculation_Sheet!AC1321=Basket_Sheet!$I$2,1,0)))</f>
        <v>0</v>
      </c>
      <c r="AG1321">
        <f>IF(ISBLANK(Basket_Sheet!$I$3),0,IF(Basket_Sheet!$I$3=0,1,IF(Calculation_Sheet!AD1321=Basket_Sheet!$I$3,1,0)))</f>
        <v>0</v>
      </c>
      <c r="AH1321">
        <f t="shared" si="350"/>
        <v>1</v>
      </c>
    </row>
    <row r="1322" spans="1:34" x14ac:dyDescent="0.35">
      <c r="A1322" s="19">
        <v>44469</v>
      </c>
      <c r="B1322" s="7">
        <v>-0.67336278623961443</v>
      </c>
      <c r="C1322">
        <v>0.62622697299999996</v>
      </c>
      <c r="D1322">
        <v>0.120272030342845</v>
      </c>
      <c r="E1322">
        <v>8.6001341834229503</v>
      </c>
      <c r="F1322">
        <v>7</v>
      </c>
      <c r="G1322">
        <f t="shared" si="341"/>
        <v>-1</v>
      </c>
      <c r="H1322">
        <f t="shared" si="342"/>
        <v>99999</v>
      </c>
      <c r="I1322">
        <f t="shared" si="343"/>
        <v>99999</v>
      </c>
      <c r="J1322">
        <f>IF(Basket_Sheet!$I$6=0,IF(C1322&lt;Basket_Sheet!$I$7,-10,10),IF(Basket_Sheet!$I$6=1,IF(D1322&lt;Basket_Sheet!$I$7,-10,10),IF(Basket_Sheet!$I$6=2,IF(E1322&gt;Basket_Sheet!$I$7,-10,10),"")))</f>
        <v>10</v>
      </c>
      <c r="K1322">
        <f t="shared" si="344"/>
        <v>-1</v>
      </c>
      <c r="L1322">
        <f t="shared" si="345"/>
        <v>1</v>
      </c>
      <c r="M1322">
        <f t="shared" si="346"/>
        <v>1</v>
      </c>
      <c r="N1322">
        <v>37411.050799999997</v>
      </c>
      <c r="O1322" s="6">
        <f t="shared" si="351"/>
        <v>-8.7634928113975441E-3</v>
      </c>
      <c r="P1322">
        <v>55886584</v>
      </c>
      <c r="Q1322" s="6">
        <f t="shared" si="352"/>
        <v>3.4625794568654555E-3</v>
      </c>
      <c r="R1322">
        <v>8159.6695691505902</v>
      </c>
      <c r="S1322" s="6">
        <f t="shared" si="353"/>
        <v>4.1455659798614874E-3</v>
      </c>
      <c r="T1322" s="29">
        <v>1290.3940599999996</v>
      </c>
      <c r="U1322" s="6">
        <f t="shared" si="354"/>
        <v>-3.728013077637371E-4</v>
      </c>
      <c r="V1322">
        <v>1996.6228599999999</v>
      </c>
      <c r="W1322" s="6">
        <f t="shared" si="356"/>
        <v>1.8499526703598113E-2</v>
      </c>
      <c r="X1322">
        <v>9450.0636291505907</v>
      </c>
      <c r="Y1322" s="6">
        <f t="shared" si="355"/>
        <v>3.5261822444705437E-3</v>
      </c>
      <c r="Z1322" s="29">
        <v>11446.68648915059</v>
      </c>
      <c r="AA1322" s="6">
        <f t="shared" si="357"/>
        <v>6.1061723976321147E-3</v>
      </c>
      <c r="AB1322">
        <f t="shared" si="347"/>
        <v>2021</v>
      </c>
      <c r="AC1322">
        <f t="shared" si="348"/>
        <v>9</v>
      </c>
      <c r="AD1322" s="23">
        <f t="shared" si="349"/>
        <v>3</v>
      </c>
      <c r="AE1322">
        <f>IF(ISBLANK(Basket_Sheet!$I$1),0,IF(Basket_Sheet!$I$1=0,1,IF(Calculation_Sheet!AB1322=Basket_Sheet!$I$1,1,0)))</f>
        <v>1</v>
      </c>
      <c r="AF1322">
        <f>IF(ISBLANK(Basket_Sheet!$I$2),0,IF(Basket_Sheet!$I$2=0,1,IF(Calculation_Sheet!AC1322=Basket_Sheet!$I$2,1,0)))</f>
        <v>0</v>
      </c>
      <c r="AG1322">
        <f>IF(ISBLANK(Basket_Sheet!$I$3),0,IF(Basket_Sheet!$I$3=0,1,IF(Calculation_Sheet!AD1322=Basket_Sheet!$I$3,1,0)))</f>
        <v>0</v>
      </c>
      <c r="AH1322">
        <f t="shared" si="350"/>
        <v>1</v>
      </c>
    </row>
    <row r="1323" spans="1:34" x14ac:dyDescent="0.35">
      <c r="A1323" s="19">
        <v>44470</v>
      </c>
      <c r="B1323" s="7">
        <v>1.1151305888975411</v>
      </c>
      <c r="C1323">
        <v>1.9878399000000001E-2</v>
      </c>
      <c r="D1323">
        <v>2.2405712199235098E-2</v>
      </c>
      <c r="E1323">
        <v>12.2575321056849</v>
      </c>
      <c r="F1323">
        <v>3</v>
      </c>
      <c r="G1323">
        <f t="shared" si="341"/>
        <v>99999</v>
      </c>
      <c r="H1323">
        <f t="shared" si="342"/>
        <v>99999</v>
      </c>
      <c r="I1323">
        <f t="shared" si="343"/>
        <v>1</v>
      </c>
      <c r="J1323">
        <f>IF(Basket_Sheet!$I$6=0,IF(C1323&lt;Basket_Sheet!$I$7,-10,10),IF(Basket_Sheet!$I$6=1,IF(D1323&lt;Basket_Sheet!$I$7,-10,10),IF(Basket_Sheet!$I$6=2,IF(E1323&gt;Basket_Sheet!$I$7,-10,10),"")))</f>
        <v>-10</v>
      </c>
      <c r="K1323">
        <f t="shared" si="344"/>
        <v>1</v>
      </c>
      <c r="L1323">
        <f t="shared" si="345"/>
        <v>6</v>
      </c>
      <c r="M1323">
        <f t="shared" si="346"/>
        <v>6</v>
      </c>
      <c r="N1323">
        <v>37229.050799999997</v>
      </c>
      <c r="O1323" s="6">
        <f t="shared" si="351"/>
        <v>-4.8648727076118226E-3</v>
      </c>
      <c r="P1323">
        <v>56201744</v>
      </c>
      <c r="Q1323" s="6">
        <f t="shared" si="352"/>
        <v>5.6392782926220075E-3</v>
      </c>
      <c r="R1323">
        <v>8184.3889624500607</v>
      </c>
      <c r="S1323" s="6">
        <f t="shared" si="353"/>
        <v>3.0294600890368173E-3</v>
      </c>
      <c r="T1323" s="29">
        <v>1289.5018199999995</v>
      </c>
      <c r="U1323" s="6">
        <f t="shared" si="354"/>
        <v>-6.9144769621776181E-4</v>
      </c>
      <c r="V1323">
        <v>1966.3672799999995</v>
      </c>
      <c r="W1323" s="6">
        <f t="shared" si="356"/>
        <v>-1.5153377538710822E-2</v>
      </c>
      <c r="X1323">
        <v>9473.8907824500602</v>
      </c>
      <c r="Y1323" s="6">
        <f t="shared" si="355"/>
        <v>2.5213749065107205E-3</v>
      </c>
      <c r="Z1323" s="29">
        <v>11440.258062450059</v>
      </c>
      <c r="AA1323" s="6">
        <f t="shared" si="357"/>
        <v>-5.6159716671055904E-4</v>
      </c>
      <c r="AB1323">
        <f t="shared" si="347"/>
        <v>2021</v>
      </c>
      <c r="AC1323">
        <f t="shared" si="348"/>
        <v>10</v>
      </c>
      <c r="AD1323" s="23">
        <f t="shared" si="349"/>
        <v>4</v>
      </c>
      <c r="AE1323">
        <f>IF(ISBLANK(Basket_Sheet!$I$1),0,IF(Basket_Sheet!$I$1=0,1,IF(Calculation_Sheet!AB1323=Basket_Sheet!$I$1,1,0)))</f>
        <v>1</v>
      </c>
      <c r="AF1323">
        <f>IF(ISBLANK(Basket_Sheet!$I$2),0,IF(Basket_Sheet!$I$2=0,1,IF(Calculation_Sheet!AC1323=Basket_Sheet!$I$2,1,0)))</f>
        <v>0</v>
      </c>
      <c r="AG1323">
        <f>IF(ISBLANK(Basket_Sheet!$I$3),0,IF(Basket_Sheet!$I$3=0,1,IF(Calculation_Sheet!AD1323=Basket_Sheet!$I$3,1,0)))</f>
        <v>0</v>
      </c>
      <c r="AH1323">
        <f t="shared" si="350"/>
        <v>1</v>
      </c>
    </row>
    <row r="1324" spans="1:34" x14ac:dyDescent="0.35">
      <c r="A1324" s="19">
        <v>44473</v>
      </c>
      <c r="B1324" s="7">
        <v>0.53302760762256984</v>
      </c>
      <c r="C1324">
        <v>6.1966156000000001E-2</v>
      </c>
      <c r="D1324">
        <v>3.4757841335458103E-2</v>
      </c>
      <c r="E1324">
        <v>13.6191286624166</v>
      </c>
      <c r="F1324">
        <v>2</v>
      </c>
      <c r="G1324">
        <f t="shared" si="341"/>
        <v>99999</v>
      </c>
      <c r="H1324">
        <f t="shared" si="342"/>
        <v>99999</v>
      </c>
      <c r="I1324">
        <f t="shared" si="343"/>
        <v>1</v>
      </c>
      <c r="J1324">
        <f>IF(Basket_Sheet!$I$6=0,IF(C1324&lt;Basket_Sheet!$I$7,-10,10),IF(Basket_Sheet!$I$6=1,IF(D1324&lt;Basket_Sheet!$I$7,-10,10),IF(Basket_Sheet!$I$6=2,IF(E1324&gt;Basket_Sheet!$I$7,-10,10),"")))</f>
        <v>-10</v>
      </c>
      <c r="K1324">
        <f t="shared" si="344"/>
        <v>1</v>
      </c>
      <c r="L1324">
        <f t="shared" si="345"/>
        <v>6</v>
      </c>
      <c r="M1324">
        <f t="shared" si="346"/>
        <v>6</v>
      </c>
      <c r="N1324">
        <v>37602.699200000003</v>
      </c>
      <c r="O1324" s="6">
        <f t="shared" si="351"/>
        <v>1.0036473989285977E-2</v>
      </c>
      <c r="P1324">
        <v>56496236</v>
      </c>
      <c r="Q1324" s="6">
        <f t="shared" si="352"/>
        <v>5.2399085693852765E-3</v>
      </c>
      <c r="R1324">
        <v>8212.0052660084657</v>
      </c>
      <c r="S1324" s="6">
        <f t="shared" si="353"/>
        <v>3.3742657741595572E-3</v>
      </c>
      <c r="T1324" s="29">
        <v>1293.6145799999995</v>
      </c>
      <c r="U1324" s="6">
        <f t="shared" si="354"/>
        <v>3.1894177551452518E-3</v>
      </c>
      <c r="V1324">
        <v>1966.3672799999995</v>
      </c>
      <c r="W1324" s="6">
        <f t="shared" si="356"/>
        <v>0</v>
      </c>
      <c r="X1324">
        <v>9505.6198460084652</v>
      </c>
      <c r="Y1324" s="6">
        <f t="shared" si="355"/>
        <v>3.3491059045329674E-3</v>
      </c>
      <c r="Z1324" s="29">
        <v>11471.987126008466</v>
      </c>
      <c r="AA1324" s="6">
        <f t="shared" si="357"/>
        <v>2.7734569784356733E-3</v>
      </c>
      <c r="AB1324">
        <f t="shared" si="347"/>
        <v>2021</v>
      </c>
      <c r="AC1324">
        <f t="shared" si="348"/>
        <v>10</v>
      </c>
      <c r="AD1324" s="23">
        <f t="shared" si="349"/>
        <v>4</v>
      </c>
      <c r="AE1324">
        <f>IF(ISBLANK(Basket_Sheet!$I$1),0,IF(Basket_Sheet!$I$1=0,1,IF(Calculation_Sheet!AB1324=Basket_Sheet!$I$1,1,0)))</f>
        <v>1</v>
      </c>
      <c r="AF1324">
        <f>IF(ISBLANK(Basket_Sheet!$I$2),0,IF(Basket_Sheet!$I$2=0,1,IF(Calculation_Sheet!AC1324=Basket_Sheet!$I$2,1,0)))</f>
        <v>0</v>
      </c>
      <c r="AG1324">
        <f>IF(ISBLANK(Basket_Sheet!$I$3),0,IF(Basket_Sheet!$I$3=0,1,IF(Calculation_Sheet!AD1324=Basket_Sheet!$I$3,1,0)))</f>
        <v>0</v>
      </c>
      <c r="AH1324">
        <f t="shared" si="350"/>
        <v>1</v>
      </c>
    </row>
    <row r="1325" spans="1:34" x14ac:dyDescent="0.35">
      <c r="A1325" s="19">
        <v>44474</v>
      </c>
      <c r="B1325" s="7">
        <v>8.9795240689045555E-2</v>
      </c>
      <c r="C1325">
        <v>0.74726922500000004</v>
      </c>
      <c r="D1325">
        <v>0.21626122547795601</v>
      </c>
      <c r="E1325">
        <v>6.8769947140997001</v>
      </c>
      <c r="F1325">
        <v>0</v>
      </c>
      <c r="G1325">
        <f t="shared" si="341"/>
        <v>99999</v>
      </c>
      <c r="H1325">
        <f t="shared" si="342"/>
        <v>0</v>
      </c>
      <c r="I1325">
        <f t="shared" si="343"/>
        <v>99999</v>
      </c>
      <c r="J1325">
        <f>IF(Basket_Sheet!$I$6=0,IF(C1325&lt;Basket_Sheet!$I$7,-10,10),IF(Basket_Sheet!$I$6=1,IF(D1325&lt;Basket_Sheet!$I$7,-10,10),IF(Basket_Sheet!$I$6=2,IF(E1325&gt;Basket_Sheet!$I$7,-10,10),"")))</f>
        <v>10</v>
      </c>
      <c r="K1325">
        <f t="shared" si="344"/>
        <v>0</v>
      </c>
      <c r="L1325">
        <f t="shared" si="345"/>
        <v>3</v>
      </c>
      <c r="M1325">
        <f t="shared" si="346"/>
        <v>3</v>
      </c>
      <c r="N1325">
        <v>37742.699200000003</v>
      </c>
      <c r="O1325" s="6">
        <f t="shared" si="351"/>
        <v>3.7231369816133064E-3</v>
      </c>
      <c r="P1325">
        <v>56576172</v>
      </c>
      <c r="Q1325" s="6">
        <f t="shared" si="352"/>
        <v>1.4148907194455607E-3</v>
      </c>
      <c r="R1325">
        <v>8222.7563796735358</v>
      </c>
      <c r="S1325" s="6">
        <f t="shared" si="353"/>
        <v>1.3091946871455207E-3</v>
      </c>
      <c r="T1325" s="29">
        <v>1296.4756399999997</v>
      </c>
      <c r="U1325" s="6">
        <f t="shared" si="354"/>
        <v>2.2116788448691693E-3</v>
      </c>
      <c r="V1325">
        <v>1966.3672799999995</v>
      </c>
      <c r="W1325" s="6">
        <f t="shared" si="356"/>
        <v>0</v>
      </c>
      <c r="X1325">
        <v>9519.2320196735345</v>
      </c>
      <c r="Y1325" s="6">
        <f t="shared" si="355"/>
        <v>1.4320132601122193E-3</v>
      </c>
      <c r="Z1325" s="29">
        <v>11485.599299673533</v>
      </c>
      <c r="AA1325" s="6">
        <f t="shared" si="357"/>
        <v>1.1865576133891498E-3</v>
      </c>
      <c r="AB1325">
        <f t="shared" si="347"/>
        <v>2021</v>
      </c>
      <c r="AC1325">
        <f t="shared" si="348"/>
        <v>10</v>
      </c>
      <c r="AD1325" s="23">
        <f t="shared" si="349"/>
        <v>4</v>
      </c>
      <c r="AE1325">
        <f>IF(ISBLANK(Basket_Sheet!$I$1),0,IF(Basket_Sheet!$I$1=0,1,IF(Calculation_Sheet!AB1325=Basket_Sheet!$I$1,1,0)))</f>
        <v>1</v>
      </c>
      <c r="AF1325">
        <f>IF(ISBLANK(Basket_Sheet!$I$2),0,IF(Basket_Sheet!$I$2=0,1,IF(Calculation_Sheet!AC1325=Basket_Sheet!$I$2,1,0)))</f>
        <v>0</v>
      </c>
      <c r="AG1325">
        <f>IF(ISBLANK(Basket_Sheet!$I$3),0,IF(Basket_Sheet!$I$3=0,1,IF(Calculation_Sheet!AD1325=Basket_Sheet!$I$3,1,0)))</f>
        <v>0</v>
      </c>
      <c r="AH1325">
        <f t="shared" si="350"/>
        <v>1</v>
      </c>
    </row>
    <row r="1326" spans="1:34" x14ac:dyDescent="0.35">
      <c r="A1326" s="19">
        <v>44475</v>
      </c>
      <c r="B1326" s="7">
        <v>-0.16388988768203383</v>
      </c>
      <c r="C1326">
        <v>0.51986593299999995</v>
      </c>
      <c r="D1326">
        <v>0.158552593877688</v>
      </c>
      <c r="E1326">
        <v>6.8538331642588499</v>
      </c>
      <c r="F1326">
        <v>11</v>
      </c>
      <c r="G1326">
        <f t="shared" si="341"/>
        <v>99999</v>
      </c>
      <c r="H1326">
        <f t="shared" si="342"/>
        <v>0</v>
      </c>
      <c r="I1326">
        <f t="shared" si="343"/>
        <v>99999</v>
      </c>
      <c r="J1326">
        <f>IF(Basket_Sheet!$I$6=0,IF(C1326&lt;Basket_Sheet!$I$7,-10,10),IF(Basket_Sheet!$I$6=1,IF(D1326&lt;Basket_Sheet!$I$7,-10,10),IF(Basket_Sheet!$I$6=2,IF(E1326&gt;Basket_Sheet!$I$7,-10,10),"")))</f>
        <v>10</v>
      </c>
      <c r="K1326">
        <f t="shared" si="344"/>
        <v>0</v>
      </c>
      <c r="L1326">
        <f t="shared" si="345"/>
        <v>3</v>
      </c>
      <c r="M1326">
        <f t="shared" si="346"/>
        <v>3</v>
      </c>
      <c r="N1326">
        <v>37479.398399999998</v>
      </c>
      <c r="O1326" s="6">
        <f t="shared" si="351"/>
        <v>-6.976204817910947E-3</v>
      </c>
      <c r="P1326">
        <v>56113740</v>
      </c>
      <c r="Q1326" s="6">
        <f t="shared" si="352"/>
        <v>-8.1736176848443698E-3</v>
      </c>
      <c r="R1326">
        <v>8186.6678756662977</v>
      </c>
      <c r="S1326" s="6">
        <f t="shared" si="353"/>
        <v>-4.388857256728218E-3</v>
      </c>
      <c r="T1326" s="29">
        <v>1301.8985599999996</v>
      </c>
      <c r="U1326" s="6">
        <f t="shared" si="354"/>
        <v>4.1828167322912613E-3</v>
      </c>
      <c r="V1326">
        <v>1967.0417999999995</v>
      </c>
      <c r="W1326" s="6">
        <f t="shared" si="356"/>
        <v>3.4302849058809315E-4</v>
      </c>
      <c r="X1326">
        <v>9488.5664356662965</v>
      </c>
      <c r="Y1326" s="6">
        <f t="shared" si="355"/>
        <v>-3.2214346644625635E-3</v>
      </c>
      <c r="Z1326" s="29">
        <v>11455.608235666296</v>
      </c>
      <c r="AA1326" s="6">
        <f t="shared" si="357"/>
        <v>-2.611188430375555E-3</v>
      </c>
      <c r="AB1326">
        <f t="shared" si="347"/>
        <v>2021</v>
      </c>
      <c r="AC1326">
        <f t="shared" si="348"/>
        <v>10</v>
      </c>
      <c r="AD1326" s="23">
        <f t="shared" si="349"/>
        <v>4</v>
      </c>
      <c r="AE1326">
        <f>IF(ISBLANK(Basket_Sheet!$I$1),0,IF(Basket_Sheet!$I$1=0,1,IF(Calculation_Sheet!AB1326=Basket_Sheet!$I$1,1,0)))</f>
        <v>1</v>
      </c>
      <c r="AF1326">
        <f>IF(ISBLANK(Basket_Sheet!$I$2),0,IF(Basket_Sheet!$I$2=0,1,IF(Calculation_Sheet!AC1326=Basket_Sheet!$I$2,1,0)))</f>
        <v>0</v>
      </c>
      <c r="AG1326">
        <f>IF(ISBLANK(Basket_Sheet!$I$3),0,IF(Basket_Sheet!$I$3=0,1,IF(Calculation_Sheet!AD1326=Basket_Sheet!$I$3,1,0)))</f>
        <v>0</v>
      </c>
      <c r="AH1326">
        <f t="shared" si="350"/>
        <v>1</v>
      </c>
    </row>
    <row r="1327" spans="1:34" x14ac:dyDescent="0.35">
      <c r="A1327" s="19">
        <v>44476</v>
      </c>
      <c r="B1327" s="7">
        <v>1.0633910488132817E-2</v>
      </c>
      <c r="C1327">
        <v>6.8757188999999996E-2</v>
      </c>
      <c r="D1327">
        <v>5.5836525261912198E-2</v>
      </c>
      <c r="E1327">
        <v>11.8665244566197</v>
      </c>
      <c r="F1327">
        <v>4</v>
      </c>
      <c r="G1327">
        <f t="shared" si="341"/>
        <v>99999</v>
      </c>
      <c r="H1327">
        <f t="shared" si="342"/>
        <v>0</v>
      </c>
      <c r="I1327">
        <f t="shared" si="343"/>
        <v>99999</v>
      </c>
      <c r="J1327">
        <f>IF(Basket_Sheet!$I$6=0,IF(C1327&lt;Basket_Sheet!$I$7,-10,10),IF(Basket_Sheet!$I$6=1,IF(D1327&lt;Basket_Sheet!$I$7,-10,10),IF(Basket_Sheet!$I$6=2,IF(E1327&gt;Basket_Sheet!$I$7,-10,10),"")))</f>
        <v>-10</v>
      </c>
      <c r="K1327">
        <f t="shared" si="344"/>
        <v>0</v>
      </c>
      <c r="L1327">
        <f t="shared" si="345"/>
        <v>4</v>
      </c>
      <c r="M1327">
        <f t="shared" si="346"/>
        <v>4</v>
      </c>
      <c r="N1327">
        <v>37756</v>
      </c>
      <c r="O1327" s="6">
        <f t="shared" si="351"/>
        <v>7.3800971148993977E-3</v>
      </c>
      <c r="P1327">
        <v>56372012</v>
      </c>
      <c r="Q1327" s="6">
        <f t="shared" si="352"/>
        <v>4.6026516856656485E-3</v>
      </c>
      <c r="R1327">
        <v>8202.601900981128</v>
      </c>
      <c r="S1327" s="6">
        <f t="shared" si="353"/>
        <v>1.9463383096549602E-3</v>
      </c>
      <c r="T1327" s="29">
        <v>1296.2120399999997</v>
      </c>
      <c r="U1327" s="6">
        <f t="shared" si="354"/>
        <v>-4.3678671862115159E-3</v>
      </c>
      <c r="V1327">
        <v>1953.0656199999999</v>
      </c>
      <c r="W1327" s="6">
        <f t="shared" si="356"/>
        <v>-7.1051769209986571E-3</v>
      </c>
      <c r="X1327">
        <v>9498.8139409811283</v>
      </c>
      <c r="Y1327" s="6">
        <f t="shared" si="355"/>
        <v>1.0799845671431996E-3</v>
      </c>
      <c r="Z1327" s="29">
        <v>11451.879560981128</v>
      </c>
      <c r="AA1327" s="6">
        <f t="shared" si="357"/>
        <v>-3.2548901886841897E-4</v>
      </c>
      <c r="AB1327">
        <f t="shared" si="347"/>
        <v>2021</v>
      </c>
      <c r="AC1327">
        <f t="shared" si="348"/>
        <v>10</v>
      </c>
      <c r="AD1327" s="23">
        <f t="shared" si="349"/>
        <v>4</v>
      </c>
      <c r="AE1327">
        <f>IF(ISBLANK(Basket_Sheet!$I$1),0,IF(Basket_Sheet!$I$1=0,1,IF(Calculation_Sheet!AB1327=Basket_Sheet!$I$1,1,0)))</f>
        <v>1</v>
      </c>
      <c r="AF1327">
        <f>IF(ISBLANK(Basket_Sheet!$I$2),0,IF(Basket_Sheet!$I$2=0,1,IF(Calculation_Sheet!AC1327=Basket_Sheet!$I$2,1,0)))</f>
        <v>0</v>
      </c>
      <c r="AG1327">
        <f>IF(ISBLANK(Basket_Sheet!$I$3),0,IF(Basket_Sheet!$I$3=0,1,IF(Calculation_Sheet!AD1327=Basket_Sheet!$I$3,1,0)))</f>
        <v>0</v>
      </c>
      <c r="AH1327">
        <f t="shared" si="350"/>
        <v>1</v>
      </c>
    </row>
    <row r="1328" spans="1:34" x14ac:dyDescent="0.35">
      <c r="A1328" s="19">
        <v>44477</v>
      </c>
      <c r="B1328" s="7">
        <v>1.0004357447850671</v>
      </c>
      <c r="C1328">
        <v>0.50100900999999998</v>
      </c>
      <c r="D1328">
        <v>3.5858440975996199E-2</v>
      </c>
      <c r="E1328">
        <v>9.0015884967212205</v>
      </c>
      <c r="F1328">
        <v>7</v>
      </c>
      <c r="G1328">
        <f t="shared" si="341"/>
        <v>99999</v>
      </c>
      <c r="H1328">
        <f t="shared" si="342"/>
        <v>99999</v>
      </c>
      <c r="I1328">
        <f t="shared" si="343"/>
        <v>1</v>
      </c>
      <c r="J1328">
        <f>IF(Basket_Sheet!$I$6=0,IF(C1328&lt;Basket_Sheet!$I$7,-10,10),IF(Basket_Sheet!$I$6=1,IF(D1328&lt;Basket_Sheet!$I$7,-10,10),IF(Basket_Sheet!$I$6=2,IF(E1328&gt;Basket_Sheet!$I$7,-10,10),"")))</f>
        <v>-10</v>
      </c>
      <c r="K1328">
        <f t="shared" si="344"/>
        <v>1</v>
      </c>
      <c r="L1328">
        <f t="shared" si="345"/>
        <v>6</v>
      </c>
      <c r="M1328">
        <f t="shared" si="346"/>
        <v>6</v>
      </c>
      <c r="N1328">
        <v>37835.300799999997</v>
      </c>
      <c r="O1328" s="6">
        <f t="shared" si="351"/>
        <v>2.100349613306518E-3</v>
      </c>
      <c r="P1328">
        <v>56416504</v>
      </c>
      <c r="Q1328" s="6">
        <f t="shared" si="352"/>
        <v>7.8925690997166953E-4</v>
      </c>
      <c r="R1328">
        <v>8201.694221701764</v>
      </c>
      <c r="S1328" s="6">
        <f t="shared" si="353"/>
        <v>-1.1065748287208965E-4</v>
      </c>
      <c r="T1328" s="29">
        <v>1299.0121799999997</v>
      </c>
      <c r="U1328" s="6">
        <f t="shared" si="354"/>
        <v>2.1602484112090981E-3</v>
      </c>
      <c r="V1328">
        <v>1940.8510799999997</v>
      </c>
      <c r="W1328" s="6">
        <f t="shared" si="356"/>
        <v>-6.2540346186628071E-3</v>
      </c>
      <c r="X1328">
        <v>9500.7064017017638</v>
      </c>
      <c r="Y1328" s="6">
        <f t="shared" si="355"/>
        <v>1.9923126533405444E-4</v>
      </c>
      <c r="Z1328" s="29">
        <v>11441.557481701764</v>
      </c>
      <c r="AA1328" s="6">
        <f t="shared" si="357"/>
        <v>-9.0134368113103935E-4</v>
      </c>
      <c r="AB1328">
        <f t="shared" si="347"/>
        <v>2021</v>
      </c>
      <c r="AC1328">
        <f t="shared" si="348"/>
        <v>10</v>
      </c>
      <c r="AD1328" s="23">
        <f t="shared" si="349"/>
        <v>4</v>
      </c>
      <c r="AE1328">
        <f>IF(ISBLANK(Basket_Sheet!$I$1),0,IF(Basket_Sheet!$I$1=0,1,IF(Calculation_Sheet!AB1328=Basket_Sheet!$I$1,1,0)))</f>
        <v>1</v>
      </c>
      <c r="AF1328">
        <f>IF(ISBLANK(Basket_Sheet!$I$2),0,IF(Basket_Sheet!$I$2=0,1,IF(Calculation_Sheet!AC1328=Basket_Sheet!$I$2,1,0)))</f>
        <v>0</v>
      </c>
      <c r="AG1328">
        <f>IF(ISBLANK(Basket_Sheet!$I$3),0,IF(Basket_Sheet!$I$3=0,1,IF(Calculation_Sheet!AD1328=Basket_Sheet!$I$3,1,0)))</f>
        <v>0</v>
      </c>
      <c r="AH1328">
        <f t="shared" si="350"/>
        <v>1</v>
      </c>
    </row>
    <row r="1329" spans="1:34" x14ac:dyDescent="0.35">
      <c r="A1329" s="19">
        <v>44480</v>
      </c>
      <c r="B1329" s="7">
        <v>1.2567221972486144</v>
      </c>
      <c r="C1329">
        <v>0.70630715700000002</v>
      </c>
      <c r="D1329">
        <v>0.15611553133514799</v>
      </c>
      <c r="E1329">
        <v>6.34024319868902</v>
      </c>
      <c r="F1329">
        <v>5</v>
      </c>
      <c r="G1329">
        <f t="shared" si="341"/>
        <v>99999</v>
      </c>
      <c r="H1329">
        <f t="shared" si="342"/>
        <v>99999</v>
      </c>
      <c r="I1329">
        <f t="shared" si="343"/>
        <v>1</v>
      </c>
      <c r="J1329">
        <f>IF(Basket_Sheet!$I$6=0,IF(C1329&lt;Basket_Sheet!$I$7,-10,10),IF(Basket_Sheet!$I$6=1,IF(D1329&lt;Basket_Sheet!$I$7,-10,10),IF(Basket_Sheet!$I$6=2,IF(E1329&gt;Basket_Sheet!$I$7,-10,10),"")))</f>
        <v>10</v>
      </c>
      <c r="K1329">
        <f t="shared" si="344"/>
        <v>1</v>
      </c>
      <c r="L1329">
        <f t="shared" si="345"/>
        <v>5</v>
      </c>
      <c r="M1329">
        <f t="shared" si="346"/>
        <v>5</v>
      </c>
      <c r="N1329">
        <v>38290.050799999997</v>
      </c>
      <c r="O1329" s="6">
        <f t="shared" si="351"/>
        <v>1.2019198747853066E-2</v>
      </c>
      <c r="P1329">
        <v>56415360</v>
      </c>
      <c r="Q1329" s="6">
        <f t="shared" si="352"/>
        <v>-2.0277754183450902E-5</v>
      </c>
      <c r="R1329">
        <v>8183.8404773811399</v>
      </c>
      <c r="S1329" s="6">
        <f t="shared" si="353"/>
        <v>-2.176836131415727E-3</v>
      </c>
      <c r="T1329" s="29">
        <v>1301.6964599999994</v>
      </c>
      <c r="U1329" s="6">
        <f t="shared" si="354"/>
        <v>2.0664009478339462E-3</v>
      </c>
      <c r="V1329">
        <v>1940.8510799999997</v>
      </c>
      <c r="W1329" s="6">
        <f t="shared" si="356"/>
        <v>0</v>
      </c>
      <c r="X1329">
        <v>9485.5369373811391</v>
      </c>
      <c r="Y1329" s="6">
        <f t="shared" si="355"/>
        <v>-1.5966669928783039E-3</v>
      </c>
      <c r="Z1329" s="29">
        <v>11426.388017381139</v>
      </c>
      <c r="AA1329" s="6">
        <f t="shared" si="357"/>
        <v>-1.3258216239253606E-3</v>
      </c>
      <c r="AB1329">
        <f t="shared" si="347"/>
        <v>2021</v>
      </c>
      <c r="AC1329">
        <f t="shared" si="348"/>
        <v>10</v>
      </c>
      <c r="AD1329" s="23">
        <f t="shared" si="349"/>
        <v>4</v>
      </c>
      <c r="AE1329">
        <f>IF(ISBLANK(Basket_Sheet!$I$1),0,IF(Basket_Sheet!$I$1=0,1,IF(Calculation_Sheet!AB1329=Basket_Sheet!$I$1,1,0)))</f>
        <v>1</v>
      </c>
      <c r="AF1329">
        <f>IF(ISBLANK(Basket_Sheet!$I$2),0,IF(Basket_Sheet!$I$2=0,1,IF(Calculation_Sheet!AC1329=Basket_Sheet!$I$2,1,0)))</f>
        <v>0</v>
      </c>
      <c r="AG1329">
        <f>IF(ISBLANK(Basket_Sheet!$I$3),0,IF(Basket_Sheet!$I$3=0,1,IF(Calculation_Sheet!AD1329=Basket_Sheet!$I$3,1,0)))</f>
        <v>0</v>
      </c>
      <c r="AH1329">
        <f t="shared" si="350"/>
        <v>1</v>
      </c>
    </row>
    <row r="1330" spans="1:34" x14ac:dyDescent="0.35">
      <c r="A1330" s="19">
        <v>44481</v>
      </c>
      <c r="B1330" s="7">
        <v>0.44595690188449005</v>
      </c>
      <c r="C1330">
        <v>0.53512875800000004</v>
      </c>
      <c r="D1330">
        <v>0.153896244590811</v>
      </c>
      <c r="E1330">
        <v>8.33636704244954</v>
      </c>
      <c r="F1330">
        <v>4</v>
      </c>
      <c r="G1330">
        <f t="shared" si="341"/>
        <v>99999</v>
      </c>
      <c r="H1330">
        <f t="shared" si="342"/>
        <v>99999</v>
      </c>
      <c r="I1330">
        <f t="shared" si="343"/>
        <v>1</v>
      </c>
      <c r="J1330">
        <f>IF(Basket_Sheet!$I$6=0,IF(C1330&lt;Basket_Sheet!$I$7,-10,10),IF(Basket_Sheet!$I$6=1,IF(D1330&lt;Basket_Sheet!$I$7,-10,10),IF(Basket_Sheet!$I$6=2,IF(E1330&gt;Basket_Sheet!$I$7,-10,10),"")))</f>
        <v>10</v>
      </c>
      <c r="K1330">
        <f t="shared" si="344"/>
        <v>1</v>
      </c>
      <c r="L1330">
        <f t="shared" si="345"/>
        <v>5</v>
      </c>
      <c r="M1330">
        <f t="shared" si="346"/>
        <v>5</v>
      </c>
      <c r="N1330">
        <v>38516.050799999997</v>
      </c>
      <c r="O1330" s="6">
        <f t="shared" si="351"/>
        <v>5.9023165359708418E-3</v>
      </c>
      <c r="P1330">
        <v>56382024</v>
      </c>
      <c r="Q1330" s="6">
        <f t="shared" si="352"/>
        <v>-5.9090290303920323E-4</v>
      </c>
      <c r="R1330">
        <v>8176.3800620980228</v>
      </c>
      <c r="S1330" s="6">
        <f t="shared" si="353"/>
        <v>-9.116032141310848E-4</v>
      </c>
      <c r="T1330" s="29">
        <v>1304.2727199999995</v>
      </c>
      <c r="U1330" s="6">
        <f t="shared" si="354"/>
        <v>1.9791557242154756E-3</v>
      </c>
      <c r="V1330">
        <v>1942.3957199999998</v>
      </c>
      <c r="W1330" s="6">
        <f t="shared" si="356"/>
        <v>7.9585704226214915E-4</v>
      </c>
      <c r="X1330">
        <v>9480.6527820980227</v>
      </c>
      <c r="Y1330" s="6">
        <f t="shared" si="355"/>
        <v>-5.1490551513944105E-4</v>
      </c>
      <c r="Z1330" s="29">
        <v>11423.048502098023</v>
      </c>
      <c r="AA1330" s="6">
        <f t="shared" si="357"/>
        <v>-2.9226342375532344E-4</v>
      </c>
      <c r="AB1330">
        <f t="shared" si="347"/>
        <v>2021</v>
      </c>
      <c r="AC1330">
        <f t="shared" si="348"/>
        <v>10</v>
      </c>
      <c r="AD1330" s="23">
        <f t="shared" si="349"/>
        <v>4</v>
      </c>
      <c r="AE1330">
        <f>IF(ISBLANK(Basket_Sheet!$I$1),0,IF(Basket_Sheet!$I$1=0,1,IF(Calculation_Sheet!AB1330=Basket_Sheet!$I$1,1,0)))</f>
        <v>1</v>
      </c>
      <c r="AF1330">
        <f>IF(ISBLANK(Basket_Sheet!$I$2),0,IF(Basket_Sheet!$I$2=0,1,IF(Calculation_Sheet!AC1330=Basket_Sheet!$I$2,1,0)))</f>
        <v>0</v>
      </c>
      <c r="AG1330">
        <f>IF(ISBLANK(Basket_Sheet!$I$3),0,IF(Basket_Sheet!$I$3=0,1,IF(Calculation_Sheet!AD1330=Basket_Sheet!$I$3,1,0)))</f>
        <v>0</v>
      </c>
      <c r="AH1330">
        <f t="shared" si="350"/>
        <v>1</v>
      </c>
    </row>
    <row r="1331" spans="1:34" x14ac:dyDescent="0.35">
      <c r="A1331" s="19">
        <v>44482</v>
      </c>
      <c r="B1331" s="7">
        <v>1.4142437020254242</v>
      </c>
      <c r="C1331">
        <v>2.0169902E-2</v>
      </c>
      <c r="D1331">
        <v>6.4705728259060596E-2</v>
      </c>
      <c r="E1331">
        <v>11.289142432685701</v>
      </c>
      <c r="F1331">
        <v>6</v>
      </c>
      <c r="G1331">
        <f t="shared" si="341"/>
        <v>99999</v>
      </c>
      <c r="H1331">
        <f t="shared" si="342"/>
        <v>99999</v>
      </c>
      <c r="I1331">
        <f t="shared" si="343"/>
        <v>1</v>
      </c>
      <c r="J1331">
        <f>IF(Basket_Sheet!$I$6=0,IF(C1331&lt;Basket_Sheet!$I$7,-10,10),IF(Basket_Sheet!$I$6=1,IF(D1331&lt;Basket_Sheet!$I$7,-10,10),IF(Basket_Sheet!$I$6=2,IF(E1331&gt;Basket_Sheet!$I$7,-10,10),"")))</f>
        <v>-10</v>
      </c>
      <c r="K1331">
        <f t="shared" si="344"/>
        <v>1</v>
      </c>
      <c r="L1331">
        <f t="shared" si="345"/>
        <v>6</v>
      </c>
      <c r="M1331">
        <f t="shared" si="346"/>
        <v>6</v>
      </c>
      <c r="N1331">
        <v>38584.25</v>
      </c>
      <c r="O1331" s="6">
        <f t="shared" si="351"/>
        <v>1.7706695931558603E-3</v>
      </c>
      <c r="P1331">
        <v>56442652</v>
      </c>
      <c r="Q1331" s="6">
        <f t="shared" si="352"/>
        <v>1.0753072645990347E-3</v>
      </c>
      <c r="R1331">
        <v>8186.9679206271267</v>
      </c>
      <c r="S1331" s="6">
        <f t="shared" si="353"/>
        <v>1.2949322864996837E-3</v>
      </c>
      <c r="T1331" s="29">
        <v>1306.1759799999995</v>
      </c>
      <c r="U1331" s="6">
        <f t="shared" si="354"/>
        <v>1.459250025562131E-3</v>
      </c>
      <c r="V1331">
        <v>1943.0695599999997</v>
      </c>
      <c r="W1331" s="6">
        <f t="shared" si="356"/>
        <v>3.4691180229740048E-4</v>
      </c>
      <c r="X1331">
        <v>9493.1439006271266</v>
      </c>
      <c r="Y1331" s="6">
        <f t="shared" si="355"/>
        <v>1.3175378126588644E-3</v>
      </c>
      <c r="Z1331" s="29">
        <v>11436.213460627127</v>
      </c>
      <c r="AA1331" s="6">
        <f t="shared" si="357"/>
        <v>1.1524908194766592E-3</v>
      </c>
      <c r="AB1331">
        <f t="shared" si="347"/>
        <v>2021</v>
      </c>
      <c r="AC1331">
        <f t="shared" si="348"/>
        <v>10</v>
      </c>
      <c r="AD1331" s="23">
        <f t="shared" si="349"/>
        <v>4</v>
      </c>
      <c r="AE1331">
        <f>IF(ISBLANK(Basket_Sheet!$I$1),0,IF(Basket_Sheet!$I$1=0,1,IF(Calculation_Sheet!AB1331=Basket_Sheet!$I$1,1,0)))</f>
        <v>1</v>
      </c>
      <c r="AF1331">
        <f>IF(ISBLANK(Basket_Sheet!$I$2),0,IF(Basket_Sheet!$I$2=0,1,IF(Calculation_Sheet!AC1331=Basket_Sheet!$I$2,1,0)))</f>
        <v>0</v>
      </c>
      <c r="AG1331">
        <f>IF(ISBLANK(Basket_Sheet!$I$3),0,IF(Basket_Sheet!$I$3=0,1,IF(Calculation_Sheet!AD1331=Basket_Sheet!$I$3,1,0)))</f>
        <v>0</v>
      </c>
      <c r="AH1331">
        <f t="shared" si="350"/>
        <v>1</v>
      </c>
    </row>
    <row r="1332" spans="1:34" x14ac:dyDescent="0.35">
      <c r="A1332" s="19">
        <v>44483</v>
      </c>
      <c r="B1332" s="7">
        <v>1.9616986616327923</v>
      </c>
      <c r="C1332">
        <v>0.61500339500000001</v>
      </c>
      <c r="D1332">
        <v>0.35363247863248198</v>
      </c>
      <c r="E1332">
        <v>5.0667174369952601</v>
      </c>
      <c r="F1332">
        <v>0</v>
      </c>
      <c r="G1332">
        <f t="shared" si="341"/>
        <v>99999</v>
      </c>
      <c r="H1332">
        <f t="shared" si="342"/>
        <v>99999</v>
      </c>
      <c r="I1332">
        <f t="shared" si="343"/>
        <v>1</v>
      </c>
      <c r="J1332">
        <f>IF(Basket_Sheet!$I$6=0,IF(C1332&lt;Basket_Sheet!$I$7,-10,10),IF(Basket_Sheet!$I$6=1,IF(D1332&lt;Basket_Sheet!$I$7,-10,10),IF(Basket_Sheet!$I$6=2,IF(E1332&gt;Basket_Sheet!$I$7,-10,10),"")))</f>
        <v>10</v>
      </c>
      <c r="K1332">
        <f t="shared" si="344"/>
        <v>1</v>
      </c>
      <c r="L1332">
        <f t="shared" si="345"/>
        <v>5</v>
      </c>
      <c r="M1332">
        <f t="shared" si="346"/>
        <v>5</v>
      </c>
      <c r="N1332">
        <v>39329.351600000002</v>
      </c>
      <c r="O1332" s="6">
        <f t="shared" si="351"/>
        <v>1.9311029759552234E-2</v>
      </c>
      <c r="P1332">
        <v>56669252</v>
      </c>
      <c r="Q1332" s="6">
        <f t="shared" si="352"/>
        <v>4.0146944193903966E-3</v>
      </c>
      <c r="R1332">
        <v>8223.7357682501242</v>
      </c>
      <c r="S1332" s="6">
        <f t="shared" si="353"/>
        <v>4.4910213377482577E-3</v>
      </c>
      <c r="T1332" s="29">
        <v>1308.8292599999995</v>
      </c>
      <c r="U1332" s="6">
        <f t="shared" si="354"/>
        <v>2.0313342464006734E-3</v>
      </c>
      <c r="V1332">
        <v>1948.3972799999999</v>
      </c>
      <c r="W1332" s="6">
        <f t="shared" si="356"/>
        <v>2.7419090441622718E-3</v>
      </c>
      <c r="X1332">
        <v>9532.5650282501229</v>
      </c>
      <c r="Y1332" s="6">
        <f t="shared" si="355"/>
        <v>4.1525892829237243E-3</v>
      </c>
      <c r="Z1332" s="29">
        <v>11480.962308250122</v>
      </c>
      <c r="AA1332" s="6">
        <f t="shared" si="357"/>
        <v>3.9129076924855344E-3</v>
      </c>
      <c r="AB1332">
        <f t="shared" si="347"/>
        <v>2021</v>
      </c>
      <c r="AC1332">
        <f t="shared" si="348"/>
        <v>10</v>
      </c>
      <c r="AD1332" s="23">
        <f t="shared" si="349"/>
        <v>4</v>
      </c>
      <c r="AE1332">
        <f>IF(ISBLANK(Basket_Sheet!$I$1),0,IF(Basket_Sheet!$I$1=0,1,IF(Calculation_Sheet!AB1332=Basket_Sheet!$I$1,1,0)))</f>
        <v>1</v>
      </c>
      <c r="AF1332">
        <f>IF(ISBLANK(Basket_Sheet!$I$2),0,IF(Basket_Sheet!$I$2=0,1,IF(Calculation_Sheet!AC1332=Basket_Sheet!$I$2,1,0)))</f>
        <v>0</v>
      </c>
      <c r="AG1332">
        <f>IF(ISBLANK(Basket_Sheet!$I$3),0,IF(Basket_Sheet!$I$3=0,1,IF(Calculation_Sheet!AD1332=Basket_Sheet!$I$3,1,0)))</f>
        <v>0</v>
      </c>
      <c r="AH1332">
        <f t="shared" si="350"/>
        <v>1</v>
      </c>
    </row>
    <row r="1333" spans="1:34" x14ac:dyDescent="0.35">
      <c r="A1333" s="19">
        <v>44487</v>
      </c>
      <c r="B1333" s="7">
        <v>-6.5843775030497834E-2</v>
      </c>
      <c r="C1333">
        <v>6.4413769999999995E-2</v>
      </c>
      <c r="D1333">
        <v>7.4546847706855907E-2</v>
      </c>
      <c r="E1333">
        <v>12.3354099019637</v>
      </c>
      <c r="F1333">
        <v>8</v>
      </c>
      <c r="G1333">
        <f t="shared" si="341"/>
        <v>99999</v>
      </c>
      <c r="H1333">
        <f t="shared" si="342"/>
        <v>0</v>
      </c>
      <c r="I1333">
        <f t="shared" si="343"/>
        <v>99999</v>
      </c>
      <c r="J1333">
        <f>IF(Basket_Sheet!$I$6=0,IF(C1333&lt;Basket_Sheet!$I$7,-10,10),IF(Basket_Sheet!$I$6=1,IF(D1333&lt;Basket_Sheet!$I$7,-10,10),IF(Basket_Sheet!$I$6=2,IF(E1333&gt;Basket_Sheet!$I$7,-10,10),"")))</f>
        <v>-10</v>
      </c>
      <c r="K1333">
        <f t="shared" si="344"/>
        <v>0</v>
      </c>
      <c r="L1333">
        <f t="shared" si="345"/>
        <v>4</v>
      </c>
      <c r="M1333">
        <f t="shared" si="346"/>
        <v>4</v>
      </c>
      <c r="N1333">
        <v>39668.351600000002</v>
      </c>
      <c r="O1333" s="6">
        <f t="shared" si="351"/>
        <v>8.6195166258473677E-3</v>
      </c>
      <c r="P1333">
        <v>56798484</v>
      </c>
      <c r="Q1333" s="6">
        <f t="shared" si="352"/>
        <v>2.2804606632182978E-3</v>
      </c>
      <c r="R1333">
        <v>8218.7465463373101</v>
      </c>
      <c r="S1333" s="6">
        <f t="shared" si="353"/>
        <v>-6.0668558103194048E-4</v>
      </c>
      <c r="T1333" s="29">
        <v>1311.7183399999997</v>
      </c>
      <c r="U1333" s="6">
        <f t="shared" si="354"/>
        <v>2.2073773014519293E-3</v>
      </c>
      <c r="V1333">
        <v>2014.2689599999999</v>
      </c>
      <c r="W1333" s="6">
        <f t="shared" si="356"/>
        <v>3.3808135884895174E-2</v>
      </c>
      <c r="X1333">
        <v>9530.4648863373095</v>
      </c>
      <c r="Y1333" s="6">
        <f t="shared" si="355"/>
        <v>-2.2031236153008393E-4</v>
      </c>
      <c r="Z1333" s="29">
        <v>11544.733846337309</v>
      </c>
      <c r="AA1333" s="6">
        <f t="shared" si="357"/>
        <v>5.5545464199775463E-3</v>
      </c>
      <c r="AB1333">
        <f t="shared" si="347"/>
        <v>2021</v>
      </c>
      <c r="AC1333">
        <f t="shared" si="348"/>
        <v>10</v>
      </c>
      <c r="AD1333" s="23">
        <f t="shared" si="349"/>
        <v>4</v>
      </c>
      <c r="AE1333">
        <f>IF(ISBLANK(Basket_Sheet!$I$1),0,IF(Basket_Sheet!$I$1=0,1,IF(Calculation_Sheet!AB1333=Basket_Sheet!$I$1,1,0)))</f>
        <v>1</v>
      </c>
      <c r="AF1333">
        <f>IF(ISBLANK(Basket_Sheet!$I$2),0,IF(Basket_Sheet!$I$2=0,1,IF(Calculation_Sheet!AC1333=Basket_Sheet!$I$2,1,0)))</f>
        <v>0</v>
      </c>
      <c r="AG1333">
        <f>IF(ISBLANK(Basket_Sheet!$I$3),0,IF(Basket_Sheet!$I$3=0,1,IF(Calculation_Sheet!AD1333=Basket_Sheet!$I$3,1,0)))</f>
        <v>0</v>
      </c>
      <c r="AH1333">
        <f t="shared" si="350"/>
        <v>1</v>
      </c>
    </row>
    <row r="1334" spans="1:34" x14ac:dyDescent="0.35">
      <c r="A1334" s="19">
        <v>44488</v>
      </c>
      <c r="B1334" s="7">
        <v>-0.72022124824647504</v>
      </c>
      <c r="C1334">
        <v>2.4063034000000001E-2</v>
      </c>
      <c r="D1334">
        <v>0.177260170973701</v>
      </c>
      <c r="E1334">
        <v>8.5323414166215805</v>
      </c>
      <c r="F1334">
        <v>8</v>
      </c>
      <c r="G1334">
        <f t="shared" si="341"/>
        <v>-1</v>
      </c>
      <c r="H1334">
        <f t="shared" si="342"/>
        <v>99999</v>
      </c>
      <c r="I1334">
        <f t="shared" si="343"/>
        <v>99999</v>
      </c>
      <c r="J1334">
        <f>IF(Basket_Sheet!$I$6=0,IF(C1334&lt;Basket_Sheet!$I$7,-10,10),IF(Basket_Sheet!$I$6=1,IF(D1334&lt;Basket_Sheet!$I$7,-10,10),IF(Basket_Sheet!$I$6=2,IF(E1334&gt;Basket_Sheet!$I$7,-10,10),"")))</f>
        <v>10</v>
      </c>
      <c r="K1334">
        <f t="shared" si="344"/>
        <v>-1</v>
      </c>
      <c r="L1334">
        <f t="shared" si="345"/>
        <v>1</v>
      </c>
      <c r="M1334">
        <f t="shared" si="346"/>
        <v>1</v>
      </c>
      <c r="N1334">
        <v>39569.398399999998</v>
      </c>
      <c r="O1334" s="6">
        <f t="shared" si="351"/>
        <v>-2.4945125272107793E-3</v>
      </c>
      <c r="P1334">
        <v>56949172</v>
      </c>
      <c r="Q1334" s="6">
        <f t="shared" si="352"/>
        <v>2.6530285561847666E-3</v>
      </c>
      <c r="R1334">
        <v>8209.3044251300216</v>
      </c>
      <c r="S1334" s="6">
        <f t="shared" si="353"/>
        <v>-1.1488517323235969E-3</v>
      </c>
      <c r="T1334" s="29">
        <v>1298.9406799999997</v>
      </c>
      <c r="U1334" s="6">
        <f t="shared" si="354"/>
        <v>-9.7411613532826236E-3</v>
      </c>
      <c r="V1334">
        <v>2009.3657399999997</v>
      </c>
      <c r="W1334" s="6">
        <f t="shared" si="356"/>
        <v>-2.4342429424123457E-3</v>
      </c>
      <c r="X1334">
        <v>9508.2451051300213</v>
      </c>
      <c r="Y1334" s="6">
        <f t="shared" si="355"/>
        <v>-2.3314477805947975E-3</v>
      </c>
      <c r="Z1334" s="29">
        <v>11517.610845130021</v>
      </c>
      <c r="AA1334" s="6">
        <f t="shared" si="357"/>
        <v>-2.3493829800064203E-3</v>
      </c>
      <c r="AB1334">
        <f t="shared" si="347"/>
        <v>2021</v>
      </c>
      <c r="AC1334">
        <f t="shared" si="348"/>
        <v>10</v>
      </c>
      <c r="AD1334" s="23">
        <f t="shared" si="349"/>
        <v>4</v>
      </c>
      <c r="AE1334">
        <f>IF(ISBLANK(Basket_Sheet!$I$1),0,IF(Basket_Sheet!$I$1=0,1,IF(Calculation_Sheet!AB1334=Basket_Sheet!$I$1,1,0)))</f>
        <v>1</v>
      </c>
      <c r="AF1334">
        <f>IF(ISBLANK(Basket_Sheet!$I$2),0,IF(Basket_Sheet!$I$2=0,1,IF(Calculation_Sheet!AC1334=Basket_Sheet!$I$2,1,0)))</f>
        <v>0</v>
      </c>
      <c r="AG1334">
        <f>IF(ISBLANK(Basket_Sheet!$I$3),0,IF(Basket_Sheet!$I$3=0,1,IF(Calculation_Sheet!AD1334=Basket_Sheet!$I$3,1,0)))</f>
        <v>0</v>
      </c>
      <c r="AH1334">
        <f t="shared" si="350"/>
        <v>1</v>
      </c>
    </row>
    <row r="1335" spans="1:34" x14ac:dyDescent="0.35">
      <c r="A1335" s="19">
        <v>44489</v>
      </c>
      <c r="B1335" s="7">
        <v>1.3315567672831001</v>
      </c>
      <c r="C1335">
        <v>0.104617556</v>
      </c>
      <c r="D1335">
        <v>4.1741654478638403E-2</v>
      </c>
      <c r="E1335">
        <v>11.112476867667899</v>
      </c>
      <c r="F1335">
        <v>8</v>
      </c>
      <c r="G1335">
        <f t="shared" si="341"/>
        <v>99999</v>
      </c>
      <c r="H1335">
        <f t="shared" si="342"/>
        <v>99999</v>
      </c>
      <c r="I1335">
        <f t="shared" si="343"/>
        <v>1</v>
      </c>
      <c r="J1335">
        <f>IF(Basket_Sheet!$I$6=0,IF(C1335&lt;Basket_Sheet!$I$7,-10,10),IF(Basket_Sheet!$I$6=1,IF(D1335&lt;Basket_Sheet!$I$7,-10,10),IF(Basket_Sheet!$I$6=2,IF(E1335&gt;Basket_Sheet!$I$7,-10,10),"")))</f>
        <v>-10</v>
      </c>
      <c r="K1335">
        <f t="shared" si="344"/>
        <v>1</v>
      </c>
      <c r="L1335">
        <f t="shared" si="345"/>
        <v>6</v>
      </c>
      <c r="M1335">
        <f t="shared" si="346"/>
        <v>6</v>
      </c>
      <c r="N1335">
        <v>39557.351600000002</v>
      </c>
      <c r="O1335" s="6">
        <f t="shared" si="351"/>
        <v>-3.0444738831303386E-4</v>
      </c>
      <c r="P1335">
        <v>57141276</v>
      </c>
      <c r="Q1335" s="6">
        <f t="shared" si="352"/>
        <v>3.3732536093764587E-3</v>
      </c>
      <c r="R1335">
        <v>8214.242898201639</v>
      </c>
      <c r="S1335" s="6">
        <f t="shared" si="353"/>
        <v>6.0157022030993268E-4</v>
      </c>
      <c r="T1335" s="29">
        <v>1294.9862599999997</v>
      </c>
      <c r="U1335" s="6">
        <f t="shared" si="354"/>
        <v>-3.0443422558757982E-3</v>
      </c>
      <c r="V1335">
        <v>2012.1521399999997</v>
      </c>
      <c r="W1335" s="6">
        <f t="shared" si="356"/>
        <v>1.3867062349735004E-3</v>
      </c>
      <c r="X1335">
        <v>9509.2291582016387</v>
      </c>
      <c r="Y1335" s="6">
        <f t="shared" si="355"/>
        <v>1.0349471019499568E-4</v>
      </c>
      <c r="Z1335" s="29">
        <v>11521.381298201639</v>
      </c>
      <c r="AA1335" s="6">
        <f t="shared" si="357"/>
        <v>3.2736416625955833E-4</v>
      </c>
      <c r="AB1335">
        <f t="shared" si="347"/>
        <v>2021</v>
      </c>
      <c r="AC1335">
        <f t="shared" si="348"/>
        <v>10</v>
      </c>
      <c r="AD1335" s="23">
        <f t="shared" si="349"/>
        <v>4</v>
      </c>
      <c r="AE1335">
        <f>IF(ISBLANK(Basket_Sheet!$I$1),0,IF(Basket_Sheet!$I$1=0,1,IF(Calculation_Sheet!AB1335=Basket_Sheet!$I$1,1,0)))</f>
        <v>1</v>
      </c>
      <c r="AF1335">
        <f>IF(ISBLANK(Basket_Sheet!$I$2),0,IF(Basket_Sheet!$I$2=0,1,IF(Calculation_Sheet!AC1335=Basket_Sheet!$I$2,1,0)))</f>
        <v>0</v>
      </c>
      <c r="AG1335">
        <f>IF(ISBLANK(Basket_Sheet!$I$3),0,IF(Basket_Sheet!$I$3=0,1,IF(Calculation_Sheet!AD1335=Basket_Sheet!$I$3,1,0)))</f>
        <v>0</v>
      </c>
      <c r="AH1335">
        <f t="shared" si="350"/>
        <v>1</v>
      </c>
    </row>
    <row r="1336" spans="1:34" x14ac:dyDescent="0.35">
      <c r="A1336" s="19">
        <v>44490</v>
      </c>
      <c r="B1336" s="7">
        <v>1.1555345694477317</v>
      </c>
      <c r="C1336">
        <v>0.16720884799999999</v>
      </c>
      <c r="D1336">
        <v>0.22160425885010401</v>
      </c>
      <c r="E1336">
        <v>6.9747145005103599</v>
      </c>
      <c r="F1336">
        <v>9</v>
      </c>
      <c r="G1336">
        <f t="shared" si="341"/>
        <v>99999</v>
      </c>
      <c r="H1336">
        <f t="shared" si="342"/>
        <v>99999</v>
      </c>
      <c r="I1336">
        <f t="shared" si="343"/>
        <v>1</v>
      </c>
      <c r="J1336">
        <f>IF(Basket_Sheet!$I$6=0,IF(C1336&lt;Basket_Sheet!$I$7,-10,10),IF(Basket_Sheet!$I$6=1,IF(D1336&lt;Basket_Sheet!$I$7,-10,10),IF(Basket_Sheet!$I$6=2,IF(E1336&gt;Basket_Sheet!$I$7,-10,10),"")))</f>
        <v>10</v>
      </c>
      <c r="K1336">
        <f t="shared" si="344"/>
        <v>1</v>
      </c>
      <c r="L1336">
        <f t="shared" si="345"/>
        <v>5</v>
      </c>
      <c r="M1336">
        <f t="shared" si="346"/>
        <v>5</v>
      </c>
      <c r="N1336">
        <v>40164.75</v>
      </c>
      <c r="O1336" s="6">
        <f t="shared" si="351"/>
        <v>1.5354880330259446E-2</v>
      </c>
      <c r="P1336">
        <v>56628684</v>
      </c>
      <c r="Q1336" s="6">
        <f t="shared" si="352"/>
        <v>-8.9706082167293477E-3</v>
      </c>
      <c r="R1336">
        <v>8164.3267327288359</v>
      </c>
      <c r="S1336" s="6">
        <f t="shared" si="353"/>
        <v>-6.0767822538740912E-3</v>
      </c>
      <c r="T1336" s="29">
        <v>1287.4445199999996</v>
      </c>
      <c r="U1336" s="6">
        <f t="shared" si="354"/>
        <v>-5.8237992424723384E-3</v>
      </c>
      <c r="V1336">
        <v>2014.0166599999998</v>
      </c>
      <c r="W1336" s="6">
        <f t="shared" si="356"/>
        <v>9.2662973287893635E-4</v>
      </c>
      <c r="X1336">
        <v>9451.771252728835</v>
      </c>
      <c r="Y1336" s="6">
        <f t="shared" si="355"/>
        <v>-6.0423305103807223E-3</v>
      </c>
      <c r="Z1336" s="29">
        <v>11465.787912728834</v>
      </c>
      <c r="AA1336" s="6">
        <f t="shared" si="357"/>
        <v>-4.8252361443399394E-3</v>
      </c>
      <c r="AB1336">
        <f t="shared" si="347"/>
        <v>2021</v>
      </c>
      <c r="AC1336">
        <f t="shared" si="348"/>
        <v>10</v>
      </c>
      <c r="AD1336" s="23">
        <f t="shared" si="349"/>
        <v>4</v>
      </c>
      <c r="AE1336">
        <f>IF(ISBLANK(Basket_Sheet!$I$1),0,IF(Basket_Sheet!$I$1=0,1,IF(Calculation_Sheet!AB1336=Basket_Sheet!$I$1,1,0)))</f>
        <v>1</v>
      </c>
      <c r="AF1336">
        <f>IF(ISBLANK(Basket_Sheet!$I$2),0,IF(Basket_Sheet!$I$2=0,1,IF(Calculation_Sheet!AC1336=Basket_Sheet!$I$2,1,0)))</f>
        <v>0</v>
      </c>
      <c r="AG1336">
        <f>IF(ISBLANK(Basket_Sheet!$I$3),0,IF(Basket_Sheet!$I$3=0,1,IF(Calculation_Sheet!AD1336=Basket_Sheet!$I$3,1,0)))</f>
        <v>0</v>
      </c>
      <c r="AH1336">
        <f t="shared" si="350"/>
        <v>1</v>
      </c>
    </row>
    <row r="1337" spans="1:34" x14ac:dyDescent="0.35">
      <c r="A1337" s="19">
        <v>44491</v>
      </c>
      <c r="B1337" s="7">
        <v>1.9538899828639293</v>
      </c>
      <c r="C1337">
        <v>2.8532030999999999E-2</v>
      </c>
      <c r="D1337">
        <v>3.4897577186907901E-3</v>
      </c>
      <c r="E1337">
        <v>14.4365738938788</v>
      </c>
      <c r="F1337">
        <v>13</v>
      </c>
      <c r="G1337">
        <f t="shared" si="341"/>
        <v>99999</v>
      </c>
      <c r="H1337">
        <f t="shared" si="342"/>
        <v>99999</v>
      </c>
      <c r="I1337">
        <f t="shared" si="343"/>
        <v>1</v>
      </c>
      <c r="J1337">
        <f>IF(Basket_Sheet!$I$6=0,IF(C1337&lt;Basket_Sheet!$I$7,-10,10),IF(Basket_Sheet!$I$6=1,IF(D1337&lt;Basket_Sheet!$I$7,-10,10),IF(Basket_Sheet!$I$6=2,IF(E1337&gt;Basket_Sheet!$I$7,-10,10),"")))</f>
        <v>-10</v>
      </c>
      <c r="K1337">
        <f t="shared" si="344"/>
        <v>1</v>
      </c>
      <c r="L1337">
        <f t="shared" si="345"/>
        <v>6</v>
      </c>
      <c r="M1337">
        <f t="shared" si="346"/>
        <v>6</v>
      </c>
      <c r="N1337">
        <v>40325.699200000003</v>
      </c>
      <c r="O1337" s="6">
        <f t="shared" si="351"/>
        <v>4.0072252410385811E-3</v>
      </c>
      <c r="P1337">
        <v>56603276</v>
      </c>
      <c r="Q1337" s="6">
        <f t="shared" si="352"/>
        <v>-4.4867721100494418E-4</v>
      </c>
      <c r="R1337">
        <v>8166.2403419102493</v>
      </c>
      <c r="S1337" s="6">
        <f t="shared" si="353"/>
        <v>2.3438664865560455E-4</v>
      </c>
      <c r="T1337" s="29">
        <v>1289.0333999999996</v>
      </c>
      <c r="U1337" s="6">
        <f t="shared" si="354"/>
        <v>1.2341347338213904E-3</v>
      </c>
      <c r="V1337">
        <v>1999.0888999999997</v>
      </c>
      <c r="W1337" s="6">
        <f t="shared" si="356"/>
        <v>-7.411934715574775E-3</v>
      </c>
      <c r="X1337">
        <v>9455.2737419102486</v>
      </c>
      <c r="Y1337" s="6">
        <f t="shared" si="355"/>
        <v>3.7056431940230006E-4</v>
      </c>
      <c r="Z1337" s="29">
        <v>11454.362641910247</v>
      </c>
      <c r="AA1337" s="6">
        <f t="shared" si="357"/>
        <v>-9.9646626167770869E-4</v>
      </c>
      <c r="AB1337">
        <f t="shared" si="347"/>
        <v>2021</v>
      </c>
      <c r="AC1337">
        <f t="shared" si="348"/>
        <v>10</v>
      </c>
      <c r="AD1337" s="23">
        <f t="shared" si="349"/>
        <v>4</v>
      </c>
      <c r="AE1337">
        <f>IF(ISBLANK(Basket_Sheet!$I$1),0,IF(Basket_Sheet!$I$1=0,1,IF(Calculation_Sheet!AB1337=Basket_Sheet!$I$1,1,0)))</f>
        <v>1</v>
      </c>
      <c r="AF1337">
        <f>IF(ISBLANK(Basket_Sheet!$I$2),0,IF(Basket_Sheet!$I$2=0,1,IF(Calculation_Sheet!AC1337=Basket_Sheet!$I$2,1,0)))</f>
        <v>0</v>
      </c>
      <c r="AG1337">
        <f>IF(ISBLANK(Basket_Sheet!$I$3),0,IF(Basket_Sheet!$I$3=0,1,IF(Calculation_Sheet!AD1337=Basket_Sheet!$I$3,1,0)))</f>
        <v>0</v>
      </c>
      <c r="AH1337">
        <f t="shared" si="350"/>
        <v>1</v>
      </c>
    </row>
    <row r="1338" spans="1:34" x14ac:dyDescent="0.35">
      <c r="A1338" s="19">
        <v>44494</v>
      </c>
      <c r="B1338" s="7">
        <v>1.0131033631436459</v>
      </c>
      <c r="C1338">
        <v>0.21616977200000001</v>
      </c>
      <c r="D1338">
        <v>0.13133202203180699</v>
      </c>
      <c r="E1338">
        <v>6.4566780191135704</v>
      </c>
      <c r="F1338">
        <v>8</v>
      </c>
      <c r="G1338">
        <f t="shared" si="341"/>
        <v>99999</v>
      </c>
      <c r="H1338">
        <f t="shared" si="342"/>
        <v>99999</v>
      </c>
      <c r="I1338">
        <f t="shared" si="343"/>
        <v>1</v>
      </c>
      <c r="J1338">
        <f>IF(Basket_Sheet!$I$6=0,IF(C1338&lt;Basket_Sheet!$I$7,-10,10),IF(Basket_Sheet!$I$6=1,IF(D1338&lt;Basket_Sheet!$I$7,-10,10),IF(Basket_Sheet!$I$6=2,IF(E1338&gt;Basket_Sheet!$I$7,-10,10),"")))</f>
        <v>10</v>
      </c>
      <c r="K1338">
        <f t="shared" si="344"/>
        <v>1</v>
      </c>
      <c r="L1338">
        <f t="shared" si="345"/>
        <v>5</v>
      </c>
      <c r="M1338">
        <f t="shared" si="346"/>
        <v>5</v>
      </c>
      <c r="N1338">
        <v>41266.398399999998</v>
      </c>
      <c r="O1338" s="6">
        <f t="shared" si="351"/>
        <v>2.3327536004632776E-2</v>
      </c>
      <c r="P1338">
        <v>56643540</v>
      </c>
      <c r="Q1338" s="6">
        <f t="shared" si="352"/>
        <v>7.1133691979241576E-4</v>
      </c>
      <c r="R1338">
        <v>8173.7909336595822</v>
      </c>
      <c r="S1338" s="6">
        <f t="shared" si="353"/>
        <v>9.246105224924861E-4</v>
      </c>
      <c r="T1338" s="29">
        <v>1293.7164599999996</v>
      </c>
      <c r="U1338" s="6">
        <f t="shared" si="354"/>
        <v>3.6330012860799066E-3</v>
      </c>
      <c r="V1338">
        <v>1997.1124199999999</v>
      </c>
      <c r="W1338" s="6">
        <f t="shared" si="356"/>
        <v>-9.8869039791071867E-4</v>
      </c>
      <c r="X1338">
        <v>9467.5073936595818</v>
      </c>
      <c r="Y1338" s="6">
        <f t="shared" si="355"/>
        <v>1.2938442696912578E-3</v>
      </c>
      <c r="Z1338" s="29">
        <v>11464.619813659581</v>
      </c>
      <c r="AA1338" s="6">
        <f t="shared" si="357"/>
        <v>8.9548166667996476E-4</v>
      </c>
      <c r="AB1338">
        <f t="shared" si="347"/>
        <v>2021</v>
      </c>
      <c r="AC1338">
        <f t="shared" si="348"/>
        <v>10</v>
      </c>
      <c r="AD1338" s="23">
        <f t="shared" si="349"/>
        <v>4</v>
      </c>
      <c r="AE1338">
        <f>IF(ISBLANK(Basket_Sheet!$I$1),0,IF(Basket_Sheet!$I$1=0,1,IF(Calculation_Sheet!AB1338=Basket_Sheet!$I$1,1,0)))</f>
        <v>1</v>
      </c>
      <c r="AF1338">
        <f>IF(ISBLANK(Basket_Sheet!$I$2),0,IF(Basket_Sheet!$I$2=0,1,IF(Calculation_Sheet!AC1338=Basket_Sheet!$I$2,1,0)))</f>
        <v>0</v>
      </c>
      <c r="AG1338">
        <f>IF(ISBLANK(Basket_Sheet!$I$3),0,IF(Basket_Sheet!$I$3=0,1,IF(Calculation_Sheet!AD1338=Basket_Sheet!$I$3,1,0)))</f>
        <v>0</v>
      </c>
      <c r="AH1338">
        <f t="shared" si="350"/>
        <v>1</v>
      </c>
    </row>
    <row r="1339" spans="1:34" x14ac:dyDescent="0.35">
      <c r="A1339" s="19">
        <v>44495</v>
      </c>
      <c r="B1339" s="7">
        <v>-0.64994956459955799</v>
      </c>
      <c r="C1339">
        <v>5.7880499000000002E-2</v>
      </c>
      <c r="D1339">
        <v>7.5953087578387304E-3</v>
      </c>
      <c r="E1339">
        <v>11.3769466584002</v>
      </c>
      <c r="F1339">
        <v>7</v>
      </c>
      <c r="G1339">
        <f t="shared" si="341"/>
        <v>-1</v>
      </c>
      <c r="H1339">
        <f t="shared" si="342"/>
        <v>99999</v>
      </c>
      <c r="I1339">
        <f t="shared" si="343"/>
        <v>99999</v>
      </c>
      <c r="J1339">
        <f>IF(Basket_Sheet!$I$6=0,IF(C1339&lt;Basket_Sheet!$I$7,-10,10),IF(Basket_Sheet!$I$6=1,IF(D1339&lt;Basket_Sheet!$I$7,-10,10),IF(Basket_Sheet!$I$6=2,IF(E1339&gt;Basket_Sheet!$I$7,-10,10),"")))</f>
        <v>-10</v>
      </c>
      <c r="K1339">
        <f t="shared" si="344"/>
        <v>-1</v>
      </c>
      <c r="L1339">
        <f t="shared" si="345"/>
        <v>2</v>
      </c>
      <c r="M1339">
        <f t="shared" si="346"/>
        <v>2</v>
      </c>
      <c r="N1339">
        <v>41297.25</v>
      </c>
      <c r="O1339" s="6">
        <f t="shared" si="351"/>
        <v>7.4762036902153994E-4</v>
      </c>
      <c r="P1339">
        <v>56669160</v>
      </c>
      <c r="Q1339" s="6">
        <f t="shared" si="352"/>
        <v>4.5230223958458993E-4</v>
      </c>
      <c r="R1339">
        <v>8176.3758394760107</v>
      </c>
      <c r="S1339" s="6">
        <f t="shared" si="353"/>
        <v>3.1624320188861077E-4</v>
      </c>
      <c r="T1339" s="29">
        <v>1291.6995199999994</v>
      </c>
      <c r="U1339" s="6">
        <f t="shared" si="354"/>
        <v>-1.5590278568460292E-3</v>
      </c>
      <c r="V1339">
        <v>2003.9504999999995</v>
      </c>
      <c r="W1339" s="6">
        <f t="shared" si="356"/>
        <v>3.4239835131562035E-3</v>
      </c>
      <c r="X1339">
        <v>9468.0753594760099</v>
      </c>
      <c r="Y1339" s="6">
        <f t="shared" si="355"/>
        <v>5.9991061301722937E-5</v>
      </c>
      <c r="Z1339" s="29">
        <v>11472.025859476009</v>
      </c>
      <c r="AA1339" s="6">
        <f t="shared" si="357"/>
        <v>6.4599140109322661E-4</v>
      </c>
      <c r="AB1339">
        <f t="shared" si="347"/>
        <v>2021</v>
      </c>
      <c r="AC1339">
        <f t="shared" si="348"/>
        <v>10</v>
      </c>
      <c r="AD1339" s="23">
        <f t="shared" si="349"/>
        <v>4</v>
      </c>
      <c r="AE1339">
        <f>IF(ISBLANK(Basket_Sheet!$I$1),0,IF(Basket_Sheet!$I$1=0,1,IF(Calculation_Sheet!AB1339=Basket_Sheet!$I$1,1,0)))</f>
        <v>1</v>
      </c>
      <c r="AF1339">
        <f>IF(ISBLANK(Basket_Sheet!$I$2),0,IF(Basket_Sheet!$I$2=0,1,IF(Calculation_Sheet!AC1339=Basket_Sheet!$I$2,1,0)))</f>
        <v>0</v>
      </c>
      <c r="AG1339">
        <f>IF(ISBLANK(Basket_Sheet!$I$3),0,IF(Basket_Sheet!$I$3=0,1,IF(Calculation_Sheet!AD1339=Basket_Sheet!$I$3,1,0)))</f>
        <v>0</v>
      </c>
      <c r="AH1339">
        <f t="shared" si="350"/>
        <v>1</v>
      </c>
    </row>
    <row r="1340" spans="1:34" x14ac:dyDescent="0.35">
      <c r="A1340" s="19">
        <v>44496</v>
      </c>
      <c r="B1340" s="7">
        <v>-2.142211397177439</v>
      </c>
      <c r="C1340">
        <v>0.57143218500000004</v>
      </c>
      <c r="D1340">
        <v>0.125252586869391</v>
      </c>
      <c r="E1340">
        <v>8.6975721236935506</v>
      </c>
      <c r="F1340">
        <v>3</v>
      </c>
      <c r="G1340">
        <f t="shared" si="341"/>
        <v>-1</v>
      </c>
      <c r="H1340">
        <f t="shared" si="342"/>
        <v>99999</v>
      </c>
      <c r="I1340">
        <f t="shared" si="343"/>
        <v>99999</v>
      </c>
      <c r="J1340">
        <f>IF(Basket_Sheet!$I$6=0,IF(C1340&lt;Basket_Sheet!$I$7,-10,10),IF(Basket_Sheet!$I$6=1,IF(D1340&lt;Basket_Sheet!$I$7,-10,10),IF(Basket_Sheet!$I$6=2,IF(E1340&gt;Basket_Sheet!$I$7,-10,10),"")))</f>
        <v>10</v>
      </c>
      <c r="K1340">
        <f t="shared" si="344"/>
        <v>-1</v>
      </c>
      <c r="L1340">
        <f t="shared" si="345"/>
        <v>1</v>
      </c>
      <c r="M1340">
        <f t="shared" si="346"/>
        <v>1</v>
      </c>
      <c r="N1340">
        <v>40800.25</v>
      </c>
      <c r="O1340" s="6">
        <f t="shared" si="351"/>
        <v>-1.2034699647070934E-2</v>
      </c>
      <c r="P1340">
        <v>56188608</v>
      </c>
      <c r="Q1340" s="6">
        <f t="shared" si="352"/>
        <v>-8.479956293687807E-3</v>
      </c>
      <c r="R1340">
        <v>8180.765396596461</v>
      </c>
      <c r="S1340" s="6">
        <f t="shared" si="353"/>
        <v>5.3685853080009949E-4</v>
      </c>
      <c r="T1340" s="29">
        <v>1292.3865399999995</v>
      </c>
      <c r="U1340" s="6">
        <f t="shared" si="354"/>
        <v>5.3187292351086768E-4</v>
      </c>
      <c r="V1340">
        <v>1991.0782199999996</v>
      </c>
      <c r="W1340" s="6">
        <f t="shared" si="356"/>
        <v>-6.4234520762862513E-3</v>
      </c>
      <c r="X1340">
        <v>9473.1519365964596</v>
      </c>
      <c r="Y1340" s="6">
        <f t="shared" si="355"/>
        <v>5.3617836019537179E-4</v>
      </c>
      <c r="Z1340" s="29">
        <v>11464.230156596459</v>
      </c>
      <c r="AA1340" s="6">
        <f t="shared" si="357"/>
        <v>-6.795402115582494E-4</v>
      </c>
      <c r="AB1340">
        <f t="shared" si="347"/>
        <v>2021</v>
      </c>
      <c r="AC1340">
        <f t="shared" si="348"/>
        <v>10</v>
      </c>
      <c r="AD1340" s="23">
        <f t="shared" si="349"/>
        <v>4</v>
      </c>
      <c r="AE1340">
        <f>IF(ISBLANK(Basket_Sheet!$I$1),0,IF(Basket_Sheet!$I$1=0,1,IF(Calculation_Sheet!AB1340=Basket_Sheet!$I$1,1,0)))</f>
        <v>1</v>
      </c>
      <c r="AF1340">
        <f>IF(ISBLANK(Basket_Sheet!$I$2),0,IF(Basket_Sheet!$I$2=0,1,IF(Calculation_Sheet!AC1340=Basket_Sheet!$I$2,1,0)))</f>
        <v>0</v>
      </c>
      <c r="AG1340">
        <f>IF(ISBLANK(Basket_Sheet!$I$3),0,IF(Basket_Sheet!$I$3=0,1,IF(Calculation_Sheet!AD1340=Basket_Sheet!$I$3,1,0)))</f>
        <v>0</v>
      </c>
      <c r="AH1340">
        <f t="shared" si="350"/>
        <v>1</v>
      </c>
    </row>
    <row r="1341" spans="1:34" x14ac:dyDescent="0.35">
      <c r="A1341" s="19">
        <v>44497</v>
      </c>
      <c r="B1341" s="7">
        <v>-2.6437060480244043</v>
      </c>
      <c r="C1341">
        <v>0.80396679900000001</v>
      </c>
      <c r="D1341">
        <v>0.40389646788385097</v>
      </c>
      <c r="E1341">
        <v>4.9028967219214898</v>
      </c>
      <c r="F1341">
        <v>8</v>
      </c>
      <c r="G1341">
        <f t="shared" si="341"/>
        <v>-1</v>
      </c>
      <c r="H1341">
        <f t="shared" si="342"/>
        <v>99999</v>
      </c>
      <c r="I1341">
        <f t="shared" si="343"/>
        <v>99999</v>
      </c>
      <c r="J1341">
        <f>IF(Basket_Sheet!$I$6=0,IF(C1341&lt;Basket_Sheet!$I$7,-10,10),IF(Basket_Sheet!$I$6=1,IF(D1341&lt;Basket_Sheet!$I$7,-10,10),IF(Basket_Sheet!$I$6=2,IF(E1341&gt;Basket_Sheet!$I$7,-10,10),"")))</f>
        <v>10</v>
      </c>
      <c r="K1341">
        <f t="shared" si="344"/>
        <v>-1</v>
      </c>
      <c r="L1341">
        <f t="shared" si="345"/>
        <v>1</v>
      </c>
      <c r="M1341">
        <f t="shared" si="346"/>
        <v>1</v>
      </c>
      <c r="N1341">
        <v>39559.898399999998</v>
      </c>
      <c r="O1341" s="6">
        <f t="shared" si="351"/>
        <v>-3.0400588231689785E-2</v>
      </c>
      <c r="P1341">
        <v>56372448</v>
      </c>
      <c r="Q1341" s="6">
        <f t="shared" si="352"/>
        <v>3.2718375938409761E-3</v>
      </c>
      <c r="R1341">
        <v>8197.8624926067823</v>
      </c>
      <c r="S1341" s="6">
        <f t="shared" si="353"/>
        <v>2.0899139849963611E-3</v>
      </c>
      <c r="T1341" s="29">
        <v>1296.3948799999996</v>
      </c>
      <c r="U1341" s="6">
        <f t="shared" si="354"/>
        <v>3.1015024344034359E-3</v>
      </c>
      <c r="V1341">
        <v>1991.9280399999993</v>
      </c>
      <c r="W1341" s="6">
        <f t="shared" si="356"/>
        <v>4.2681397017130251E-4</v>
      </c>
      <c r="X1341">
        <v>9494.2573726067822</v>
      </c>
      <c r="Y1341" s="6">
        <f t="shared" si="355"/>
        <v>2.2279211978843971E-3</v>
      </c>
      <c r="Z1341" s="29">
        <v>11486.185412606781</v>
      </c>
      <c r="AA1341" s="6">
        <f t="shared" si="357"/>
        <v>1.9151094936531443E-3</v>
      </c>
      <c r="AB1341">
        <f t="shared" si="347"/>
        <v>2021</v>
      </c>
      <c r="AC1341">
        <f t="shared" si="348"/>
        <v>10</v>
      </c>
      <c r="AD1341" s="23">
        <f t="shared" si="349"/>
        <v>4</v>
      </c>
      <c r="AE1341">
        <f>IF(ISBLANK(Basket_Sheet!$I$1),0,IF(Basket_Sheet!$I$1=0,1,IF(Calculation_Sheet!AB1341=Basket_Sheet!$I$1,1,0)))</f>
        <v>1</v>
      </c>
      <c r="AF1341">
        <f>IF(ISBLANK(Basket_Sheet!$I$2),0,IF(Basket_Sheet!$I$2=0,1,IF(Calculation_Sheet!AC1341=Basket_Sheet!$I$2,1,0)))</f>
        <v>0</v>
      </c>
      <c r="AG1341">
        <f>IF(ISBLANK(Basket_Sheet!$I$3),0,IF(Basket_Sheet!$I$3=0,1,IF(Calculation_Sheet!AD1341=Basket_Sheet!$I$3,1,0)))</f>
        <v>0</v>
      </c>
      <c r="AH1341">
        <f t="shared" si="350"/>
        <v>1</v>
      </c>
    </row>
    <row r="1342" spans="1:34" x14ac:dyDescent="0.35">
      <c r="A1342" s="19">
        <v>44498</v>
      </c>
      <c r="B1342" s="7">
        <v>1.4692118598750357</v>
      </c>
      <c r="C1342">
        <v>0.43411087399999998</v>
      </c>
      <c r="D1342">
        <v>5.79401259864816E-2</v>
      </c>
      <c r="E1342">
        <v>8.4117674096079202</v>
      </c>
      <c r="F1342">
        <v>23</v>
      </c>
      <c r="G1342">
        <f t="shared" si="341"/>
        <v>99999</v>
      </c>
      <c r="H1342">
        <f t="shared" si="342"/>
        <v>99999</v>
      </c>
      <c r="I1342">
        <f t="shared" si="343"/>
        <v>1</v>
      </c>
      <c r="J1342">
        <f>IF(Basket_Sheet!$I$6=0,IF(C1342&lt;Basket_Sheet!$I$7,-10,10),IF(Basket_Sheet!$I$6=1,IF(D1342&lt;Basket_Sheet!$I$7,-10,10),IF(Basket_Sheet!$I$6=2,IF(E1342&gt;Basket_Sheet!$I$7,-10,10),"")))</f>
        <v>-10</v>
      </c>
      <c r="K1342">
        <f t="shared" si="344"/>
        <v>1</v>
      </c>
      <c r="L1342">
        <f t="shared" si="345"/>
        <v>6</v>
      </c>
      <c r="M1342">
        <f t="shared" si="346"/>
        <v>6</v>
      </c>
      <c r="N1342">
        <v>39270.550799999997</v>
      </c>
      <c r="O1342" s="6">
        <f t="shared" si="351"/>
        <v>-7.3141643862260075E-3</v>
      </c>
      <c r="P1342">
        <v>56593248</v>
      </c>
      <c r="Q1342" s="6">
        <f t="shared" si="352"/>
        <v>3.916807018918167E-3</v>
      </c>
      <c r="R1342">
        <v>8208.1666587805412</v>
      </c>
      <c r="S1342" s="6">
        <f t="shared" si="353"/>
        <v>1.2569332777967457E-3</v>
      </c>
      <c r="T1342" s="29">
        <v>1287.1728799999996</v>
      </c>
      <c r="U1342" s="6">
        <f t="shared" si="354"/>
        <v>-7.1135732964325848E-3</v>
      </c>
      <c r="V1342">
        <v>2128.0397199999998</v>
      </c>
      <c r="W1342" s="6">
        <f t="shared" si="356"/>
        <v>6.8331625072159063E-2</v>
      </c>
      <c r="X1342">
        <v>9495.3395387805413</v>
      </c>
      <c r="Y1342" s="6">
        <f t="shared" si="355"/>
        <v>1.1398112893812318E-4</v>
      </c>
      <c r="Z1342" s="29">
        <v>11623.37925878054</v>
      </c>
      <c r="AA1342" s="6">
        <f t="shared" si="357"/>
        <v>1.1944247915690154E-2</v>
      </c>
      <c r="AB1342">
        <f t="shared" si="347"/>
        <v>2021</v>
      </c>
      <c r="AC1342">
        <f t="shared" si="348"/>
        <v>10</v>
      </c>
      <c r="AD1342" s="23">
        <f t="shared" si="349"/>
        <v>4</v>
      </c>
      <c r="AE1342">
        <f>IF(ISBLANK(Basket_Sheet!$I$1),0,IF(Basket_Sheet!$I$1=0,1,IF(Calculation_Sheet!AB1342=Basket_Sheet!$I$1,1,0)))</f>
        <v>1</v>
      </c>
      <c r="AF1342">
        <f>IF(ISBLANK(Basket_Sheet!$I$2),0,IF(Basket_Sheet!$I$2=0,1,IF(Calculation_Sheet!AC1342=Basket_Sheet!$I$2,1,0)))</f>
        <v>0</v>
      </c>
      <c r="AG1342">
        <f>IF(ISBLANK(Basket_Sheet!$I$3),0,IF(Basket_Sheet!$I$3=0,1,IF(Calculation_Sheet!AD1342=Basket_Sheet!$I$3,1,0)))</f>
        <v>0</v>
      </c>
      <c r="AH1342">
        <f t="shared" si="350"/>
        <v>1</v>
      </c>
    </row>
    <row r="1343" spans="1:34" x14ac:dyDescent="0.35">
      <c r="A1343" s="19">
        <v>44501</v>
      </c>
      <c r="B1343" s="7">
        <v>0.86935414221088136</v>
      </c>
      <c r="C1343">
        <v>0.70605855799999995</v>
      </c>
      <c r="D1343">
        <v>0.168544838530368</v>
      </c>
      <c r="E1343">
        <v>7.8737817854196699</v>
      </c>
      <c r="F1343">
        <v>10</v>
      </c>
      <c r="G1343">
        <f t="shared" si="341"/>
        <v>99999</v>
      </c>
      <c r="H1343">
        <f t="shared" si="342"/>
        <v>99999</v>
      </c>
      <c r="I1343">
        <f t="shared" si="343"/>
        <v>1</v>
      </c>
      <c r="J1343">
        <f>IF(Basket_Sheet!$I$6=0,IF(C1343&lt;Basket_Sheet!$I$7,-10,10),IF(Basket_Sheet!$I$6=1,IF(D1343&lt;Basket_Sheet!$I$7,-10,10),IF(Basket_Sheet!$I$6=2,IF(E1343&gt;Basket_Sheet!$I$7,-10,10),"")))</f>
        <v>10</v>
      </c>
      <c r="K1343">
        <f t="shared" si="344"/>
        <v>1</v>
      </c>
      <c r="L1343">
        <f t="shared" si="345"/>
        <v>5</v>
      </c>
      <c r="M1343">
        <f t="shared" si="346"/>
        <v>5</v>
      </c>
      <c r="N1343">
        <v>39834.75</v>
      </c>
      <c r="O1343" s="6">
        <f t="shared" si="351"/>
        <v>1.4366979543358083E-2</v>
      </c>
      <c r="P1343">
        <v>56971288</v>
      </c>
      <c r="Q1343" s="6">
        <f t="shared" si="352"/>
        <v>6.6799488165090182E-3</v>
      </c>
      <c r="R1343">
        <v>8213.531317273013</v>
      </c>
      <c r="S1343" s="6">
        <f t="shared" si="353"/>
        <v>6.5357572713664602E-4</v>
      </c>
      <c r="T1343" s="29">
        <v>1291.8741399999997</v>
      </c>
      <c r="U1343" s="6">
        <f t="shared" si="354"/>
        <v>3.6523920547486544E-3</v>
      </c>
      <c r="V1343">
        <v>2118.7259199999994</v>
      </c>
      <c r="W1343" s="6">
        <f t="shared" si="356"/>
        <v>-4.3767040212954189E-3</v>
      </c>
      <c r="X1343">
        <v>9505.4054572730129</v>
      </c>
      <c r="Y1343" s="6">
        <f t="shared" si="355"/>
        <v>1.0600904213442508E-3</v>
      </c>
      <c r="Z1343" s="29">
        <v>11624.131377273012</v>
      </c>
      <c r="AA1343" s="6">
        <f t="shared" si="357"/>
        <v>6.4707386356888108E-5</v>
      </c>
      <c r="AB1343">
        <f t="shared" si="347"/>
        <v>2021</v>
      </c>
      <c r="AC1343">
        <f t="shared" si="348"/>
        <v>11</v>
      </c>
      <c r="AD1343" s="23">
        <f t="shared" si="349"/>
        <v>4</v>
      </c>
      <c r="AE1343">
        <f>IF(ISBLANK(Basket_Sheet!$I$1),0,IF(Basket_Sheet!$I$1=0,1,IF(Calculation_Sheet!AB1343=Basket_Sheet!$I$1,1,0)))</f>
        <v>1</v>
      </c>
      <c r="AF1343">
        <f>IF(ISBLANK(Basket_Sheet!$I$2),0,IF(Basket_Sheet!$I$2=0,1,IF(Calculation_Sheet!AC1343=Basket_Sheet!$I$2,1,0)))</f>
        <v>0</v>
      </c>
      <c r="AG1343">
        <f>IF(ISBLANK(Basket_Sheet!$I$3),0,IF(Basket_Sheet!$I$3=0,1,IF(Calculation_Sheet!AD1343=Basket_Sheet!$I$3,1,0)))</f>
        <v>0</v>
      </c>
      <c r="AH1343">
        <f t="shared" si="350"/>
        <v>1</v>
      </c>
    </row>
    <row r="1344" spans="1:34" x14ac:dyDescent="0.35">
      <c r="A1344" s="19">
        <v>44502</v>
      </c>
      <c r="B1344" s="7">
        <v>-0.97202772619312972</v>
      </c>
      <c r="C1344">
        <v>0.39975958299999997</v>
      </c>
      <c r="D1344">
        <v>4.0839082777240597E-2</v>
      </c>
      <c r="E1344">
        <v>9.9833724896626599</v>
      </c>
      <c r="F1344">
        <v>8</v>
      </c>
      <c r="G1344">
        <f t="shared" si="341"/>
        <v>-1</v>
      </c>
      <c r="H1344">
        <f t="shared" si="342"/>
        <v>99999</v>
      </c>
      <c r="I1344">
        <f t="shared" si="343"/>
        <v>99999</v>
      </c>
      <c r="J1344">
        <f>IF(Basket_Sheet!$I$6=0,IF(C1344&lt;Basket_Sheet!$I$7,-10,10),IF(Basket_Sheet!$I$6=1,IF(D1344&lt;Basket_Sheet!$I$7,-10,10),IF(Basket_Sheet!$I$6=2,IF(E1344&gt;Basket_Sheet!$I$7,-10,10),"")))</f>
        <v>-10</v>
      </c>
      <c r="K1344">
        <f t="shared" si="344"/>
        <v>-1</v>
      </c>
      <c r="L1344">
        <f t="shared" si="345"/>
        <v>2</v>
      </c>
      <c r="M1344">
        <f t="shared" si="346"/>
        <v>2</v>
      </c>
      <c r="N1344">
        <v>39901.550799999997</v>
      </c>
      <c r="O1344" s="6">
        <f t="shared" si="351"/>
        <v>1.6769478909746116E-3</v>
      </c>
      <c r="P1344">
        <v>56987932</v>
      </c>
      <c r="Q1344" s="6">
        <f t="shared" si="352"/>
        <v>2.9214716016245923E-4</v>
      </c>
      <c r="R1344">
        <v>8193.9293989905455</v>
      </c>
      <c r="S1344" s="6">
        <f t="shared" si="353"/>
        <v>-2.386539665496179E-3</v>
      </c>
      <c r="T1344" s="29">
        <v>1287.5022999999997</v>
      </c>
      <c r="U1344" s="6">
        <f t="shared" si="354"/>
        <v>-3.3841067520711254E-3</v>
      </c>
      <c r="V1344">
        <v>2113.97192</v>
      </c>
      <c r="W1344" s="6">
        <f t="shared" si="356"/>
        <v>-2.2438013124412848E-3</v>
      </c>
      <c r="X1344">
        <v>9481.4316989905456</v>
      </c>
      <c r="Y1344" s="6">
        <f t="shared" si="355"/>
        <v>-2.5221184293747756E-3</v>
      </c>
      <c r="Z1344" s="29">
        <v>11595.403618990546</v>
      </c>
      <c r="AA1344" s="6">
        <f t="shared" si="357"/>
        <v>-2.4713896763618459E-3</v>
      </c>
      <c r="AB1344">
        <f t="shared" si="347"/>
        <v>2021</v>
      </c>
      <c r="AC1344">
        <f t="shared" si="348"/>
        <v>11</v>
      </c>
      <c r="AD1344" s="23">
        <f t="shared" si="349"/>
        <v>4</v>
      </c>
      <c r="AE1344">
        <f>IF(ISBLANK(Basket_Sheet!$I$1),0,IF(Basket_Sheet!$I$1=0,1,IF(Calculation_Sheet!AB1344=Basket_Sheet!$I$1,1,0)))</f>
        <v>1</v>
      </c>
      <c r="AF1344">
        <f>IF(ISBLANK(Basket_Sheet!$I$2),0,IF(Basket_Sheet!$I$2=0,1,IF(Calculation_Sheet!AC1344=Basket_Sheet!$I$2,1,0)))</f>
        <v>0</v>
      </c>
      <c r="AG1344">
        <f>IF(ISBLANK(Basket_Sheet!$I$3),0,IF(Basket_Sheet!$I$3=0,1,IF(Calculation_Sheet!AD1344=Basket_Sheet!$I$3,1,0)))</f>
        <v>0</v>
      </c>
      <c r="AH1344">
        <f t="shared" si="350"/>
        <v>1</v>
      </c>
    </row>
    <row r="1345" spans="1:34" x14ac:dyDescent="0.35">
      <c r="A1345" s="19">
        <v>44503</v>
      </c>
      <c r="B1345" s="7">
        <v>-1.090437817521861</v>
      </c>
      <c r="C1345">
        <v>0.81559986799999995</v>
      </c>
      <c r="D1345">
        <v>0.244135582273555</v>
      </c>
      <c r="E1345">
        <v>6.9259533784860903</v>
      </c>
      <c r="F1345">
        <v>10</v>
      </c>
      <c r="G1345">
        <f t="shared" si="341"/>
        <v>-1</v>
      </c>
      <c r="H1345">
        <f t="shared" si="342"/>
        <v>99999</v>
      </c>
      <c r="I1345">
        <f t="shared" si="343"/>
        <v>99999</v>
      </c>
      <c r="J1345">
        <f>IF(Basket_Sheet!$I$6=0,IF(C1345&lt;Basket_Sheet!$I$7,-10,10),IF(Basket_Sheet!$I$6=1,IF(D1345&lt;Basket_Sheet!$I$7,-10,10),IF(Basket_Sheet!$I$6=2,IF(E1345&gt;Basket_Sheet!$I$7,-10,10),"")))</f>
        <v>10</v>
      </c>
      <c r="K1345">
        <f t="shared" si="344"/>
        <v>-1</v>
      </c>
      <c r="L1345">
        <f t="shared" si="345"/>
        <v>1</v>
      </c>
      <c r="M1345">
        <f t="shared" si="346"/>
        <v>1</v>
      </c>
      <c r="N1345">
        <v>39416.449200000003</v>
      </c>
      <c r="O1345" s="6">
        <f t="shared" si="351"/>
        <v>-1.2157462310963485E-2</v>
      </c>
      <c r="P1345">
        <v>56527168</v>
      </c>
      <c r="Q1345" s="6">
        <f t="shared" si="352"/>
        <v>-8.0852907594540779E-3</v>
      </c>
      <c r="R1345">
        <v>8206.1268441663524</v>
      </c>
      <c r="S1345" s="6">
        <f t="shared" si="353"/>
        <v>1.4885953468564139E-3</v>
      </c>
      <c r="T1345" s="29">
        <v>1285.6794399999994</v>
      </c>
      <c r="U1345" s="6">
        <f t="shared" si="354"/>
        <v>-1.4158110630172471E-3</v>
      </c>
      <c r="V1345">
        <v>2101.5697599999994</v>
      </c>
      <c r="W1345" s="6">
        <f t="shared" si="356"/>
        <v>-5.8667572083930253E-3</v>
      </c>
      <c r="X1345">
        <v>9491.8062841663523</v>
      </c>
      <c r="Y1345" s="6">
        <f t="shared" si="355"/>
        <v>1.0942002753562274E-3</v>
      </c>
      <c r="Z1345" s="29">
        <v>11593.376044166351</v>
      </c>
      <c r="AA1345" s="6">
        <f t="shared" si="357"/>
        <v>-1.7486021968859955E-4</v>
      </c>
      <c r="AB1345">
        <f t="shared" si="347"/>
        <v>2021</v>
      </c>
      <c r="AC1345">
        <f t="shared" si="348"/>
        <v>11</v>
      </c>
      <c r="AD1345" s="23">
        <f t="shared" si="349"/>
        <v>4</v>
      </c>
      <c r="AE1345">
        <f>IF(ISBLANK(Basket_Sheet!$I$1),0,IF(Basket_Sheet!$I$1=0,1,IF(Calculation_Sheet!AB1345=Basket_Sheet!$I$1,1,0)))</f>
        <v>1</v>
      </c>
      <c r="AF1345">
        <f>IF(ISBLANK(Basket_Sheet!$I$2),0,IF(Basket_Sheet!$I$2=0,1,IF(Calculation_Sheet!AC1345=Basket_Sheet!$I$2,1,0)))</f>
        <v>0</v>
      </c>
      <c r="AG1345">
        <f>IF(ISBLANK(Basket_Sheet!$I$3),0,IF(Basket_Sheet!$I$3=0,1,IF(Calculation_Sheet!AD1345=Basket_Sheet!$I$3,1,0)))</f>
        <v>0</v>
      </c>
      <c r="AH1345">
        <f t="shared" si="350"/>
        <v>1</v>
      </c>
    </row>
    <row r="1346" spans="1:34" x14ac:dyDescent="0.35">
      <c r="A1346" s="19">
        <v>44508</v>
      </c>
      <c r="B1346" s="7">
        <v>-1.151800643569151E-2</v>
      </c>
      <c r="C1346">
        <v>0.54878651199999995</v>
      </c>
      <c r="D1346">
        <v>8.7104387708190803E-2</v>
      </c>
      <c r="E1346">
        <v>8.6079266901122296</v>
      </c>
      <c r="F1346">
        <v>4</v>
      </c>
      <c r="G1346">
        <f t="shared" si="341"/>
        <v>99999</v>
      </c>
      <c r="H1346">
        <f t="shared" si="342"/>
        <v>0</v>
      </c>
      <c r="I1346">
        <f t="shared" si="343"/>
        <v>99999</v>
      </c>
      <c r="J1346">
        <f>IF(Basket_Sheet!$I$6=0,IF(C1346&lt;Basket_Sheet!$I$7,-10,10),IF(Basket_Sheet!$I$6=1,IF(D1346&lt;Basket_Sheet!$I$7,-10,10),IF(Basket_Sheet!$I$6=2,IF(E1346&gt;Basket_Sheet!$I$7,-10,10),"")))</f>
        <v>-10</v>
      </c>
      <c r="K1346">
        <f t="shared" si="344"/>
        <v>0</v>
      </c>
      <c r="L1346">
        <f t="shared" si="345"/>
        <v>4</v>
      </c>
      <c r="M1346">
        <f t="shared" si="346"/>
        <v>4</v>
      </c>
      <c r="N1346">
        <v>39487.050799999997</v>
      </c>
      <c r="O1346" s="6">
        <f t="shared" si="351"/>
        <v>1.7911709814792953E-3</v>
      </c>
      <c r="P1346">
        <v>56452716</v>
      </c>
      <c r="Q1346" s="6">
        <f t="shared" si="352"/>
        <v>-1.317101185751901E-3</v>
      </c>
      <c r="R1346">
        <v>8192.6300068644796</v>
      </c>
      <c r="S1346" s="6">
        <f t="shared" si="353"/>
        <v>-1.6447268678849714E-3</v>
      </c>
      <c r="T1346" s="29">
        <v>1288.8107199999997</v>
      </c>
      <c r="U1346" s="6">
        <f t="shared" si="354"/>
        <v>2.435506007625321E-3</v>
      </c>
      <c r="V1346">
        <v>2138.1566000000003</v>
      </c>
      <c r="W1346" s="6">
        <f t="shared" si="356"/>
        <v>1.7409291233806412E-2</v>
      </c>
      <c r="X1346">
        <v>9481.4407268644791</v>
      </c>
      <c r="Y1346" s="6">
        <f t="shared" si="355"/>
        <v>-1.0920531868802152E-3</v>
      </c>
      <c r="Z1346" s="29">
        <v>11619.597326864479</v>
      </c>
      <c r="AA1346" s="6">
        <f t="shared" si="357"/>
        <v>2.2617469318890748E-3</v>
      </c>
      <c r="AB1346">
        <f t="shared" si="347"/>
        <v>2021</v>
      </c>
      <c r="AC1346">
        <f t="shared" si="348"/>
        <v>11</v>
      </c>
      <c r="AD1346" s="23">
        <f t="shared" si="349"/>
        <v>4</v>
      </c>
      <c r="AE1346">
        <f>IF(ISBLANK(Basket_Sheet!$I$1),0,IF(Basket_Sheet!$I$1=0,1,IF(Calculation_Sheet!AB1346=Basket_Sheet!$I$1,1,0)))</f>
        <v>1</v>
      </c>
      <c r="AF1346">
        <f>IF(ISBLANK(Basket_Sheet!$I$2),0,IF(Basket_Sheet!$I$2=0,1,IF(Calculation_Sheet!AC1346=Basket_Sheet!$I$2,1,0)))</f>
        <v>0</v>
      </c>
      <c r="AG1346">
        <f>IF(ISBLANK(Basket_Sheet!$I$3),0,IF(Basket_Sheet!$I$3=0,1,IF(Calculation_Sheet!AD1346=Basket_Sheet!$I$3,1,0)))</f>
        <v>0</v>
      </c>
      <c r="AH1346">
        <f t="shared" si="350"/>
        <v>1</v>
      </c>
    </row>
    <row r="1347" spans="1:34" x14ac:dyDescent="0.35">
      <c r="A1347" s="19">
        <v>44509</v>
      </c>
      <c r="B1347" s="7">
        <v>-0.77566335583613732</v>
      </c>
      <c r="C1347">
        <v>0.39311865800000001</v>
      </c>
      <c r="D1347">
        <v>7.5658902058899899E-2</v>
      </c>
      <c r="E1347">
        <v>11.116303759867501</v>
      </c>
      <c r="F1347">
        <v>8</v>
      </c>
      <c r="G1347">
        <f t="shared" si="341"/>
        <v>-1</v>
      </c>
      <c r="H1347">
        <f t="shared" si="342"/>
        <v>99999</v>
      </c>
      <c r="I1347">
        <f t="shared" si="343"/>
        <v>99999</v>
      </c>
      <c r="J1347">
        <f>IF(Basket_Sheet!$I$6=0,IF(C1347&lt;Basket_Sheet!$I$7,-10,10),IF(Basket_Sheet!$I$6=1,IF(D1347&lt;Basket_Sheet!$I$7,-10,10),IF(Basket_Sheet!$I$6=2,IF(E1347&gt;Basket_Sheet!$I$7,-10,10),"")))</f>
        <v>-10</v>
      </c>
      <c r="K1347">
        <f t="shared" si="344"/>
        <v>-1</v>
      </c>
      <c r="L1347">
        <f t="shared" si="345"/>
        <v>2</v>
      </c>
      <c r="M1347">
        <f t="shared" si="346"/>
        <v>2</v>
      </c>
      <c r="N1347">
        <v>39401.699200000003</v>
      </c>
      <c r="O1347" s="6">
        <f t="shared" si="351"/>
        <v>-2.1615086027136909E-3</v>
      </c>
      <c r="P1347">
        <v>56439988</v>
      </c>
      <c r="Q1347" s="6">
        <f t="shared" si="352"/>
        <v>-2.2546302289516706E-4</v>
      </c>
      <c r="R1347">
        <v>8216.3693158173646</v>
      </c>
      <c r="S1347" s="6">
        <f t="shared" si="353"/>
        <v>2.8976420188626673E-3</v>
      </c>
      <c r="T1347" s="29">
        <v>1283.5870599999996</v>
      </c>
      <c r="U1347" s="6">
        <f t="shared" si="354"/>
        <v>-4.0530854678180184E-3</v>
      </c>
      <c r="V1347">
        <v>2122.3827199999996</v>
      </c>
      <c r="W1347" s="6">
        <f t="shared" si="356"/>
        <v>-7.3773268057170105E-3</v>
      </c>
      <c r="X1347">
        <v>9499.9563758173645</v>
      </c>
      <c r="Y1347" s="6">
        <f t="shared" si="355"/>
        <v>1.9528307444272031E-3</v>
      </c>
      <c r="Z1347" s="29">
        <v>11622.339095817364</v>
      </c>
      <c r="AA1347" s="6">
        <f t="shared" si="357"/>
        <v>2.3596075455611931E-4</v>
      </c>
      <c r="AB1347">
        <f t="shared" si="347"/>
        <v>2021</v>
      </c>
      <c r="AC1347">
        <f t="shared" si="348"/>
        <v>11</v>
      </c>
      <c r="AD1347" s="23">
        <f t="shared" si="349"/>
        <v>4</v>
      </c>
      <c r="AE1347">
        <f>IF(ISBLANK(Basket_Sheet!$I$1),0,IF(Basket_Sheet!$I$1=0,1,IF(Calculation_Sheet!AB1347=Basket_Sheet!$I$1,1,0)))</f>
        <v>1</v>
      </c>
      <c r="AF1347">
        <f>IF(ISBLANK(Basket_Sheet!$I$2),0,IF(Basket_Sheet!$I$2=0,1,IF(Calculation_Sheet!AC1347=Basket_Sheet!$I$2,1,0)))</f>
        <v>0</v>
      </c>
      <c r="AG1347">
        <f>IF(ISBLANK(Basket_Sheet!$I$3),0,IF(Basket_Sheet!$I$3=0,1,IF(Calculation_Sheet!AD1347=Basket_Sheet!$I$3,1,0)))</f>
        <v>0</v>
      </c>
      <c r="AH1347">
        <f t="shared" si="350"/>
        <v>1</v>
      </c>
    </row>
    <row r="1348" spans="1:34" x14ac:dyDescent="0.35">
      <c r="A1348" s="19">
        <v>44510</v>
      </c>
      <c r="B1348" s="7">
        <v>-0.82922861678245174</v>
      </c>
      <c r="C1348">
        <v>0.11827797499999999</v>
      </c>
      <c r="D1348">
        <v>1.4783698453703299E-3</v>
      </c>
      <c r="E1348">
        <v>10.2273605015657</v>
      </c>
      <c r="F1348">
        <v>4</v>
      </c>
      <c r="G1348">
        <f t="shared" si="341"/>
        <v>-1</v>
      </c>
      <c r="H1348">
        <f t="shared" si="342"/>
        <v>99999</v>
      </c>
      <c r="I1348">
        <f t="shared" si="343"/>
        <v>99999</v>
      </c>
      <c r="J1348">
        <f>IF(Basket_Sheet!$I$6=0,IF(C1348&lt;Basket_Sheet!$I$7,-10,10),IF(Basket_Sheet!$I$6=1,IF(D1348&lt;Basket_Sheet!$I$7,-10,10),IF(Basket_Sheet!$I$6=2,IF(E1348&gt;Basket_Sheet!$I$7,-10,10),"")))</f>
        <v>-10</v>
      </c>
      <c r="K1348">
        <f t="shared" si="344"/>
        <v>-1</v>
      </c>
      <c r="L1348">
        <f t="shared" si="345"/>
        <v>2</v>
      </c>
      <c r="M1348">
        <f t="shared" si="346"/>
        <v>2</v>
      </c>
      <c r="N1348">
        <v>39022.800799999997</v>
      </c>
      <c r="O1348" s="6">
        <f t="shared" si="351"/>
        <v>-9.6162959388311764E-3</v>
      </c>
      <c r="P1348">
        <v>56514960</v>
      </c>
      <c r="Q1348" s="6">
        <f t="shared" si="352"/>
        <v>1.3283489713002972E-3</v>
      </c>
      <c r="R1348">
        <v>8279.4369174649237</v>
      </c>
      <c r="S1348" s="6">
        <f t="shared" si="353"/>
        <v>7.6758479595295803E-3</v>
      </c>
      <c r="T1348" s="29">
        <v>1285.3609199999996</v>
      </c>
      <c r="U1348" s="6">
        <f t="shared" si="354"/>
        <v>1.3819553462934842E-3</v>
      </c>
      <c r="V1348">
        <v>2125.098</v>
      </c>
      <c r="W1348" s="6">
        <f t="shared" si="356"/>
        <v>1.2793545548657193E-3</v>
      </c>
      <c r="X1348">
        <v>9564.7978374649228</v>
      </c>
      <c r="Y1348" s="6">
        <f t="shared" si="355"/>
        <v>6.8254483581224878E-3</v>
      </c>
      <c r="Z1348" s="29">
        <v>11689.895837464923</v>
      </c>
      <c r="AA1348" s="6">
        <f t="shared" si="357"/>
        <v>5.812663104268756E-3</v>
      </c>
      <c r="AB1348">
        <f t="shared" si="347"/>
        <v>2021</v>
      </c>
      <c r="AC1348">
        <f t="shared" si="348"/>
        <v>11</v>
      </c>
      <c r="AD1348" s="23">
        <f t="shared" si="349"/>
        <v>4</v>
      </c>
      <c r="AE1348">
        <f>IF(ISBLANK(Basket_Sheet!$I$1),0,IF(Basket_Sheet!$I$1=0,1,IF(Calculation_Sheet!AB1348=Basket_Sheet!$I$1,1,0)))</f>
        <v>1</v>
      </c>
      <c r="AF1348">
        <f>IF(ISBLANK(Basket_Sheet!$I$2),0,IF(Basket_Sheet!$I$2=0,1,IF(Calculation_Sheet!AC1348=Basket_Sheet!$I$2,1,0)))</f>
        <v>0</v>
      </c>
      <c r="AG1348">
        <f>IF(ISBLANK(Basket_Sheet!$I$3),0,IF(Basket_Sheet!$I$3=0,1,IF(Calculation_Sheet!AD1348=Basket_Sheet!$I$3,1,0)))</f>
        <v>0</v>
      </c>
      <c r="AH1348">
        <f t="shared" si="350"/>
        <v>1</v>
      </c>
    </row>
    <row r="1349" spans="1:34" x14ac:dyDescent="0.35">
      <c r="A1349" s="19">
        <v>44511</v>
      </c>
      <c r="B1349" s="7">
        <v>-6.6560303465766968E-2</v>
      </c>
      <c r="C1349">
        <v>0.76976085800000005</v>
      </c>
      <c r="D1349">
        <v>9.5335139915706205E-2</v>
      </c>
      <c r="E1349">
        <v>7.1501652483792997</v>
      </c>
      <c r="F1349">
        <v>5</v>
      </c>
      <c r="G1349">
        <f t="shared" si="341"/>
        <v>99999</v>
      </c>
      <c r="H1349">
        <f t="shared" si="342"/>
        <v>0</v>
      </c>
      <c r="I1349">
        <f t="shared" si="343"/>
        <v>99999</v>
      </c>
      <c r="J1349">
        <f>IF(Basket_Sheet!$I$6=0,IF(C1349&lt;Basket_Sheet!$I$7,-10,10),IF(Basket_Sheet!$I$6=1,IF(D1349&lt;Basket_Sheet!$I$7,-10,10),IF(Basket_Sheet!$I$6=2,IF(E1349&gt;Basket_Sheet!$I$7,-10,10),"")))</f>
        <v>10</v>
      </c>
      <c r="K1349">
        <f t="shared" si="344"/>
        <v>0</v>
      </c>
      <c r="L1349">
        <f t="shared" si="345"/>
        <v>3</v>
      </c>
      <c r="M1349">
        <f t="shared" si="346"/>
        <v>3</v>
      </c>
      <c r="N1349">
        <v>38571.601600000002</v>
      </c>
      <c r="O1349" s="6">
        <f t="shared" si="351"/>
        <v>-1.1562450432824778E-2</v>
      </c>
      <c r="P1349">
        <v>56732484</v>
      </c>
      <c r="Q1349" s="6">
        <f t="shared" si="352"/>
        <v>3.8489631771834176E-3</v>
      </c>
      <c r="R1349">
        <v>8310.8040172351557</v>
      </c>
      <c r="S1349" s="6">
        <f t="shared" si="353"/>
        <v>3.7885547148823751E-3</v>
      </c>
      <c r="T1349" s="29">
        <v>1289.5247399999996</v>
      </c>
      <c r="U1349" s="6">
        <f t="shared" si="354"/>
        <v>3.2394169880316515E-3</v>
      </c>
      <c r="V1349">
        <v>2126.7338799999998</v>
      </c>
      <c r="W1349" s="6">
        <f t="shared" si="356"/>
        <v>7.6979038143165646E-4</v>
      </c>
      <c r="X1349">
        <v>9600.3287572351546</v>
      </c>
      <c r="Y1349" s="6">
        <f t="shared" si="355"/>
        <v>3.7147590962203214E-3</v>
      </c>
      <c r="Z1349" s="29">
        <v>11727.062637235154</v>
      </c>
      <c r="AA1349" s="6">
        <f t="shared" si="357"/>
        <v>3.1793952903425016E-3</v>
      </c>
      <c r="AB1349">
        <f t="shared" si="347"/>
        <v>2021</v>
      </c>
      <c r="AC1349">
        <f t="shared" si="348"/>
        <v>11</v>
      </c>
      <c r="AD1349" s="23">
        <f t="shared" si="349"/>
        <v>4</v>
      </c>
      <c r="AE1349">
        <f>IF(ISBLANK(Basket_Sheet!$I$1),0,IF(Basket_Sheet!$I$1=0,1,IF(Calculation_Sheet!AB1349=Basket_Sheet!$I$1,1,0)))</f>
        <v>1</v>
      </c>
      <c r="AF1349">
        <f>IF(ISBLANK(Basket_Sheet!$I$2),0,IF(Basket_Sheet!$I$2=0,1,IF(Calculation_Sheet!AC1349=Basket_Sheet!$I$2,1,0)))</f>
        <v>0</v>
      </c>
      <c r="AG1349">
        <f>IF(ISBLANK(Basket_Sheet!$I$3),0,IF(Basket_Sheet!$I$3=0,1,IF(Calculation_Sheet!AD1349=Basket_Sheet!$I$3,1,0)))</f>
        <v>0</v>
      </c>
      <c r="AH1349">
        <f t="shared" si="350"/>
        <v>1</v>
      </c>
    </row>
    <row r="1350" spans="1:34" x14ac:dyDescent="0.35">
      <c r="A1350" s="19">
        <v>44512</v>
      </c>
      <c r="B1350" s="7">
        <v>-8.2814984460450214E-2</v>
      </c>
      <c r="C1350">
        <v>0.44514948900000001</v>
      </c>
      <c r="D1350">
        <v>2.0604230004890901E-4</v>
      </c>
      <c r="E1350">
        <v>8.6147233015659097</v>
      </c>
      <c r="F1350">
        <v>2</v>
      </c>
      <c r="G1350">
        <f t="shared" si="341"/>
        <v>99999</v>
      </c>
      <c r="H1350">
        <f t="shared" si="342"/>
        <v>0</v>
      </c>
      <c r="I1350">
        <f t="shared" si="343"/>
        <v>99999</v>
      </c>
      <c r="J1350">
        <f>IF(Basket_Sheet!$I$6=0,IF(C1350&lt;Basket_Sheet!$I$7,-10,10),IF(Basket_Sheet!$I$6=1,IF(D1350&lt;Basket_Sheet!$I$7,-10,10),IF(Basket_Sheet!$I$6=2,IF(E1350&gt;Basket_Sheet!$I$7,-10,10),"")))</f>
        <v>-10</v>
      </c>
      <c r="K1350">
        <f t="shared" si="344"/>
        <v>0</v>
      </c>
      <c r="L1350">
        <f t="shared" si="345"/>
        <v>4</v>
      </c>
      <c r="M1350">
        <f t="shared" si="346"/>
        <v>4</v>
      </c>
      <c r="N1350">
        <v>38751.851600000002</v>
      </c>
      <c r="O1350" s="6">
        <f t="shared" si="351"/>
        <v>4.6731271848456934E-3</v>
      </c>
      <c r="P1350">
        <v>56699484</v>
      </c>
      <c r="Q1350" s="6">
        <f t="shared" si="352"/>
        <v>-5.8167733321878856E-4</v>
      </c>
      <c r="R1350">
        <v>8313.8601173539937</v>
      </c>
      <c r="S1350" s="6">
        <f t="shared" si="353"/>
        <v>3.6772616855129669E-4</v>
      </c>
      <c r="T1350" s="29">
        <v>1289.9193799999996</v>
      </c>
      <c r="U1350" s="6">
        <f t="shared" si="354"/>
        <v>3.0603522969241403E-4</v>
      </c>
      <c r="V1350">
        <v>2108.5340000000006</v>
      </c>
      <c r="W1350" s="6">
        <f t="shared" si="356"/>
        <v>-8.5576668388802624E-3</v>
      </c>
      <c r="X1350">
        <v>9603.7794973539931</v>
      </c>
      <c r="Y1350" s="6">
        <f t="shared" si="355"/>
        <v>3.5943978650077035E-4</v>
      </c>
      <c r="Z1350" s="29">
        <v>11712.313497353993</v>
      </c>
      <c r="AA1350" s="6">
        <f t="shared" si="357"/>
        <v>-1.2577011257985937E-3</v>
      </c>
      <c r="AB1350">
        <f t="shared" si="347"/>
        <v>2021</v>
      </c>
      <c r="AC1350">
        <f t="shared" si="348"/>
        <v>11</v>
      </c>
      <c r="AD1350" s="23">
        <f t="shared" si="349"/>
        <v>4</v>
      </c>
      <c r="AE1350">
        <f>IF(ISBLANK(Basket_Sheet!$I$1),0,IF(Basket_Sheet!$I$1=0,1,IF(Calculation_Sheet!AB1350=Basket_Sheet!$I$1,1,0)))</f>
        <v>1</v>
      </c>
      <c r="AF1350">
        <f>IF(ISBLANK(Basket_Sheet!$I$2),0,IF(Basket_Sheet!$I$2=0,1,IF(Calculation_Sheet!AC1350=Basket_Sheet!$I$2,1,0)))</f>
        <v>0</v>
      </c>
      <c r="AG1350">
        <f>IF(ISBLANK(Basket_Sheet!$I$3),0,IF(Basket_Sheet!$I$3=0,1,IF(Calculation_Sheet!AD1350=Basket_Sheet!$I$3,1,0)))</f>
        <v>0</v>
      </c>
      <c r="AH1350">
        <f t="shared" si="350"/>
        <v>1</v>
      </c>
    </row>
    <row r="1351" spans="1:34" x14ac:dyDescent="0.35">
      <c r="A1351" s="19">
        <v>44515</v>
      </c>
      <c r="B1351" s="7">
        <v>-1.975962781508825</v>
      </c>
      <c r="C1351">
        <v>0.59725431600000001</v>
      </c>
      <c r="D1351">
        <v>0.21748012583036</v>
      </c>
      <c r="E1351">
        <v>7.2075678957038196</v>
      </c>
      <c r="F1351">
        <v>5</v>
      </c>
      <c r="G1351">
        <f t="shared" si="341"/>
        <v>-1</v>
      </c>
      <c r="H1351">
        <f t="shared" si="342"/>
        <v>99999</v>
      </c>
      <c r="I1351">
        <f t="shared" si="343"/>
        <v>99999</v>
      </c>
      <c r="J1351">
        <f>IF(Basket_Sheet!$I$6=0,IF(C1351&lt;Basket_Sheet!$I$7,-10,10),IF(Basket_Sheet!$I$6=1,IF(D1351&lt;Basket_Sheet!$I$7,-10,10),IF(Basket_Sheet!$I$6=2,IF(E1351&gt;Basket_Sheet!$I$7,-10,10),"")))</f>
        <v>10</v>
      </c>
      <c r="K1351">
        <f t="shared" si="344"/>
        <v>-1</v>
      </c>
      <c r="L1351">
        <f t="shared" si="345"/>
        <v>1</v>
      </c>
      <c r="M1351">
        <f t="shared" si="346"/>
        <v>1</v>
      </c>
      <c r="N1351">
        <v>38679.398399999998</v>
      </c>
      <c r="O1351" s="6">
        <f t="shared" si="351"/>
        <v>-1.869670661104661E-3</v>
      </c>
      <c r="P1351">
        <v>56729032</v>
      </c>
      <c r="Q1351" s="6">
        <f t="shared" si="352"/>
        <v>5.2113349038585E-4</v>
      </c>
      <c r="R1351">
        <v>8316.5999014899699</v>
      </c>
      <c r="S1351" s="6">
        <f t="shared" si="353"/>
        <v>3.2954417049402274E-4</v>
      </c>
      <c r="T1351" s="29">
        <v>1289.3993599999997</v>
      </c>
      <c r="U1351" s="6">
        <f t="shared" si="354"/>
        <v>-4.0314147384923338E-4</v>
      </c>
      <c r="V1351">
        <v>2104.3078400000004</v>
      </c>
      <c r="W1351" s="6">
        <f t="shared" si="356"/>
        <v>-2.0043120006602022E-3</v>
      </c>
      <c r="X1351">
        <v>9605.9992614899693</v>
      </c>
      <c r="Y1351" s="6">
        <f t="shared" si="355"/>
        <v>2.31134433749558E-4</v>
      </c>
      <c r="Z1351" s="29">
        <v>11710.307101489969</v>
      </c>
      <c r="AA1351" s="6">
        <f t="shared" si="357"/>
        <v>-1.7130653687480457E-4</v>
      </c>
      <c r="AB1351">
        <f t="shared" si="347"/>
        <v>2021</v>
      </c>
      <c r="AC1351">
        <f t="shared" si="348"/>
        <v>11</v>
      </c>
      <c r="AD1351" s="23">
        <f t="shared" si="349"/>
        <v>4</v>
      </c>
      <c r="AE1351">
        <f>IF(ISBLANK(Basket_Sheet!$I$1),0,IF(Basket_Sheet!$I$1=0,1,IF(Calculation_Sheet!AB1351=Basket_Sheet!$I$1,1,0)))</f>
        <v>1</v>
      </c>
      <c r="AF1351">
        <f>IF(ISBLANK(Basket_Sheet!$I$2),0,IF(Basket_Sheet!$I$2=0,1,IF(Calculation_Sheet!AC1351=Basket_Sheet!$I$2,1,0)))</f>
        <v>0</v>
      </c>
      <c r="AG1351">
        <f>IF(ISBLANK(Basket_Sheet!$I$3),0,IF(Basket_Sheet!$I$3=0,1,IF(Calculation_Sheet!AD1351=Basket_Sheet!$I$3,1,0)))</f>
        <v>0</v>
      </c>
      <c r="AH1351">
        <f t="shared" si="350"/>
        <v>1</v>
      </c>
    </row>
    <row r="1352" spans="1:34" x14ac:dyDescent="0.35">
      <c r="A1352" s="19">
        <v>44516</v>
      </c>
      <c r="B1352" s="7">
        <v>-1.092029632077933</v>
      </c>
      <c r="C1352">
        <v>0.40638803000000001</v>
      </c>
      <c r="D1352">
        <v>0.18672796418146501</v>
      </c>
      <c r="E1352">
        <v>7.1054818511452096</v>
      </c>
      <c r="F1352">
        <v>4</v>
      </c>
      <c r="G1352">
        <f t="shared" si="341"/>
        <v>-1</v>
      </c>
      <c r="H1352">
        <f t="shared" si="342"/>
        <v>99999</v>
      </c>
      <c r="I1352">
        <f t="shared" si="343"/>
        <v>99999</v>
      </c>
      <c r="J1352">
        <f>IF(Basket_Sheet!$I$6=0,IF(C1352&lt;Basket_Sheet!$I$7,-10,10),IF(Basket_Sheet!$I$6=1,IF(D1352&lt;Basket_Sheet!$I$7,-10,10),IF(Basket_Sheet!$I$6=2,IF(E1352&gt;Basket_Sheet!$I$7,-10,10),"")))</f>
        <v>10</v>
      </c>
      <c r="K1352">
        <f t="shared" si="344"/>
        <v>-1</v>
      </c>
      <c r="L1352">
        <f t="shared" si="345"/>
        <v>1</v>
      </c>
      <c r="M1352">
        <f t="shared" si="346"/>
        <v>1</v>
      </c>
      <c r="N1352">
        <v>38239.550799999997</v>
      </c>
      <c r="O1352" s="6">
        <f t="shared" si="351"/>
        <v>-1.1371624642435019E-2</v>
      </c>
      <c r="P1352">
        <v>56828948</v>
      </c>
      <c r="Q1352" s="6">
        <f t="shared" si="352"/>
        <v>1.7612851211703529E-3</v>
      </c>
      <c r="R1352">
        <v>8312.919439836427</v>
      </c>
      <c r="S1352" s="6">
        <f t="shared" si="353"/>
        <v>-4.4254403207288906E-4</v>
      </c>
      <c r="T1352" s="29">
        <v>1294.4823399999996</v>
      </c>
      <c r="U1352" s="6">
        <f t="shared" si="354"/>
        <v>3.9421300783024638E-3</v>
      </c>
      <c r="V1352">
        <v>2105.4742000000001</v>
      </c>
      <c r="W1352" s="6">
        <f t="shared" si="356"/>
        <v>5.5427251556494639E-4</v>
      </c>
      <c r="X1352">
        <v>9607.4017798364257</v>
      </c>
      <c r="Y1352" s="6">
        <f t="shared" si="355"/>
        <v>1.4600441955892052E-4</v>
      </c>
      <c r="Z1352" s="29">
        <v>11712.875979836426</v>
      </c>
      <c r="AA1352" s="6">
        <f t="shared" si="357"/>
        <v>2.1936899896757289E-4</v>
      </c>
      <c r="AB1352">
        <f t="shared" si="347"/>
        <v>2021</v>
      </c>
      <c r="AC1352">
        <f t="shared" si="348"/>
        <v>11</v>
      </c>
      <c r="AD1352" s="23">
        <f t="shared" si="349"/>
        <v>4</v>
      </c>
      <c r="AE1352">
        <f>IF(ISBLANK(Basket_Sheet!$I$1),0,IF(Basket_Sheet!$I$1=0,1,IF(Calculation_Sheet!AB1352=Basket_Sheet!$I$1,1,0)))</f>
        <v>1</v>
      </c>
      <c r="AF1352">
        <f>IF(ISBLANK(Basket_Sheet!$I$2),0,IF(Basket_Sheet!$I$2=0,1,IF(Calculation_Sheet!AC1352=Basket_Sheet!$I$2,1,0)))</f>
        <v>0</v>
      </c>
      <c r="AG1352">
        <f>IF(ISBLANK(Basket_Sheet!$I$3),0,IF(Basket_Sheet!$I$3=0,1,IF(Calculation_Sheet!AD1352=Basket_Sheet!$I$3,1,0)))</f>
        <v>0</v>
      </c>
      <c r="AH1352">
        <f t="shared" si="350"/>
        <v>1</v>
      </c>
    </row>
    <row r="1353" spans="1:34" x14ac:dyDescent="0.35">
      <c r="A1353" s="19">
        <v>44517</v>
      </c>
      <c r="B1353" s="7">
        <v>-0.21071543628975009</v>
      </c>
      <c r="C1353">
        <v>0.53822646600000001</v>
      </c>
      <c r="D1353">
        <v>6.7271879875983903E-2</v>
      </c>
      <c r="E1353">
        <v>8.6980494165362803</v>
      </c>
      <c r="F1353">
        <v>5</v>
      </c>
      <c r="G1353">
        <f t="shared" ref="G1353:G1416" si="358">IF(B1353&gt;=MIN($B$9:$B$1732),IF(B1353&lt;-0.25,-1,99999),99999)</f>
        <v>99999</v>
      </c>
      <c r="H1353">
        <f t="shared" ref="H1353:H1416" si="359">IF(B1353&gt;-0.25,IF(B1353&lt;0.25,0,99999),99999)</f>
        <v>0</v>
      </c>
      <c r="I1353">
        <f t="shared" ref="I1353:I1416" si="360">IF(B1353&gt;0.25,1,99999)</f>
        <v>99999</v>
      </c>
      <c r="J1353">
        <f>IF(Basket_Sheet!$I$6=0,IF(C1353&lt;Basket_Sheet!$I$7,-10,10),IF(Basket_Sheet!$I$6=1,IF(D1353&lt;Basket_Sheet!$I$7,-10,10),IF(Basket_Sheet!$I$6=2,IF(E1353&gt;Basket_Sheet!$I$7,-10,10),"")))</f>
        <v>-10</v>
      </c>
      <c r="K1353">
        <f t="shared" ref="K1353:K1416" si="361">MIN(G1353:I1353)</f>
        <v>0</v>
      </c>
      <c r="L1353">
        <f t="shared" ref="L1353:L1416" si="362">IF(AND(K1353=-1,J1353=10),1,IF(AND(K1353=-1,J1353=-10),2,IF(AND(K1353=0,J1353=10),3,IF(AND(K1353=0,J1353=-10),4,IF(AND(K1353=1,J1353=10),5,IF(AND(K1353=1,J1353=-10),6,""))))))</f>
        <v>4</v>
      </c>
      <c r="M1353">
        <f t="shared" ref="M1353:M1416" si="363">L1353</f>
        <v>4</v>
      </c>
      <c r="N1353">
        <v>38006.050799999997</v>
      </c>
      <c r="O1353" s="6">
        <f t="shared" si="351"/>
        <v>-6.1062432773137942E-3</v>
      </c>
      <c r="P1353">
        <v>56764164</v>
      </c>
      <c r="Q1353" s="6">
        <f t="shared" si="352"/>
        <v>-1.1399823906647066E-3</v>
      </c>
      <c r="R1353">
        <v>8321.7489533028947</v>
      </c>
      <c r="S1353" s="6">
        <f t="shared" si="353"/>
        <v>1.0621435141251467E-3</v>
      </c>
      <c r="T1353" s="29">
        <v>1295.8457199999993</v>
      </c>
      <c r="U1353" s="6">
        <f t="shared" si="354"/>
        <v>1.053224101921435E-3</v>
      </c>
      <c r="V1353">
        <v>2119.1918800000003</v>
      </c>
      <c r="W1353" s="6">
        <f t="shared" si="356"/>
        <v>6.5152448792771267E-3</v>
      </c>
      <c r="X1353">
        <v>9617.5946733028941</v>
      </c>
      <c r="Y1353" s="6">
        <f t="shared" si="355"/>
        <v>1.0609417301419288E-3</v>
      </c>
      <c r="Z1353" s="29">
        <v>11736.786553302894</v>
      </c>
      <c r="AA1353" s="6">
        <f t="shared" si="357"/>
        <v>2.0413921830666482E-3</v>
      </c>
      <c r="AB1353">
        <f t="shared" ref="AB1353:AB1416" si="364">YEAR(A1353)</f>
        <v>2021</v>
      </c>
      <c r="AC1353">
        <f t="shared" ref="AC1353:AC1416" si="365">MONTH(A1353)</f>
        <v>11</v>
      </c>
      <c r="AD1353" s="23">
        <f t="shared" si="349"/>
        <v>4</v>
      </c>
      <c r="AE1353">
        <f>IF(ISBLANK(Basket_Sheet!$I$1),0,IF(Basket_Sheet!$I$1=0,1,IF(Calculation_Sheet!AB1353=Basket_Sheet!$I$1,1,0)))</f>
        <v>1</v>
      </c>
      <c r="AF1353">
        <f>IF(ISBLANK(Basket_Sheet!$I$2),0,IF(Basket_Sheet!$I$2=0,1,IF(Calculation_Sheet!AC1353=Basket_Sheet!$I$2,1,0)))</f>
        <v>0</v>
      </c>
      <c r="AG1353">
        <f>IF(ISBLANK(Basket_Sheet!$I$3),0,IF(Basket_Sheet!$I$3=0,1,IF(Calculation_Sheet!AD1353=Basket_Sheet!$I$3,1,0)))</f>
        <v>0</v>
      </c>
      <c r="AH1353">
        <f t="shared" si="350"/>
        <v>1</v>
      </c>
    </row>
    <row r="1354" spans="1:34" x14ac:dyDescent="0.35">
      <c r="A1354" s="19">
        <v>44518</v>
      </c>
      <c r="B1354" s="7">
        <v>-2.1041689848807557</v>
      </c>
      <c r="C1354">
        <v>1.5647339999999999E-3</v>
      </c>
      <c r="D1354">
        <v>2.9555381969378298E-2</v>
      </c>
      <c r="E1354">
        <v>12.553073041265</v>
      </c>
      <c r="F1354">
        <v>15</v>
      </c>
      <c r="G1354">
        <f t="shared" si="358"/>
        <v>-1</v>
      </c>
      <c r="H1354">
        <f t="shared" si="359"/>
        <v>99999</v>
      </c>
      <c r="I1354">
        <f t="shared" si="360"/>
        <v>99999</v>
      </c>
      <c r="J1354">
        <f>IF(Basket_Sheet!$I$6=0,IF(C1354&lt;Basket_Sheet!$I$7,-10,10),IF(Basket_Sheet!$I$6=1,IF(D1354&lt;Basket_Sheet!$I$7,-10,10),IF(Basket_Sheet!$I$6=2,IF(E1354&gt;Basket_Sheet!$I$7,-10,10),"")))</f>
        <v>-10</v>
      </c>
      <c r="K1354">
        <f t="shared" si="361"/>
        <v>-1</v>
      </c>
      <c r="L1354">
        <f t="shared" si="362"/>
        <v>2</v>
      </c>
      <c r="M1354">
        <f t="shared" si="363"/>
        <v>2</v>
      </c>
      <c r="N1354">
        <v>37941.949200000003</v>
      </c>
      <c r="O1354" s="6">
        <f t="shared" si="351"/>
        <v>-1.6866156480535022E-3</v>
      </c>
      <c r="P1354">
        <v>56975072</v>
      </c>
      <c r="Q1354" s="6">
        <f t="shared" si="352"/>
        <v>3.7155131889197168E-3</v>
      </c>
      <c r="R1354">
        <v>8368.4656047997105</v>
      </c>
      <c r="S1354" s="6">
        <f t="shared" si="353"/>
        <v>5.6138020696085977E-3</v>
      </c>
      <c r="T1354" s="29">
        <v>1292.7888399999995</v>
      </c>
      <c r="U1354" s="6">
        <f t="shared" si="354"/>
        <v>-2.3589845247934393E-3</v>
      </c>
      <c r="V1354">
        <v>2121.7910400000001</v>
      </c>
      <c r="W1354" s="6">
        <f t="shared" si="356"/>
        <v>1.2264863906517043E-3</v>
      </c>
      <c r="X1354">
        <v>9661.2544447997097</v>
      </c>
      <c r="Y1354" s="6">
        <f t="shared" si="355"/>
        <v>4.5395728329047369E-3</v>
      </c>
      <c r="Z1354" s="29">
        <v>11783.04548479971</v>
      </c>
      <c r="AA1354" s="6">
        <f t="shared" si="357"/>
        <v>3.9413625941588926E-3</v>
      </c>
      <c r="AB1354">
        <f t="shared" si="364"/>
        <v>2021</v>
      </c>
      <c r="AC1354">
        <f t="shared" si="365"/>
        <v>11</v>
      </c>
      <c r="AD1354" s="23">
        <f t="shared" ref="AD1354:AD1417" si="366">ROUNDUP(AC1354/3,0)</f>
        <v>4</v>
      </c>
      <c r="AE1354">
        <f>IF(ISBLANK(Basket_Sheet!$I$1),0,IF(Basket_Sheet!$I$1=0,1,IF(Calculation_Sheet!AB1354=Basket_Sheet!$I$1,1,0)))</f>
        <v>1</v>
      </c>
      <c r="AF1354">
        <f>IF(ISBLANK(Basket_Sheet!$I$2),0,IF(Basket_Sheet!$I$2=0,1,IF(Calculation_Sheet!AC1354=Basket_Sheet!$I$2,1,0)))</f>
        <v>0</v>
      </c>
      <c r="AG1354">
        <f>IF(ISBLANK(Basket_Sheet!$I$3),0,IF(Basket_Sheet!$I$3=0,1,IF(Calculation_Sheet!AD1354=Basket_Sheet!$I$3,1,0)))</f>
        <v>0</v>
      </c>
      <c r="AH1354">
        <f t="shared" ref="AH1354:AH1417" si="367">IF(SUM(AE1354:AG1354)&gt;=$T$1,1,0)</f>
        <v>1</v>
      </c>
    </row>
    <row r="1355" spans="1:34" x14ac:dyDescent="0.35">
      <c r="A1355" s="19">
        <v>44522</v>
      </c>
      <c r="B1355" s="7">
        <v>-1.0832082090642923</v>
      </c>
      <c r="C1355">
        <v>0.85564514999999997</v>
      </c>
      <c r="D1355">
        <v>0.20152066362300999</v>
      </c>
      <c r="E1355">
        <v>5.0460587857923596</v>
      </c>
      <c r="F1355">
        <v>3</v>
      </c>
      <c r="G1355">
        <f t="shared" si="358"/>
        <v>-1</v>
      </c>
      <c r="H1355">
        <f t="shared" si="359"/>
        <v>99999</v>
      </c>
      <c r="I1355">
        <f t="shared" si="360"/>
        <v>99999</v>
      </c>
      <c r="J1355">
        <f>IF(Basket_Sheet!$I$6=0,IF(C1355&lt;Basket_Sheet!$I$7,-10,10),IF(Basket_Sheet!$I$6=1,IF(D1355&lt;Basket_Sheet!$I$7,-10,10),IF(Basket_Sheet!$I$6=2,IF(E1355&gt;Basket_Sheet!$I$7,-10,10),"")))</f>
        <v>10</v>
      </c>
      <c r="K1355">
        <f t="shared" si="361"/>
        <v>-1</v>
      </c>
      <c r="L1355">
        <f t="shared" si="362"/>
        <v>1</v>
      </c>
      <c r="M1355">
        <f t="shared" si="363"/>
        <v>1</v>
      </c>
      <c r="N1355">
        <v>37252.300799999997</v>
      </c>
      <c r="O1355" s="6">
        <f t="shared" ref="O1355:O1418" si="368">N1355/N1354-1</f>
        <v>-1.8176409344831557E-2</v>
      </c>
      <c r="P1355">
        <v>57169012</v>
      </c>
      <c r="Q1355" s="6">
        <f t="shared" ref="Q1355:Q1418" si="369">P1355/P1354-1</f>
        <v>3.4039447988762905E-3</v>
      </c>
      <c r="R1355">
        <v>8380.2877954776686</v>
      </c>
      <c r="S1355" s="6">
        <f t="shared" ref="S1355:S1418" si="370">R1355/R1354-1</f>
        <v>1.4127070882836712E-3</v>
      </c>
      <c r="T1355" s="29">
        <v>1299.5671799999996</v>
      </c>
      <c r="U1355" s="6">
        <f t="shared" ref="U1355:U1418" si="371">T1355/T1354-1</f>
        <v>5.2431919198807631E-3</v>
      </c>
      <c r="V1355">
        <v>2099.9880800000001</v>
      </c>
      <c r="W1355" s="6">
        <f t="shared" si="356"/>
        <v>-1.0275733844177237E-2</v>
      </c>
      <c r="X1355">
        <v>9679.8549754776686</v>
      </c>
      <c r="Y1355" s="6">
        <f t="shared" ref="Y1355:Y1418" si="372">X1355/X1354-1</f>
        <v>1.9252707590131646E-3</v>
      </c>
      <c r="Z1355" s="29">
        <v>11779.843055477668</v>
      </c>
      <c r="AA1355" s="6">
        <f t="shared" si="357"/>
        <v>-2.7178281932060955E-4</v>
      </c>
      <c r="AB1355">
        <f t="shared" si="364"/>
        <v>2021</v>
      </c>
      <c r="AC1355">
        <f t="shared" si="365"/>
        <v>11</v>
      </c>
      <c r="AD1355" s="23">
        <f t="shared" si="366"/>
        <v>4</v>
      </c>
      <c r="AE1355">
        <f>IF(ISBLANK(Basket_Sheet!$I$1),0,IF(Basket_Sheet!$I$1=0,1,IF(Calculation_Sheet!AB1355=Basket_Sheet!$I$1,1,0)))</f>
        <v>1</v>
      </c>
      <c r="AF1355">
        <f>IF(ISBLANK(Basket_Sheet!$I$2),0,IF(Basket_Sheet!$I$2=0,1,IF(Calculation_Sheet!AC1355=Basket_Sheet!$I$2,1,0)))</f>
        <v>0</v>
      </c>
      <c r="AG1355">
        <f>IF(ISBLANK(Basket_Sheet!$I$3),0,IF(Basket_Sheet!$I$3=0,1,IF(Calculation_Sheet!AD1355=Basket_Sheet!$I$3,1,0)))</f>
        <v>0</v>
      </c>
      <c r="AH1355">
        <f t="shared" si="367"/>
        <v>1</v>
      </c>
    </row>
    <row r="1356" spans="1:34" x14ac:dyDescent="0.35">
      <c r="A1356" s="19">
        <v>44523</v>
      </c>
      <c r="B1356" s="7">
        <v>0.77991517354778028</v>
      </c>
      <c r="C1356">
        <v>0.414669923</v>
      </c>
      <c r="D1356">
        <v>8.7436433290210003E-2</v>
      </c>
      <c r="E1356">
        <v>9.1714391098627104</v>
      </c>
      <c r="F1356">
        <v>7</v>
      </c>
      <c r="G1356">
        <f t="shared" si="358"/>
        <v>99999</v>
      </c>
      <c r="H1356">
        <f t="shared" si="359"/>
        <v>99999</v>
      </c>
      <c r="I1356">
        <f t="shared" si="360"/>
        <v>1</v>
      </c>
      <c r="J1356">
        <f>IF(Basket_Sheet!$I$6=0,IF(C1356&lt;Basket_Sheet!$I$7,-10,10),IF(Basket_Sheet!$I$6=1,IF(D1356&lt;Basket_Sheet!$I$7,-10,10),IF(Basket_Sheet!$I$6=2,IF(E1356&gt;Basket_Sheet!$I$7,-10,10),"")))</f>
        <v>-10</v>
      </c>
      <c r="K1356">
        <f t="shared" si="361"/>
        <v>1</v>
      </c>
      <c r="L1356">
        <f t="shared" si="362"/>
        <v>6</v>
      </c>
      <c r="M1356">
        <f t="shared" si="363"/>
        <v>6</v>
      </c>
      <c r="N1356">
        <v>37257.550799999997</v>
      </c>
      <c r="O1356" s="6">
        <f t="shared" si="368"/>
        <v>1.4093089251554503E-4</v>
      </c>
      <c r="P1356">
        <v>57782332</v>
      </c>
      <c r="Q1356" s="6">
        <f t="shared" si="369"/>
        <v>1.0728189600337945E-2</v>
      </c>
      <c r="R1356">
        <v>8401.1203558454945</v>
      </c>
      <c r="S1356" s="6">
        <f t="shared" si="370"/>
        <v>2.4859003504709154E-3</v>
      </c>
      <c r="T1356" s="29">
        <v>1297.3881999999994</v>
      </c>
      <c r="U1356" s="6">
        <f t="shared" si="371"/>
        <v>-1.6766966983577936E-3</v>
      </c>
      <c r="V1356">
        <v>2106.1311600000004</v>
      </c>
      <c r="W1356" s="6">
        <f t="shared" ref="W1356:W1419" si="373">V1356/V1355-1</f>
        <v>2.9252927949954266E-3</v>
      </c>
      <c r="X1356">
        <v>9698.5085558454939</v>
      </c>
      <c r="Y1356" s="6">
        <f t="shared" si="372"/>
        <v>1.927051636112509E-3</v>
      </c>
      <c r="Z1356" s="29">
        <v>11804.639715845495</v>
      </c>
      <c r="AA1356" s="6">
        <f t="shared" ref="AA1356:AA1419" si="374">Z1356/Z1355-1</f>
        <v>2.1050077026532055E-3</v>
      </c>
      <c r="AB1356">
        <f t="shared" si="364"/>
        <v>2021</v>
      </c>
      <c r="AC1356">
        <f t="shared" si="365"/>
        <v>11</v>
      </c>
      <c r="AD1356" s="23">
        <f t="shared" si="366"/>
        <v>4</v>
      </c>
      <c r="AE1356">
        <f>IF(ISBLANK(Basket_Sheet!$I$1),0,IF(Basket_Sheet!$I$1=0,1,IF(Calculation_Sheet!AB1356=Basket_Sheet!$I$1,1,0)))</f>
        <v>1</v>
      </c>
      <c r="AF1356">
        <f>IF(ISBLANK(Basket_Sheet!$I$2),0,IF(Basket_Sheet!$I$2=0,1,IF(Calculation_Sheet!AC1356=Basket_Sheet!$I$2,1,0)))</f>
        <v>0</v>
      </c>
      <c r="AG1356">
        <f>IF(ISBLANK(Basket_Sheet!$I$3),0,IF(Basket_Sheet!$I$3=0,1,IF(Calculation_Sheet!AD1356=Basket_Sheet!$I$3,1,0)))</f>
        <v>0</v>
      </c>
      <c r="AH1356">
        <f t="shared" si="367"/>
        <v>1</v>
      </c>
    </row>
    <row r="1357" spans="1:34" x14ac:dyDescent="0.35">
      <c r="A1357" s="19">
        <v>44524</v>
      </c>
      <c r="B1357" s="7">
        <v>0.13005990729121855</v>
      </c>
      <c r="C1357">
        <v>1.7898121999999999E-2</v>
      </c>
      <c r="D1357">
        <v>1.09252566489755E-3</v>
      </c>
      <c r="E1357">
        <v>7.6730328635754397</v>
      </c>
      <c r="F1357">
        <v>1</v>
      </c>
      <c r="G1357">
        <f t="shared" si="358"/>
        <v>99999</v>
      </c>
      <c r="H1357">
        <f t="shared" si="359"/>
        <v>0</v>
      </c>
      <c r="I1357">
        <f t="shared" si="360"/>
        <v>99999</v>
      </c>
      <c r="J1357">
        <f>IF(Basket_Sheet!$I$6=0,IF(C1357&lt;Basket_Sheet!$I$7,-10,10),IF(Basket_Sheet!$I$6=1,IF(D1357&lt;Basket_Sheet!$I$7,-10,10),IF(Basket_Sheet!$I$6=2,IF(E1357&gt;Basket_Sheet!$I$7,-10,10),"")))</f>
        <v>-10</v>
      </c>
      <c r="K1357">
        <f t="shared" si="361"/>
        <v>0</v>
      </c>
      <c r="L1357">
        <f t="shared" si="362"/>
        <v>4</v>
      </c>
      <c r="M1357">
        <f t="shared" si="363"/>
        <v>4</v>
      </c>
      <c r="N1357">
        <v>37346.699200000003</v>
      </c>
      <c r="O1357" s="6">
        <f t="shared" si="368"/>
        <v>2.3927606105553778E-3</v>
      </c>
      <c r="P1357">
        <v>57820000</v>
      </c>
      <c r="Q1357" s="6">
        <f t="shared" si="369"/>
        <v>6.518947694946764E-4</v>
      </c>
      <c r="R1357">
        <v>8385.7317571899421</v>
      </c>
      <c r="S1357" s="6">
        <f t="shared" si="370"/>
        <v>-1.8317317219298523E-3</v>
      </c>
      <c r="T1357" s="29">
        <v>1303.3209199999994</v>
      </c>
      <c r="U1357" s="6">
        <f t="shared" si="371"/>
        <v>4.5728179121715673E-3</v>
      </c>
      <c r="V1357">
        <v>2137.7596800000006</v>
      </c>
      <c r="W1357" s="6">
        <f t="shared" si="373"/>
        <v>1.5017355329380422E-2</v>
      </c>
      <c r="X1357">
        <v>9689.0526771899422</v>
      </c>
      <c r="Y1357" s="6">
        <f t="shared" si="372"/>
        <v>-9.7498276163843212E-4</v>
      </c>
      <c r="Z1357" s="29">
        <v>11826.812357189943</v>
      </c>
      <c r="AA1357" s="6">
        <f t="shared" si="374"/>
        <v>1.8782988619878704E-3</v>
      </c>
      <c r="AB1357">
        <f t="shared" si="364"/>
        <v>2021</v>
      </c>
      <c r="AC1357">
        <f t="shared" si="365"/>
        <v>11</v>
      </c>
      <c r="AD1357" s="23">
        <f t="shared" si="366"/>
        <v>4</v>
      </c>
      <c r="AE1357">
        <f>IF(ISBLANK(Basket_Sheet!$I$1),0,IF(Basket_Sheet!$I$1=0,1,IF(Calculation_Sheet!AB1357=Basket_Sheet!$I$1,1,0)))</f>
        <v>1</v>
      </c>
      <c r="AF1357">
        <f>IF(ISBLANK(Basket_Sheet!$I$2),0,IF(Basket_Sheet!$I$2=0,1,IF(Calculation_Sheet!AC1357=Basket_Sheet!$I$2,1,0)))</f>
        <v>0</v>
      </c>
      <c r="AG1357">
        <f>IF(ISBLANK(Basket_Sheet!$I$3),0,IF(Basket_Sheet!$I$3=0,1,IF(Calculation_Sheet!AD1357=Basket_Sheet!$I$3,1,0)))</f>
        <v>0</v>
      </c>
      <c r="AH1357">
        <f t="shared" si="367"/>
        <v>1</v>
      </c>
    </row>
    <row r="1358" spans="1:34" x14ac:dyDescent="0.35">
      <c r="A1358" s="19">
        <v>44525</v>
      </c>
      <c r="B1358" s="7">
        <v>-3.1479853580819839</v>
      </c>
      <c r="C1358">
        <v>0.28506677499999999</v>
      </c>
      <c r="D1358">
        <v>2.5009728063772101E-2</v>
      </c>
      <c r="E1358">
        <v>11.832966586132001</v>
      </c>
      <c r="F1358">
        <v>10</v>
      </c>
      <c r="G1358">
        <f t="shared" si="358"/>
        <v>-1</v>
      </c>
      <c r="H1358">
        <f t="shared" si="359"/>
        <v>99999</v>
      </c>
      <c r="I1358">
        <f t="shared" si="360"/>
        <v>99999</v>
      </c>
      <c r="J1358">
        <f>IF(Basket_Sheet!$I$6=0,IF(C1358&lt;Basket_Sheet!$I$7,-10,10),IF(Basket_Sheet!$I$6=1,IF(D1358&lt;Basket_Sheet!$I$7,-10,10),IF(Basket_Sheet!$I$6=2,IF(E1358&gt;Basket_Sheet!$I$7,-10,10),"")))</f>
        <v>-10</v>
      </c>
      <c r="K1358">
        <f t="shared" si="361"/>
        <v>-1</v>
      </c>
      <c r="L1358">
        <f t="shared" si="362"/>
        <v>2</v>
      </c>
      <c r="M1358">
        <f t="shared" si="363"/>
        <v>2</v>
      </c>
      <c r="N1358">
        <v>37382.25</v>
      </c>
      <c r="O1358" s="6">
        <f t="shared" si="368"/>
        <v>9.5191277305706201E-4</v>
      </c>
      <c r="P1358">
        <v>58085724</v>
      </c>
      <c r="Q1358" s="6">
        <f t="shared" si="369"/>
        <v>4.5957108267036251E-3</v>
      </c>
      <c r="R1358">
        <v>8396.9692672087749</v>
      </c>
      <c r="S1358" s="6">
        <f t="shared" si="370"/>
        <v>1.3400750637173608E-3</v>
      </c>
      <c r="T1358" s="29">
        <v>1304.7303799999997</v>
      </c>
      <c r="U1358" s="6">
        <f t="shared" si="371"/>
        <v>1.0814374099052948E-3</v>
      </c>
      <c r="V1358">
        <v>2115.3892000000005</v>
      </c>
      <c r="W1358" s="6">
        <f t="shared" si="373"/>
        <v>-1.0464450335222031E-2</v>
      </c>
      <c r="X1358">
        <v>9701.699647208774</v>
      </c>
      <c r="Y1358" s="6">
        <f t="shared" si="372"/>
        <v>1.3052844731256119E-3</v>
      </c>
      <c r="Z1358" s="29">
        <v>11817.088847208775</v>
      </c>
      <c r="AA1358" s="6">
        <f t="shared" si="374"/>
        <v>-8.2215813420394301E-4</v>
      </c>
      <c r="AB1358">
        <f t="shared" si="364"/>
        <v>2021</v>
      </c>
      <c r="AC1358">
        <f t="shared" si="365"/>
        <v>11</v>
      </c>
      <c r="AD1358" s="23">
        <f t="shared" si="366"/>
        <v>4</v>
      </c>
      <c r="AE1358">
        <f>IF(ISBLANK(Basket_Sheet!$I$1),0,IF(Basket_Sheet!$I$1=0,1,IF(Calculation_Sheet!AB1358=Basket_Sheet!$I$1,1,0)))</f>
        <v>1</v>
      </c>
      <c r="AF1358">
        <f>IF(ISBLANK(Basket_Sheet!$I$2),0,IF(Basket_Sheet!$I$2=0,1,IF(Calculation_Sheet!AC1358=Basket_Sheet!$I$2,1,0)))</f>
        <v>0</v>
      </c>
      <c r="AG1358">
        <f>IF(ISBLANK(Basket_Sheet!$I$3),0,IF(Basket_Sheet!$I$3=0,1,IF(Calculation_Sheet!AD1358=Basket_Sheet!$I$3,1,0)))</f>
        <v>0</v>
      </c>
      <c r="AH1358">
        <f t="shared" si="367"/>
        <v>1</v>
      </c>
    </row>
    <row r="1359" spans="1:34" x14ac:dyDescent="0.35">
      <c r="A1359" s="19">
        <v>44526</v>
      </c>
      <c r="B1359" s="7">
        <v>-1.8472008442489556</v>
      </c>
      <c r="C1359">
        <v>0.66087689299999997</v>
      </c>
      <c r="D1359">
        <v>0.26042728124805298</v>
      </c>
      <c r="E1359">
        <v>5.91708777746683</v>
      </c>
      <c r="F1359">
        <v>9</v>
      </c>
      <c r="G1359">
        <f t="shared" si="358"/>
        <v>-1</v>
      </c>
      <c r="H1359">
        <f t="shared" si="359"/>
        <v>99999</v>
      </c>
      <c r="I1359">
        <f t="shared" si="360"/>
        <v>99999</v>
      </c>
      <c r="J1359">
        <f>IF(Basket_Sheet!$I$6=0,IF(C1359&lt;Basket_Sheet!$I$7,-10,10),IF(Basket_Sheet!$I$6=1,IF(D1359&lt;Basket_Sheet!$I$7,-10,10),IF(Basket_Sheet!$I$6=2,IF(E1359&gt;Basket_Sheet!$I$7,-10,10),"")))</f>
        <v>10</v>
      </c>
      <c r="K1359">
        <f t="shared" si="361"/>
        <v>-1</v>
      </c>
      <c r="L1359">
        <f t="shared" si="362"/>
        <v>1</v>
      </c>
      <c r="M1359">
        <f t="shared" si="363"/>
        <v>1</v>
      </c>
      <c r="N1359">
        <v>35951.898399999998</v>
      </c>
      <c r="O1359" s="6">
        <f t="shared" si="368"/>
        <v>-3.8262854697082238E-2</v>
      </c>
      <c r="P1359">
        <v>58235668</v>
      </c>
      <c r="Q1359" s="6">
        <f t="shared" si="369"/>
        <v>2.5814260316356918E-3</v>
      </c>
      <c r="R1359">
        <v>8406.5709488269404</v>
      </c>
      <c r="S1359" s="6">
        <f t="shared" si="370"/>
        <v>1.1434699011774185E-3</v>
      </c>
      <c r="T1359" s="29">
        <v>1315.1112199999993</v>
      </c>
      <c r="U1359" s="6">
        <f t="shared" si="371"/>
        <v>7.9563104830897569E-3</v>
      </c>
      <c r="V1359">
        <v>2099.8363200000003</v>
      </c>
      <c r="W1359" s="6">
        <f t="shared" si="373"/>
        <v>-7.3522546111137732E-3</v>
      </c>
      <c r="X1359">
        <v>9721.6821688269392</v>
      </c>
      <c r="Y1359" s="6">
        <f t="shared" si="372"/>
        <v>2.0596928728786601E-3</v>
      </c>
      <c r="Z1359" s="29">
        <v>11821.51848882694</v>
      </c>
      <c r="AA1359" s="6">
        <f t="shared" si="374"/>
        <v>3.748504962126642E-4</v>
      </c>
      <c r="AB1359">
        <f t="shared" si="364"/>
        <v>2021</v>
      </c>
      <c r="AC1359">
        <f t="shared" si="365"/>
        <v>11</v>
      </c>
      <c r="AD1359" s="23">
        <f t="shared" si="366"/>
        <v>4</v>
      </c>
      <c r="AE1359">
        <f>IF(ISBLANK(Basket_Sheet!$I$1),0,IF(Basket_Sheet!$I$1=0,1,IF(Calculation_Sheet!AB1359=Basket_Sheet!$I$1,1,0)))</f>
        <v>1</v>
      </c>
      <c r="AF1359">
        <f>IF(ISBLANK(Basket_Sheet!$I$2),0,IF(Basket_Sheet!$I$2=0,1,IF(Calculation_Sheet!AC1359=Basket_Sheet!$I$2,1,0)))</f>
        <v>0</v>
      </c>
      <c r="AG1359">
        <f>IF(ISBLANK(Basket_Sheet!$I$3),0,IF(Basket_Sheet!$I$3=0,1,IF(Calculation_Sheet!AD1359=Basket_Sheet!$I$3,1,0)))</f>
        <v>0</v>
      </c>
      <c r="AH1359">
        <f t="shared" si="367"/>
        <v>1</v>
      </c>
    </row>
    <row r="1360" spans="1:34" x14ac:dyDescent="0.35">
      <c r="A1360" s="19">
        <v>44529</v>
      </c>
      <c r="B1360" s="7">
        <v>7.8524118957422312E-2</v>
      </c>
      <c r="C1360">
        <v>0.39984894199999998</v>
      </c>
      <c r="D1360">
        <v>6.3268477053912697E-2</v>
      </c>
      <c r="E1360">
        <v>9.5963203933817791</v>
      </c>
      <c r="F1360">
        <v>15</v>
      </c>
      <c r="G1360">
        <f t="shared" si="358"/>
        <v>99999</v>
      </c>
      <c r="H1360">
        <f t="shared" si="359"/>
        <v>0</v>
      </c>
      <c r="I1360">
        <f t="shared" si="360"/>
        <v>99999</v>
      </c>
      <c r="J1360">
        <f>IF(Basket_Sheet!$I$6=0,IF(C1360&lt;Basket_Sheet!$I$7,-10,10),IF(Basket_Sheet!$I$6=1,IF(D1360&lt;Basket_Sheet!$I$7,-10,10),IF(Basket_Sheet!$I$6=2,IF(E1360&gt;Basket_Sheet!$I$7,-10,10),"")))</f>
        <v>-10</v>
      </c>
      <c r="K1360">
        <f t="shared" si="361"/>
        <v>0</v>
      </c>
      <c r="L1360">
        <f t="shared" si="362"/>
        <v>4</v>
      </c>
      <c r="M1360">
        <f t="shared" si="363"/>
        <v>4</v>
      </c>
      <c r="N1360">
        <v>35934.699200000003</v>
      </c>
      <c r="O1360" s="6">
        <f t="shared" si="368"/>
        <v>-4.7839476537892001E-4</v>
      </c>
      <c r="P1360">
        <v>58352508</v>
      </c>
      <c r="Q1360" s="6">
        <f t="shared" si="369"/>
        <v>2.0063305532960207E-3</v>
      </c>
      <c r="R1360">
        <v>8423.8187256959973</v>
      </c>
      <c r="S1360" s="6">
        <f t="shared" si="370"/>
        <v>2.0517018144554644E-3</v>
      </c>
      <c r="T1360" s="29">
        <v>1314.7618199999995</v>
      </c>
      <c r="U1360" s="6">
        <f t="shared" si="371"/>
        <v>-2.6568095130374836E-4</v>
      </c>
      <c r="V1360">
        <v>2117.6712800000005</v>
      </c>
      <c r="W1360" s="6">
        <f t="shared" si="373"/>
        <v>8.4935001029033952E-3</v>
      </c>
      <c r="X1360">
        <v>9738.580545695997</v>
      </c>
      <c r="Y1360" s="6">
        <f t="shared" si="372"/>
        <v>1.7382153186660254E-3</v>
      </c>
      <c r="Z1360" s="29">
        <v>11856.251825695997</v>
      </c>
      <c r="AA1360" s="6">
        <f t="shared" si="374"/>
        <v>2.938145120856106E-3</v>
      </c>
      <c r="AB1360">
        <f t="shared" si="364"/>
        <v>2021</v>
      </c>
      <c r="AC1360">
        <f t="shared" si="365"/>
        <v>11</v>
      </c>
      <c r="AD1360" s="23">
        <f t="shared" si="366"/>
        <v>4</v>
      </c>
      <c r="AE1360">
        <f>IF(ISBLANK(Basket_Sheet!$I$1),0,IF(Basket_Sheet!$I$1=0,1,IF(Calculation_Sheet!AB1360=Basket_Sheet!$I$1,1,0)))</f>
        <v>1</v>
      </c>
      <c r="AF1360">
        <f>IF(ISBLANK(Basket_Sheet!$I$2),0,IF(Basket_Sheet!$I$2=0,1,IF(Calculation_Sheet!AC1360=Basket_Sheet!$I$2,1,0)))</f>
        <v>0</v>
      </c>
      <c r="AG1360">
        <f>IF(ISBLANK(Basket_Sheet!$I$3),0,IF(Basket_Sheet!$I$3=0,1,IF(Calculation_Sheet!AD1360=Basket_Sheet!$I$3,1,0)))</f>
        <v>0</v>
      </c>
      <c r="AH1360">
        <f t="shared" si="367"/>
        <v>1</v>
      </c>
    </row>
    <row r="1361" spans="1:34" x14ac:dyDescent="0.35">
      <c r="A1361" s="19">
        <v>44530</v>
      </c>
      <c r="B1361" s="7">
        <v>0.30485171216361218</v>
      </c>
      <c r="C1361">
        <v>0.69196081200000004</v>
      </c>
      <c r="D1361">
        <v>0.226275621820033</v>
      </c>
      <c r="E1361">
        <v>5.7118205605094401</v>
      </c>
      <c r="F1361">
        <v>15</v>
      </c>
      <c r="G1361">
        <f t="shared" si="358"/>
        <v>99999</v>
      </c>
      <c r="H1361">
        <f t="shared" si="359"/>
        <v>99999</v>
      </c>
      <c r="I1361">
        <f t="shared" si="360"/>
        <v>1</v>
      </c>
      <c r="J1361">
        <f>IF(Basket_Sheet!$I$6=0,IF(C1361&lt;Basket_Sheet!$I$7,-10,10),IF(Basket_Sheet!$I$6=1,IF(D1361&lt;Basket_Sheet!$I$7,-10,10),IF(Basket_Sheet!$I$6=2,IF(E1361&gt;Basket_Sheet!$I$7,-10,10),"")))</f>
        <v>10</v>
      </c>
      <c r="K1361">
        <f t="shared" si="361"/>
        <v>1</v>
      </c>
      <c r="L1361">
        <f t="shared" si="362"/>
        <v>5</v>
      </c>
      <c r="M1361">
        <f t="shared" si="363"/>
        <v>5</v>
      </c>
      <c r="N1361">
        <v>35600.449200000003</v>
      </c>
      <c r="O1361" s="6">
        <f t="shared" si="368"/>
        <v>-9.3015944878147572E-3</v>
      </c>
      <c r="P1361">
        <v>57883940</v>
      </c>
      <c r="Q1361" s="6">
        <f t="shared" si="369"/>
        <v>-8.0299547707529673E-3</v>
      </c>
      <c r="R1361">
        <v>8418.7630855462157</v>
      </c>
      <c r="S1361" s="6">
        <f t="shared" si="370"/>
        <v>-6.0016013098185272E-4</v>
      </c>
      <c r="T1361" s="29">
        <v>1314.0641199999995</v>
      </c>
      <c r="U1361" s="6">
        <f t="shared" si="371"/>
        <v>-5.3066645941990398E-4</v>
      </c>
      <c r="V1361">
        <v>2126.6883600000001</v>
      </c>
      <c r="W1361" s="6">
        <f t="shared" si="373"/>
        <v>4.2580168533048468E-3</v>
      </c>
      <c r="X1361">
        <v>9732.8272055462148</v>
      </c>
      <c r="Y1361" s="6">
        <f t="shared" si="372"/>
        <v>-5.907781039327098E-4</v>
      </c>
      <c r="Z1361" s="29">
        <v>11859.515565546215</v>
      </c>
      <c r="AA1361" s="6">
        <f t="shared" si="374"/>
        <v>2.7527585430875412E-4</v>
      </c>
      <c r="AB1361">
        <f t="shared" si="364"/>
        <v>2021</v>
      </c>
      <c r="AC1361">
        <f t="shared" si="365"/>
        <v>11</v>
      </c>
      <c r="AD1361" s="23">
        <f t="shared" si="366"/>
        <v>4</v>
      </c>
      <c r="AE1361">
        <f>IF(ISBLANK(Basket_Sheet!$I$1),0,IF(Basket_Sheet!$I$1=0,1,IF(Calculation_Sheet!AB1361=Basket_Sheet!$I$1,1,0)))</f>
        <v>1</v>
      </c>
      <c r="AF1361">
        <f>IF(ISBLANK(Basket_Sheet!$I$2),0,IF(Basket_Sheet!$I$2=0,1,IF(Calculation_Sheet!AC1361=Basket_Sheet!$I$2,1,0)))</f>
        <v>0</v>
      </c>
      <c r="AG1361">
        <f>IF(ISBLANK(Basket_Sheet!$I$3),0,IF(Basket_Sheet!$I$3=0,1,IF(Calculation_Sheet!AD1361=Basket_Sheet!$I$3,1,0)))</f>
        <v>0</v>
      </c>
      <c r="AH1361">
        <f t="shared" si="367"/>
        <v>1</v>
      </c>
    </row>
    <row r="1362" spans="1:34" x14ac:dyDescent="0.35">
      <c r="A1362" s="19">
        <v>44531</v>
      </c>
      <c r="B1362" s="7">
        <v>0.87110240586984466</v>
      </c>
      <c r="C1362">
        <v>0.44477846500000001</v>
      </c>
      <c r="D1362">
        <v>7.45122681886074E-2</v>
      </c>
      <c r="E1362">
        <v>8.2134347502531497</v>
      </c>
      <c r="F1362">
        <v>7</v>
      </c>
      <c r="G1362">
        <f t="shared" si="358"/>
        <v>99999</v>
      </c>
      <c r="H1362">
        <f t="shared" si="359"/>
        <v>99999</v>
      </c>
      <c r="I1362">
        <f t="shared" si="360"/>
        <v>1</v>
      </c>
      <c r="J1362">
        <f>IF(Basket_Sheet!$I$6=0,IF(C1362&lt;Basket_Sheet!$I$7,-10,10),IF(Basket_Sheet!$I$6=1,IF(D1362&lt;Basket_Sheet!$I$7,-10,10),IF(Basket_Sheet!$I$6=2,IF(E1362&gt;Basket_Sheet!$I$7,-10,10),"")))</f>
        <v>-10</v>
      </c>
      <c r="K1362">
        <f t="shared" si="361"/>
        <v>1</v>
      </c>
      <c r="L1362">
        <f t="shared" si="362"/>
        <v>6</v>
      </c>
      <c r="M1362">
        <f t="shared" si="363"/>
        <v>6</v>
      </c>
      <c r="N1362">
        <v>36384.800799999997</v>
      </c>
      <c r="O1362" s="6">
        <f t="shared" si="368"/>
        <v>2.2032070314438545E-2</v>
      </c>
      <c r="P1362">
        <v>57422576</v>
      </c>
      <c r="Q1362" s="6">
        <f t="shared" si="369"/>
        <v>-7.9705009714265973E-3</v>
      </c>
      <c r="R1362">
        <v>8439.0443749797705</v>
      </c>
      <c r="S1362" s="6">
        <f t="shared" si="370"/>
        <v>2.4090581036035896E-3</v>
      </c>
      <c r="T1362" s="29">
        <v>1306.4448799999996</v>
      </c>
      <c r="U1362" s="6">
        <f t="shared" si="371"/>
        <v>-5.798225432104509E-3</v>
      </c>
      <c r="V1362">
        <v>2123.2889200000004</v>
      </c>
      <c r="W1362" s="6">
        <f t="shared" si="373"/>
        <v>-1.5984664532605608E-3</v>
      </c>
      <c r="X1362">
        <v>9745.4892549797696</v>
      </c>
      <c r="Y1362" s="6">
        <f t="shared" si="372"/>
        <v>1.3009631390907828E-3</v>
      </c>
      <c r="Z1362" s="29">
        <v>11868.77817497977</v>
      </c>
      <c r="AA1362" s="6">
        <f t="shared" si="374"/>
        <v>7.8102763830134592E-4</v>
      </c>
      <c r="AB1362">
        <f t="shared" si="364"/>
        <v>2021</v>
      </c>
      <c r="AC1362">
        <f t="shared" si="365"/>
        <v>12</v>
      </c>
      <c r="AD1362" s="23">
        <f t="shared" si="366"/>
        <v>4</v>
      </c>
      <c r="AE1362">
        <f>IF(ISBLANK(Basket_Sheet!$I$1),0,IF(Basket_Sheet!$I$1=0,1,IF(Calculation_Sheet!AB1362=Basket_Sheet!$I$1,1,0)))</f>
        <v>1</v>
      </c>
      <c r="AF1362">
        <f>IF(ISBLANK(Basket_Sheet!$I$2),0,IF(Basket_Sheet!$I$2=0,1,IF(Calculation_Sheet!AC1362=Basket_Sheet!$I$2,1,0)))</f>
        <v>0</v>
      </c>
      <c r="AG1362">
        <f>IF(ISBLANK(Basket_Sheet!$I$3),0,IF(Basket_Sheet!$I$3=0,1,IF(Calculation_Sheet!AD1362=Basket_Sheet!$I$3,1,0)))</f>
        <v>0</v>
      </c>
      <c r="AH1362">
        <f t="shared" si="367"/>
        <v>1</v>
      </c>
    </row>
    <row r="1363" spans="1:34" x14ac:dyDescent="0.35">
      <c r="A1363" s="19">
        <v>44532</v>
      </c>
      <c r="B1363" s="7">
        <v>-0.2226147757527564</v>
      </c>
      <c r="C1363">
        <v>1.2922792000000001E-2</v>
      </c>
      <c r="D1363">
        <v>7.1394102096356701E-2</v>
      </c>
      <c r="E1363">
        <v>11.988930573585099</v>
      </c>
      <c r="F1363">
        <v>3</v>
      </c>
      <c r="G1363">
        <f t="shared" si="358"/>
        <v>99999</v>
      </c>
      <c r="H1363">
        <f t="shared" si="359"/>
        <v>0</v>
      </c>
      <c r="I1363">
        <f t="shared" si="360"/>
        <v>99999</v>
      </c>
      <c r="J1363">
        <f>IF(Basket_Sheet!$I$6=0,IF(C1363&lt;Basket_Sheet!$I$7,-10,10),IF(Basket_Sheet!$I$6=1,IF(D1363&lt;Basket_Sheet!$I$7,-10,10),IF(Basket_Sheet!$I$6=2,IF(E1363&gt;Basket_Sheet!$I$7,-10,10),"")))</f>
        <v>-10</v>
      </c>
      <c r="K1363">
        <f t="shared" si="361"/>
        <v>0</v>
      </c>
      <c r="L1363">
        <f t="shared" si="362"/>
        <v>4</v>
      </c>
      <c r="M1363">
        <f t="shared" si="363"/>
        <v>4</v>
      </c>
      <c r="N1363">
        <v>36535.648399999998</v>
      </c>
      <c r="O1363" s="6">
        <f t="shared" si="368"/>
        <v>4.1458959973199594E-3</v>
      </c>
      <c r="P1363">
        <v>58503064</v>
      </c>
      <c r="Q1363" s="6">
        <f t="shared" si="369"/>
        <v>1.881643205975303E-2</v>
      </c>
      <c r="R1363">
        <v>8527.5622317800207</v>
      </c>
      <c r="S1363" s="6">
        <f t="shared" si="370"/>
        <v>1.0489085359319805E-2</v>
      </c>
      <c r="T1363" s="29">
        <v>1310.8982399999995</v>
      </c>
      <c r="U1363" s="6">
        <f t="shared" si="371"/>
        <v>3.408762258687803E-3</v>
      </c>
      <c r="V1363">
        <v>2111.6078800000005</v>
      </c>
      <c r="W1363" s="6">
        <f t="shared" si="373"/>
        <v>-5.5013897967309822E-3</v>
      </c>
      <c r="X1363">
        <v>9838.4604717800212</v>
      </c>
      <c r="Y1363" s="6">
        <f t="shared" si="372"/>
        <v>9.5399229702854971E-3</v>
      </c>
      <c r="Z1363" s="29">
        <v>11950.068351780021</v>
      </c>
      <c r="AA1363" s="6">
        <f t="shared" si="374"/>
        <v>6.8490770997486905E-3</v>
      </c>
      <c r="AB1363">
        <f t="shared" si="364"/>
        <v>2021</v>
      </c>
      <c r="AC1363">
        <f t="shared" si="365"/>
        <v>12</v>
      </c>
      <c r="AD1363" s="23">
        <f t="shared" si="366"/>
        <v>4</v>
      </c>
      <c r="AE1363">
        <f>IF(ISBLANK(Basket_Sheet!$I$1),0,IF(Basket_Sheet!$I$1=0,1,IF(Calculation_Sheet!AB1363=Basket_Sheet!$I$1,1,0)))</f>
        <v>1</v>
      </c>
      <c r="AF1363">
        <f>IF(ISBLANK(Basket_Sheet!$I$2),0,IF(Basket_Sheet!$I$2=0,1,IF(Calculation_Sheet!AC1363=Basket_Sheet!$I$2,1,0)))</f>
        <v>0</v>
      </c>
      <c r="AG1363">
        <f>IF(ISBLANK(Basket_Sheet!$I$3),0,IF(Basket_Sheet!$I$3=0,1,IF(Calculation_Sheet!AD1363=Basket_Sheet!$I$3,1,0)))</f>
        <v>0</v>
      </c>
      <c r="AH1363">
        <f t="shared" si="367"/>
        <v>1</v>
      </c>
    </row>
    <row r="1364" spans="1:34" x14ac:dyDescent="0.35">
      <c r="A1364" s="19">
        <v>44533</v>
      </c>
      <c r="B1364" s="7">
        <v>-2.1709248332564197</v>
      </c>
      <c r="C1364">
        <v>0.817528174</v>
      </c>
      <c r="D1364">
        <v>0.28610102949245297</v>
      </c>
      <c r="E1364">
        <v>5.4853833151297504</v>
      </c>
      <c r="F1364">
        <v>7</v>
      </c>
      <c r="G1364">
        <f t="shared" si="358"/>
        <v>-1</v>
      </c>
      <c r="H1364">
        <f t="shared" si="359"/>
        <v>99999</v>
      </c>
      <c r="I1364">
        <f t="shared" si="360"/>
        <v>99999</v>
      </c>
      <c r="J1364">
        <f>IF(Basket_Sheet!$I$6=0,IF(C1364&lt;Basket_Sheet!$I$7,-10,10),IF(Basket_Sheet!$I$6=1,IF(D1364&lt;Basket_Sheet!$I$7,-10,10),IF(Basket_Sheet!$I$6=2,IF(E1364&gt;Basket_Sheet!$I$7,-10,10),"")))</f>
        <v>10</v>
      </c>
      <c r="K1364">
        <f t="shared" si="361"/>
        <v>-1</v>
      </c>
      <c r="L1364">
        <f t="shared" si="362"/>
        <v>1</v>
      </c>
      <c r="M1364">
        <f t="shared" si="363"/>
        <v>1</v>
      </c>
      <c r="N1364">
        <v>36213.601600000002</v>
      </c>
      <c r="O1364" s="6">
        <f t="shared" si="368"/>
        <v>-8.8145910666250771E-3</v>
      </c>
      <c r="P1364">
        <v>58697076</v>
      </c>
      <c r="Q1364" s="6">
        <f t="shared" si="369"/>
        <v>3.3162707512208733E-3</v>
      </c>
      <c r="R1364">
        <v>8544.2337182684241</v>
      </c>
      <c r="S1364" s="6">
        <f t="shared" si="370"/>
        <v>1.9550119993581028E-3</v>
      </c>
      <c r="T1364" s="29">
        <v>1310.8786799999998</v>
      </c>
      <c r="U1364" s="6">
        <f t="shared" si="371"/>
        <v>-1.4921066641804259E-5</v>
      </c>
      <c r="V1364">
        <v>2109.5390000000002</v>
      </c>
      <c r="W1364" s="6">
        <f t="shared" si="373"/>
        <v>-9.7976523936837978E-4</v>
      </c>
      <c r="X1364">
        <v>9855.1123982684239</v>
      </c>
      <c r="Y1364" s="6">
        <f t="shared" si="372"/>
        <v>1.6925337593383105E-3</v>
      </c>
      <c r="Z1364" s="29">
        <v>11964.651398268425</v>
      </c>
      <c r="AA1364" s="6">
        <f t="shared" si="374"/>
        <v>1.220331638206229E-3</v>
      </c>
      <c r="AB1364">
        <f t="shared" si="364"/>
        <v>2021</v>
      </c>
      <c r="AC1364">
        <f t="shared" si="365"/>
        <v>12</v>
      </c>
      <c r="AD1364" s="23">
        <f t="shared" si="366"/>
        <v>4</v>
      </c>
      <c r="AE1364">
        <f>IF(ISBLANK(Basket_Sheet!$I$1),0,IF(Basket_Sheet!$I$1=0,1,IF(Calculation_Sheet!AB1364=Basket_Sheet!$I$1,1,0)))</f>
        <v>1</v>
      </c>
      <c r="AF1364">
        <f>IF(ISBLANK(Basket_Sheet!$I$2),0,IF(Basket_Sheet!$I$2=0,1,IF(Calculation_Sheet!AC1364=Basket_Sheet!$I$2,1,0)))</f>
        <v>0</v>
      </c>
      <c r="AG1364">
        <f>IF(ISBLANK(Basket_Sheet!$I$3),0,IF(Basket_Sheet!$I$3=0,1,IF(Calculation_Sheet!AD1364=Basket_Sheet!$I$3,1,0)))</f>
        <v>0</v>
      </c>
      <c r="AH1364">
        <f t="shared" si="367"/>
        <v>1</v>
      </c>
    </row>
    <row r="1365" spans="1:34" x14ac:dyDescent="0.35">
      <c r="A1365" s="19">
        <v>44536</v>
      </c>
      <c r="B1365" s="7">
        <v>1.194878923472124</v>
      </c>
      <c r="C1365">
        <v>0.47587529699999997</v>
      </c>
      <c r="D1365">
        <v>0.100659606872958</v>
      </c>
      <c r="E1365">
        <v>6.5567995593693098</v>
      </c>
      <c r="F1365">
        <v>9</v>
      </c>
      <c r="G1365">
        <f t="shared" si="358"/>
        <v>99999</v>
      </c>
      <c r="H1365">
        <f t="shared" si="359"/>
        <v>99999</v>
      </c>
      <c r="I1365">
        <f t="shared" si="360"/>
        <v>1</v>
      </c>
      <c r="J1365">
        <f>IF(Basket_Sheet!$I$6=0,IF(C1365&lt;Basket_Sheet!$I$7,-10,10),IF(Basket_Sheet!$I$6=1,IF(D1365&lt;Basket_Sheet!$I$7,-10,10),IF(Basket_Sheet!$I$6=2,IF(E1365&gt;Basket_Sheet!$I$7,-10,10),"")))</f>
        <v>10</v>
      </c>
      <c r="K1365">
        <f t="shared" si="361"/>
        <v>1</v>
      </c>
      <c r="L1365">
        <f t="shared" si="362"/>
        <v>5</v>
      </c>
      <c r="M1365">
        <f t="shared" si="363"/>
        <v>5</v>
      </c>
      <c r="N1365">
        <v>35736.648399999998</v>
      </c>
      <c r="O1365" s="6">
        <f t="shared" si="368"/>
        <v>-1.3170554126822998E-2</v>
      </c>
      <c r="P1365">
        <v>58590248</v>
      </c>
      <c r="Q1365" s="6">
        <f t="shared" si="369"/>
        <v>-1.8199884437173353E-3</v>
      </c>
      <c r="R1365">
        <v>8546.5395889519386</v>
      </c>
      <c r="S1365" s="6">
        <f t="shared" si="370"/>
        <v>2.698744860623048E-4</v>
      </c>
      <c r="T1365" s="29">
        <v>1316.0525599999996</v>
      </c>
      <c r="U1365" s="6">
        <f t="shared" si="371"/>
        <v>3.9468793557615456E-3</v>
      </c>
      <c r="V1365">
        <v>2111.0569200000004</v>
      </c>
      <c r="W1365" s="6">
        <f t="shared" si="373"/>
        <v>7.1955057479389239E-4</v>
      </c>
      <c r="X1365">
        <v>9862.5921489519387</v>
      </c>
      <c r="Y1365" s="6">
        <f t="shared" si="372"/>
        <v>7.5897162622196035E-4</v>
      </c>
      <c r="Z1365" s="29">
        <v>11973.64906895194</v>
      </c>
      <c r="AA1365" s="6">
        <f t="shared" si="374"/>
        <v>7.5202113158234773E-4</v>
      </c>
      <c r="AB1365">
        <f t="shared" si="364"/>
        <v>2021</v>
      </c>
      <c r="AC1365">
        <f t="shared" si="365"/>
        <v>12</v>
      </c>
      <c r="AD1365" s="23">
        <f t="shared" si="366"/>
        <v>4</v>
      </c>
      <c r="AE1365">
        <f>IF(ISBLANK(Basket_Sheet!$I$1),0,IF(Basket_Sheet!$I$1=0,1,IF(Calculation_Sheet!AB1365=Basket_Sheet!$I$1,1,0)))</f>
        <v>1</v>
      </c>
      <c r="AF1365">
        <f>IF(ISBLANK(Basket_Sheet!$I$2),0,IF(Basket_Sheet!$I$2=0,1,IF(Calculation_Sheet!AC1365=Basket_Sheet!$I$2,1,0)))</f>
        <v>0</v>
      </c>
      <c r="AG1365">
        <f>IF(ISBLANK(Basket_Sheet!$I$3),0,IF(Basket_Sheet!$I$3=0,1,IF(Calculation_Sheet!AD1365=Basket_Sheet!$I$3,1,0)))</f>
        <v>0</v>
      </c>
      <c r="AH1365">
        <f t="shared" si="367"/>
        <v>1</v>
      </c>
    </row>
    <row r="1366" spans="1:34" x14ac:dyDescent="0.35">
      <c r="A1366" s="19">
        <v>44537</v>
      </c>
      <c r="B1366" s="7">
        <v>2.2144746111706555</v>
      </c>
      <c r="C1366">
        <v>0.72726651799999997</v>
      </c>
      <c r="D1366">
        <v>0.243160814389494</v>
      </c>
      <c r="E1366">
        <v>5.4621719879104198</v>
      </c>
      <c r="F1366">
        <v>3</v>
      </c>
      <c r="G1366">
        <f t="shared" si="358"/>
        <v>99999</v>
      </c>
      <c r="H1366">
        <f t="shared" si="359"/>
        <v>99999</v>
      </c>
      <c r="I1366">
        <f t="shared" si="360"/>
        <v>1</v>
      </c>
      <c r="J1366">
        <f>IF(Basket_Sheet!$I$6=0,IF(C1366&lt;Basket_Sheet!$I$7,-10,10),IF(Basket_Sheet!$I$6=1,IF(D1366&lt;Basket_Sheet!$I$7,-10,10),IF(Basket_Sheet!$I$6=2,IF(E1366&gt;Basket_Sheet!$I$7,-10,10),"")))</f>
        <v>10</v>
      </c>
      <c r="K1366">
        <f t="shared" si="361"/>
        <v>1</v>
      </c>
      <c r="L1366">
        <f t="shared" si="362"/>
        <v>5</v>
      </c>
      <c r="M1366">
        <f t="shared" si="363"/>
        <v>5</v>
      </c>
      <c r="N1366">
        <v>36621.398399999998</v>
      </c>
      <c r="O1366" s="6">
        <f t="shared" si="368"/>
        <v>2.4757497963910913E-2</v>
      </c>
      <c r="P1366">
        <v>58678960</v>
      </c>
      <c r="Q1366" s="6">
        <f t="shared" si="369"/>
        <v>1.5141086277703497E-3</v>
      </c>
      <c r="R1366">
        <v>8534.8138388278494</v>
      </c>
      <c r="S1366" s="6">
        <f t="shared" si="370"/>
        <v>-1.3719880428854081E-3</v>
      </c>
      <c r="T1366" s="29">
        <v>1316.8850399999997</v>
      </c>
      <c r="U1366" s="6">
        <f t="shared" si="371"/>
        <v>6.3255832274666801E-4</v>
      </c>
      <c r="V1366">
        <v>2115.4189200000005</v>
      </c>
      <c r="W1366" s="6">
        <f t="shared" si="373"/>
        <v>2.0662635662140882E-3</v>
      </c>
      <c r="X1366">
        <v>9851.6988788278486</v>
      </c>
      <c r="Y1366" s="6">
        <f t="shared" si="372"/>
        <v>-1.1045037612396058E-3</v>
      </c>
      <c r="Z1366" s="29">
        <v>11967.117798827849</v>
      </c>
      <c r="AA1366" s="6">
        <f t="shared" si="374"/>
        <v>-5.4547031456153583E-4</v>
      </c>
      <c r="AB1366">
        <f t="shared" si="364"/>
        <v>2021</v>
      </c>
      <c r="AC1366">
        <f t="shared" si="365"/>
        <v>12</v>
      </c>
      <c r="AD1366" s="23">
        <f t="shared" si="366"/>
        <v>4</v>
      </c>
      <c r="AE1366">
        <f>IF(ISBLANK(Basket_Sheet!$I$1),0,IF(Basket_Sheet!$I$1=0,1,IF(Calculation_Sheet!AB1366=Basket_Sheet!$I$1,1,0)))</f>
        <v>1</v>
      </c>
      <c r="AF1366">
        <f>IF(ISBLANK(Basket_Sheet!$I$2),0,IF(Basket_Sheet!$I$2=0,1,IF(Calculation_Sheet!AC1366=Basket_Sheet!$I$2,1,0)))</f>
        <v>0</v>
      </c>
      <c r="AG1366">
        <f>IF(ISBLANK(Basket_Sheet!$I$3),0,IF(Basket_Sheet!$I$3=0,1,IF(Calculation_Sheet!AD1366=Basket_Sheet!$I$3,1,0)))</f>
        <v>0</v>
      </c>
      <c r="AH1366">
        <f t="shared" si="367"/>
        <v>1</v>
      </c>
    </row>
    <row r="1367" spans="1:34" x14ac:dyDescent="0.35">
      <c r="A1367" s="19">
        <v>44538</v>
      </c>
      <c r="B1367" s="7">
        <v>3.9874373971991506E-2</v>
      </c>
      <c r="C1367">
        <v>0.72903493100000005</v>
      </c>
      <c r="D1367">
        <v>0.16258593609840899</v>
      </c>
      <c r="E1367">
        <v>7.7359245987284</v>
      </c>
      <c r="F1367">
        <v>9</v>
      </c>
      <c r="G1367">
        <f t="shared" si="358"/>
        <v>99999</v>
      </c>
      <c r="H1367">
        <f t="shared" si="359"/>
        <v>0</v>
      </c>
      <c r="I1367">
        <f t="shared" si="360"/>
        <v>99999</v>
      </c>
      <c r="J1367">
        <f>IF(Basket_Sheet!$I$6=0,IF(C1367&lt;Basket_Sheet!$I$7,-10,10),IF(Basket_Sheet!$I$6=1,IF(D1367&lt;Basket_Sheet!$I$7,-10,10),IF(Basket_Sheet!$I$6=2,IF(E1367&gt;Basket_Sheet!$I$7,-10,10),"")))</f>
        <v>10</v>
      </c>
      <c r="K1367">
        <f t="shared" si="361"/>
        <v>0</v>
      </c>
      <c r="L1367">
        <f t="shared" si="362"/>
        <v>3</v>
      </c>
      <c r="M1367">
        <f t="shared" si="363"/>
        <v>3</v>
      </c>
      <c r="N1367">
        <v>37268.300799999997</v>
      </c>
      <c r="O1367" s="6">
        <f t="shared" si="368"/>
        <v>1.7664601251272671E-2</v>
      </c>
      <c r="P1367">
        <v>59265664</v>
      </c>
      <c r="Q1367" s="6">
        <f t="shared" si="369"/>
        <v>9.9985412147727271E-3</v>
      </c>
      <c r="R1367">
        <v>8559.5941216262199</v>
      </c>
      <c r="S1367" s="6">
        <f t="shared" si="370"/>
        <v>2.9034356538202299E-3</v>
      </c>
      <c r="T1367" s="29">
        <v>1321.5383799999995</v>
      </c>
      <c r="U1367" s="6">
        <f t="shared" si="371"/>
        <v>3.5335962203655313E-3</v>
      </c>
      <c r="V1367">
        <v>2122.5490000000004</v>
      </c>
      <c r="W1367" s="6">
        <f t="shared" si="373"/>
        <v>3.3705286137839519E-3</v>
      </c>
      <c r="X1367">
        <v>9881.1325016262199</v>
      </c>
      <c r="Y1367" s="6">
        <f t="shared" si="372"/>
        <v>2.987669757307243E-3</v>
      </c>
      <c r="Z1367" s="29">
        <v>12003.681501626221</v>
      </c>
      <c r="AA1367" s="6">
        <f t="shared" si="374"/>
        <v>3.0553474456442853E-3</v>
      </c>
      <c r="AB1367">
        <f t="shared" si="364"/>
        <v>2021</v>
      </c>
      <c r="AC1367">
        <f t="shared" si="365"/>
        <v>12</v>
      </c>
      <c r="AD1367" s="23">
        <f t="shared" si="366"/>
        <v>4</v>
      </c>
      <c r="AE1367">
        <f>IF(ISBLANK(Basket_Sheet!$I$1),0,IF(Basket_Sheet!$I$1=0,1,IF(Calculation_Sheet!AB1367=Basket_Sheet!$I$1,1,0)))</f>
        <v>1</v>
      </c>
      <c r="AF1367">
        <f>IF(ISBLANK(Basket_Sheet!$I$2),0,IF(Basket_Sheet!$I$2=0,1,IF(Calculation_Sheet!AC1367=Basket_Sheet!$I$2,1,0)))</f>
        <v>0</v>
      </c>
      <c r="AG1367">
        <f>IF(ISBLANK(Basket_Sheet!$I$3),0,IF(Basket_Sheet!$I$3=0,1,IF(Calculation_Sheet!AD1367=Basket_Sheet!$I$3,1,0)))</f>
        <v>0</v>
      </c>
      <c r="AH1367">
        <f t="shared" si="367"/>
        <v>1</v>
      </c>
    </row>
    <row r="1368" spans="1:34" x14ac:dyDescent="0.35">
      <c r="A1368" s="19">
        <v>44539</v>
      </c>
      <c r="B1368" s="7">
        <v>-0.44439017525883917</v>
      </c>
      <c r="C1368">
        <v>0.12274744</v>
      </c>
      <c r="D1368">
        <v>1.3550168758403701E-2</v>
      </c>
      <c r="E1368">
        <v>9.5402111083189105</v>
      </c>
      <c r="F1368">
        <v>5</v>
      </c>
      <c r="G1368">
        <f t="shared" si="358"/>
        <v>-1</v>
      </c>
      <c r="H1368">
        <f t="shared" si="359"/>
        <v>99999</v>
      </c>
      <c r="I1368">
        <f t="shared" si="360"/>
        <v>99999</v>
      </c>
      <c r="J1368">
        <f>IF(Basket_Sheet!$I$6=0,IF(C1368&lt;Basket_Sheet!$I$7,-10,10),IF(Basket_Sheet!$I$6=1,IF(D1368&lt;Basket_Sheet!$I$7,-10,10),IF(Basket_Sheet!$I$6=2,IF(E1368&gt;Basket_Sheet!$I$7,-10,10),"")))</f>
        <v>-10</v>
      </c>
      <c r="K1368">
        <f t="shared" si="361"/>
        <v>-1</v>
      </c>
      <c r="L1368">
        <f t="shared" si="362"/>
        <v>2</v>
      </c>
      <c r="M1368">
        <f t="shared" si="363"/>
        <v>2</v>
      </c>
      <c r="N1368">
        <v>37049.949200000003</v>
      </c>
      <c r="O1368" s="6">
        <f t="shared" si="368"/>
        <v>-5.8589094569074796E-3</v>
      </c>
      <c r="P1368">
        <v>59571344</v>
      </c>
      <c r="Q1368" s="6">
        <f t="shared" si="369"/>
        <v>5.1577925457817475E-3</v>
      </c>
      <c r="R1368">
        <v>8564.2702103668125</v>
      </c>
      <c r="S1368" s="6">
        <f t="shared" si="370"/>
        <v>5.462979522332656E-4</v>
      </c>
      <c r="T1368" s="29">
        <v>1320.6295199999995</v>
      </c>
      <c r="U1368" s="6">
        <f t="shared" si="371"/>
        <v>-6.8772879679812604E-4</v>
      </c>
      <c r="V1368">
        <v>2146.6365600000004</v>
      </c>
      <c r="W1368" s="6">
        <f t="shared" si="373"/>
        <v>1.134841174455814E-2</v>
      </c>
      <c r="X1368">
        <v>9884.8997303668111</v>
      </c>
      <c r="Y1368" s="6">
        <f t="shared" si="372"/>
        <v>3.8125475394346076E-4</v>
      </c>
      <c r="Z1368" s="29">
        <v>12031.536290366812</v>
      </c>
      <c r="AA1368" s="6">
        <f t="shared" si="374"/>
        <v>2.3205204783895983E-3</v>
      </c>
      <c r="AB1368">
        <f t="shared" si="364"/>
        <v>2021</v>
      </c>
      <c r="AC1368">
        <f t="shared" si="365"/>
        <v>12</v>
      </c>
      <c r="AD1368" s="23">
        <f t="shared" si="366"/>
        <v>4</v>
      </c>
      <c r="AE1368">
        <f>IF(ISBLANK(Basket_Sheet!$I$1),0,IF(Basket_Sheet!$I$1=0,1,IF(Calculation_Sheet!AB1368=Basket_Sheet!$I$1,1,0)))</f>
        <v>1</v>
      </c>
      <c r="AF1368">
        <f>IF(ISBLANK(Basket_Sheet!$I$2),0,IF(Basket_Sheet!$I$2=0,1,IF(Calculation_Sheet!AC1368=Basket_Sheet!$I$2,1,0)))</f>
        <v>0</v>
      </c>
      <c r="AG1368">
        <f>IF(ISBLANK(Basket_Sheet!$I$3),0,IF(Basket_Sheet!$I$3=0,1,IF(Calculation_Sheet!AD1368=Basket_Sheet!$I$3,1,0)))</f>
        <v>0</v>
      </c>
      <c r="AH1368">
        <f t="shared" si="367"/>
        <v>1</v>
      </c>
    </row>
    <row r="1369" spans="1:34" x14ac:dyDescent="0.35">
      <c r="A1369" s="19">
        <v>44540</v>
      </c>
      <c r="B1369" s="7">
        <v>-0.10302901984323626</v>
      </c>
      <c r="C1369">
        <v>2.3110544E-2</v>
      </c>
      <c r="D1369">
        <v>5.35594879311223E-2</v>
      </c>
      <c r="E1369">
        <v>10.467910126582501</v>
      </c>
      <c r="F1369">
        <v>3</v>
      </c>
      <c r="G1369">
        <f t="shared" si="358"/>
        <v>99999</v>
      </c>
      <c r="H1369">
        <f t="shared" si="359"/>
        <v>0</v>
      </c>
      <c r="I1369">
        <f t="shared" si="360"/>
        <v>99999</v>
      </c>
      <c r="J1369">
        <f>IF(Basket_Sheet!$I$6=0,IF(C1369&lt;Basket_Sheet!$I$7,-10,10),IF(Basket_Sheet!$I$6=1,IF(D1369&lt;Basket_Sheet!$I$7,-10,10),IF(Basket_Sheet!$I$6=2,IF(E1369&gt;Basket_Sheet!$I$7,-10,10),"")))</f>
        <v>-10</v>
      </c>
      <c r="K1369">
        <f t="shared" si="361"/>
        <v>0</v>
      </c>
      <c r="L1369">
        <f t="shared" si="362"/>
        <v>4</v>
      </c>
      <c r="M1369">
        <f t="shared" si="363"/>
        <v>4</v>
      </c>
      <c r="N1369">
        <v>37104</v>
      </c>
      <c r="O1369" s="6">
        <f t="shared" si="368"/>
        <v>1.4588629989267243E-3</v>
      </c>
      <c r="P1369">
        <v>59850804</v>
      </c>
      <c r="Q1369" s="6">
        <f t="shared" si="369"/>
        <v>4.6911817198551642E-3</v>
      </c>
      <c r="R1369">
        <v>8571.3894490638831</v>
      </c>
      <c r="S1369" s="6">
        <f t="shared" si="370"/>
        <v>8.3127207832056627E-4</v>
      </c>
      <c r="T1369" s="29">
        <v>1319.9014799999995</v>
      </c>
      <c r="U1369" s="6">
        <f t="shared" si="371"/>
        <v>-5.5128254288905332E-4</v>
      </c>
      <c r="V1369">
        <v>2130.8165600000007</v>
      </c>
      <c r="W1369" s="6">
        <f t="shared" si="373"/>
        <v>-7.3696685758485314E-3</v>
      </c>
      <c r="X1369">
        <v>9891.2909290638818</v>
      </c>
      <c r="Y1369" s="6">
        <f t="shared" si="372"/>
        <v>6.4656181361533172E-4</v>
      </c>
      <c r="Z1369" s="29">
        <v>12022.107489063883</v>
      </c>
      <c r="AA1369" s="6">
        <f t="shared" si="374"/>
        <v>-7.8367392786560242E-4</v>
      </c>
      <c r="AB1369">
        <f t="shared" si="364"/>
        <v>2021</v>
      </c>
      <c r="AC1369">
        <f t="shared" si="365"/>
        <v>12</v>
      </c>
      <c r="AD1369" s="23">
        <f t="shared" si="366"/>
        <v>4</v>
      </c>
      <c r="AE1369">
        <f>IF(ISBLANK(Basket_Sheet!$I$1),0,IF(Basket_Sheet!$I$1=0,1,IF(Calculation_Sheet!AB1369=Basket_Sheet!$I$1,1,0)))</f>
        <v>1</v>
      </c>
      <c r="AF1369">
        <f>IF(ISBLANK(Basket_Sheet!$I$2),0,IF(Basket_Sheet!$I$2=0,1,IF(Calculation_Sheet!AC1369=Basket_Sheet!$I$2,1,0)))</f>
        <v>0</v>
      </c>
      <c r="AG1369">
        <f>IF(ISBLANK(Basket_Sheet!$I$3),0,IF(Basket_Sheet!$I$3=0,1,IF(Calculation_Sheet!AD1369=Basket_Sheet!$I$3,1,0)))</f>
        <v>0</v>
      </c>
      <c r="AH1369">
        <f t="shared" si="367"/>
        <v>1</v>
      </c>
    </row>
    <row r="1370" spans="1:34" x14ac:dyDescent="0.35">
      <c r="A1370" s="19">
        <v>44543</v>
      </c>
      <c r="B1370" s="7">
        <v>-1.2099760080782576</v>
      </c>
      <c r="C1370">
        <v>0.86316894600000005</v>
      </c>
      <c r="D1370">
        <v>0.23426925713601299</v>
      </c>
      <c r="E1370">
        <v>6.0721977705982004</v>
      </c>
      <c r="F1370">
        <v>7</v>
      </c>
      <c r="G1370">
        <f t="shared" si="358"/>
        <v>-1</v>
      </c>
      <c r="H1370">
        <f t="shared" si="359"/>
        <v>99999</v>
      </c>
      <c r="I1370">
        <f t="shared" si="360"/>
        <v>99999</v>
      </c>
      <c r="J1370">
        <f>IF(Basket_Sheet!$I$6=0,IF(C1370&lt;Basket_Sheet!$I$7,-10,10),IF(Basket_Sheet!$I$6=1,IF(D1370&lt;Basket_Sheet!$I$7,-10,10),IF(Basket_Sheet!$I$6=2,IF(E1370&gt;Basket_Sheet!$I$7,-10,10),"")))</f>
        <v>10</v>
      </c>
      <c r="K1370">
        <f t="shared" si="361"/>
        <v>-1</v>
      </c>
      <c r="L1370">
        <f t="shared" si="362"/>
        <v>1</v>
      </c>
      <c r="M1370">
        <f t="shared" si="363"/>
        <v>1</v>
      </c>
      <c r="N1370">
        <v>36962.199200000003</v>
      </c>
      <c r="O1370" s="6">
        <f t="shared" si="368"/>
        <v>-3.8217119448037407E-3</v>
      </c>
      <c r="P1370">
        <v>60062108</v>
      </c>
      <c r="Q1370" s="6">
        <f t="shared" si="369"/>
        <v>3.5305123052316034E-3</v>
      </c>
      <c r="R1370">
        <v>8593.0258627998592</v>
      </c>
      <c r="S1370" s="6">
        <f t="shared" si="370"/>
        <v>2.5242597906152131E-3</v>
      </c>
      <c r="T1370" s="29">
        <v>1321.3353999999995</v>
      </c>
      <c r="U1370" s="6">
        <f t="shared" si="371"/>
        <v>1.0863841140626995E-3</v>
      </c>
      <c r="V1370">
        <v>2130.8165600000007</v>
      </c>
      <c r="W1370" s="6">
        <f t="shared" si="373"/>
        <v>0</v>
      </c>
      <c r="X1370">
        <v>9914.3612627998591</v>
      </c>
      <c r="Y1370" s="6">
        <f t="shared" si="372"/>
        <v>2.332388552862108E-3</v>
      </c>
      <c r="Z1370" s="29">
        <v>12045.17782279986</v>
      </c>
      <c r="AA1370" s="6">
        <f t="shared" si="374"/>
        <v>1.9189924692457616E-3</v>
      </c>
      <c r="AB1370">
        <f t="shared" si="364"/>
        <v>2021</v>
      </c>
      <c r="AC1370">
        <f t="shared" si="365"/>
        <v>12</v>
      </c>
      <c r="AD1370" s="23">
        <f t="shared" si="366"/>
        <v>4</v>
      </c>
      <c r="AE1370">
        <f>IF(ISBLANK(Basket_Sheet!$I$1),0,IF(Basket_Sheet!$I$1=0,1,IF(Calculation_Sheet!AB1370=Basket_Sheet!$I$1,1,0)))</f>
        <v>1</v>
      </c>
      <c r="AF1370">
        <f>IF(ISBLANK(Basket_Sheet!$I$2),0,IF(Basket_Sheet!$I$2=0,1,IF(Calculation_Sheet!AC1370=Basket_Sheet!$I$2,1,0)))</f>
        <v>0</v>
      </c>
      <c r="AG1370">
        <f>IF(ISBLANK(Basket_Sheet!$I$3),0,IF(Basket_Sheet!$I$3=0,1,IF(Calculation_Sheet!AD1370=Basket_Sheet!$I$3,1,0)))</f>
        <v>0</v>
      </c>
      <c r="AH1370">
        <f t="shared" si="367"/>
        <v>1</v>
      </c>
    </row>
    <row r="1371" spans="1:34" x14ac:dyDescent="0.35">
      <c r="A1371" s="19">
        <v>44544</v>
      </c>
      <c r="B1371" s="7">
        <v>0.22749420915557308</v>
      </c>
      <c r="C1371">
        <v>0.50158610999999997</v>
      </c>
      <c r="D1371">
        <v>5.04481457877064E-2</v>
      </c>
      <c r="E1371">
        <v>8.0054896927457495</v>
      </c>
      <c r="F1371">
        <v>7</v>
      </c>
      <c r="G1371">
        <f t="shared" si="358"/>
        <v>99999</v>
      </c>
      <c r="H1371">
        <f t="shared" si="359"/>
        <v>0</v>
      </c>
      <c r="I1371">
        <f t="shared" si="360"/>
        <v>99999</v>
      </c>
      <c r="J1371">
        <f>IF(Basket_Sheet!$I$6=0,IF(C1371&lt;Basket_Sheet!$I$7,-10,10),IF(Basket_Sheet!$I$6=1,IF(D1371&lt;Basket_Sheet!$I$7,-10,10),IF(Basket_Sheet!$I$6=2,IF(E1371&gt;Basket_Sheet!$I$7,-10,10),"")))</f>
        <v>-10</v>
      </c>
      <c r="K1371">
        <f t="shared" si="361"/>
        <v>0</v>
      </c>
      <c r="L1371">
        <f t="shared" si="362"/>
        <v>4</v>
      </c>
      <c r="M1371">
        <f t="shared" si="363"/>
        <v>4</v>
      </c>
      <c r="N1371">
        <v>36894.75</v>
      </c>
      <c r="O1371" s="6">
        <f t="shared" si="368"/>
        <v>-1.8248156619425915E-3</v>
      </c>
      <c r="P1371">
        <v>60095396</v>
      </c>
      <c r="Q1371" s="6">
        <f t="shared" si="369"/>
        <v>5.5422630188073363E-4</v>
      </c>
      <c r="R1371">
        <v>8598.150305838737</v>
      </c>
      <c r="S1371" s="6">
        <f t="shared" si="370"/>
        <v>5.9634907664629644E-4</v>
      </c>
      <c r="T1371" s="29">
        <v>1324.6233399999994</v>
      </c>
      <c r="U1371" s="6">
        <f t="shared" si="371"/>
        <v>2.4883462593978667E-3</v>
      </c>
      <c r="V1371">
        <v>2136.5712000000003</v>
      </c>
      <c r="W1371" s="6">
        <f t="shared" si="373"/>
        <v>2.7006735859043118E-3</v>
      </c>
      <c r="X1371">
        <v>9922.7736458387371</v>
      </c>
      <c r="Y1371" s="6">
        <f t="shared" si="372"/>
        <v>8.4850479177545068E-4</v>
      </c>
      <c r="Z1371" s="29">
        <v>12059.344845838737</v>
      </c>
      <c r="AA1371" s="6">
        <f t="shared" si="374"/>
        <v>1.1761572346453697E-3</v>
      </c>
      <c r="AB1371">
        <f t="shared" si="364"/>
        <v>2021</v>
      </c>
      <c r="AC1371">
        <f t="shared" si="365"/>
        <v>12</v>
      </c>
      <c r="AD1371" s="23">
        <f t="shared" si="366"/>
        <v>4</v>
      </c>
      <c r="AE1371">
        <f>IF(ISBLANK(Basket_Sheet!$I$1),0,IF(Basket_Sheet!$I$1=0,1,IF(Calculation_Sheet!AB1371=Basket_Sheet!$I$1,1,0)))</f>
        <v>1</v>
      </c>
      <c r="AF1371">
        <f>IF(ISBLANK(Basket_Sheet!$I$2),0,IF(Basket_Sheet!$I$2=0,1,IF(Calculation_Sheet!AC1371=Basket_Sheet!$I$2,1,0)))</f>
        <v>0</v>
      </c>
      <c r="AG1371">
        <f>IF(ISBLANK(Basket_Sheet!$I$3),0,IF(Basket_Sheet!$I$3=0,1,IF(Calculation_Sheet!AD1371=Basket_Sheet!$I$3,1,0)))</f>
        <v>0</v>
      </c>
      <c r="AH1371">
        <f t="shared" si="367"/>
        <v>1</v>
      </c>
    </row>
    <row r="1372" spans="1:34" x14ac:dyDescent="0.35">
      <c r="A1372" s="19">
        <v>44545</v>
      </c>
      <c r="B1372" s="7">
        <v>-0.82746514463874787</v>
      </c>
      <c r="C1372">
        <v>1.3195547E-2</v>
      </c>
      <c r="D1372">
        <v>9.1416270876394506E-2</v>
      </c>
      <c r="E1372">
        <v>11.156758012368099</v>
      </c>
      <c r="F1372">
        <v>4</v>
      </c>
      <c r="G1372">
        <f t="shared" si="358"/>
        <v>-1</v>
      </c>
      <c r="H1372">
        <f t="shared" si="359"/>
        <v>99999</v>
      </c>
      <c r="I1372">
        <f t="shared" si="360"/>
        <v>99999</v>
      </c>
      <c r="J1372">
        <f>IF(Basket_Sheet!$I$6=0,IF(C1372&lt;Basket_Sheet!$I$7,-10,10),IF(Basket_Sheet!$I$6=1,IF(D1372&lt;Basket_Sheet!$I$7,-10,10),IF(Basket_Sheet!$I$6=2,IF(E1372&gt;Basket_Sheet!$I$7,-10,10),"")))</f>
        <v>10</v>
      </c>
      <c r="K1372">
        <f t="shared" si="361"/>
        <v>-1</v>
      </c>
      <c r="L1372">
        <f t="shared" si="362"/>
        <v>1</v>
      </c>
      <c r="M1372">
        <f t="shared" si="363"/>
        <v>1</v>
      </c>
      <c r="N1372">
        <v>36769.25</v>
      </c>
      <c r="O1372" s="6">
        <f t="shared" si="368"/>
        <v>-3.4015679737632309E-3</v>
      </c>
      <c r="P1372">
        <v>60031224</v>
      </c>
      <c r="Q1372" s="6">
        <f t="shared" si="369"/>
        <v>-1.0678355460042033E-3</v>
      </c>
      <c r="R1372">
        <v>8571.7140611801824</v>
      </c>
      <c r="S1372" s="6">
        <f t="shared" si="370"/>
        <v>-3.0746432335106988E-3</v>
      </c>
      <c r="T1372" s="29">
        <v>1318.2816599999992</v>
      </c>
      <c r="U1372" s="6">
        <f t="shared" si="371"/>
        <v>-4.7875345454808649E-3</v>
      </c>
      <c r="V1372">
        <v>2151.4259600000005</v>
      </c>
      <c r="W1372" s="6">
        <f t="shared" si="373"/>
        <v>6.9526164164339654E-3</v>
      </c>
      <c r="X1372">
        <v>9889.9957211801811</v>
      </c>
      <c r="Y1372" s="6">
        <f t="shared" si="372"/>
        <v>-3.3033026680299171E-3</v>
      </c>
      <c r="Z1372" s="29">
        <v>12041.421681180182</v>
      </c>
      <c r="AA1372" s="6">
        <f t="shared" si="374"/>
        <v>-1.4862469634692177E-3</v>
      </c>
      <c r="AB1372">
        <f t="shared" si="364"/>
        <v>2021</v>
      </c>
      <c r="AC1372">
        <f t="shared" si="365"/>
        <v>12</v>
      </c>
      <c r="AD1372" s="23">
        <f t="shared" si="366"/>
        <v>4</v>
      </c>
      <c r="AE1372">
        <f>IF(ISBLANK(Basket_Sheet!$I$1),0,IF(Basket_Sheet!$I$1=0,1,IF(Calculation_Sheet!AB1372=Basket_Sheet!$I$1,1,0)))</f>
        <v>1</v>
      </c>
      <c r="AF1372">
        <f>IF(ISBLANK(Basket_Sheet!$I$2),0,IF(Basket_Sheet!$I$2=0,1,IF(Calculation_Sheet!AC1372=Basket_Sheet!$I$2,1,0)))</f>
        <v>0</v>
      </c>
      <c r="AG1372">
        <f>IF(ISBLANK(Basket_Sheet!$I$3),0,IF(Basket_Sheet!$I$3=0,1,IF(Calculation_Sheet!AD1372=Basket_Sheet!$I$3,1,0)))</f>
        <v>0</v>
      </c>
      <c r="AH1372">
        <f t="shared" si="367"/>
        <v>1</v>
      </c>
    </row>
    <row r="1373" spans="1:34" x14ac:dyDescent="0.35">
      <c r="A1373" s="19">
        <v>44546</v>
      </c>
      <c r="B1373" s="7">
        <v>-2.9432790071979356</v>
      </c>
      <c r="C1373">
        <v>0.74109734299999996</v>
      </c>
      <c r="D1373">
        <v>0.18288746911734999</v>
      </c>
      <c r="E1373">
        <v>6.6834041930294301</v>
      </c>
      <c r="F1373">
        <v>9</v>
      </c>
      <c r="G1373">
        <f t="shared" si="358"/>
        <v>-1</v>
      </c>
      <c r="H1373">
        <f t="shared" si="359"/>
        <v>99999</v>
      </c>
      <c r="I1373">
        <f t="shared" si="360"/>
        <v>99999</v>
      </c>
      <c r="J1373">
        <f>IF(Basket_Sheet!$I$6=0,IF(C1373&lt;Basket_Sheet!$I$7,-10,10),IF(Basket_Sheet!$I$6=1,IF(D1373&lt;Basket_Sheet!$I$7,-10,10),IF(Basket_Sheet!$I$6=2,IF(E1373&gt;Basket_Sheet!$I$7,-10,10),"")))</f>
        <v>10</v>
      </c>
      <c r="K1373">
        <f t="shared" si="361"/>
        <v>-1</v>
      </c>
      <c r="L1373">
        <f t="shared" si="362"/>
        <v>1</v>
      </c>
      <c r="M1373">
        <f t="shared" si="363"/>
        <v>1</v>
      </c>
      <c r="N1373">
        <v>36585.449200000003</v>
      </c>
      <c r="O1373" s="6">
        <f t="shared" si="368"/>
        <v>-4.998763912780313E-3</v>
      </c>
      <c r="P1373">
        <v>60308184</v>
      </c>
      <c r="Q1373" s="6">
        <f t="shared" si="369"/>
        <v>4.6135990830371565E-3</v>
      </c>
      <c r="R1373">
        <v>8595.1142547828185</v>
      </c>
      <c r="S1373" s="6">
        <f t="shared" si="370"/>
        <v>2.7299316607645174E-3</v>
      </c>
      <c r="T1373" s="29">
        <v>1316.5097399999993</v>
      </c>
      <c r="U1373" s="6">
        <f t="shared" si="371"/>
        <v>-1.3441133664864324E-3</v>
      </c>
      <c r="V1373">
        <v>2153.1659600000003</v>
      </c>
      <c r="W1373" s="6">
        <f t="shared" si="373"/>
        <v>8.0876592192824504E-4</v>
      </c>
      <c r="X1373">
        <v>9911.623994782818</v>
      </c>
      <c r="Y1373" s="6">
        <f t="shared" si="372"/>
        <v>2.1868840202143858E-3</v>
      </c>
      <c r="Z1373" s="29">
        <v>12064.789954782818</v>
      </c>
      <c r="AA1373" s="6">
        <f t="shared" si="374"/>
        <v>1.9406573593514498E-3</v>
      </c>
      <c r="AB1373">
        <f t="shared" si="364"/>
        <v>2021</v>
      </c>
      <c r="AC1373">
        <f t="shared" si="365"/>
        <v>12</v>
      </c>
      <c r="AD1373" s="23">
        <f t="shared" si="366"/>
        <v>4</v>
      </c>
      <c r="AE1373">
        <f>IF(ISBLANK(Basket_Sheet!$I$1),0,IF(Basket_Sheet!$I$1=0,1,IF(Calculation_Sheet!AB1373=Basket_Sheet!$I$1,1,0)))</f>
        <v>1</v>
      </c>
      <c r="AF1373">
        <f>IF(ISBLANK(Basket_Sheet!$I$2),0,IF(Basket_Sheet!$I$2=0,1,IF(Calculation_Sheet!AC1373=Basket_Sheet!$I$2,1,0)))</f>
        <v>0</v>
      </c>
      <c r="AG1373">
        <f>IF(ISBLANK(Basket_Sheet!$I$3),0,IF(Basket_Sheet!$I$3=0,1,IF(Calculation_Sheet!AD1373=Basket_Sheet!$I$3,1,0)))</f>
        <v>0</v>
      </c>
      <c r="AH1373">
        <f t="shared" si="367"/>
        <v>1</v>
      </c>
    </row>
    <row r="1374" spans="1:34" x14ac:dyDescent="0.35">
      <c r="A1374" s="19">
        <v>44547</v>
      </c>
      <c r="B1374" s="7">
        <v>-3.8975711046279935</v>
      </c>
      <c r="C1374">
        <v>0.48208432800000001</v>
      </c>
      <c r="D1374">
        <v>0.25997147223461298</v>
      </c>
      <c r="E1374">
        <v>6.6275027432590896</v>
      </c>
      <c r="F1374">
        <v>10</v>
      </c>
      <c r="G1374">
        <f t="shared" si="358"/>
        <v>-1</v>
      </c>
      <c r="H1374">
        <f t="shared" si="359"/>
        <v>99999</v>
      </c>
      <c r="I1374">
        <f t="shared" si="360"/>
        <v>99999</v>
      </c>
      <c r="J1374">
        <f>IF(Basket_Sheet!$I$6=0,IF(C1374&lt;Basket_Sheet!$I$7,-10,10),IF(Basket_Sheet!$I$6=1,IF(D1374&lt;Basket_Sheet!$I$7,-10,10),IF(Basket_Sheet!$I$6=2,IF(E1374&gt;Basket_Sheet!$I$7,-10,10),"")))</f>
        <v>10</v>
      </c>
      <c r="K1374">
        <f t="shared" si="361"/>
        <v>-1</v>
      </c>
      <c r="L1374">
        <f t="shared" si="362"/>
        <v>1</v>
      </c>
      <c r="M1374">
        <f t="shared" si="363"/>
        <v>1</v>
      </c>
      <c r="N1374">
        <v>35679.851600000002</v>
      </c>
      <c r="O1374" s="6">
        <f t="shared" si="368"/>
        <v>-2.4752944676158295E-2</v>
      </c>
      <c r="P1374">
        <v>60391336</v>
      </c>
      <c r="Q1374" s="6">
        <f t="shared" si="369"/>
        <v>1.3787846770514367E-3</v>
      </c>
      <c r="R1374">
        <v>8594.847110709854</v>
      </c>
      <c r="S1374" s="6">
        <f t="shared" si="370"/>
        <v>-3.1080921677806295E-5</v>
      </c>
      <c r="T1374" s="29">
        <v>1324.5867599999995</v>
      </c>
      <c r="U1374" s="6">
        <f t="shared" si="371"/>
        <v>6.1351767895010401E-3</v>
      </c>
      <c r="V1374">
        <v>2172.9599200000002</v>
      </c>
      <c r="W1374" s="6">
        <f t="shared" si="373"/>
        <v>9.1929560320560544E-3</v>
      </c>
      <c r="X1374">
        <v>9919.4338707098541</v>
      </c>
      <c r="Y1374" s="6">
        <f t="shared" si="372"/>
        <v>7.8795119055641294E-4</v>
      </c>
      <c r="Z1374" s="29">
        <v>12092.393790709855</v>
      </c>
      <c r="AA1374" s="6">
        <f t="shared" si="374"/>
        <v>2.2879665564417007E-3</v>
      </c>
      <c r="AB1374">
        <f t="shared" si="364"/>
        <v>2021</v>
      </c>
      <c r="AC1374">
        <f t="shared" si="365"/>
        <v>12</v>
      </c>
      <c r="AD1374" s="23">
        <f t="shared" si="366"/>
        <v>4</v>
      </c>
      <c r="AE1374">
        <f>IF(ISBLANK(Basket_Sheet!$I$1),0,IF(Basket_Sheet!$I$1=0,1,IF(Calculation_Sheet!AB1374=Basket_Sheet!$I$1,1,0)))</f>
        <v>1</v>
      </c>
      <c r="AF1374">
        <f>IF(ISBLANK(Basket_Sheet!$I$2),0,IF(Basket_Sheet!$I$2=0,1,IF(Calculation_Sheet!AC1374=Basket_Sheet!$I$2,1,0)))</f>
        <v>0</v>
      </c>
      <c r="AG1374">
        <f>IF(ISBLANK(Basket_Sheet!$I$3),0,IF(Basket_Sheet!$I$3=0,1,IF(Calculation_Sheet!AD1374=Basket_Sheet!$I$3,1,0)))</f>
        <v>0</v>
      </c>
      <c r="AH1374">
        <f t="shared" si="367"/>
        <v>1</v>
      </c>
    </row>
    <row r="1375" spans="1:34" x14ac:dyDescent="0.35">
      <c r="A1375" s="19">
        <v>44550</v>
      </c>
      <c r="B1375" s="7">
        <v>-0.2220314051658123</v>
      </c>
      <c r="C1375">
        <v>0.16467107</v>
      </c>
      <c r="D1375">
        <v>9.9109425605935705E-2</v>
      </c>
      <c r="E1375">
        <v>7.4893304061836998</v>
      </c>
      <c r="F1375">
        <v>6</v>
      </c>
      <c r="G1375">
        <f t="shared" si="358"/>
        <v>99999</v>
      </c>
      <c r="H1375">
        <f t="shared" si="359"/>
        <v>0</v>
      </c>
      <c r="I1375">
        <f t="shared" si="360"/>
        <v>99999</v>
      </c>
      <c r="J1375">
        <f>IF(Basket_Sheet!$I$6=0,IF(C1375&lt;Basket_Sheet!$I$7,-10,10),IF(Basket_Sheet!$I$6=1,IF(D1375&lt;Basket_Sheet!$I$7,-10,10),IF(Basket_Sheet!$I$6=2,IF(E1375&gt;Basket_Sheet!$I$7,-10,10),"")))</f>
        <v>10</v>
      </c>
      <c r="K1375">
        <f t="shared" si="361"/>
        <v>0</v>
      </c>
      <c r="L1375">
        <f t="shared" si="362"/>
        <v>3</v>
      </c>
      <c r="M1375">
        <f t="shared" si="363"/>
        <v>3</v>
      </c>
      <c r="N1375">
        <v>34436.5</v>
      </c>
      <c r="O1375" s="6">
        <f t="shared" si="368"/>
        <v>-3.4847443143513623E-2</v>
      </c>
      <c r="P1375">
        <v>60492208</v>
      </c>
      <c r="Q1375" s="6">
        <f t="shared" si="369"/>
        <v>1.6703058200269183E-3</v>
      </c>
      <c r="R1375">
        <v>8587.0523068041384</v>
      </c>
      <c r="S1375" s="6">
        <f t="shared" si="370"/>
        <v>-9.0691594688196986E-4</v>
      </c>
      <c r="T1375" s="29">
        <v>1329.5991199999994</v>
      </c>
      <c r="U1375" s="6">
        <f t="shared" si="371"/>
        <v>3.7840933877368865E-3</v>
      </c>
      <c r="V1375">
        <v>2177.5790400000005</v>
      </c>
      <c r="W1375" s="6">
        <f t="shared" si="373"/>
        <v>2.1257271970300806E-3</v>
      </c>
      <c r="X1375">
        <v>9916.6514268041374</v>
      </c>
      <c r="Y1375" s="6">
        <f t="shared" si="372"/>
        <v>-2.8050430518344882E-4</v>
      </c>
      <c r="Z1375" s="29">
        <v>12094.230466804138</v>
      </c>
      <c r="AA1375" s="6">
        <f t="shared" si="374"/>
        <v>1.5188689072420658E-4</v>
      </c>
      <c r="AB1375">
        <f t="shared" si="364"/>
        <v>2021</v>
      </c>
      <c r="AC1375">
        <f t="shared" si="365"/>
        <v>12</v>
      </c>
      <c r="AD1375" s="23">
        <f t="shared" si="366"/>
        <v>4</v>
      </c>
      <c r="AE1375">
        <f>IF(ISBLANK(Basket_Sheet!$I$1),0,IF(Basket_Sheet!$I$1=0,1,IF(Calculation_Sheet!AB1375=Basket_Sheet!$I$1,1,0)))</f>
        <v>1</v>
      </c>
      <c r="AF1375">
        <f>IF(ISBLANK(Basket_Sheet!$I$2),0,IF(Basket_Sheet!$I$2=0,1,IF(Calculation_Sheet!AC1375=Basket_Sheet!$I$2,1,0)))</f>
        <v>0</v>
      </c>
      <c r="AG1375">
        <f>IF(ISBLANK(Basket_Sheet!$I$3),0,IF(Basket_Sheet!$I$3=0,1,IF(Calculation_Sheet!AD1375=Basket_Sheet!$I$3,1,0)))</f>
        <v>0</v>
      </c>
      <c r="AH1375">
        <f t="shared" si="367"/>
        <v>1</v>
      </c>
    </row>
    <row r="1376" spans="1:34" x14ac:dyDescent="0.35">
      <c r="A1376" s="19">
        <v>44551</v>
      </c>
      <c r="B1376" s="7">
        <v>0.38522574640780338</v>
      </c>
      <c r="C1376">
        <v>0.18297570199999999</v>
      </c>
      <c r="D1376">
        <v>2.1668870558903802E-2</v>
      </c>
      <c r="E1376">
        <v>7.2837793697093396</v>
      </c>
      <c r="F1376">
        <v>7</v>
      </c>
      <c r="G1376">
        <f t="shared" si="358"/>
        <v>99999</v>
      </c>
      <c r="H1376">
        <f t="shared" si="359"/>
        <v>99999</v>
      </c>
      <c r="I1376">
        <f t="shared" si="360"/>
        <v>1</v>
      </c>
      <c r="J1376">
        <f>IF(Basket_Sheet!$I$6=0,IF(C1376&lt;Basket_Sheet!$I$7,-10,10),IF(Basket_Sheet!$I$6=1,IF(D1376&lt;Basket_Sheet!$I$7,-10,10),IF(Basket_Sheet!$I$6=2,IF(E1376&gt;Basket_Sheet!$I$7,-10,10),"")))</f>
        <v>-10</v>
      </c>
      <c r="K1376">
        <f t="shared" si="361"/>
        <v>1</v>
      </c>
      <c r="L1376">
        <f t="shared" si="362"/>
        <v>6</v>
      </c>
      <c r="M1376">
        <f t="shared" si="363"/>
        <v>6</v>
      </c>
      <c r="N1376">
        <v>34664.75</v>
      </c>
      <c r="O1376" s="6">
        <f t="shared" si="368"/>
        <v>6.6281416520261871E-3</v>
      </c>
      <c r="P1376">
        <v>60628064</v>
      </c>
      <c r="Q1376" s="6">
        <f t="shared" si="369"/>
        <v>2.2458429687339798E-3</v>
      </c>
      <c r="R1376">
        <v>8586.3613902249708</v>
      </c>
      <c r="S1376" s="6">
        <f t="shared" si="370"/>
        <v>-8.0460273733318211E-5</v>
      </c>
      <c r="T1376" s="29">
        <v>1327.8422999999993</v>
      </c>
      <c r="U1376" s="6">
        <f t="shared" si="371"/>
        <v>-1.3213155556240919E-3</v>
      </c>
      <c r="V1376">
        <v>2224.6686400000003</v>
      </c>
      <c r="W1376" s="6">
        <f t="shared" si="373"/>
        <v>2.1624748923005699E-2</v>
      </c>
      <c r="X1376">
        <v>9914.2036902249711</v>
      </c>
      <c r="Y1376" s="6">
        <f t="shared" si="372"/>
        <v>-2.4683095873978544E-4</v>
      </c>
      <c r="Z1376" s="29">
        <v>12138.872330224971</v>
      </c>
      <c r="AA1376" s="6">
        <f t="shared" si="374"/>
        <v>3.6911702272719449E-3</v>
      </c>
      <c r="AB1376">
        <f t="shared" si="364"/>
        <v>2021</v>
      </c>
      <c r="AC1376">
        <f t="shared" si="365"/>
        <v>12</v>
      </c>
      <c r="AD1376" s="23">
        <f t="shared" si="366"/>
        <v>4</v>
      </c>
      <c r="AE1376">
        <f>IF(ISBLANK(Basket_Sheet!$I$1),0,IF(Basket_Sheet!$I$1=0,1,IF(Calculation_Sheet!AB1376=Basket_Sheet!$I$1,1,0)))</f>
        <v>1</v>
      </c>
      <c r="AF1376">
        <f>IF(ISBLANK(Basket_Sheet!$I$2),0,IF(Basket_Sheet!$I$2=0,1,IF(Calculation_Sheet!AC1376=Basket_Sheet!$I$2,1,0)))</f>
        <v>0</v>
      </c>
      <c r="AG1376">
        <f>IF(ISBLANK(Basket_Sheet!$I$3),0,IF(Basket_Sheet!$I$3=0,1,IF(Calculation_Sheet!AD1376=Basket_Sheet!$I$3,1,0)))</f>
        <v>0</v>
      </c>
      <c r="AH1376">
        <f t="shared" si="367"/>
        <v>1</v>
      </c>
    </row>
    <row r="1377" spans="1:34" x14ac:dyDescent="0.35">
      <c r="A1377" s="19">
        <v>44552</v>
      </c>
      <c r="B1377" s="7">
        <v>0.24200786628709203</v>
      </c>
      <c r="C1377">
        <v>1.3299976E-2</v>
      </c>
      <c r="D1377">
        <v>5.9188964576958297E-2</v>
      </c>
      <c r="E1377">
        <v>10.8150169229406</v>
      </c>
      <c r="F1377">
        <v>5</v>
      </c>
      <c r="G1377">
        <f t="shared" si="358"/>
        <v>99999</v>
      </c>
      <c r="H1377">
        <f t="shared" si="359"/>
        <v>0</v>
      </c>
      <c r="I1377">
        <f t="shared" si="360"/>
        <v>99999</v>
      </c>
      <c r="J1377">
        <f>IF(Basket_Sheet!$I$6=0,IF(C1377&lt;Basket_Sheet!$I$7,-10,10),IF(Basket_Sheet!$I$6=1,IF(D1377&lt;Basket_Sheet!$I$7,-10,10),IF(Basket_Sheet!$I$6=2,IF(E1377&gt;Basket_Sheet!$I$7,-10,10),"")))</f>
        <v>-10</v>
      </c>
      <c r="K1377">
        <f t="shared" si="361"/>
        <v>0</v>
      </c>
      <c r="L1377">
        <f t="shared" si="362"/>
        <v>4</v>
      </c>
      <c r="M1377">
        <f t="shared" si="363"/>
        <v>4</v>
      </c>
      <c r="N1377">
        <v>35095.25</v>
      </c>
      <c r="O1377" s="6">
        <f t="shared" si="368"/>
        <v>1.2418955855732383E-2</v>
      </c>
      <c r="P1377">
        <v>61027252</v>
      </c>
      <c r="Q1377" s="6">
        <f t="shared" si="369"/>
        <v>6.5842115624870079E-3</v>
      </c>
      <c r="R1377">
        <v>8585.9833643315615</v>
      </c>
      <c r="S1377" s="6">
        <f t="shared" si="370"/>
        <v>-4.4026319907741751E-5</v>
      </c>
      <c r="T1377" s="29">
        <v>1323.2644399999992</v>
      </c>
      <c r="U1377" s="6">
        <f t="shared" si="371"/>
        <v>-3.4475931366247936E-3</v>
      </c>
      <c r="V1377">
        <v>2194.5367600000004</v>
      </c>
      <c r="W1377" s="6">
        <f t="shared" si="373"/>
        <v>-1.3544435093938212E-2</v>
      </c>
      <c r="X1377">
        <v>9909.2478043315605</v>
      </c>
      <c r="Y1377" s="6">
        <f t="shared" si="372"/>
        <v>-4.9987735256007415E-4</v>
      </c>
      <c r="Z1377" s="29">
        <v>12103.784564331561</v>
      </c>
      <c r="AA1377" s="6">
        <f t="shared" si="374"/>
        <v>-2.8905292797292148E-3</v>
      </c>
      <c r="AB1377">
        <f t="shared" si="364"/>
        <v>2021</v>
      </c>
      <c r="AC1377">
        <f t="shared" si="365"/>
        <v>12</v>
      </c>
      <c r="AD1377" s="23">
        <f t="shared" si="366"/>
        <v>4</v>
      </c>
      <c r="AE1377">
        <f>IF(ISBLANK(Basket_Sheet!$I$1),0,IF(Basket_Sheet!$I$1=0,1,IF(Calculation_Sheet!AB1377=Basket_Sheet!$I$1,1,0)))</f>
        <v>1</v>
      </c>
      <c r="AF1377">
        <f>IF(ISBLANK(Basket_Sheet!$I$2),0,IF(Basket_Sheet!$I$2=0,1,IF(Calculation_Sheet!AC1377=Basket_Sheet!$I$2,1,0)))</f>
        <v>0</v>
      </c>
      <c r="AG1377">
        <f>IF(ISBLANK(Basket_Sheet!$I$3),0,IF(Basket_Sheet!$I$3=0,1,IF(Calculation_Sheet!AD1377=Basket_Sheet!$I$3,1,0)))</f>
        <v>0</v>
      </c>
      <c r="AH1377">
        <f t="shared" si="367"/>
        <v>1</v>
      </c>
    </row>
    <row r="1378" spans="1:34" x14ac:dyDescent="0.35">
      <c r="A1378" s="19">
        <v>44553</v>
      </c>
      <c r="B1378" s="7">
        <v>-0.7845005830678321</v>
      </c>
      <c r="C1378">
        <v>0.25411904899999999</v>
      </c>
      <c r="D1378">
        <v>6.8473532518324102E-4</v>
      </c>
      <c r="E1378">
        <v>8.2179402533086403</v>
      </c>
      <c r="F1378">
        <v>1</v>
      </c>
      <c r="G1378">
        <f t="shared" si="358"/>
        <v>-1</v>
      </c>
      <c r="H1378">
        <f t="shared" si="359"/>
        <v>99999</v>
      </c>
      <c r="I1378">
        <f t="shared" si="360"/>
        <v>99999</v>
      </c>
      <c r="J1378">
        <f>IF(Basket_Sheet!$I$6=0,IF(C1378&lt;Basket_Sheet!$I$7,-10,10),IF(Basket_Sheet!$I$6=1,IF(D1378&lt;Basket_Sheet!$I$7,-10,10),IF(Basket_Sheet!$I$6=2,IF(E1378&gt;Basket_Sheet!$I$7,-10,10),"")))</f>
        <v>-10</v>
      </c>
      <c r="K1378">
        <f t="shared" si="361"/>
        <v>-1</v>
      </c>
      <c r="L1378">
        <f t="shared" si="362"/>
        <v>2</v>
      </c>
      <c r="M1378">
        <f t="shared" si="363"/>
        <v>2</v>
      </c>
      <c r="N1378">
        <v>35082.851600000002</v>
      </c>
      <c r="O1378" s="6">
        <f t="shared" si="368"/>
        <v>-3.5327857758526982E-4</v>
      </c>
      <c r="P1378">
        <v>61272324</v>
      </c>
      <c r="Q1378" s="6">
        <f t="shared" si="369"/>
        <v>4.0157797044506616E-3</v>
      </c>
      <c r="R1378">
        <v>8610.9089106947395</v>
      </c>
      <c r="S1378" s="6">
        <f t="shared" si="370"/>
        <v>2.9030508569030111E-3</v>
      </c>
      <c r="T1378" s="29">
        <v>1329.4726199999996</v>
      </c>
      <c r="U1378" s="6">
        <f t="shared" si="371"/>
        <v>4.6915641442011324E-3</v>
      </c>
      <c r="V1378">
        <v>2173.9682000000003</v>
      </c>
      <c r="W1378" s="6">
        <f t="shared" si="373"/>
        <v>-9.3726203975731393E-3</v>
      </c>
      <c r="X1378">
        <v>9940.3815306947399</v>
      </c>
      <c r="Y1378" s="6">
        <f t="shared" si="372"/>
        <v>3.1418859410872191E-3</v>
      </c>
      <c r="Z1378" s="29">
        <v>12114.349730694739</v>
      </c>
      <c r="AA1378" s="6">
        <f t="shared" si="374"/>
        <v>8.7288123041395771E-4</v>
      </c>
      <c r="AB1378">
        <f t="shared" si="364"/>
        <v>2021</v>
      </c>
      <c r="AC1378">
        <f t="shared" si="365"/>
        <v>12</v>
      </c>
      <c r="AD1378" s="23">
        <f t="shared" si="366"/>
        <v>4</v>
      </c>
      <c r="AE1378">
        <f>IF(ISBLANK(Basket_Sheet!$I$1),0,IF(Basket_Sheet!$I$1=0,1,IF(Calculation_Sheet!AB1378=Basket_Sheet!$I$1,1,0)))</f>
        <v>1</v>
      </c>
      <c r="AF1378">
        <f>IF(ISBLANK(Basket_Sheet!$I$2),0,IF(Basket_Sheet!$I$2=0,1,IF(Calculation_Sheet!AC1378=Basket_Sheet!$I$2,1,0)))</f>
        <v>0</v>
      </c>
      <c r="AG1378">
        <f>IF(ISBLANK(Basket_Sheet!$I$3),0,IF(Basket_Sheet!$I$3=0,1,IF(Calculation_Sheet!AD1378=Basket_Sheet!$I$3,1,0)))</f>
        <v>0</v>
      </c>
      <c r="AH1378">
        <f t="shared" si="367"/>
        <v>1</v>
      </c>
    </row>
    <row r="1379" spans="1:34" x14ac:dyDescent="0.35">
      <c r="A1379" s="19">
        <v>44554</v>
      </c>
      <c r="B1379" s="7">
        <v>8.0884277952888051E-2</v>
      </c>
      <c r="C1379">
        <v>0.48920565799999999</v>
      </c>
      <c r="D1379">
        <v>1.81507255180994E-2</v>
      </c>
      <c r="E1379">
        <v>9.1502311919026393</v>
      </c>
      <c r="F1379">
        <v>4</v>
      </c>
      <c r="G1379">
        <f t="shared" si="358"/>
        <v>99999</v>
      </c>
      <c r="H1379">
        <f t="shared" si="359"/>
        <v>0</v>
      </c>
      <c r="I1379">
        <f t="shared" si="360"/>
        <v>99999</v>
      </c>
      <c r="J1379">
        <f>IF(Basket_Sheet!$I$6=0,IF(C1379&lt;Basket_Sheet!$I$7,-10,10),IF(Basket_Sheet!$I$6=1,IF(D1379&lt;Basket_Sheet!$I$7,-10,10),IF(Basket_Sheet!$I$6=2,IF(E1379&gt;Basket_Sheet!$I$7,-10,10),"")))</f>
        <v>-10</v>
      </c>
      <c r="K1379">
        <f t="shared" si="361"/>
        <v>0</v>
      </c>
      <c r="L1379">
        <f t="shared" si="362"/>
        <v>4</v>
      </c>
      <c r="M1379">
        <f t="shared" si="363"/>
        <v>4</v>
      </c>
      <c r="N1379">
        <v>34879.648399999998</v>
      </c>
      <c r="O1379" s="6">
        <f t="shared" si="368"/>
        <v>-5.7920947338272466E-3</v>
      </c>
      <c r="P1379">
        <v>61316440</v>
      </c>
      <c r="Q1379" s="6">
        <f t="shared" si="369"/>
        <v>7.1999880402784378E-4</v>
      </c>
      <c r="R1379">
        <v>8606.1383698821192</v>
      </c>
      <c r="S1379" s="6">
        <f t="shared" si="370"/>
        <v>-5.5401129684407024E-4</v>
      </c>
      <c r="T1379" s="29">
        <v>1331.1770999999992</v>
      </c>
      <c r="U1379" s="6">
        <f t="shared" si="371"/>
        <v>1.282072285174074E-3</v>
      </c>
      <c r="V1379">
        <v>2144.4147600000001</v>
      </c>
      <c r="W1379" s="6">
        <f t="shared" si="373"/>
        <v>-1.35942374870065E-2</v>
      </c>
      <c r="X1379">
        <v>9937.3154698821181</v>
      </c>
      <c r="Y1379" s="6">
        <f t="shared" si="372"/>
        <v>-3.0844498303750356E-4</v>
      </c>
      <c r="Z1379" s="29">
        <v>12081.730229882118</v>
      </c>
      <c r="AA1379" s="6">
        <f t="shared" si="374"/>
        <v>-2.6926332438604872E-3</v>
      </c>
      <c r="AB1379">
        <f t="shared" si="364"/>
        <v>2021</v>
      </c>
      <c r="AC1379">
        <f t="shared" si="365"/>
        <v>12</v>
      </c>
      <c r="AD1379" s="23">
        <f t="shared" si="366"/>
        <v>4</v>
      </c>
      <c r="AE1379">
        <f>IF(ISBLANK(Basket_Sheet!$I$1),0,IF(Basket_Sheet!$I$1=0,1,IF(Calculation_Sheet!AB1379=Basket_Sheet!$I$1,1,0)))</f>
        <v>1</v>
      </c>
      <c r="AF1379">
        <f>IF(ISBLANK(Basket_Sheet!$I$2),0,IF(Basket_Sheet!$I$2=0,1,IF(Calculation_Sheet!AC1379=Basket_Sheet!$I$2,1,0)))</f>
        <v>0</v>
      </c>
      <c r="AG1379">
        <f>IF(ISBLANK(Basket_Sheet!$I$3),0,IF(Basket_Sheet!$I$3=0,1,IF(Calculation_Sheet!AD1379=Basket_Sheet!$I$3,1,0)))</f>
        <v>0</v>
      </c>
      <c r="AH1379">
        <f t="shared" si="367"/>
        <v>1</v>
      </c>
    </row>
    <row r="1380" spans="1:34" x14ac:dyDescent="0.35">
      <c r="A1380" s="19">
        <v>44557</v>
      </c>
      <c r="B1380" s="7">
        <v>1.3558069340501462</v>
      </c>
      <c r="C1380">
        <v>0.83303202899999995</v>
      </c>
      <c r="D1380">
        <v>0.27915960598859701</v>
      </c>
      <c r="E1380">
        <v>6.2310348941484097</v>
      </c>
      <c r="F1380">
        <v>6</v>
      </c>
      <c r="G1380">
        <f t="shared" si="358"/>
        <v>99999</v>
      </c>
      <c r="H1380">
        <f t="shared" si="359"/>
        <v>99999</v>
      </c>
      <c r="I1380">
        <f t="shared" si="360"/>
        <v>1</v>
      </c>
      <c r="J1380">
        <f>IF(Basket_Sheet!$I$6=0,IF(C1380&lt;Basket_Sheet!$I$7,-10,10),IF(Basket_Sheet!$I$6=1,IF(D1380&lt;Basket_Sheet!$I$7,-10,10),IF(Basket_Sheet!$I$6=2,IF(E1380&gt;Basket_Sheet!$I$7,-10,10),"")))</f>
        <v>10</v>
      </c>
      <c r="K1380">
        <f t="shared" si="361"/>
        <v>1</v>
      </c>
      <c r="L1380">
        <f t="shared" si="362"/>
        <v>5</v>
      </c>
      <c r="M1380">
        <f t="shared" si="363"/>
        <v>5</v>
      </c>
      <c r="N1380">
        <v>35107.351600000002</v>
      </c>
      <c r="O1380" s="6">
        <f t="shared" si="368"/>
        <v>6.5282538799904533E-3</v>
      </c>
      <c r="P1380">
        <v>61448648</v>
      </c>
      <c r="Q1380" s="6">
        <f t="shared" si="369"/>
        <v>2.1561590986038937E-3</v>
      </c>
      <c r="R1380">
        <v>8603.32747148409</v>
      </c>
      <c r="S1380" s="6">
        <f t="shared" si="370"/>
        <v>-3.2661552455004461E-4</v>
      </c>
      <c r="T1380" s="29">
        <v>1315.3008599999994</v>
      </c>
      <c r="U1380" s="6">
        <f t="shared" si="371"/>
        <v>-1.1926467184569134E-2</v>
      </c>
      <c r="V1380">
        <v>2138.4271200000003</v>
      </c>
      <c r="W1380" s="6">
        <f t="shared" si="373"/>
        <v>-2.7922023815951658E-3</v>
      </c>
      <c r="X1380">
        <v>9918.6283314840894</v>
      </c>
      <c r="Y1380" s="6">
        <f t="shared" si="372"/>
        <v>-1.880501676198687E-3</v>
      </c>
      <c r="Z1380" s="29">
        <v>12057.05545148409</v>
      </c>
      <c r="AA1380" s="6">
        <f t="shared" si="374"/>
        <v>-2.0423215821355756E-3</v>
      </c>
      <c r="AB1380">
        <f t="shared" si="364"/>
        <v>2021</v>
      </c>
      <c r="AC1380">
        <f t="shared" si="365"/>
        <v>12</v>
      </c>
      <c r="AD1380" s="23">
        <f t="shared" si="366"/>
        <v>4</v>
      </c>
      <c r="AE1380">
        <f>IF(ISBLANK(Basket_Sheet!$I$1),0,IF(Basket_Sheet!$I$1=0,1,IF(Calculation_Sheet!AB1380=Basket_Sheet!$I$1,1,0)))</f>
        <v>1</v>
      </c>
      <c r="AF1380">
        <f>IF(ISBLANK(Basket_Sheet!$I$2),0,IF(Basket_Sheet!$I$2=0,1,IF(Calculation_Sheet!AC1380=Basket_Sheet!$I$2,1,0)))</f>
        <v>0</v>
      </c>
      <c r="AG1380">
        <f>IF(ISBLANK(Basket_Sheet!$I$3),0,IF(Basket_Sheet!$I$3=0,1,IF(Calculation_Sheet!AD1380=Basket_Sheet!$I$3,1,0)))</f>
        <v>0</v>
      </c>
      <c r="AH1380">
        <f t="shared" si="367"/>
        <v>1</v>
      </c>
    </row>
    <row r="1381" spans="1:34" x14ac:dyDescent="0.35">
      <c r="A1381" s="19">
        <v>44558</v>
      </c>
      <c r="B1381" s="7">
        <v>-0.65032375657181996</v>
      </c>
      <c r="C1381">
        <v>3.8941027000000003E-2</v>
      </c>
      <c r="D1381">
        <v>5.2793487456359499E-2</v>
      </c>
      <c r="E1381">
        <v>12.235497272993401</v>
      </c>
      <c r="F1381">
        <v>3</v>
      </c>
      <c r="G1381">
        <f t="shared" si="358"/>
        <v>-1</v>
      </c>
      <c r="H1381">
        <f t="shared" si="359"/>
        <v>99999</v>
      </c>
      <c r="I1381">
        <f t="shared" si="360"/>
        <v>99999</v>
      </c>
      <c r="J1381">
        <f>IF(Basket_Sheet!$I$6=0,IF(C1381&lt;Basket_Sheet!$I$7,-10,10),IF(Basket_Sheet!$I$6=1,IF(D1381&lt;Basket_Sheet!$I$7,-10,10),IF(Basket_Sheet!$I$6=2,IF(E1381&gt;Basket_Sheet!$I$7,-10,10),"")))</f>
        <v>-10</v>
      </c>
      <c r="K1381">
        <f t="shared" si="361"/>
        <v>-1</v>
      </c>
      <c r="L1381">
        <f t="shared" si="362"/>
        <v>2</v>
      </c>
      <c r="M1381">
        <f t="shared" si="363"/>
        <v>2</v>
      </c>
      <c r="N1381">
        <v>35173.351600000002</v>
      </c>
      <c r="O1381" s="6">
        <f t="shared" si="368"/>
        <v>1.87994813029424E-3</v>
      </c>
      <c r="P1381">
        <v>61682644</v>
      </c>
      <c r="Q1381" s="6">
        <f t="shared" si="369"/>
        <v>3.8079926510343753E-3</v>
      </c>
      <c r="R1381">
        <v>8604.2023963308584</v>
      </c>
      <c r="S1381" s="6">
        <f t="shared" si="370"/>
        <v>1.0169609952304093E-4</v>
      </c>
      <c r="T1381" s="29">
        <v>1316.9458599999994</v>
      </c>
      <c r="U1381" s="6">
        <f t="shared" si="371"/>
        <v>1.25066442973365E-3</v>
      </c>
      <c r="V1381">
        <v>2172.8205600000001</v>
      </c>
      <c r="W1381" s="6">
        <f t="shared" si="373"/>
        <v>1.6083522173063303E-2</v>
      </c>
      <c r="X1381">
        <v>9921.1482563308582</v>
      </c>
      <c r="Y1381" s="6">
        <f t="shared" si="372"/>
        <v>2.5405981175552483E-4</v>
      </c>
      <c r="Z1381" s="29">
        <v>12093.968816330858</v>
      </c>
      <c r="AA1381" s="6">
        <f t="shared" si="374"/>
        <v>3.0615571932386398E-3</v>
      </c>
      <c r="AB1381">
        <f t="shared" si="364"/>
        <v>2021</v>
      </c>
      <c r="AC1381">
        <f t="shared" si="365"/>
        <v>12</v>
      </c>
      <c r="AD1381" s="23">
        <f t="shared" si="366"/>
        <v>4</v>
      </c>
      <c r="AE1381">
        <f>IF(ISBLANK(Basket_Sheet!$I$1),0,IF(Basket_Sheet!$I$1=0,1,IF(Calculation_Sheet!AB1381=Basket_Sheet!$I$1,1,0)))</f>
        <v>1</v>
      </c>
      <c r="AF1381">
        <f>IF(ISBLANK(Basket_Sheet!$I$2),0,IF(Basket_Sheet!$I$2=0,1,IF(Calculation_Sheet!AC1381=Basket_Sheet!$I$2,1,0)))</f>
        <v>0</v>
      </c>
      <c r="AG1381">
        <f>IF(ISBLANK(Basket_Sheet!$I$3),0,IF(Basket_Sheet!$I$3=0,1,IF(Calculation_Sheet!AD1381=Basket_Sheet!$I$3,1,0)))</f>
        <v>0</v>
      </c>
      <c r="AH1381">
        <f t="shared" si="367"/>
        <v>1</v>
      </c>
    </row>
    <row r="1382" spans="1:34" x14ac:dyDescent="0.35">
      <c r="A1382" s="19">
        <v>44559</v>
      </c>
      <c r="B1382" s="7">
        <v>-0.18110897507371559</v>
      </c>
      <c r="C1382">
        <v>0.40216806999999999</v>
      </c>
      <c r="D1382">
        <v>0.20530579262373899</v>
      </c>
      <c r="E1382">
        <v>7.5471414097242704</v>
      </c>
      <c r="F1382">
        <v>2</v>
      </c>
      <c r="G1382">
        <f t="shared" si="358"/>
        <v>99999</v>
      </c>
      <c r="H1382">
        <f t="shared" si="359"/>
        <v>0</v>
      </c>
      <c r="I1382">
        <f t="shared" si="360"/>
        <v>99999</v>
      </c>
      <c r="J1382">
        <f>IF(Basket_Sheet!$I$6=0,IF(C1382&lt;Basket_Sheet!$I$7,-10,10),IF(Basket_Sheet!$I$6=1,IF(D1382&lt;Basket_Sheet!$I$7,-10,10),IF(Basket_Sheet!$I$6=2,IF(E1382&gt;Basket_Sheet!$I$7,-10,10),"")))</f>
        <v>10</v>
      </c>
      <c r="K1382">
        <f t="shared" si="361"/>
        <v>0</v>
      </c>
      <c r="L1382">
        <f t="shared" si="362"/>
        <v>3</v>
      </c>
      <c r="M1382">
        <f t="shared" si="363"/>
        <v>3</v>
      </c>
      <c r="N1382">
        <v>34946.449200000003</v>
      </c>
      <c r="O1382" s="6">
        <f t="shared" si="368"/>
        <v>-6.4509746634437981E-3</v>
      </c>
      <c r="P1382">
        <v>62205976</v>
      </c>
      <c r="Q1382" s="6">
        <f t="shared" si="369"/>
        <v>8.4842666601645522E-3</v>
      </c>
      <c r="R1382">
        <v>8639.6193565126996</v>
      </c>
      <c r="S1382" s="6">
        <f t="shared" si="370"/>
        <v>4.1162397803362616E-3</v>
      </c>
      <c r="T1382" s="29">
        <v>1317.5018199999993</v>
      </c>
      <c r="U1382" s="6">
        <f t="shared" si="371"/>
        <v>4.2215858440819432E-4</v>
      </c>
      <c r="V1382">
        <v>2180.6767200000004</v>
      </c>
      <c r="W1382" s="6">
        <f t="shared" si="373"/>
        <v>3.6156506177391634E-3</v>
      </c>
      <c r="X1382">
        <v>9957.1211765126991</v>
      </c>
      <c r="Y1382" s="6">
        <f t="shared" si="372"/>
        <v>3.6258827357897871E-3</v>
      </c>
      <c r="Z1382" s="29">
        <v>12137.7978965127</v>
      </c>
      <c r="AA1382" s="6">
        <f t="shared" si="374"/>
        <v>3.6240444181283582E-3</v>
      </c>
      <c r="AB1382">
        <f t="shared" si="364"/>
        <v>2021</v>
      </c>
      <c r="AC1382">
        <f t="shared" si="365"/>
        <v>12</v>
      </c>
      <c r="AD1382" s="23">
        <f t="shared" si="366"/>
        <v>4</v>
      </c>
      <c r="AE1382">
        <f>IF(ISBLANK(Basket_Sheet!$I$1),0,IF(Basket_Sheet!$I$1=0,1,IF(Calculation_Sheet!AB1382=Basket_Sheet!$I$1,1,0)))</f>
        <v>1</v>
      </c>
      <c r="AF1382">
        <f>IF(ISBLANK(Basket_Sheet!$I$2),0,IF(Basket_Sheet!$I$2=0,1,IF(Calculation_Sheet!AC1382=Basket_Sheet!$I$2,1,0)))</f>
        <v>0</v>
      </c>
      <c r="AG1382">
        <f>IF(ISBLANK(Basket_Sheet!$I$3),0,IF(Basket_Sheet!$I$3=0,1,IF(Calculation_Sheet!AD1382=Basket_Sheet!$I$3,1,0)))</f>
        <v>0</v>
      </c>
      <c r="AH1382">
        <f t="shared" si="367"/>
        <v>1</v>
      </c>
    </row>
    <row r="1383" spans="1:34" x14ac:dyDescent="0.35">
      <c r="A1383" s="19">
        <v>44560</v>
      </c>
      <c r="B1383" s="7">
        <v>1.0749594550995418</v>
      </c>
      <c r="C1383">
        <v>0.29882049599999999</v>
      </c>
      <c r="D1383">
        <v>7.7383469896820906E-2</v>
      </c>
      <c r="E1383">
        <v>9.6492944915466001</v>
      </c>
      <c r="F1383">
        <v>2</v>
      </c>
      <c r="G1383">
        <f t="shared" si="358"/>
        <v>99999</v>
      </c>
      <c r="H1383">
        <f t="shared" si="359"/>
        <v>99999</v>
      </c>
      <c r="I1383">
        <f t="shared" si="360"/>
        <v>1</v>
      </c>
      <c r="J1383">
        <f>IF(Basket_Sheet!$I$6=0,IF(C1383&lt;Basket_Sheet!$I$7,-10,10),IF(Basket_Sheet!$I$6=1,IF(D1383&lt;Basket_Sheet!$I$7,-10,10),IF(Basket_Sheet!$I$6=2,IF(E1383&gt;Basket_Sheet!$I$7,-10,10),"")))</f>
        <v>-10</v>
      </c>
      <c r="K1383">
        <f t="shared" si="361"/>
        <v>1</v>
      </c>
      <c r="L1383">
        <f t="shared" si="362"/>
        <v>6</v>
      </c>
      <c r="M1383">
        <f t="shared" si="363"/>
        <v>6</v>
      </c>
      <c r="N1383">
        <v>35131.101600000002</v>
      </c>
      <c r="O1383" s="6">
        <f t="shared" si="368"/>
        <v>5.2838672948780641E-3</v>
      </c>
      <c r="P1383">
        <v>63365296</v>
      </c>
      <c r="Q1383" s="6">
        <f t="shared" si="369"/>
        <v>1.8636794638508647E-2</v>
      </c>
      <c r="R1383">
        <v>8701.8513971725915</v>
      </c>
      <c r="S1383" s="6">
        <f t="shared" si="370"/>
        <v>7.2030998232555099E-3</v>
      </c>
      <c r="T1383" s="29">
        <v>1321.9610399999992</v>
      </c>
      <c r="U1383" s="6">
        <f t="shared" si="371"/>
        <v>3.3846025351220721E-3</v>
      </c>
      <c r="V1383">
        <v>2178.8265600000004</v>
      </c>
      <c r="W1383" s="6">
        <f t="shared" si="373"/>
        <v>-8.4843387515043389E-4</v>
      </c>
      <c r="X1383">
        <v>10023.81243717259</v>
      </c>
      <c r="Y1383" s="6">
        <f t="shared" si="372"/>
        <v>6.6978456400836883E-3</v>
      </c>
      <c r="Z1383" s="29">
        <v>12202.638997172591</v>
      </c>
      <c r="AA1383" s="6">
        <f t="shared" si="374"/>
        <v>5.3420810935169705E-3</v>
      </c>
      <c r="AB1383">
        <f t="shared" si="364"/>
        <v>2021</v>
      </c>
      <c r="AC1383">
        <f t="shared" si="365"/>
        <v>12</v>
      </c>
      <c r="AD1383" s="23">
        <f t="shared" si="366"/>
        <v>4</v>
      </c>
      <c r="AE1383">
        <f>IF(ISBLANK(Basket_Sheet!$I$1),0,IF(Basket_Sheet!$I$1=0,1,IF(Calculation_Sheet!AB1383=Basket_Sheet!$I$1,1,0)))</f>
        <v>1</v>
      </c>
      <c r="AF1383">
        <f>IF(ISBLANK(Basket_Sheet!$I$2),0,IF(Basket_Sheet!$I$2=0,1,IF(Calculation_Sheet!AC1383=Basket_Sheet!$I$2,1,0)))</f>
        <v>0</v>
      </c>
      <c r="AG1383">
        <f>IF(ISBLANK(Basket_Sheet!$I$3),0,IF(Basket_Sheet!$I$3=0,1,IF(Calculation_Sheet!AD1383=Basket_Sheet!$I$3,1,0)))</f>
        <v>0</v>
      </c>
      <c r="AH1383">
        <f t="shared" si="367"/>
        <v>1</v>
      </c>
    </row>
    <row r="1384" spans="1:34" x14ac:dyDescent="0.35">
      <c r="A1384" s="19">
        <v>44561</v>
      </c>
      <c r="B1384" s="7">
        <v>2.3389540685476669</v>
      </c>
      <c r="C1384">
        <v>4.51791E-4</v>
      </c>
      <c r="D1384">
        <v>5.05989249725982E-2</v>
      </c>
      <c r="E1384">
        <v>12.048692830339601</v>
      </c>
      <c r="F1384">
        <v>2</v>
      </c>
      <c r="G1384">
        <f t="shared" si="358"/>
        <v>99999</v>
      </c>
      <c r="H1384">
        <f t="shared" si="359"/>
        <v>99999</v>
      </c>
      <c r="I1384">
        <f t="shared" si="360"/>
        <v>1</v>
      </c>
      <c r="J1384">
        <f>IF(Basket_Sheet!$I$6=0,IF(C1384&lt;Basket_Sheet!$I$7,-10,10),IF(Basket_Sheet!$I$6=1,IF(D1384&lt;Basket_Sheet!$I$7,-10,10),IF(Basket_Sheet!$I$6=2,IF(E1384&gt;Basket_Sheet!$I$7,-10,10),"")))</f>
        <v>-10</v>
      </c>
      <c r="K1384">
        <f t="shared" si="361"/>
        <v>1</v>
      </c>
      <c r="L1384">
        <f t="shared" si="362"/>
        <v>6</v>
      </c>
      <c r="M1384">
        <f t="shared" si="363"/>
        <v>6</v>
      </c>
      <c r="N1384">
        <v>35510.949200000003</v>
      </c>
      <c r="O1384" s="6">
        <f t="shared" si="368"/>
        <v>1.0812288334277609E-2</v>
      </c>
      <c r="P1384">
        <v>63366032</v>
      </c>
      <c r="Q1384" s="6">
        <f t="shared" si="369"/>
        <v>1.1615190750546844E-5</v>
      </c>
      <c r="R1384">
        <v>8708.9954632879617</v>
      </c>
      <c r="S1384" s="6">
        <f t="shared" si="370"/>
        <v>8.2098231621041684E-4</v>
      </c>
      <c r="T1384" s="29">
        <v>1325.9354199999991</v>
      </c>
      <c r="U1384" s="6">
        <f t="shared" si="371"/>
        <v>3.0064274814027847E-3</v>
      </c>
      <c r="V1384">
        <v>2172.5654800000002</v>
      </c>
      <c r="W1384" s="6">
        <f t="shared" si="373"/>
        <v>-2.8736018345582037E-3</v>
      </c>
      <c r="X1384">
        <v>10034.930883287961</v>
      </c>
      <c r="Y1384" s="6">
        <f t="shared" si="372"/>
        <v>1.1092033280810654E-3</v>
      </c>
      <c r="Z1384" s="29">
        <v>12207.496363287963</v>
      </c>
      <c r="AA1384" s="6">
        <f t="shared" si="374"/>
        <v>3.9805865899156245E-4</v>
      </c>
      <c r="AB1384">
        <f t="shared" si="364"/>
        <v>2021</v>
      </c>
      <c r="AC1384">
        <f t="shared" si="365"/>
        <v>12</v>
      </c>
      <c r="AD1384" s="23">
        <f t="shared" si="366"/>
        <v>4</v>
      </c>
      <c r="AE1384">
        <f>IF(ISBLANK(Basket_Sheet!$I$1),0,IF(Basket_Sheet!$I$1=0,1,IF(Calculation_Sheet!AB1384=Basket_Sheet!$I$1,1,0)))</f>
        <v>1</v>
      </c>
      <c r="AF1384">
        <f>IF(ISBLANK(Basket_Sheet!$I$2),0,IF(Basket_Sheet!$I$2=0,1,IF(Calculation_Sheet!AC1384=Basket_Sheet!$I$2,1,0)))</f>
        <v>0</v>
      </c>
      <c r="AG1384">
        <f>IF(ISBLANK(Basket_Sheet!$I$3),0,IF(Basket_Sheet!$I$3=0,1,IF(Calculation_Sheet!AD1384=Basket_Sheet!$I$3,1,0)))</f>
        <v>0</v>
      </c>
      <c r="AH1384">
        <f t="shared" si="367"/>
        <v>1</v>
      </c>
    </row>
    <row r="1385" spans="1:34" x14ac:dyDescent="0.35">
      <c r="A1385" s="19">
        <v>44564</v>
      </c>
      <c r="B1385" s="7">
        <v>2.390928096150335</v>
      </c>
      <c r="C1385">
        <v>0.95907943799999995</v>
      </c>
      <c r="D1385">
        <v>0.48705397699839797</v>
      </c>
      <c r="E1385">
        <v>3.4145110178090299</v>
      </c>
      <c r="F1385">
        <v>0</v>
      </c>
      <c r="G1385">
        <f t="shared" si="358"/>
        <v>99999</v>
      </c>
      <c r="H1385">
        <f t="shared" si="359"/>
        <v>99999</v>
      </c>
      <c r="I1385">
        <f t="shared" si="360"/>
        <v>1</v>
      </c>
      <c r="J1385">
        <f>IF(Basket_Sheet!$I$6=0,IF(C1385&lt;Basket_Sheet!$I$7,-10,10),IF(Basket_Sheet!$I$6=1,IF(D1385&lt;Basket_Sheet!$I$7,-10,10),IF(Basket_Sheet!$I$6=2,IF(E1385&gt;Basket_Sheet!$I$7,-10,10),"")))</f>
        <v>10</v>
      </c>
      <c r="K1385">
        <f t="shared" si="361"/>
        <v>1</v>
      </c>
      <c r="L1385">
        <f t="shared" si="362"/>
        <v>5</v>
      </c>
      <c r="M1385">
        <f t="shared" si="363"/>
        <v>5</v>
      </c>
      <c r="N1385">
        <v>36467.648399999998</v>
      </c>
      <c r="O1385" s="6">
        <f t="shared" si="368"/>
        <v>2.6940963887273295E-2</v>
      </c>
      <c r="P1385">
        <v>63608516</v>
      </c>
      <c r="Q1385" s="6">
        <f t="shared" si="369"/>
        <v>3.8267190219516412E-3</v>
      </c>
      <c r="R1385">
        <v>8727.0909133167406</v>
      </c>
      <c r="S1385" s="6">
        <f t="shared" si="370"/>
        <v>2.077788432093941E-3</v>
      </c>
      <c r="T1385" s="29">
        <v>1333.5578799999992</v>
      </c>
      <c r="U1385" s="6">
        <f t="shared" si="371"/>
        <v>5.7487415186481261E-3</v>
      </c>
      <c r="V1385">
        <v>2170.3246000000008</v>
      </c>
      <c r="W1385" s="6">
        <f t="shared" si="373"/>
        <v>-1.0314441707871547E-3</v>
      </c>
      <c r="X1385">
        <v>10060.648793316739</v>
      </c>
      <c r="Y1385" s="6">
        <f t="shared" si="372"/>
        <v>2.5628387806444497E-3</v>
      </c>
      <c r="Z1385" s="29">
        <v>12230.973393316741</v>
      </c>
      <c r="AA1385" s="6">
        <f t="shared" si="374"/>
        <v>1.9231650233688669E-3</v>
      </c>
      <c r="AB1385">
        <f t="shared" si="364"/>
        <v>2022</v>
      </c>
      <c r="AC1385">
        <f t="shared" si="365"/>
        <v>1</v>
      </c>
      <c r="AD1385" s="23">
        <f t="shared" si="366"/>
        <v>1</v>
      </c>
      <c r="AE1385">
        <f>IF(ISBLANK(Basket_Sheet!$I$1),0,IF(Basket_Sheet!$I$1=0,1,IF(Calculation_Sheet!AB1385=Basket_Sheet!$I$1,1,0)))</f>
        <v>1</v>
      </c>
      <c r="AF1385">
        <f>IF(ISBLANK(Basket_Sheet!$I$2),0,IF(Basket_Sheet!$I$2=0,1,IF(Calculation_Sheet!AC1385=Basket_Sheet!$I$2,1,0)))</f>
        <v>0</v>
      </c>
      <c r="AG1385">
        <f>IF(ISBLANK(Basket_Sheet!$I$3),0,IF(Basket_Sheet!$I$3=0,1,IF(Calculation_Sheet!AD1385=Basket_Sheet!$I$3,1,0)))</f>
        <v>0</v>
      </c>
      <c r="AH1385">
        <f t="shared" si="367"/>
        <v>1</v>
      </c>
    </row>
    <row r="1386" spans="1:34" x14ac:dyDescent="0.35">
      <c r="A1386" s="19">
        <v>44565</v>
      </c>
      <c r="B1386" s="7">
        <v>2.2843431015786275</v>
      </c>
      <c r="C1386">
        <v>6.7948890000000001E-3</v>
      </c>
      <c r="D1386">
        <v>0.113983737198194</v>
      </c>
      <c r="E1386">
        <v>7.3816444956240899</v>
      </c>
      <c r="F1386">
        <v>5</v>
      </c>
      <c r="G1386">
        <f t="shared" si="358"/>
        <v>99999</v>
      </c>
      <c r="H1386">
        <f t="shared" si="359"/>
        <v>99999</v>
      </c>
      <c r="I1386">
        <f t="shared" si="360"/>
        <v>1</v>
      </c>
      <c r="J1386">
        <f>IF(Basket_Sheet!$I$6=0,IF(C1386&lt;Basket_Sheet!$I$7,-10,10),IF(Basket_Sheet!$I$6=1,IF(D1386&lt;Basket_Sheet!$I$7,-10,10),IF(Basket_Sheet!$I$6=2,IF(E1386&gt;Basket_Sheet!$I$7,-10,10),"")))</f>
        <v>10</v>
      </c>
      <c r="K1386">
        <f t="shared" si="361"/>
        <v>1</v>
      </c>
      <c r="L1386">
        <f t="shared" si="362"/>
        <v>5</v>
      </c>
      <c r="M1386">
        <f t="shared" si="363"/>
        <v>5</v>
      </c>
      <c r="N1386">
        <v>36856.75</v>
      </c>
      <c r="O1386" s="6">
        <f t="shared" si="368"/>
        <v>1.0669774912056118E-2</v>
      </c>
      <c r="P1386">
        <v>63092888</v>
      </c>
      <c r="Q1386" s="6">
        <f t="shared" si="369"/>
        <v>-8.1062730657007753E-3</v>
      </c>
      <c r="R1386">
        <v>8717.1416949046416</v>
      </c>
      <c r="S1386" s="6">
        <f t="shared" si="370"/>
        <v>-1.1400383599667885E-3</v>
      </c>
      <c r="T1386" s="29">
        <v>1332.6598999999992</v>
      </c>
      <c r="U1386" s="6">
        <f t="shared" si="371"/>
        <v>-6.7337159748925846E-4</v>
      </c>
      <c r="V1386">
        <v>2206.9000400000004</v>
      </c>
      <c r="W1386" s="6">
        <f t="shared" si="373"/>
        <v>1.6852520586090991E-2</v>
      </c>
      <c r="X1386">
        <v>10049.80159490464</v>
      </c>
      <c r="Y1386" s="6">
        <f t="shared" si="372"/>
        <v>-1.0781808047314323E-3</v>
      </c>
      <c r="Z1386" s="29">
        <v>12256.701634904641</v>
      </c>
      <c r="AA1386" s="6">
        <f t="shared" si="374"/>
        <v>2.1035318090021349E-3</v>
      </c>
      <c r="AB1386">
        <f t="shared" si="364"/>
        <v>2022</v>
      </c>
      <c r="AC1386">
        <f t="shared" si="365"/>
        <v>1</v>
      </c>
      <c r="AD1386" s="23">
        <f t="shared" si="366"/>
        <v>1</v>
      </c>
      <c r="AE1386">
        <f>IF(ISBLANK(Basket_Sheet!$I$1),0,IF(Basket_Sheet!$I$1=0,1,IF(Calculation_Sheet!AB1386=Basket_Sheet!$I$1,1,0)))</f>
        <v>1</v>
      </c>
      <c r="AF1386">
        <f>IF(ISBLANK(Basket_Sheet!$I$2),0,IF(Basket_Sheet!$I$2=0,1,IF(Calculation_Sheet!AC1386=Basket_Sheet!$I$2,1,0)))</f>
        <v>0</v>
      </c>
      <c r="AG1386">
        <f>IF(ISBLANK(Basket_Sheet!$I$3),0,IF(Basket_Sheet!$I$3=0,1,IF(Calculation_Sheet!AD1386=Basket_Sheet!$I$3,1,0)))</f>
        <v>0</v>
      </c>
      <c r="AH1386">
        <f t="shared" si="367"/>
        <v>1</v>
      </c>
    </row>
    <row r="1387" spans="1:34" x14ac:dyDescent="0.35">
      <c r="A1387" s="19">
        <v>44566</v>
      </c>
      <c r="B1387" s="7">
        <v>0.81955646270423488</v>
      </c>
      <c r="C1387">
        <v>0.84073368000000004</v>
      </c>
      <c r="D1387">
        <v>0.25917345678880899</v>
      </c>
      <c r="E1387">
        <v>4.8059732880294801</v>
      </c>
      <c r="F1387">
        <v>3</v>
      </c>
      <c r="G1387">
        <f t="shared" si="358"/>
        <v>99999</v>
      </c>
      <c r="H1387">
        <f t="shared" si="359"/>
        <v>99999</v>
      </c>
      <c r="I1387">
        <f t="shared" si="360"/>
        <v>1</v>
      </c>
      <c r="J1387">
        <f>IF(Basket_Sheet!$I$6=0,IF(C1387&lt;Basket_Sheet!$I$7,-10,10),IF(Basket_Sheet!$I$6=1,IF(D1387&lt;Basket_Sheet!$I$7,-10,10),IF(Basket_Sheet!$I$6=2,IF(E1387&gt;Basket_Sheet!$I$7,-10,10),"")))</f>
        <v>10</v>
      </c>
      <c r="K1387">
        <f t="shared" si="361"/>
        <v>1</v>
      </c>
      <c r="L1387">
        <f t="shared" si="362"/>
        <v>5</v>
      </c>
      <c r="M1387">
        <f t="shared" si="363"/>
        <v>5</v>
      </c>
      <c r="N1387">
        <v>37644.898399999998</v>
      </c>
      <c r="O1387" s="6">
        <f t="shared" si="368"/>
        <v>2.1384099249119881E-2</v>
      </c>
      <c r="P1387">
        <v>63288772</v>
      </c>
      <c r="Q1387" s="6">
        <f t="shared" si="369"/>
        <v>3.1046922436011037E-3</v>
      </c>
      <c r="R1387">
        <v>8731.513560954807</v>
      </c>
      <c r="S1387" s="6">
        <f t="shared" si="370"/>
        <v>1.6486901960726108E-3</v>
      </c>
      <c r="T1387" s="29">
        <v>1335.2607599999992</v>
      </c>
      <c r="U1387" s="6">
        <f t="shared" si="371"/>
        <v>1.9516307198859106E-3</v>
      </c>
      <c r="V1387">
        <v>2206.3974800000005</v>
      </c>
      <c r="W1387" s="6">
        <f t="shared" si="373"/>
        <v>-2.2772214005661873E-4</v>
      </c>
      <c r="X1387">
        <v>10066.774320954806</v>
      </c>
      <c r="Y1387" s="6">
        <f t="shared" si="372"/>
        <v>1.6888618038759518E-3</v>
      </c>
      <c r="Z1387" s="29">
        <v>12273.171800954806</v>
      </c>
      <c r="AA1387" s="6">
        <f t="shared" si="374"/>
        <v>1.343768212751506E-3</v>
      </c>
      <c r="AB1387">
        <f t="shared" si="364"/>
        <v>2022</v>
      </c>
      <c r="AC1387">
        <f t="shared" si="365"/>
        <v>1</v>
      </c>
      <c r="AD1387" s="23">
        <f t="shared" si="366"/>
        <v>1</v>
      </c>
      <c r="AE1387">
        <f>IF(ISBLANK(Basket_Sheet!$I$1),0,IF(Basket_Sheet!$I$1=0,1,IF(Calculation_Sheet!AB1387=Basket_Sheet!$I$1,1,0)))</f>
        <v>1</v>
      </c>
      <c r="AF1387">
        <f>IF(ISBLANK(Basket_Sheet!$I$2),0,IF(Basket_Sheet!$I$2=0,1,IF(Calculation_Sheet!AC1387=Basket_Sheet!$I$2,1,0)))</f>
        <v>0</v>
      </c>
      <c r="AG1387">
        <f>IF(ISBLANK(Basket_Sheet!$I$3),0,IF(Basket_Sheet!$I$3=0,1,IF(Calculation_Sheet!AD1387=Basket_Sheet!$I$3,1,0)))</f>
        <v>0</v>
      </c>
      <c r="AH1387">
        <f t="shared" si="367"/>
        <v>1</v>
      </c>
    </row>
    <row r="1388" spans="1:34" x14ac:dyDescent="0.35">
      <c r="A1388" s="19">
        <v>44567</v>
      </c>
      <c r="B1388" s="7">
        <v>0.96438534216510419</v>
      </c>
      <c r="C1388">
        <v>0.75615407599999995</v>
      </c>
      <c r="D1388">
        <v>0.18635752031963099</v>
      </c>
      <c r="E1388">
        <v>5.9770431789715301</v>
      </c>
      <c r="F1388">
        <v>5</v>
      </c>
      <c r="G1388">
        <f t="shared" si="358"/>
        <v>99999</v>
      </c>
      <c r="H1388">
        <f t="shared" si="359"/>
        <v>99999</v>
      </c>
      <c r="I1388">
        <f t="shared" si="360"/>
        <v>1</v>
      </c>
      <c r="J1388">
        <f>IF(Basket_Sheet!$I$6=0,IF(C1388&lt;Basket_Sheet!$I$7,-10,10),IF(Basket_Sheet!$I$6=1,IF(D1388&lt;Basket_Sheet!$I$7,-10,10),IF(Basket_Sheet!$I$6=2,IF(E1388&gt;Basket_Sheet!$I$7,-10,10),"")))</f>
        <v>10</v>
      </c>
      <c r="K1388">
        <f t="shared" si="361"/>
        <v>1</v>
      </c>
      <c r="L1388">
        <f t="shared" si="362"/>
        <v>5</v>
      </c>
      <c r="M1388">
        <f t="shared" si="363"/>
        <v>5</v>
      </c>
      <c r="N1388">
        <v>37470.449200000003</v>
      </c>
      <c r="O1388" s="6">
        <f t="shared" si="368"/>
        <v>-4.6340728070605186E-3</v>
      </c>
      <c r="P1388">
        <v>63579360</v>
      </c>
      <c r="Q1388" s="6">
        <f t="shared" si="369"/>
        <v>4.591462131703139E-3</v>
      </c>
      <c r="R1388">
        <v>8746.6223013730832</v>
      </c>
      <c r="S1388" s="6">
        <f t="shared" si="370"/>
        <v>1.730369003358101E-3</v>
      </c>
      <c r="T1388" s="29">
        <v>1332.3234199999993</v>
      </c>
      <c r="U1388" s="6">
        <f t="shared" si="371"/>
        <v>-2.1998249989761964E-3</v>
      </c>
      <c r="V1388">
        <v>2235.0806000000007</v>
      </c>
      <c r="W1388" s="6">
        <f t="shared" si="373"/>
        <v>1.2999978589533168E-2</v>
      </c>
      <c r="X1388">
        <v>10078.945721373082</v>
      </c>
      <c r="Y1388" s="6">
        <f t="shared" si="372"/>
        <v>1.2090665818285107E-3</v>
      </c>
      <c r="Z1388" s="29">
        <v>12314.026321373083</v>
      </c>
      <c r="AA1388" s="6">
        <f t="shared" si="374"/>
        <v>3.3287662782572891E-3</v>
      </c>
      <c r="AB1388">
        <f t="shared" si="364"/>
        <v>2022</v>
      </c>
      <c r="AC1388">
        <f t="shared" si="365"/>
        <v>1</v>
      </c>
      <c r="AD1388" s="23">
        <f t="shared" si="366"/>
        <v>1</v>
      </c>
      <c r="AE1388">
        <f>IF(ISBLANK(Basket_Sheet!$I$1),0,IF(Basket_Sheet!$I$1=0,1,IF(Calculation_Sheet!AB1388=Basket_Sheet!$I$1,1,0)))</f>
        <v>1</v>
      </c>
      <c r="AF1388">
        <f>IF(ISBLANK(Basket_Sheet!$I$2),0,IF(Basket_Sheet!$I$2=0,1,IF(Calculation_Sheet!AC1388=Basket_Sheet!$I$2,1,0)))</f>
        <v>0</v>
      </c>
      <c r="AG1388">
        <f>IF(ISBLANK(Basket_Sheet!$I$3),0,IF(Basket_Sheet!$I$3=0,1,IF(Calculation_Sheet!AD1388=Basket_Sheet!$I$3,1,0)))</f>
        <v>0</v>
      </c>
      <c r="AH1388">
        <f t="shared" si="367"/>
        <v>1</v>
      </c>
    </row>
    <row r="1389" spans="1:34" x14ac:dyDescent="0.35">
      <c r="A1389" s="19">
        <v>44568</v>
      </c>
      <c r="B1389" s="7">
        <v>1.0076261840069429</v>
      </c>
      <c r="C1389">
        <v>0.67173358999999999</v>
      </c>
      <c r="D1389">
        <v>0.167758294889085</v>
      </c>
      <c r="E1389">
        <v>6.9041681304935203</v>
      </c>
      <c r="F1389">
        <v>11</v>
      </c>
      <c r="G1389">
        <f t="shared" si="358"/>
        <v>99999</v>
      </c>
      <c r="H1389">
        <f t="shared" si="359"/>
        <v>99999</v>
      </c>
      <c r="I1389">
        <f t="shared" si="360"/>
        <v>1</v>
      </c>
      <c r="J1389">
        <f>IF(Basket_Sheet!$I$6=0,IF(C1389&lt;Basket_Sheet!$I$7,-10,10),IF(Basket_Sheet!$I$6=1,IF(D1389&lt;Basket_Sheet!$I$7,-10,10),IF(Basket_Sheet!$I$6=2,IF(E1389&gt;Basket_Sheet!$I$7,-10,10),"")))</f>
        <v>10</v>
      </c>
      <c r="K1389">
        <f t="shared" si="361"/>
        <v>1</v>
      </c>
      <c r="L1389">
        <f t="shared" si="362"/>
        <v>5</v>
      </c>
      <c r="M1389">
        <f t="shared" si="363"/>
        <v>5</v>
      </c>
      <c r="N1389">
        <v>37755.101600000002</v>
      </c>
      <c r="O1389" s="6">
        <f t="shared" si="368"/>
        <v>7.5967170417587937E-3</v>
      </c>
      <c r="P1389">
        <v>63174804</v>
      </c>
      <c r="Q1389" s="6">
        <f t="shared" si="369"/>
        <v>-6.3630083725284559E-3</v>
      </c>
      <c r="R1389">
        <v>8744.2708742404939</v>
      </c>
      <c r="S1389" s="6">
        <f t="shared" si="370"/>
        <v>-2.6883830712798318E-4</v>
      </c>
      <c r="T1389" s="29">
        <v>1327.2015599999991</v>
      </c>
      <c r="U1389" s="6">
        <f t="shared" si="371"/>
        <v>-3.8443068125306734E-3</v>
      </c>
      <c r="V1389">
        <v>2175.7898800000007</v>
      </c>
      <c r="W1389" s="6">
        <f t="shared" si="373"/>
        <v>-2.6527329707930813E-2</v>
      </c>
      <c r="X1389">
        <v>10071.472434240493</v>
      </c>
      <c r="Y1389" s="6">
        <f t="shared" si="372"/>
        <v>-7.4147508471456014E-4</v>
      </c>
      <c r="Z1389" s="29">
        <v>12247.262314240494</v>
      </c>
      <c r="AA1389" s="6">
        <f t="shared" si="374"/>
        <v>-5.4217853194539201E-3</v>
      </c>
      <c r="AB1389">
        <f t="shared" si="364"/>
        <v>2022</v>
      </c>
      <c r="AC1389">
        <f t="shared" si="365"/>
        <v>1</v>
      </c>
      <c r="AD1389" s="23">
        <f t="shared" si="366"/>
        <v>1</v>
      </c>
      <c r="AE1389">
        <f>IF(ISBLANK(Basket_Sheet!$I$1),0,IF(Basket_Sheet!$I$1=0,1,IF(Calculation_Sheet!AB1389=Basket_Sheet!$I$1,1,0)))</f>
        <v>1</v>
      </c>
      <c r="AF1389">
        <f>IF(ISBLANK(Basket_Sheet!$I$2),0,IF(Basket_Sheet!$I$2=0,1,IF(Calculation_Sheet!AC1389=Basket_Sheet!$I$2,1,0)))</f>
        <v>0</v>
      </c>
      <c r="AG1389">
        <f>IF(ISBLANK(Basket_Sheet!$I$3),0,IF(Basket_Sheet!$I$3=0,1,IF(Calculation_Sheet!AD1389=Basket_Sheet!$I$3,1,0)))</f>
        <v>0</v>
      </c>
      <c r="AH1389">
        <f t="shared" si="367"/>
        <v>1</v>
      </c>
    </row>
    <row r="1390" spans="1:34" x14ac:dyDescent="0.35">
      <c r="A1390" s="19">
        <v>44571</v>
      </c>
      <c r="B1390" s="7">
        <v>0.46824403955761057</v>
      </c>
      <c r="C1390">
        <v>0.329901579</v>
      </c>
      <c r="D1390">
        <v>0.187877605531452</v>
      </c>
      <c r="E1390">
        <v>7.4448120682229701</v>
      </c>
      <c r="F1390">
        <v>2</v>
      </c>
      <c r="G1390">
        <f t="shared" si="358"/>
        <v>99999</v>
      </c>
      <c r="H1390">
        <f t="shared" si="359"/>
        <v>99999</v>
      </c>
      <c r="I1390">
        <f t="shared" si="360"/>
        <v>1</v>
      </c>
      <c r="J1390">
        <f>IF(Basket_Sheet!$I$6=0,IF(C1390&lt;Basket_Sheet!$I$7,-10,10),IF(Basket_Sheet!$I$6=1,IF(D1390&lt;Basket_Sheet!$I$7,-10,10),IF(Basket_Sheet!$I$6=2,IF(E1390&gt;Basket_Sheet!$I$7,-10,10),"")))</f>
        <v>10</v>
      </c>
      <c r="K1390">
        <f t="shared" si="361"/>
        <v>1</v>
      </c>
      <c r="L1390">
        <f t="shared" si="362"/>
        <v>5</v>
      </c>
      <c r="M1390">
        <f t="shared" si="363"/>
        <v>5</v>
      </c>
      <c r="N1390">
        <v>38344.949200000003</v>
      </c>
      <c r="O1390" s="6">
        <f t="shared" si="368"/>
        <v>1.5622990668895387E-2</v>
      </c>
      <c r="P1390">
        <v>63307236</v>
      </c>
      <c r="Q1390" s="6">
        <f t="shared" si="369"/>
        <v>2.0962787632867741E-3</v>
      </c>
      <c r="R1390">
        <v>8729.4822015325572</v>
      </c>
      <c r="S1390" s="6">
        <f t="shared" si="370"/>
        <v>-1.6912413762824041E-3</v>
      </c>
      <c r="T1390" s="29">
        <v>1330.7495199999992</v>
      </c>
      <c r="U1390" s="6">
        <f t="shared" si="371"/>
        <v>2.6732638861577396E-3</v>
      </c>
      <c r="V1390">
        <v>2170.5764400000007</v>
      </c>
      <c r="W1390" s="6">
        <f t="shared" si="373"/>
        <v>-2.3961137276730105E-3</v>
      </c>
      <c r="X1390">
        <v>10060.231721532557</v>
      </c>
      <c r="Y1390" s="6">
        <f t="shared" si="372"/>
        <v>-1.1160942733379198E-3</v>
      </c>
      <c r="Z1390" s="29">
        <v>12230.808161532557</v>
      </c>
      <c r="AA1390" s="6">
        <f t="shared" si="374"/>
        <v>-1.3434963901119978E-3</v>
      </c>
      <c r="AB1390">
        <f t="shared" si="364"/>
        <v>2022</v>
      </c>
      <c r="AC1390">
        <f t="shared" si="365"/>
        <v>1</v>
      </c>
      <c r="AD1390" s="23">
        <f t="shared" si="366"/>
        <v>1</v>
      </c>
      <c r="AE1390">
        <f>IF(ISBLANK(Basket_Sheet!$I$1),0,IF(Basket_Sheet!$I$1=0,1,IF(Calculation_Sheet!AB1390=Basket_Sheet!$I$1,1,0)))</f>
        <v>1</v>
      </c>
      <c r="AF1390">
        <f>IF(ISBLANK(Basket_Sheet!$I$2),0,IF(Basket_Sheet!$I$2=0,1,IF(Calculation_Sheet!AC1390=Basket_Sheet!$I$2,1,0)))</f>
        <v>0</v>
      </c>
      <c r="AG1390">
        <f>IF(ISBLANK(Basket_Sheet!$I$3),0,IF(Basket_Sheet!$I$3=0,1,IF(Calculation_Sheet!AD1390=Basket_Sheet!$I$3,1,0)))</f>
        <v>0</v>
      </c>
      <c r="AH1390">
        <f t="shared" si="367"/>
        <v>1</v>
      </c>
    </row>
    <row r="1391" spans="1:34" x14ac:dyDescent="0.35">
      <c r="A1391" s="19">
        <v>44572</v>
      </c>
      <c r="B1391" s="7">
        <v>0.71711890871281458</v>
      </c>
      <c r="C1391">
        <v>0.67627813599999997</v>
      </c>
      <c r="D1391">
        <v>8.9679451430928397E-2</v>
      </c>
      <c r="E1391">
        <v>7.4208593140013202</v>
      </c>
      <c r="F1391">
        <v>7</v>
      </c>
      <c r="G1391">
        <f t="shared" si="358"/>
        <v>99999</v>
      </c>
      <c r="H1391">
        <f t="shared" si="359"/>
        <v>99999</v>
      </c>
      <c r="I1391">
        <f t="shared" si="360"/>
        <v>1</v>
      </c>
      <c r="J1391">
        <f>IF(Basket_Sheet!$I$6=0,IF(C1391&lt;Basket_Sheet!$I$7,-10,10),IF(Basket_Sheet!$I$6=1,IF(D1391&lt;Basket_Sheet!$I$7,-10,10),IF(Basket_Sheet!$I$6=2,IF(E1391&gt;Basket_Sheet!$I$7,-10,10),"")))</f>
        <v>-10</v>
      </c>
      <c r="K1391">
        <f t="shared" si="361"/>
        <v>1</v>
      </c>
      <c r="L1391">
        <f t="shared" si="362"/>
        <v>6</v>
      </c>
      <c r="M1391">
        <f t="shared" si="363"/>
        <v>6</v>
      </c>
      <c r="N1391">
        <v>38433.550799999997</v>
      </c>
      <c r="O1391" s="6">
        <f t="shared" si="368"/>
        <v>2.3106459090052045E-3</v>
      </c>
      <c r="P1391">
        <v>63143484</v>
      </c>
      <c r="Q1391" s="6">
        <f t="shared" si="369"/>
        <v>-2.5866237470864029E-3</v>
      </c>
      <c r="R1391">
        <v>8734.309296120502</v>
      </c>
      <c r="S1391" s="6">
        <f t="shared" si="370"/>
        <v>5.5296459474973858E-4</v>
      </c>
      <c r="T1391" s="29">
        <v>1327.671239999999</v>
      </c>
      <c r="U1391" s="6">
        <f t="shared" si="371"/>
        <v>-2.3131926434962757E-3</v>
      </c>
      <c r="V1391">
        <v>2170.0490400000008</v>
      </c>
      <c r="W1391" s="6">
        <f t="shared" si="373"/>
        <v>-2.4297693012831356E-4</v>
      </c>
      <c r="X1391">
        <v>10061.980536120502</v>
      </c>
      <c r="Y1391" s="6">
        <f t="shared" si="372"/>
        <v>1.7383442413176908E-4</v>
      </c>
      <c r="Z1391" s="29">
        <v>12232.029576120502</v>
      </c>
      <c r="AA1391" s="6">
        <f t="shared" si="374"/>
        <v>9.9863767938579429E-5</v>
      </c>
      <c r="AB1391">
        <f t="shared" si="364"/>
        <v>2022</v>
      </c>
      <c r="AC1391">
        <f t="shared" si="365"/>
        <v>1</v>
      </c>
      <c r="AD1391" s="23">
        <f t="shared" si="366"/>
        <v>1</v>
      </c>
      <c r="AE1391">
        <f>IF(ISBLANK(Basket_Sheet!$I$1),0,IF(Basket_Sheet!$I$1=0,1,IF(Calculation_Sheet!AB1391=Basket_Sheet!$I$1,1,0)))</f>
        <v>1</v>
      </c>
      <c r="AF1391">
        <f>IF(ISBLANK(Basket_Sheet!$I$2),0,IF(Basket_Sheet!$I$2=0,1,IF(Calculation_Sheet!AC1391=Basket_Sheet!$I$2,1,0)))</f>
        <v>0</v>
      </c>
      <c r="AG1391">
        <f>IF(ISBLANK(Basket_Sheet!$I$3),0,IF(Basket_Sheet!$I$3=0,1,IF(Calculation_Sheet!AD1391=Basket_Sheet!$I$3,1,0)))</f>
        <v>0</v>
      </c>
      <c r="AH1391">
        <f t="shared" si="367"/>
        <v>1</v>
      </c>
    </row>
    <row r="1392" spans="1:34" x14ac:dyDescent="0.35">
      <c r="A1392" s="19">
        <v>44573</v>
      </c>
      <c r="B1392" s="7">
        <v>-0.45461523611124305</v>
      </c>
      <c r="C1392">
        <v>0.14929024099999999</v>
      </c>
      <c r="D1392">
        <v>5.5641416315922003E-2</v>
      </c>
      <c r="E1392">
        <v>11.7127125724866</v>
      </c>
      <c r="F1392">
        <v>2</v>
      </c>
      <c r="G1392">
        <f t="shared" si="358"/>
        <v>-1</v>
      </c>
      <c r="H1392">
        <f t="shared" si="359"/>
        <v>99999</v>
      </c>
      <c r="I1392">
        <f t="shared" si="360"/>
        <v>99999</v>
      </c>
      <c r="J1392">
        <f>IF(Basket_Sheet!$I$6=0,IF(C1392&lt;Basket_Sheet!$I$7,-10,10),IF(Basket_Sheet!$I$6=1,IF(D1392&lt;Basket_Sheet!$I$7,-10,10),IF(Basket_Sheet!$I$6=2,IF(E1392&gt;Basket_Sheet!$I$7,-10,10),"")))</f>
        <v>-10</v>
      </c>
      <c r="K1392">
        <f t="shared" si="361"/>
        <v>-1</v>
      </c>
      <c r="L1392">
        <f t="shared" si="362"/>
        <v>2</v>
      </c>
      <c r="M1392">
        <f t="shared" si="363"/>
        <v>2</v>
      </c>
      <c r="N1392">
        <v>38708.851600000002</v>
      </c>
      <c r="O1392" s="6">
        <f t="shared" si="368"/>
        <v>7.1630331902616806E-3</v>
      </c>
      <c r="P1392">
        <v>63703280</v>
      </c>
      <c r="Q1392" s="6">
        <f t="shared" si="369"/>
        <v>8.8654594985604351E-3</v>
      </c>
      <c r="R1392">
        <v>8767.6088962505291</v>
      </c>
      <c r="S1392" s="6">
        <f t="shared" si="370"/>
        <v>3.8125052595536779E-3</v>
      </c>
      <c r="T1392" s="29">
        <v>1332.5707599999994</v>
      </c>
      <c r="U1392" s="6">
        <f t="shared" si="371"/>
        <v>3.6903111646828801E-3</v>
      </c>
      <c r="V1392">
        <v>2169.2795600000009</v>
      </c>
      <c r="W1392" s="6">
        <f t="shared" si="373"/>
        <v>-3.5459106490975945E-4</v>
      </c>
      <c r="X1392">
        <v>10100.179656250528</v>
      </c>
      <c r="Y1392" s="6">
        <f t="shared" si="372"/>
        <v>3.7963818348583089E-3</v>
      </c>
      <c r="Z1392" s="29">
        <v>12269.459216250529</v>
      </c>
      <c r="AA1392" s="6">
        <f t="shared" si="374"/>
        <v>3.0599697210589305E-3</v>
      </c>
      <c r="AB1392">
        <f t="shared" si="364"/>
        <v>2022</v>
      </c>
      <c r="AC1392">
        <f t="shared" si="365"/>
        <v>1</v>
      </c>
      <c r="AD1392" s="23">
        <f t="shared" si="366"/>
        <v>1</v>
      </c>
      <c r="AE1392">
        <f>IF(ISBLANK(Basket_Sheet!$I$1),0,IF(Basket_Sheet!$I$1=0,1,IF(Calculation_Sheet!AB1392=Basket_Sheet!$I$1,1,0)))</f>
        <v>1</v>
      </c>
      <c r="AF1392">
        <f>IF(ISBLANK(Basket_Sheet!$I$2),0,IF(Basket_Sheet!$I$2=0,1,IF(Calculation_Sheet!AC1392=Basket_Sheet!$I$2,1,0)))</f>
        <v>0</v>
      </c>
      <c r="AG1392">
        <f>IF(ISBLANK(Basket_Sheet!$I$3),0,IF(Basket_Sheet!$I$3=0,1,IF(Calculation_Sheet!AD1392=Basket_Sheet!$I$3,1,0)))</f>
        <v>0</v>
      </c>
      <c r="AH1392">
        <f t="shared" si="367"/>
        <v>1</v>
      </c>
    </row>
    <row r="1393" spans="1:34" x14ac:dyDescent="0.35">
      <c r="A1393" s="19">
        <v>44574</v>
      </c>
      <c r="B1393" s="7">
        <v>-0.42510914732584193</v>
      </c>
      <c r="C1393">
        <v>0.40418059099999998</v>
      </c>
      <c r="D1393">
        <v>5.4078436968172799E-2</v>
      </c>
      <c r="E1393">
        <v>10.4420087943118</v>
      </c>
      <c r="F1393">
        <v>4</v>
      </c>
      <c r="G1393">
        <f t="shared" si="358"/>
        <v>-1</v>
      </c>
      <c r="H1393">
        <f t="shared" si="359"/>
        <v>99999</v>
      </c>
      <c r="I1393">
        <f t="shared" si="360"/>
        <v>99999</v>
      </c>
      <c r="J1393">
        <f>IF(Basket_Sheet!$I$6=0,IF(C1393&lt;Basket_Sheet!$I$7,-10,10),IF(Basket_Sheet!$I$6=1,IF(D1393&lt;Basket_Sheet!$I$7,-10,10),IF(Basket_Sheet!$I$6=2,IF(E1393&gt;Basket_Sheet!$I$7,-10,10),"")))</f>
        <v>-10</v>
      </c>
      <c r="K1393">
        <f t="shared" si="361"/>
        <v>-1</v>
      </c>
      <c r="L1393">
        <f t="shared" si="362"/>
        <v>2</v>
      </c>
      <c r="M1393">
        <f t="shared" si="363"/>
        <v>2</v>
      </c>
      <c r="N1393">
        <v>38465.699200000003</v>
      </c>
      <c r="O1393" s="6">
        <f t="shared" si="368"/>
        <v>-6.2815710089419996E-3</v>
      </c>
      <c r="P1393">
        <v>63902904</v>
      </c>
      <c r="Q1393" s="6">
        <f t="shared" si="369"/>
        <v>3.1336534005783623E-3</v>
      </c>
      <c r="R1393">
        <v>8833.7489026470394</v>
      </c>
      <c r="S1393" s="6">
        <f t="shared" si="370"/>
        <v>7.5436766374006314E-3</v>
      </c>
      <c r="T1393" s="29">
        <v>1336.0497999999991</v>
      </c>
      <c r="U1393" s="6">
        <f t="shared" si="371"/>
        <v>2.610773179504422E-3</v>
      </c>
      <c r="V1393">
        <v>2169.2795600000009</v>
      </c>
      <c r="W1393" s="6">
        <f t="shared" si="373"/>
        <v>0</v>
      </c>
      <c r="X1393">
        <v>10169.798702647038</v>
      </c>
      <c r="Y1393" s="6">
        <f t="shared" si="372"/>
        <v>6.8928522824271976E-3</v>
      </c>
      <c r="Z1393" s="29">
        <v>12339.078262647039</v>
      </c>
      <c r="AA1393" s="6">
        <f t="shared" si="374"/>
        <v>5.6741739932841817E-3</v>
      </c>
      <c r="AB1393">
        <f t="shared" si="364"/>
        <v>2022</v>
      </c>
      <c r="AC1393">
        <f t="shared" si="365"/>
        <v>1</v>
      </c>
      <c r="AD1393" s="23">
        <f t="shared" si="366"/>
        <v>1</v>
      </c>
      <c r="AE1393">
        <f>IF(ISBLANK(Basket_Sheet!$I$1),0,IF(Basket_Sheet!$I$1=0,1,IF(Calculation_Sheet!AB1393=Basket_Sheet!$I$1,1,0)))</f>
        <v>1</v>
      </c>
      <c r="AF1393">
        <f>IF(ISBLANK(Basket_Sheet!$I$2),0,IF(Basket_Sheet!$I$2=0,1,IF(Calculation_Sheet!AC1393=Basket_Sheet!$I$2,1,0)))</f>
        <v>0</v>
      </c>
      <c r="AG1393">
        <f>IF(ISBLANK(Basket_Sheet!$I$3),0,IF(Basket_Sheet!$I$3=0,1,IF(Calculation_Sheet!AD1393=Basket_Sheet!$I$3,1,0)))</f>
        <v>0</v>
      </c>
      <c r="AH1393">
        <f t="shared" si="367"/>
        <v>1</v>
      </c>
    </row>
    <row r="1394" spans="1:34" x14ac:dyDescent="0.35">
      <c r="A1394" s="19">
        <v>44575</v>
      </c>
      <c r="B1394" s="7">
        <v>0.17623690442480661</v>
      </c>
      <c r="C1394">
        <v>0.22865655800000001</v>
      </c>
      <c r="D1394">
        <v>9.3160493209103204E-2</v>
      </c>
      <c r="E1394">
        <v>6.6937466386618398</v>
      </c>
      <c r="F1394">
        <v>2</v>
      </c>
      <c r="G1394">
        <f t="shared" si="358"/>
        <v>99999</v>
      </c>
      <c r="H1394">
        <f t="shared" si="359"/>
        <v>0</v>
      </c>
      <c r="I1394">
        <f t="shared" si="360"/>
        <v>99999</v>
      </c>
      <c r="J1394">
        <f>IF(Basket_Sheet!$I$6=0,IF(C1394&lt;Basket_Sheet!$I$7,-10,10),IF(Basket_Sheet!$I$6=1,IF(D1394&lt;Basket_Sheet!$I$7,-10,10),IF(Basket_Sheet!$I$6=2,IF(E1394&gt;Basket_Sheet!$I$7,-10,10),"")))</f>
        <v>10</v>
      </c>
      <c r="K1394">
        <f t="shared" si="361"/>
        <v>0</v>
      </c>
      <c r="L1394">
        <f t="shared" si="362"/>
        <v>3</v>
      </c>
      <c r="M1394">
        <f t="shared" si="363"/>
        <v>3</v>
      </c>
      <c r="N1394">
        <v>38312.800799999997</v>
      </c>
      <c r="O1394" s="6">
        <f t="shared" si="368"/>
        <v>-3.974928395426236E-3</v>
      </c>
      <c r="P1394">
        <v>64013600</v>
      </c>
      <c r="Q1394" s="6">
        <f t="shared" si="369"/>
        <v>1.7322530443999451E-3</v>
      </c>
      <c r="R1394">
        <v>8838.5349234363148</v>
      </c>
      <c r="S1394" s="6">
        <f t="shared" si="370"/>
        <v>5.4178818551675612E-4</v>
      </c>
      <c r="T1394" s="29">
        <v>1335.7537999999993</v>
      </c>
      <c r="U1394" s="6">
        <f t="shared" si="371"/>
        <v>-2.2154862790280117E-4</v>
      </c>
      <c r="V1394">
        <v>2169.2795600000009</v>
      </c>
      <c r="W1394" s="6">
        <f t="shared" si="373"/>
        <v>0</v>
      </c>
      <c r="X1394">
        <v>10174.288723436313</v>
      </c>
      <c r="Y1394" s="6">
        <f t="shared" si="372"/>
        <v>4.4150537493981012E-4</v>
      </c>
      <c r="Z1394" s="29">
        <v>12343.568283436314</v>
      </c>
      <c r="AA1394" s="6">
        <f t="shared" si="374"/>
        <v>3.6388623961225441E-4</v>
      </c>
      <c r="AB1394">
        <f t="shared" si="364"/>
        <v>2022</v>
      </c>
      <c r="AC1394">
        <f t="shared" si="365"/>
        <v>1</v>
      </c>
      <c r="AD1394" s="23">
        <f t="shared" si="366"/>
        <v>1</v>
      </c>
      <c r="AE1394">
        <f>IF(ISBLANK(Basket_Sheet!$I$1),0,IF(Basket_Sheet!$I$1=0,1,IF(Calculation_Sheet!AB1394=Basket_Sheet!$I$1,1,0)))</f>
        <v>1</v>
      </c>
      <c r="AF1394">
        <f>IF(ISBLANK(Basket_Sheet!$I$2),0,IF(Basket_Sheet!$I$2=0,1,IF(Calculation_Sheet!AC1394=Basket_Sheet!$I$2,1,0)))</f>
        <v>0</v>
      </c>
      <c r="AG1394">
        <f>IF(ISBLANK(Basket_Sheet!$I$3),0,IF(Basket_Sheet!$I$3=0,1,IF(Calculation_Sheet!AD1394=Basket_Sheet!$I$3,1,0)))</f>
        <v>0</v>
      </c>
      <c r="AH1394">
        <f t="shared" si="367"/>
        <v>1</v>
      </c>
    </row>
    <row r="1395" spans="1:34" x14ac:dyDescent="0.35">
      <c r="A1395" s="19">
        <v>44578</v>
      </c>
      <c r="B1395" s="7">
        <v>-0.57869205427025872</v>
      </c>
      <c r="C1395">
        <v>0.72178744399999994</v>
      </c>
      <c r="D1395">
        <v>0.13308590214284999</v>
      </c>
      <c r="E1395">
        <v>9.1823222334713108</v>
      </c>
      <c r="F1395">
        <v>3</v>
      </c>
      <c r="G1395">
        <f t="shared" si="358"/>
        <v>-1</v>
      </c>
      <c r="H1395">
        <f t="shared" si="359"/>
        <v>99999</v>
      </c>
      <c r="I1395">
        <f t="shared" si="360"/>
        <v>99999</v>
      </c>
      <c r="J1395">
        <f>IF(Basket_Sheet!$I$6=0,IF(C1395&lt;Basket_Sheet!$I$7,-10,10),IF(Basket_Sheet!$I$6=1,IF(D1395&lt;Basket_Sheet!$I$7,-10,10),IF(Basket_Sheet!$I$6=2,IF(E1395&gt;Basket_Sheet!$I$7,-10,10),"")))</f>
        <v>10</v>
      </c>
      <c r="K1395">
        <f t="shared" si="361"/>
        <v>-1</v>
      </c>
      <c r="L1395">
        <f t="shared" si="362"/>
        <v>1</v>
      </c>
      <c r="M1395">
        <f t="shared" si="363"/>
        <v>1</v>
      </c>
      <c r="N1395">
        <v>38243.851600000002</v>
      </c>
      <c r="O1395" s="6">
        <f t="shared" si="368"/>
        <v>-1.7996387254464175E-3</v>
      </c>
      <c r="P1395">
        <v>64026100</v>
      </c>
      <c r="Q1395" s="6">
        <f t="shared" si="369"/>
        <v>1.9527100491134597E-4</v>
      </c>
      <c r="R1395">
        <v>8829.6579443250848</v>
      </c>
      <c r="S1395" s="6">
        <f t="shared" si="370"/>
        <v>-1.0043496108944616E-3</v>
      </c>
      <c r="T1395" s="29">
        <v>1336.3260199999993</v>
      </c>
      <c r="U1395" s="6">
        <f t="shared" si="371"/>
        <v>4.2838732706584892E-4</v>
      </c>
      <c r="V1395">
        <v>2168.1859200000008</v>
      </c>
      <c r="W1395" s="6">
        <f t="shared" si="373"/>
        <v>-5.0414894426975554E-4</v>
      </c>
      <c r="X1395">
        <v>10165.983964325083</v>
      </c>
      <c r="Y1395" s="6">
        <f t="shared" si="372"/>
        <v>-8.1624960102621991E-4</v>
      </c>
      <c r="Z1395" s="29">
        <v>12334.169884325085</v>
      </c>
      <c r="AA1395" s="6">
        <f t="shared" si="374"/>
        <v>-7.614005039240368E-4</v>
      </c>
      <c r="AB1395">
        <f t="shared" si="364"/>
        <v>2022</v>
      </c>
      <c r="AC1395">
        <f t="shared" si="365"/>
        <v>1</v>
      </c>
      <c r="AD1395" s="23">
        <f t="shared" si="366"/>
        <v>1</v>
      </c>
      <c r="AE1395">
        <f>IF(ISBLANK(Basket_Sheet!$I$1),0,IF(Basket_Sheet!$I$1=0,1,IF(Calculation_Sheet!AB1395=Basket_Sheet!$I$1,1,0)))</f>
        <v>1</v>
      </c>
      <c r="AF1395">
        <f>IF(ISBLANK(Basket_Sheet!$I$2),0,IF(Basket_Sheet!$I$2=0,1,IF(Calculation_Sheet!AC1395=Basket_Sheet!$I$2,1,0)))</f>
        <v>0</v>
      </c>
      <c r="AG1395">
        <f>IF(ISBLANK(Basket_Sheet!$I$3),0,IF(Basket_Sheet!$I$3=0,1,IF(Calculation_Sheet!AD1395=Basket_Sheet!$I$3,1,0)))</f>
        <v>0</v>
      </c>
      <c r="AH1395">
        <f t="shared" si="367"/>
        <v>1</v>
      </c>
    </row>
    <row r="1396" spans="1:34" x14ac:dyDescent="0.35">
      <c r="A1396" s="19">
        <v>44579</v>
      </c>
      <c r="B1396" s="7">
        <v>-0.5190447724398124</v>
      </c>
      <c r="C1396">
        <v>0.27525095900000002</v>
      </c>
      <c r="D1396">
        <v>8.5214455514376702E-2</v>
      </c>
      <c r="E1396">
        <v>5.5191806274634496</v>
      </c>
      <c r="F1396">
        <v>6</v>
      </c>
      <c r="G1396">
        <f t="shared" si="358"/>
        <v>-1</v>
      </c>
      <c r="H1396">
        <f t="shared" si="359"/>
        <v>99999</v>
      </c>
      <c r="I1396">
        <f t="shared" si="360"/>
        <v>99999</v>
      </c>
      <c r="J1396">
        <f>IF(Basket_Sheet!$I$6=0,IF(C1396&lt;Basket_Sheet!$I$7,-10,10),IF(Basket_Sheet!$I$6=1,IF(D1396&lt;Basket_Sheet!$I$7,-10,10),IF(Basket_Sheet!$I$6=2,IF(E1396&gt;Basket_Sheet!$I$7,-10,10),"")))</f>
        <v>-10</v>
      </c>
      <c r="K1396">
        <f t="shared" si="361"/>
        <v>-1</v>
      </c>
      <c r="L1396">
        <f t="shared" si="362"/>
        <v>2</v>
      </c>
      <c r="M1396">
        <f t="shared" si="363"/>
        <v>2</v>
      </c>
      <c r="N1396">
        <v>38214.800799999997</v>
      </c>
      <c r="O1396" s="6">
        <f t="shared" si="368"/>
        <v>-7.5962014244412845E-4</v>
      </c>
      <c r="P1396">
        <v>63509044</v>
      </c>
      <c r="Q1396" s="6">
        <f t="shared" si="369"/>
        <v>-8.0757066258916321E-3</v>
      </c>
      <c r="R1396">
        <v>8756.5119852131229</v>
      </c>
      <c r="S1396" s="6">
        <f t="shared" si="370"/>
        <v>-8.2841214884177283E-3</v>
      </c>
      <c r="T1396" s="29">
        <v>1339.4733199999994</v>
      </c>
      <c r="U1396" s="6">
        <f t="shared" si="371"/>
        <v>2.3551887435373509E-3</v>
      </c>
      <c r="V1396">
        <v>2168.0222000000008</v>
      </c>
      <c r="W1396" s="6">
        <f t="shared" si="373"/>
        <v>-7.5510129684874805E-5</v>
      </c>
      <c r="X1396">
        <v>10095.985305213122</v>
      </c>
      <c r="Y1396" s="6">
        <f t="shared" si="372"/>
        <v>-6.8855763846966678E-3</v>
      </c>
      <c r="Z1396" s="29">
        <v>12264.007505213123</v>
      </c>
      <c r="AA1396" s="6">
        <f t="shared" si="374"/>
        <v>-5.6884557104347477E-3</v>
      </c>
      <c r="AB1396">
        <f t="shared" si="364"/>
        <v>2022</v>
      </c>
      <c r="AC1396">
        <f t="shared" si="365"/>
        <v>1</v>
      </c>
      <c r="AD1396" s="23">
        <f t="shared" si="366"/>
        <v>1</v>
      </c>
      <c r="AE1396">
        <f>IF(ISBLANK(Basket_Sheet!$I$1),0,IF(Basket_Sheet!$I$1=0,1,IF(Calculation_Sheet!AB1396=Basket_Sheet!$I$1,1,0)))</f>
        <v>1</v>
      </c>
      <c r="AF1396">
        <f>IF(ISBLANK(Basket_Sheet!$I$2),0,IF(Basket_Sheet!$I$2=0,1,IF(Calculation_Sheet!AC1396=Basket_Sheet!$I$2,1,0)))</f>
        <v>0</v>
      </c>
      <c r="AG1396">
        <f>IF(ISBLANK(Basket_Sheet!$I$3),0,IF(Basket_Sheet!$I$3=0,1,IF(Calculation_Sheet!AD1396=Basket_Sheet!$I$3,1,0)))</f>
        <v>0</v>
      </c>
      <c r="AH1396">
        <f t="shared" si="367"/>
        <v>1</v>
      </c>
    </row>
    <row r="1397" spans="1:34" x14ac:dyDescent="0.35">
      <c r="A1397" s="19">
        <v>44580</v>
      </c>
      <c r="B1397" s="7">
        <v>-0.15630837643325243</v>
      </c>
      <c r="C1397">
        <v>0.28212269600000001</v>
      </c>
      <c r="D1397">
        <v>2.82673701137383E-2</v>
      </c>
      <c r="E1397">
        <v>8.9687148329617195</v>
      </c>
      <c r="F1397">
        <v>7</v>
      </c>
      <c r="G1397">
        <f t="shared" si="358"/>
        <v>99999</v>
      </c>
      <c r="H1397">
        <f t="shared" si="359"/>
        <v>0</v>
      </c>
      <c r="I1397">
        <f t="shared" si="360"/>
        <v>99999</v>
      </c>
      <c r="J1397">
        <f>IF(Basket_Sheet!$I$6=0,IF(C1397&lt;Basket_Sheet!$I$7,-10,10),IF(Basket_Sheet!$I$6=1,IF(D1397&lt;Basket_Sheet!$I$7,-10,10),IF(Basket_Sheet!$I$6=2,IF(E1397&gt;Basket_Sheet!$I$7,-10,10),"")))</f>
        <v>-10</v>
      </c>
      <c r="K1397">
        <f t="shared" si="361"/>
        <v>0</v>
      </c>
      <c r="L1397">
        <f t="shared" si="362"/>
        <v>4</v>
      </c>
      <c r="M1397">
        <f t="shared" si="363"/>
        <v>4</v>
      </c>
      <c r="N1397">
        <v>38058.851600000002</v>
      </c>
      <c r="O1397" s="6">
        <f t="shared" si="368"/>
        <v>-4.0808586394619484E-3</v>
      </c>
      <c r="P1397">
        <v>63000420</v>
      </c>
      <c r="Q1397" s="6">
        <f t="shared" si="369"/>
        <v>-8.0086861329545789E-3</v>
      </c>
      <c r="R1397">
        <v>8739.1807617914055</v>
      </c>
      <c r="S1397" s="6">
        <f t="shared" si="370"/>
        <v>-1.9792382458887481E-3</v>
      </c>
      <c r="T1397" s="29">
        <v>1343.9066599999992</v>
      </c>
      <c r="U1397" s="6">
        <f t="shared" si="371"/>
        <v>3.3097635718490892E-3</v>
      </c>
      <c r="V1397">
        <v>2142.5716000000007</v>
      </c>
      <c r="W1397" s="6">
        <f t="shared" si="373"/>
        <v>-1.1739086435554102E-2</v>
      </c>
      <c r="X1397">
        <v>10083.087421791404</v>
      </c>
      <c r="Y1397" s="6">
        <f t="shared" si="372"/>
        <v>-1.2775259701555131E-3</v>
      </c>
      <c r="Z1397" s="29">
        <v>12225.659021791405</v>
      </c>
      <c r="AA1397" s="6">
        <f t="shared" si="374"/>
        <v>-3.1269129120653494E-3</v>
      </c>
      <c r="AB1397">
        <f t="shared" si="364"/>
        <v>2022</v>
      </c>
      <c r="AC1397">
        <f t="shared" si="365"/>
        <v>1</v>
      </c>
      <c r="AD1397" s="23">
        <f t="shared" si="366"/>
        <v>1</v>
      </c>
      <c r="AE1397">
        <f>IF(ISBLANK(Basket_Sheet!$I$1),0,IF(Basket_Sheet!$I$1=0,1,IF(Calculation_Sheet!AB1397=Basket_Sheet!$I$1,1,0)))</f>
        <v>1</v>
      </c>
      <c r="AF1397">
        <f>IF(ISBLANK(Basket_Sheet!$I$2),0,IF(Basket_Sheet!$I$2=0,1,IF(Calculation_Sheet!AC1397=Basket_Sheet!$I$2,1,0)))</f>
        <v>0</v>
      </c>
      <c r="AG1397">
        <f>IF(ISBLANK(Basket_Sheet!$I$3),0,IF(Basket_Sheet!$I$3=0,1,IF(Calculation_Sheet!AD1397=Basket_Sheet!$I$3,1,0)))</f>
        <v>0</v>
      </c>
      <c r="AH1397">
        <f t="shared" si="367"/>
        <v>1</v>
      </c>
    </row>
    <row r="1398" spans="1:34" x14ac:dyDescent="0.35">
      <c r="A1398" s="19">
        <v>44581</v>
      </c>
      <c r="B1398" s="7">
        <v>-0.67657306539160322</v>
      </c>
      <c r="C1398">
        <v>0.57468418899999996</v>
      </c>
      <c r="D1398">
        <v>0.126082241128227</v>
      </c>
      <c r="E1398">
        <v>6.9997354614909399</v>
      </c>
      <c r="F1398">
        <v>3</v>
      </c>
      <c r="G1398">
        <f t="shared" si="358"/>
        <v>-1</v>
      </c>
      <c r="H1398">
        <f t="shared" si="359"/>
        <v>99999</v>
      </c>
      <c r="I1398">
        <f t="shared" si="360"/>
        <v>99999</v>
      </c>
      <c r="J1398">
        <f>IF(Basket_Sheet!$I$6=0,IF(C1398&lt;Basket_Sheet!$I$7,-10,10),IF(Basket_Sheet!$I$6=1,IF(D1398&lt;Basket_Sheet!$I$7,-10,10),IF(Basket_Sheet!$I$6=2,IF(E1398&gt;Basket_Sheet!$I$7,-10,10),"")))</f>
        <v>10</v>
      </c>
      <c r="K1398">
        <f t="shared" si="361"/>
        <v>-1</v>
      </c>
      <c r="L1398">
        <f t="shared" si="362"/>
        <v>1</v>
      </c>
      <c r="M1398">
        <f t="shared" si="363"/>
        <v>1</v>
      </c>
      <c r="N1398">
        <v>37908.648399999998</v>
      </c>
      <c r="O1398" s="6">
        <f t="shared" si="368"/>
        <v>-3.9466035806504651E-3</v>
      </c>
      <c r="P1398">
        <v>62338916</v>
      </c>
      <c r="Q1398" s="6">
        <f t="shared" si="369"/>
        <v>-1.0499993492106841E-2</v>
      </c>
      <c r="R1398">
        <v>8736.983543876926</v>
      </c>
      <c r="S1398" s="6">
        <f t="shared" si="370"/>
        <v>-2.5142149754886489E-4</v>
      </c>
      <c r="T1398" s="29">
        <v>1344.6428599999995</v>
      </c>
      <c r="U1398" s="6">
        <f t="shared" si="371"/>
        <v>5.4780590193681533E-4</v>
      </c>
      <c r="V1398">
        <v>2129.4498400000007</v>
      </c>
      <c r="W1398" s="6">
        <f t="shared" si="373"/>
        <v>-6.1243040839334961E-3</v>
      </c>
      <c r="X1398">
        <v>10081.626403876926</v>
      </c>
      <c r="Y1398" s="6">
        <f t="shared" si="372"/>
        <v>-1.4489787238392005E-4</v>
      </c>
      <c r="Z1398" s="29">
        <v>12211.076243876927</v>
      </c>
      <c r="AA1398" s="6">
        <f t="shared" si="374"/>
        <v>-1.1928009679057494E-3</v>
      </c>
      <c r="AB1398">
        <f t="shared" si="364"/>
        <v>2022</v>
      </c>
      <c r="AC1398">
        <f t="shared" si="365"/>
        <v>1</v>
      </c>
      <c r="AD1398" s="23">
        <f t="shared" si="366"/>
        <v>1</v>
      </c>
      <c r="AE1398">
        <f>IF(ISBLANK(Basket_Sheet!$I$1),0,IF(Basket_Sheet!$I$1=0,1,IF(Calculation_Sheet!AB1398=Basket_Sheet!$I$1,1,0)))</f>
        <v>1</v>
      </c>
      <c r="AF1398">
        <f>IF(ISBLANK(Basket_Sheet!$I$2),0,IF(Basket_Sheet!$I$2=0,1,IF(Calculation_Sheet!AC1398=Basket_Sheet!$I$2,1,0)))</f>
        <v>0</v>
      </c>
      <c r="AG1398">
        <f>IF(ISBLANK(Basket_Sheet!$I$3),0,IF(Basket_Sheet!$I$3=0,1,IF(Calculation_Sheet!AD1398=Basket_Sheet!$I$3,1,0)))</f>
        <v>0</v>
      </c>
      <c r="AH1398">
        <f t="shared" si="367"/>
        <v>1</v>
      </c>
    </row>
    <row r="1399" spans="1:34" x14ac:dyDescent="0.35">
      <c r="A1399" s="19">
        <v>44582</v>
      </c>
      <c r="B1399" s="7">
        <v>-1.0722229759482806</v>
      </c>
      <c r="C1399">
        <v>0.302967184</v>
      </c>
      <c r="D1399">
        <v>0.103930955568048</v>
      </c>
      <c r="E1399">
        <v>9.2035554403027593</v>
      </c>
      <c r="F1399">
        <v>8</v>
      </c>
      <c r="G1399">
        <f t="shared" si="358"/>
        <v>-1</v>
      </c>
      <c r="H1399">
        <f t="shared" si="359"/>
        <v>99999</v>
      </c>
      <c r="I1399">
        <f t="shared" si="360"/>
        <v>99999</v>
      </c>
      <c r="J1399">
        <f>IF(Basket_Sheet!$I$6=0,IF(C1399&lt;Basket_Sheet!$I$7,-10,10),IF(Basket_Sheet!$I$6=1,IF(D1399&lt;Basket_Sheet!$I$7,-10,10),IF(Basket_Sheet!$I$6=2,IF(E1399&gt;Basket_Sheet!$I$7,-10,10),"")))</f>
        <v>10</v>
      </c>
      <c r="K1399">
        <f t="shared" si="361"/>
        <v>-1</v>
      </c>
      <c r="L1399">
        <f t="shared" si="362"/>
        <v>1</v>
      </c>
      <c r="M1399">
        <f t="shared" si="363"/>
        <v>1</v>
      </c>
      <c r="N1399">
        <v>37738.648399999998</v>
      </c>
      <c r="O1399" s="6">
        <f t="shared" si="368"/>
        <v>-4.4844648167409185E-3</v>
      </c>
      <c r="P1399">
        <v>62460604</v>
      </c>
      <c r="Q1399" s="6">
        <f t="shared" si="369"/>
        <v>1.9520390762008955E-3</v>
      </c>
      <c r="R1399">
        <v>8725.8848542134565</v>
      </c>
      <c r="S1399" s="6">
        <f t="shared" si="370"/>
        <v>-1.2703113846709302E-3</v>
      </c>
      <c r="T1399" s="29">
        <v>1330.3314799999994</v>
      </c>
      <c r="U1399" s="6">
        <f t="shared" si="371"/>
        <v>-1.0643257347902835E-2</v>
      </c>
      <c r="V1399">
        <v>2106.8387600000005</v>
      </c>
      <c r="W1399" s="6">
        <f t="shared" si="373"/>
        <v>-1.0618273121662303E-2</v>
      </c>
      <c r="X1399">
        <v>10056.216334213455</v>
      </c>
      <c r="Y1399" s="6">
        <f t="shared" si="372"/>
        <v>-2.5204335734657635E-3</v>
      </c>
      <c r="Z1399" s="29">
        <v>12163.055094213456</v>
      </c>
      <c r="AA1399" s="6">
        <f t="shared" si="374"/>
        <v>-3.9325894543940088E-3</v>
      </c>
      <c r="AB1399">
        <f t="shared" si="364"/>
        <v>2022</v>
      </c>
      <c r="AC1399">
        <f t="shared" si="365"/>
        <v>1</v>
      </c>
      <c r="AD1399" s="23">
        <f t="shared" si="366"/>
        <v>1</v>
      </c>
      <c r="AE1399">
        <f>IF(ISBLANK(Basket_Sheet!$I$1),0,IF(Basket_Sheet!$I$1=0,1,IF(Calculation_Sheet!AB1399=Basket_Sheet!$I$1,1,0)))</f>
        <v>1</v>
      </c>
      <c r="AF1399">
        <f>IF(ISBLANK(Basket_Sheet!$I$2),0,IF(Basket_Sheet!$I$2=0,1,IF(Calculation_Sheet!AC1399=Basket_Sheet!$I$2,1,0)))</f>
        <v>0</v>
      </c>
      <c r="AG1399">
        <f>IF(ISBLANK(Basket_Sheet!$I$3),0,IF(Basket_Sheet!$I$3=0,1,IF(Calculation_Sheet!AD1399=Basket_Sheet!$I$3,1,0)))</f>
        <v>0</v>
      </c>
      <c r="AH1399">
        <f t="shared" si="367"/>
        <v>1</v>
      </c>
    </row>
    <row r="1400" spans="1:34" x14ac:dyDescent="0.35">
      <c r="A1400" s="19">
        <v>44585</v>
      </c>
      <c r="B1400" s="7">
        <v>0.12652380055414597</v>
      </c>
      <c r="C1400">
        <v>0.82358158299999995</v>
      </c>
      <c r="D1400">
        <v>7.7338722654639896E-2</v>
      </c>
      <c r="E1400">
        <v>5.9795965555066797</v>
      </c>
      <c r="F1400">
        <v>8</v>
      </c>
      <c r="G1400">
        <f t="shared" si="358"/>
        <v>99999</v>
      </c>
      <c r="H1400">
        <f t="shared" si="359"/>
        <v>0</v>
      </c>
      <c r="I1400">
        <f t="shared" si="360"/>
        <v>99999</v>
      </c>
      <c r="J1400">
        <f>IF(Basket_Sheet!$I$6=0,IF(C1400&lt;Basket_Sheet!$I$7,-10,10),IF(Basket_Sheet!$I$6=1,IF(D1400&lt;Basket_Sheet!$I$7,-10,10),IF(Basket_Sheet!$I$6=2,IF(E1400&gt;Basket_Sheet!$I$7,-10,10),"")))</f>
        <v>-10</v>
      </c>
      <c r="K1400">
        <f t="shared" si="361"/>
        <v>0</v>
      </c>
      <c r="L1400">
        <f t="shared" si="362"/>
        <v>4</v>
      </c>
      <c r="M1400">
        <f t="shared" si="363"/>
        <v>4</v>
      </c>
      <c r="N1400">
        <v>36834.898399999998</v>
      </c>
      <c r="O1400" s="6">
        <f t="shared" si="368"/>
        <v>-2.3947598504879153E-2</v>
      </c>
      <c r="P1400">
        <v>62502204</v>
      </c>
      <c r="Q1400" s="6">
        <f t="shared" si="369"/>
        <v>6.660198162669051E-4</v>
      </c>
      <c r="R1400">
        <v>8725.5857456674094</v>
      </c>
      <c r="S1400" s="6">
        <f t="shared" si="370"/>
        <v>-3.4278305414803256E-5</v>
      </c>
      <c r="T1400" s="29">
        <v>1334.1271999999992</v>
      </c>
      <c r="U1400" s="6">
        <f t="shared" si="371"/>
        <v>2.8532136967847066E-3</v>
      </c>
      <c r="V1400">
        <v>2105.8482400000007</v>
      </c>
      <c r="W1400" s="6">
        <f t="shared" si="373"/>
        <v>-4.7014513820686776E-4</v>
      </c>
      <c r="X1400">
        <v>10059.712945667408</v>
      </c>
      <c r="Y1400" s="6">
        <f t="shared" si="372"/>
        <v>3.4770646709914033E-4</v>
      </c>
      <c r="Z1400" s="29">
        <v>12165.56118566741</v>
      </c>
      <c r="AA1400" s="6">
        <f t="shared" si="374"/>
        <v>2.0604128112067244E-4</v>
      </c>
      <c r="AB1400">
        <f t="shared" si="364"/>
        <v>2022</v>
      </c>
      <c r="AC1400">
        <f t="shared" si="365"/>
        <v>1</v>
      </c>
      <c r="AD1400" s="23">
        <f t="shared" si="366"/>
        <v>1</v>
      </c>
      <c r="AE1400">
        <f>IF(ISBLANK(Basket_Sheet!$I$1),0,IF(Basket_Sheet!$I$1=0,1,IF(Calculation_Sheet!AB1400=Basket_Sheet!$I$1,1,0)))</f>
        <v>1</v>
      </c>
      <c r="AF1400">
        <f>IF(ISBLANK(Basket_Sheet!$I$2),0,IF(Basket_Sheet!$I$2=0,1,IF(Calculation_Sheet!AC1400=Basket_Sheet!$I$2,1,0)))</f>
        <v>0</v>
      </c>
      <c r="AG1400">
        <f>IF(ISBLANK(Basket_Sheet!$I$3),0,IF(Basket_Sheet!$I$3=0,1,IF(Calculation_Sheet!AD1400=Basket_Sheet!$I$3,1,0)))</f>
        <v>0</v>
      </c>
      <c r="AH1400">
        <f t="shared" si="367"/>
        <v>1</v>
      </c>
    </row>
    <row r="1401" spans="1:34" x14ac:dyDescent="0.35">
      <c r="A1401" s="19">
        <v>44586</v>
      </c>
      <c r="B1401" s="7">
        <v>1.7770800406913745</v>
      </c>
      <c r="C1401">
        <v>0.85539696899999995</v>
      </c>
      <c r="D1401">
        <v>0.292923889255569</v>
      </c>
      <c r="E1401">
        <v>6.33979530894094</v>
      </c>
      <c r="F1401">
        <v>6</v>
      </c>
      <c r="G1401">
        <f t="shared" si="358"/>
        <v>99999</v>
      </c>
      <c r="H1401">
        <f t="shared" si="359"/>
        <v>99999</v>
      </c>
      <c r="I1401">
        <f t="shared" si="360"/>
        <v>1</v>
      </c>
      <c r="J1401">
        <f>IF(Basket_Sheet!$I$6=0,IF(C1401&lt;Basket_Sheet!$I$7,-10,10),IF(Basket_Sheet!$I$6=1,IF(D1401&lt;Basket_Sheet!$I$7,-10,10),IF(Basket_Sheet!$I$6=2,IF(E1401&gt;Basket_Sheet!$I$7,-10,10),"")))</f>
        <v>10</v>
      </c>
      <c r="K1401">
        <f t="shared" si="361"/>
        <v>1</v>
      </c>
      <c r="L1401">
        <f t="shared" si="362"/>
        <v>5</v>
      </c>
      <c r="M1401">
        <f t="shared" si="363"/>
        <v>5</v>
      </c>
      <c r="N1401">
        <v>37714</v>
      </c>
      <c r="O1401" s="6">
        <f t="shared" si="368"/>
        <v>2.386599768658515E-2</v>
      </c>
      <c r="P1401">
        <v>62782612</v>
      </c>
      <c r="Q1401" s="6">
        <f t="shared" si="369"/>
        <v>4.4863697926555979E-3</v>
      </c>
      <c r="R1401">
        <v>8754.9089298280414</v>
      </c>
      <c r="S1401" s="6">
        <f t="shared" si="370"/>
        <v>3.3605977885429184E-3</v>
      </c>
      <c r="T1401" s="29">
        <v>1339.3789399999994</v>
      </c>
      <c r="U1401" s="6">
        <f t="shared" si="371"/>
        <v>3.9364612309831237E-3</v>
      </c>
      <c r="V1401">
        <v>2125.1038400000007</v>
      </c>
      <c r="W1401" s="6">
        <f t="shared" si="373"/>
        <v>9.1438687908489413E-3</v>
      </c>
      <c r="X1401">
        <v>10094.28786982804</v>
      </c>
      <c r="Y1401" s="6">
        <f t="shared" si="372"/>
        <v>3.4369692601936563E-3</v>
      </c>
      <c r="Z1401" s="29">
        <v>12219.39170982804</v>
      </c>
      <c r="AA1401" s="6">
        <f t="shared" si="374"/>
        <v>4.4248286896990674E-3</v>
      </c>
      <c r="AB1401">
        <f t="shared" si="364"/>
        <v>2022</v>
      </c>
      <c r="AC1401">
        <f t="shared" si="365"/>
        <v>1</v>
      </c>
      <c r="AD1401" s="23">
        <f t="shared" si="366"/>
        <v>1</v>
      </c>
      <c r="AE1401">
        <f>IF(ISBLANK(Basket_Sheet!$I$1),0,IF(Basket_Sheet!$I$1=0,1,IF(Calculation_Sheet!AB1401=Basket_Sheet!$I$1,1,0)))</f>
        <v>1</v>
      </c>
      <c r="AF1401">
        <f>IF(ISBLANK(Basket_Sheet!$I$2),0,IF(Basket_Sheet!$I$2=0,1,IF(Calculation_Sheet!AC1401=Basket_Sheet!$I$2,1,0)))</f>
        <v>0</v>
      </c>
      <c r="AG1401">
        <f>IF(ISBLANK(Basket_Sheet!$I$3),0,IF(Basket_Sheet!$I$3=0,1,IF(Calculation_Sheet!AD1401=Basket_Sheet!$I$3,1,0)))</f>
        <v>0</v>
      </c>
      <c r="AH1401">
        <f t="shared" si="367"/>
        <v>1</v>
      </c>
    </row>
    <row r="1402" spans="1:34" x14ac:dyDescent="0.35">
      <c r="A1402" s="19">
        <v>44588</v>
      </c>
      <c r="B1402" s="7">
        <v>0.85227668505383769</v>
      </c>
      <c r="C1402">
        <v>0.65887090699999995</v>
      </c>
      <c r="D1402">
        <v>0.26866672659184898</v>
      </c>
      <c r="E1402">
        <v>5.8237797979494301</v>
      </c>
      <c r="F1402">
        <v>8</v>
      </c>
      <c r="G1402">
        <f t="shared" si="358"/>
        <v>99999</v>
      </c>
      <c r="H1402">
        <f t="shared" si="359"/>
        <v>99999</v>
      </c>
      <c r="I1402">
        <f t="shared" si="360"/>
        <v>1</v>
      </c>
      <c r="J1402">
        <f>IF(Basket_Sheet!$I$6=0,IF(C1402&lt;Basket_Sheet!$I$7,-10,10),IF(Basket_Sheet!$I$6=1,IF(D1402&lt;Basket_Sheet!$I$7,-10,10),IF(Basket_Sheet!$I$6=2,IF(E1402&gt;Basket_Sheet!$I$7,-10,10),"")))</f>
        <v>10</v>
      </c>
      <c r="K1402">
        <f t="shared" si="361"/>
        <v>1</v>
      </c>
      <c r="L1402">
        <f t="shared" si="362"/>
        <v>5</v>
      </c>
      <c r="M1402">
        <f t="shared" si="363"/>
        <v>5</v>
      </c>
      <c r="N1402">
        <v>38094.898399999998</v>
      </c>
      <c r="O1402" s="6">
        <f t="shared" si="368"/>
        <v>1.0099655300418897E-2</v>
      </c>
      <c r="P1402">
        <v>62145664</v>
      </c>
      <c r="Q1402" s="6">
        <f t="shared" si="369"/>
        <v>-1.014529309484602E-2</v>
      </c>
      <c r="R1402">
        <v>8705.9730493028637</v>
      </c>
      <c r="S1402" s="6">
        <f t="shared" si="370"/>
        <v>-5.5895362153286499E-3</v>
      </c>
      <c r="T1402" s="29">
        <v>1335.3137599999993</v>
      </c>
      <c r="U1402" s="6">
        <f t="shared" si="371"/>
        <v>-3.0351231295304704E-3</v>
      </c>
      <c r="V1402">
        <v>2170.4010000000007</v>
      </c>
      <c r="W1402" s="6">
        <f t="shared" si="373"/>
        <v>2.131526899880809E-2</v>
      </c>
      <c r="X1402">
        <v>10041.286809302863</v>
      </c>
      <c r="Y1402" s="6">
        <f t="shared" si="372"/>
        <v>-5.2505992704644511E-3</v>
      </c>
      <c r="Z1402" s="29">
        <v>12211.687809302864</v>
      </c>
      <c r="AA1402" s="6">
        <f t="shared" si="374"/>
        <v>-6.3046514164688539E-4</v>
      </c>
      <c r="AB1402">
        <f t="shared" si="364"/>
        <v>2022</v>
      </c>
      <c r="AC1402">
        <f t="shared" si="365"/>
        <v>1</v>
      </c>
      <c r="AD1402" s="23">
        <f t="shared" si="366"/>
        <v>1</v>
      </c>
      <c r="AE1402">
        <f>IF(ISBLANK(Basket_Sheet!$I$1),0,IF(Basket_Sheet!$I$1=0,1,IF(Calculation_Sheet!AB1402=Basket_Sheet!$I$1,1,0)))</f>
        <v>1</v>
      </c>
      <c r="AF1402">
        <f>IF(ISBLANK(Basket_Sheet!$I$2),0,IF(Basket_Sheet!$I$2=0,1,IF(Calculation_Sheet!AC1402=Basket_Sheet!$I$2,1,0)))</f>
        <v>0</v>
      </c>
      <c r="AG1402">
        <f>IF(ISBLANK(Basket_Sheet!$I$3),0,IF(Basket_Sheet!$I$3=0,1,IF(Calculation_Sheet!AD1402=Basket_Sheet!$I$3,1,0)))</f>
        <v>0</v>
      </c>
      <c r="AH1402">
        <f t="shared" si="367"/>
        <v>1</v>
      </c>
    </row>
    <row r="1403" spans="1:34" x14ac:dyDescent="0.35">
      <c r="A1403" s="19">
        <v>44589</v>
      </c>
      <c r="B1403" s="7">
        <v>-0.46198302989979717</v>
      </c>
      <c r="C1403">
        <v>0.51328366599999997</v>
      </c>
      <c r="D1403">
        <v>0.16759230789629601</v>
      </c>
      <c r="E1403">
        <v>7.6233655147751502</v>
      </c>
      <c r="F1403">
        <v>6</v>
      </c>
      <c r="G1403">
        <f t="shared" si="358"/>
        <v>-1</v>
      </c>
      <c r="H1403">
        <f t="shared" si="359"/>
        <v>99999</v>
      </c>
      <c r="I1403">
        <f t="shared" si="360"/>
        <v>99999</v>
      </c>
      <c r="J1403">
        <f>IF(Basket_Sheet!$I$6=0,IF(C1403&lt;Basket_Sheet!$I$7,-10,10),IF(Basket_Sheet!$I$6=1,IF(D1403&lt;Basket_Sheet!$I$7,-10,10),IF(Basket_Sheet!$I$6=2,IF(E1403&gt;Basket_Sheet!$I$7,-10,10),"")))</f>
        <v>10</v>
      </c>
      <c r="K1403">
        <f t="shared" si="361"/>
        <v>-1</v>
      </c>
      <c r="L1403">
        <f t="shared" si="362"/>
        <v>1</v>
      </c>
      <c r="M1403">
        <f t="shared" si="363"/>
        <v>1</v>
      </c>
      <c r="N1403">
        <v>37687.5</v>
      </c>
      <c r="O1403" s="6">
        <f t="shared" si="368"/>
        <v>-1.0694303361102997E-2</v>
      </c>
      <c r="P1403">
        <v>62221680</v>
      </c>
      <c r="Q1403" s="6">
        <f t="shared" si="369"/>
        <v>1.2231907281576859E-3</v>
      </c>
      <c r="R1403">
        <v>8707.5247798546498</v>
      </c>
      <c r="S1403" s="6">
        <f t="shared" si="370"/>
        <v>1.7823746329082013E-4</v>
      </c>
      <c r="T1403" s="29">
        <v>1334.1498799999993</v>
      </c>
      <c r="U1403" s="6">
        <f t="shared" si="371"/>
        <v>-8.7161537225532992E-4</v>
      </c>
      <c r="V1403">
        <v>2197.4303200000004</v>
      </c>
      <c r="W1403" s="6">
        <f t="shared" si="373"/>
        <v>1.2453606499444048E-2</v>
      </c>
      <c r="X1403">
        <v>10041.674659854649</v>
      </c>
      <c r="Y1403" s="6">
        <f t="shared" si="372"/>
        <v>3.8625582472917586E-5</v>
      </c>
      <c r="Z1403" s="29">
        <v>12239.104979854648</v>
      </c>
      <c r="AA1403" s="6">
        <f t="shared" si="374"/>
        <v>2.2451581615849925E-3</v>
      </c>
      <c r="AB1403">
        <f t="shared" si="364"/>
        <v>2022</v>
      </c>
      <c r="AC1403">
        <f t="shared" si="365"/>
        <v>1</v>
      </c>
      <c r="AD1403" s="23">
        <f t="shared" si="366"/>
        <v>1</v>
      </c>
      <c r="AE1403">
        <f>IF(ISBLANK(Basket_Sheet!$I$1),0,IF(Basket_Sheet!$I$1=0,1,IF(Calculation_Sheet!AB1403=Basket_Sheet!$I$1,1,0)))</f>
        <v>1</v>
      </c>
      <c r="AF1403">
        <f>IF(ISBLANK(Basket_Sheet!$I$2),0,IF(Basket_Sheet!$I$2=0,1,IF(Calculation_Sheet!AC1403=Basket_Sheet!$I$2,1,0)))</f>
        <v>0</v>
      </c>
      <c r="AG1403">
        <f>IF(ISBLANK(Basket_Sheet!$I$3),0,IF(Basket_Sheet!$I$3=0,1,IF(Calculation_Sheet!AD1403=Basket_Sheet!$I$3,1,0)))</f>
        <v>0</v>
      </c>
      <c r="AH1403">
        <f t="shared" si="367"/>
        <v>1</v>
      </c>
    </row>
    <row r="1404" spans="1:34" x14ac:dyDescent="0.35">
      <c r="A1404" s="19">
        <v>44592</v>
      </c>
      <c r="B1404" s="7">
        <v>0.59446852902694303</v>
      </c>
      <c r="C1404">
        <v>0.20290627999999999</v>
      </c>
      <c r="D1404">
        <v>7.2770396671963397E-3</v>
      </c>
      <c r="E1404">
        <v>10.438111852869</v>
      </c>
      <c r="F1404">
        <v>4</v>
      </c>
      <c r="G1404">
        <f t="shared" si="358"/>
        <v>99999</v>
      </c>
      <c r="H1404">
        <f t="shared" si="359"/>
        <v>99999</v>
      </c>
      <c r="I1404">
        <f t="shared" si="360"/>
        <v>1</v>
      </c>
      <c r="J1404">
        <f>IF(Basket_Sheet!$I$6=0,IF(C1404&lt;Basket_Sheet!$I$7,-10,10),IF(Basket_Sheet!$I$6=1,IF(D1404&lt;Basket_Sheet!$I$7,-10,10),IF(Basket_Sheet!$I$6=2,IF(E1404&gt;Basket_Sheet!$I$7,-10,10),"")))</f>
        <v>-10</v>
      </c>
      <c r="K1404">
        <f t="shared" si="361"/>
        <v>1</v>
      </c>
      <c r="L1404">
        <f t="shared" si="362"/>
        <v>6</v>
      </c>
      <c r="M1404">
        <f t="shared" si="363"/>
        <v>6</v>
      </c>
      <c r="N1404">
        <v>37957.648399999998</v>
      </c>
      <c r="O1404" s="6">
        <f t="shared" si="368"/>
        <v>7.1681167495853959E-3</v>
      </c>
      <c r="P1404">
        <v>61981144</v>
      </c>
      <c r="Q1404" s="6">
        <f t="shared" si="369"/>
        <v>-3.8657908304629007E-3</v>
      </c>
      <c r="R1404">
        <v>8696.2182928117018</v>
      </c>
      <c r="S1404" s="6">
        <f t="shared" si="370"/>
        <v>-1.298473140048495E-3</v>
      </c>
      <c r="T1404" s="29">
        <v>1321.7101999999991</v>
      </c>
      <c r="U1404" s="6">
        <f t="shared" si="371"/>
        <v>-9.3240498586262266E-3</v>
      </c>
      <c r="V1404">
        <v>2197.3680400000007</v>
      </c>
      <c r="W1404" s="6">
        <f t="shared" si="373"/>
        <v>-2.8342195624087019E-5</v>
      </c>
      <c r="X1404">
        <v>10017.928492811701</v>
      </c>
      <c r="Y1404" s="6">
        <f t="shared" si="372"/>
        <v>-2.3647616405938487E-3</v>
      </c>
      <c r="Z1404" s="29">
        <v>12215.296532811702</v>
      </c>
      <c r="AA1404" s="6">
        <f t="shared" si="374"/>
        <v>-1.9452768059539105E-3</v>
      </c>
      <c r="AB1404">
        <f t="shared" si="364"/>
        <v>2022</v>
      </c>
      <c r="AC1404">
        <f t="shared" si="365"/>
        <v>1</v>
      </c>
      <c r="AD1404" s="23">
        <f t="shared" si="366"/>
        <v>1</v>
      </c>
      <c r="AE1404">
        <f>IF(ISBLANK(Basket_Sheet!$I$1),0,IF(Basket_Sheet!$I$1=0,1,IF(Calculation_Sheet!AB1404=Basket_Sheet!$I$1,1,0)))</f>
        <v>1</v>
      </c>
      <c r="AF1404">
        <f>IF(ISBLANK(Basket_Sheet!$I$2),0,IF(Basket_Sheet!$I$2=0,1,IF(Calculation_Sheet!AC1404=Basket_Sheet!$I$2,1,0)))</f>
        <v>0</v>
      </c>
      <c r="AG1404">
        <f>IF(ISBLANK(Basket_Sheet!$I$3),0,IF(Basket_Sheet!$I$3=0,1,IF(Calculation_Sheet!AD1404=Basket_Sheet!$I$3,1,0)))</f>
        <v>0</v>
      </c>
      <c r="AH1404">
        <f t="shared" si="367"/>
        <v>1</v>
      </c>
    </row>
    <row r="1405" spans="1:34" x14ac:dyDescent="0.35">
      <c r="A1405" s="19">
        <v>44593</v>
      </c>
      <c r="B1405" s="7">
        <v>1.3114268353673646</v>
      </c>
      <c r="C1405">
        <v>0.36251420000000001</v>
      </c>
      <c r="D1405">
        <v>4.2577649469255498E-2</v>
      </c>
      <c r="E1405">
        <v>7.5273083945147397</v>
      </c>
      <c r="F1405">
        <v>15</v>
      </c>
      <c r="G1405">
        <f t="shared" si="358"/>
        <v>99999</v>
      </c>
      <c r="H1405">
        <f t="shared" si="359"/>
        <v>99999</v>
      </c>
      <c r="I1405">
        <f t="shared" si="360"/>
        <v>1</v>
      </c>
      <c r="J1405">
        <f>IF(Basket_Sheet!$I$6=0,IF(C1405&lt;Basket_Sheet!$I$7,-10,10),IF(Basket_Sheet!$I$6=1,IF(D1405&lt;Basket_Sheet!$I$7,-10,10),IF(Basket_Sheet!$I$6=2,IF(E1405&gt;Basket_Sheet!$I$7,-10,10),"")))</f>
        <v>-10</v>
      </c>
      <c r="K1405">
        <f t="shared" si="361"/>
        <v>1</v>
      </c>
      <c r="L1405">
        <f t="shared" si="362"/>
        <v>6</v>
      </c>
      <c r="M1405">
        <f t="shared" si="363"/>
        <v>6</v>
      </c>
      <c r="N1405">
        <v>38568.699200000003</v>
      </c>
      <c r="O1405" s="6">
        <f t="shared" si="368"/>
        <v>1.6098225937516419E-2</v>
      </c>
      <c r="P1405">
        <v>62226632</v>
      </c>
      <c r="Q1405" s="6">
        <f t="shared" si="369"/>
        <v>3.9606884313074797E-3</v>
      </c>
      <c r="R1405">
        <v>8771.0511581811479</v>
      </c>
      <c r="S1405" s="6">
        <f t="shared" si="370"/>
        <v>8.605219286100807E-3</v>
      </c>
      <c r="T1405" s="29">
        <v>1322.5839599999993</v>
      </c>
      <c r="U1405" s="6">
        <f t="shared" si="371"/>
        <v>6.6108289093946837E-4</v>
      </c>
      <c r="V1405">
        <v>2183.9546800000007</v>
      </c>
      <c r="W1405" s="6">
        <f t="shared" si="373"/>
        <v>-6.1042846513778004E-3</v>
      </c>
      <c r="X1405">
        <v>10093.635118181148</v>
      </c>
      <c r="Y1405" s="6">
        <f t="shared" si="372"/>
        <v>7.5571137709526948E-3</v>
      </c>
      <c r="Z1405" s="29">
        <v>12277.589798181149</v>
      </c>
      <c r="AA1405" s="6">
        <f t="shared" si="374"/>
        <v>5.0996113931511822E-3</v>
      </c>
      <c r="AB1405">
        <f t="shared" si="364"/>
        <v>2022</v>
      </c>
      <c r="AC1405">
        <f t="shared" si="365"/>
        <v>2</v>
      </c>
      <c r="AD1405" s="23">
        <f t="shared" si="366"/>
        <v>1</v>
      </c>
      <c r="AE1405">
        <f>IF(ISBLANK(Basket_Sheet!$I$1),0,IF(Basket_Sheet!$I$1=0,1,IF(Calculation_Sheet!AB1405=Basket_Sheet!$I$1,1,0)))</f>
        <v>1</v>
      </c>
      <c r="AF1405">
        <f>IF(ISBLANK(Basket_Sheet!$I$2),0,IF(Basket_Sheet!$I$2=0,1,IF(Calculation_Sheet!AC1405=Basket_Sheet!$I$2,1,0)))</f>
        <v>0</v>
      </c>
      <c r="AG1405">
        <f>IF(ISBLANK(Basket_Sheet!$I$3),0,IF(Basket_Sheet!$I$3=0,1,IF(Calculation_Sheet!AD1405=Basket_Sheet!$I$3,1,0)))</f>
        <v>0</v>
      </c>
      <c r="AH1405">
        <f t="shared" si="367"/>
        <v>1</v>
      </c>
    </row>
    <row r="1406" spans="1:34" x14ac:dyDescent="0.35">
      <c r="A1406" s="19">
        <v>44594</v>
      </c>
      <c r="B1406" s="7">
        <v>-0.12718938913067632</v>
      </c>
      <c r="C1406">
        <v>0.67930608800000003</v>
      </c>
      <c r="D1406">
        <v>0.20638459388585001</v>
      </c>
      <c r="E1406">
        <v>8.4564456034421909</v>
      </c>
      <c r="F1406">
        <v>4</v>
      </c>
      <c r="G1406">
        <f t="shared" si="358"/>
        <v>99999</v>
      </c>
      <c r="H1406">
        <f t="shared" si="359"/>
        <v>0</v>
      </c>
      <c r="I1406">
        <f t="shared" si="360"/>
        <v>99999</v>
      </c>
      <c r="J1406">
        <f>IF(Basket_Sheet!$I$6=0,IF(C1406&lt;Basket_Sheet!$I$7,-10,10),IF(Basket_Sheet!$I$6=1,IF(D1406&lt;Basket_Sheet!$I$7,-10,10),IF(Basket_Sheet!$I$6=2,IF(E1406&gt;Basket_Sheet!$I$7,-10,10),"")))</f>
        <v>10</v>
      </c>
      <c r="K1406">
        <f t="shared" si="361"/>
        <v>0</v>
      </c>
      <c r="L1406">
        <f t="shared" si="362"/>
        <v>3</v>
      </c>
      <c r="M1406">
        <f t="shared" si="363"/>
        <v>3</v>
      </c>
      <c r="N1406">
        <v>39338.199200000003</v>
      </c>
      <c r="O1406" s="6">
        <f t="shared" si="368"/>
        <v>1.9951411791456097E-2</v>
      </c>
      <c r="P1406">
        <v>62863008</v>
      </c>
      <c r="Q1406" s="6">
        <f t="shared" si="369"/>
        <v>1.0226746644427021E-2</v>
      </c>
      <c r="R1406">
        <v>8806.3156248644082</v>
      </c>
      <c r="S1406" s="6">
        <f t="shared" si="370"/>
        <v>4.0205519324063577E-3</v>
      </c>
      <c r="T1406" s="29">
        <v>1331.9538799999993</v>
      </c>
      <c r="U1406" s="6">
        <f t="shared" si="371"/>
        <v>7.0845559022203464E-3</v>
      </c>
      <c r="V1406">
        <v>2177.6753600000006</v>
      </c>
      <c r="W1406" s="6">
        <f t="shared" si="373"/>
        <v>-2.8752061833078324E-3</v>
      </c>
      <c r="X1406">
        <v>10138.269504864407</v>
      </c>
      <c r="Y1406" s="6">
        <f t="shared" si="372"/>
        <v>4.4220329109045942E-3</v>
      </c>
      <c r="Z1406" s="29">
        <v>12315.944864864408</v>
      </c>
      <c r="AA1406" s="6">
        <f t="shared" si="374"/>
        <v>3.1239899128199244E-3</v>
      </c>
      <c r="AB1406">
        <f t="shared" si="364"/>
        <v>2022</v>
      </c>
      <c r="AC1406">
        <f t="shared" si="365"/>
        <v>2</v>
      </c>
      <c r="AD1406" s="23">
        <f t="shared" si="366"/>
        <v>1</v>
      </c>
      <c r="AE1406">
        <f>IF(ISBLANK(Basket_Sheet!$I$1),0,IF(Basket_Sheet!$I$1=0,1,IF(Calculation_Sheet!AB1406=Basket_Sheet!$I$1,1,0)))</f>
        <v>1</v>
      </c>
      <c r="AF1406">
        <f>IF(ISBLANK(Basket_Sheet!$I$2),0,IF(Basket_Sheet!$I$2=0,1,IF(Calculation_Sheet!AC1406=Basket_Sheet!$I$2,1,0)))</f>
        <v>0</v>
      </c>
      <c r="AG1406">
        <f>IF(ISBLANK(Basket_Sheet!$I$3),0,IF(Basket_Sheet!$I$3=0,1,IF(Calculation_Sheet!AD1406=Basket_Sheet!$I$3,1,0)))</f>
        <v>0</v>
      </c>
      <c r="AH1406">
        <f t="shared" si="367"/>
        <v>1</v>
      </c>
    </row>
    <row r="1407" spans="1:34" x14ac:dyDescent="0.35">
      <c r="A1407" s="19">
        <v>44595</v>
      </c>
      <c r="B1407" s="7">
        <v>-1.1555566358539857</v>
      </c>
      <c r="C1407">
        <v>0.169044465</v>
      </c>
      <c r="D1407">
        <v>0.14549054211700899</v>
      </c>
      <c r="E1407">
        <v>8.3053814836934698</v>
      </c>
      <c r="F1407">
        <v>1</v>
      </c>
      <c r="G1407">
        <f t="shared" si="358"/>
        <v>-1</v>
      </c>
      <c r="H1407">
        <f t="shared" si="359"/>
        <v>99999</v>
      </c>
      <c r="I1407">
        <f t="shared" si="360"/>
        <v>99999</v>
      </c>
      <c r="J1407">
        <f>IF(Basket_Sheet!$I$6=0,IF(C1407&lt;Basket_Sheet!$I$7,-10,10),IF(Basket_Sheet!$I$6=1,IF(D1407&lt;Basket_Sheet!$I$7,-10,10),IF(Basket_Sheet!$I$6=2,IF(E1407&gt;Basket_Sheet!$I$7,-10,10),"")))</f>
        <v>10</v>
      </c>
      <c r="K1407">
        <f t="shared" si="361"/>
        <v>-1</v>
      </c>
      <c r="L1407">
        <f t="shared" si="362"/>
        <v>1</v>
      </c>
      <c r="M1407">
        <f t="shared" si="363"/>
        <v>1</v>
      </c>
      <c r="N1407">
        <v>38880.601600000002</v>
      </c>
      <c r="O1407" s="6">
        <f t="shared" si="368"/>
        <v>-1.1632398261890997E-2</v>
      </c>
      <c r="P1407">
        <v>62916636</v>
      </c>
      <c r="Q1407" s="6">
        <f t="shared" si="369"/>
        <v>8.5309312592873887E-4</v>
      </c>
      <c r="R1407">
        <v>8802.5844987291803</v>
      </c>
      <c r="S1407" s="6">
        <f t="shared" si="370"/>
        <v>-4.236875322403133E-4</v>
      </c>
      <c r="T1407" s="29">
        <v>1332.4405799999993</v>
      </c>
      <c r="U1407" s="6">
        <f t="shared" si="371"/>
        <v>3.6540304233345644E-4</v>
      </c>
      <c r="V1407">
        <v>2176.6582400000007</v>
      </c>
      <c r="W1407" s="6">
        <f t="shared" si="373"/>
        <v>-4.6706686344655246E-4</v>
      </c>
      <c r="X1407">
        <v>10135.025078729179</v>
      </c>
      <c r="Y1407" s="6">
        <f t="shared" si="372"/>
        <v>-3.2001774402146133E-4</v>
      </c>
      <c r="Z1407" s="29">
        <v>12311.68331872918</v>
      </c>
      <c r="AA1407" s="6">
        <f t="shared" si="374"/>
        <v>-3.4601861099481379E-4</v>
      </c>
      <c r="AB1407">
        <f t="shared" si="364"/>
        <v>2022</v>
      </c>
      <c r="AC1407">
        <f t="shared" si="365"/>
        <v>2</v>
      </c>
      <c r="AD1407" s="23">
        <f t="shared" si="366"/>
        <v>1</v>
      </c>
      <c r="AE1407">
        <f>IF(ISBLANK(Basket_Sheet!$I$1),0,IF(Basket_Sheet!$I$1=0,1,IF(Calculation_Sheet!AB1407=Basket_Sheet!$I$1,1,0)))</f>
        <v>1</v>
      </c>
      <c r="AF1407">
        <f>IF(ISBLANK(Basket_Sheet!$I$2),0,IF(Basket_Sheet!$I$2=0,1,IF(Calculation_Sheet!AC1407=Basket_Sheet!$I$2,1,0)))</f>
        <v>0</v>
      </c>
      <c r="AG1407">
        <f>IF(ISBLANK(Basket_Sheet!$I$3),0,IF(Basket_Sheet!$I$3=0,1,IF(Calculation_Sheet!AD1407=Basket_Sheet!$I$3,1,0)))</f>
        <v>0</v>
      </c>
      <c r="AH1407">
        <f t="shared" si="367"/>
        <v>1</v>
      </c>
    </row>
    <row r="1408" spans="1:34" x14ac:dyDescent="0.35">
      <c r="A1408" s="19">
        <v>44596</v>
      </c>
      <c r="B1408" s="7">
        <v>-1.8135185436903267</v>
      </c>
      <c r="C1408">
        <v>0.57786690200000002</v>
      </c>
      <c r="D1408">
        <v>0.19478322905537099</v>
      </c>
      <c r="E1408">
        <v>6.5608474860317703</v>
      </c>
      <c r="F1408">
        <v>8</v>
      </c>
      <c r="G1408">
        <f t="shared" si="358"/>
        <v>-1</v>
      </c>
      <c r="H1408">
        <f t="shared" si="359"/>
        <v>99999</v>
      </c>
      <c r="I1408">
        <f t="shared" si="360"/>
        <v>99999</v>
      </c>
      <c r="J1408">
        <f>IF(Basket_Sheet!$I$6=0,IF(C1408&lt;Basket_Sheet!$I$7,-10,10),IF(Basket_Sheet!$I$6=1,IF(D1408&lt;Basket_Sheet!$I$7,-10,10),IF(Basket_Sheet!$I$6=2,IF(E1408&gt;Basket_Sheet!$I$7,-10,10),"")))</f>
        <v>10</v>
      </c>
      <c r="K1408">
        <f t="shared" si="361"/>
        <v>-1</v>
      </c>
      <c r="L1408">
        <f t="shared" si="362"/>
        <v>1</v>
      </c>
      <c r="M1408">
        <f t="shared" si="363"/>
        <v>1</v>
      </c>
      <c r="N1408">
        <v>38735.550799999997</v>
      </c>
      <c r="O1408" s="6">
        <f t="shared" si="368"/>
        <v>-3.7306727270394191E-3</v>
      </c>
      <c r="P1408">
        <v>62996068</v>
      </c>
      <c r="Q1408" s="6">
        <f t="shared" si="369"/>
        <v>1.2624959796005975E-3</v>
      </c>
      <c r="R1408">
        <v>8795.0825620158703</v>
      </c>
      <c r="S1408" s="6">
        <f t="shared" si="370"/>
        <v>-8.5224251063908962E-4</v>
      </c>
      <c r="T1408" s="29">
        <v>1330.3347399999993</v>
      </c>
      <c r="U1408" s="6">
        <f t="shared" si="371"/>
        <v>-1.5804382061074262E-3</v>
      </c>
      <c r="V1408">
        <v>2168.3328800000008</v>
      </c>
      <c r="W1408" s="6">
        <f t="shared" si="373"/>
        <v>-3.8248356342793777E-3</v>
      </c>
      <c r="X1408">
        <v>10125.417302015871</v>
      </c>
      <c r="Y1408" s="6">
        <f t="shared" si="372"/>
        <v>-9.4797759637244017E-4</v>
      </c>
      <c r="Z1408" s="29">
        <v>12293.750182015872</v>
      </c>
      <c r="AA1408" s="6">
        <f t="shared" si="374"/>
        <v>-1.4565950284008977E-3</v>
      </c>
      <c r="AB1408">
        <f t="shared" si="364"/>
        <v>2022</v>
      </c>
      <c r="AC1408">
        <f t="shared" si="365"/>
        <v>2</v>
      </c>
      <c r="AD1408" s="23">
        <f t="shared" si="366"/>
        <v>1</v>
      </c>
      <c r="AE1408">
        <f>IF(ISBLANK(Basket_Sheet!$I$1),0,IF(Basket_Sheet!$I$1=0,1,IF(Calculation_Sheet!AB1408=Basket_Sheet!$I$1,1,0)))</f>
        <v>1</v>
      </c>
      <c r="AF1408">
        <f>IF(ISBLANK(Basket_Sheet!$I$2),0,IF(Basket_Sheet!$I$2=0,1,IF(Calculation_Sheet!AC1408=Basket_Sheet!$I$2,1,0)))</f>
        <v>0</v>
      </c>
      <c r="AG1408">
        <f>IF(ISBLANK(Basket_Sheet!$I$3),0,IF(Basket_Sheet!$I$3=0,1,IF(Calculation_Sheet!AD1408=Basket_Sheet!$I$3,1,0)))</f>
        <v>0</v>
      </c>
      <c r="AH1408">
        <f t="shared" si="367"/>
        <v>1</v>
      </c>
    </row>
    <row r="1409" spans="1:34" x14ac:dyDescent="0.35">
      <c r="A1409" s="19">
        <v>44599</v>
      </c>
      <c r="B1409" s="7">
        <v>-1.4782256675820598</v>
      </c>
      <c r="C1409">
        <v>0.94435661299999996</v>
      </c>
      <c r="D1409">
        <v>0.24940097067065001</v>
      </c>
      <c r="E1409">
        <v>5.2642581923583904</v>
      </c>
      <c r="F1409">
        <v>3</v>
      </c>
      <c r="G1409">
        <f t="shared" si="358"/>
        <v>-1</v>
      </c>
      <c r="H1409">
        <f t="shared" si="359"/>
        <v>99999</v>
      </c>
      <c r="I1409">
        <f t="shared" si="360"/>
        <v>99999</v>
      </c>
      <c r="J1409">
        <f>IF(Basket_Sheet!$I$6=0,IF(C1409&lt;Basket_Sheet!$I$7,-10,10),IF(Basket_Sheet!$I$6=1,IF(D1409&lt;Basket_Sheet!$I$7,-10,10),IF(Basket_Sheet!$I$6=2,IF(E1409&gt;Basket_Sheet!$I$7,-10,10),"")))</f>
        <v>10</v>
      </c>
      <c r="K1409">
        <f t="shared" si="361"/>
        <v>-1</v>
      </c>
      <c r="L1409">
        <f t="shared" si="362"/>
        <v>1</v>
      </c>
      <c r="M1409">
        <f t="shared" si="363"/>
        <v>1</v>
      </c>
      <c r="N1409">
        <v>37990.199200000003</v>
      </c>
      <c r="O1409" s="6">
        <f t="shared" si="368"/>
        <v>-1.9242055027135274E-2</v>
      </c>
      <c r="P1409">
        <v>63123588</v>
      </c>
      <c r="Q1409" s="6">
        <f t="shared" si="369"/>
        <v>2.024253323239078E-3</v>
      </c>
      <c r="R1409">
        <v>8805.6656995587455</v>
      </c>
      <c r="S1409" s="6">
        <f t="shared" si="370"/>
        <v>1.203301670933854E-3</v>
      </c>
      <c r="T1409" s="29">
        <v>1339.7021199999992</v>
      </c>
      <c r="U1409" s="6">
        <f t="shared" si="371"/>
        <v>7.0413706553282829E-3</v>
      </c>
      <c r="V1409">
        <v>2163.1917200000007</v>
      </c>
      <c r="W1409" s="6">
        <f t="shared" si="373"/>
        <v>-2.3710197116967313E-3</v>
      </c>
      <c r="X1409">
        <v>10145.367819558745</v>
      </c>
      <c r="Y1409" s="6">
        <f t="shared" si="372"/>
        <v>1.9703402781141577E-3</v>
      </c>
      <c r="Z1409" s="29">
        <v>12308.559539558746</v>
      </c>
      <c r="AA1409" s="6">
        <f t="shared" si="374"/>
        <v>1.2046248966843809E-3</v>
      </c>
      <c r="AB1409">
        <f t="shared" si="364"/>
        <v>2022</v>
      </c>
      <c r="AC1409">
        <f t="shared" si="365"/>
        <v>2</v>
      </c>
      <c r="AD1409" s="23">
        <f t="shared" si="366"/>
        <v>1</v>
      </c>
      <c r="AE1409">
        <f>IF(ISBLANK(Basket_Sheet!$I$1),0,IF(Basket_Sheet!$I$1=0,1,IF(Calculation_Sheet!AB1409=Basket_Sheet!$I$1,1,0)))</f>
        <v>1</v>
      </c>
      <c r="AF1409">
        <f>IF(ISBLANK(Basket_Sheet!$I$2),0,IF(Basket_Sheet!$I$2=0,1,IF(Calculation_Sheet!AC1409=Basket_Sheet!$I$2,1,0)))</f>
        <v>0</v>
      </c>
      <c r="AG1409">
        <f>IF(ISBLANK(Basket_Sheet!$I$3),0,IF(Basket_Sheet!$I$3=0,1,IF(Calculation_Sheet!AD1409=Basket_Sheet!$I$3,1,0)))</f>
        <v>0</v>
      </c>
      <c r="AH1409">
        <f t="shared" si="367"/>
        <v>1</v>
      </c>
    </row>
    <row r="1410" spans="1:34" x14ac:dyDescent="0.35">
      <c r="A1410" s="19">
        <v>44600</v>
      </c>
      <c r="B1410" s="7">
        <v>0.93030293778364592</v>
      </c>
      <c r="C1410">
        <v>0.10095230199999999</v>
      </c>
      <c r="D1410">
        <v>2.3015338162294601E-2</v>
      </c>
      <c r="E1410">
        <v>8.0737769064274403</v>
      </c>
      <c r="F1410">
        <v>6</v>
      </c>
      <c r="G1410">
        <f t="shared" si="358"/>
        <v>99999</v>
      </c>
      <c r="H1410">
        <f t="shared" si="359"/>
        <v>99999</v>
      </c>
      <c r="I1410">
        <f t="shared" si="360"/>
        <v>1</v>
      </c>
      <c r="J1410">
        <f>IF(Basket_Sheet!$I$6=0,IF(C1410&lt;Basket_Sheet!$I$7,-10,10),IF(Basket_Sheet!$I$6=1,IF(D1410&lt;Basket_Sheet!$I$7,-10,10),IF(Basket_Sheet!$I$6=2,IF(E1410&gt;Basket_Sheet!$I$7,-10,10),"")))</f>
        <v>-10</v>
      </c>
      <c r="K1410">
        <f t="shared" si="361"/>
        <v>1</v>
      </c>
      <c r="L1410">
        <f t="shared" si="362"/>
        <v>6</v>
      </c>
      <c r="M1410">
        <f t="shared" si="363"/>
        <v>6</v>
      </c>
      <c r="N1410">
        <v>37942.648399999998</v>
      </c>
      <c r="O1410" s="6">
        <f t="shared" si="368"/>
        <v>-1.2516596648960432E-3</v>
      </c>
      <c r="P1410">
        <v>62975980</v>
      </c>
      <c r="Q1410" s="6">
        <f t="shared" si="369"/>
        <v>-2.3383968604573369E-3</v>
      </c>
      <c r="R1410">
        <v>8780.3413287473995</v>
      </c>
      <c r="S1410" s="6">
        <f t="shared" si="370"/>
        <v>-2.875917809668227E-3</v>
      </c>
      <c r="T1410" s="29">
        <v>1341.364399999999</v>
      </c>
      <c r="U1410" s="6">
        <f t="shared" si="371"/>
        <v>1.2407832869592017E-3</v>
      </c>
      <c r="V1410">
        <v>2178.2702000000008</v>
      </c>
      <c r="W1410" s="6">
        <f t="shared" si="373"/>
        <v>6.9704778640702347E-3</v>
      </c>
      <c r="X1410">
        <v>10121.705728747398</v>
      </c>
      <c r="Y1410" s="6">
        <f t="shared" si="372"/>
        <v>-2.3323048737307062E-3</v>
      </c>
      <c r="Z1410" s="29">
        <v>12299.975928747399</v>
      </c>
      <c r="AA1410" s="6">
        <f t="shared" si="374"/>
        <v>-6.9736923997976152E-4</v>
      </c>
      <c r="AB1410">
        <f t="shared" si="364"/>
        <v>2022</v>
      </c>
      <c r="AC1410">
        <f t="shared" si="365"/>
        <v>2</v>
      </c>
      <c r="AD1410" s="23">
        <f t="shared" si="366"/>
        <v>1</v>
      </c>
      <c r="AE1410">
        <f>IF(ISBLANK(Basket_Sheet!$I$1),0,IF(Basket_Sheet!$I$1=0,1,IF(Calculation_Sheet!AB1410=Basket_Sheet!$I$1,1,0)))</f>
        <v>1</v>
      </c>
      <c r="AF1410">
        <f>IF(ISBLANK(Basket_Sheet!$I$2),0,IF(Basket_Sheet!$I$2=0,1,IF(Calculation_Sheet!AC1410=Basket_Sheet!$I$2,1,0)))</f>
        <v>0</v>
      </c>
      <c r="AG1410">
        <f>IF(ISBLANK(Basket_Sheet!$I$3),0,IF(Basket_Sheet!$I$3=0,1,IF(Calculation_Sheet!AD1410=Basket_Sheet!$I$3,1,0)))</f>
        <v>0</v>
      </c>
      <c r="AH1410">
        <f t="shared" si="367"/>
        <v>1</v>
      </c>
    </row>
    <row r="1411" spans="1:34" x14ac:dyDescent="0.35">
      <c r="A1411" s="19">
        <v>44601</v>
      </c>
      <c r="B1411" s="7">
        <v>1.2233966969862069</v>
      </c>
      <c r="C1411">
        <v>0.52540970099999995</v>
      </c>
      <c r="D1411">
        <v>0.100087807147026</v>
      </c>
      <c r="E1411">
        <v>10.088605357549399</v>
      </c>
      <c r="F1411">
        <v>5</v>
      </c>
      <c r="G1411">
        <f t="shared" si="358"/>
        <v>99999</v>
      </c>
      <c r="H1411">
        <f t="shared" si="359"/>
        <v>99999</v>
      </c>
      <c r="I1411">
        <f t="shared" si="360"/>
        <v>1</v>
      </c>
      <c r="J1411">
        <f>IF(Basket_Sheet!$I$6=0,IF(C1411&lt;Basket_Sheet!$I$7,-10,10),IF(Basket_Sheet!$I$6=1,IF(D1411&lt;Basket_Sheet!$I$7,-10,10),IF(Basket_Sheet!$I$6=2,IF(E1411&gt;Basket_Sheet!$I$7,-10,10),"")))</f>
        <v>10</v>
      </c>
      <c r="K1411">
        <f t="shared" si="361"/>
        <v>1</v>
      </c>
      <c r="L1411">
        <f t="shared" si="362"/>
        <v>5</v>
      </c>
      <c r="M1411">
        <f t="shared" si="363"/>
        <v>5</v>
      </c>
      <c r="N1411">
        <v>38602.398399999998</v>
      </c>
      <c r="O1411" s="6">
        <f t="shared" si="368"/>
        <v>1.738808511848644E-2</v>
      </c>
      <c r="P1411">
        <v>63420212</v>
      </c>
      <c r="Q1411" s="6">
        <f t="shared" si="369"/>
        <v>7.0539910613538481E-3</v>
      </c>
      <c r="R1411">
        <v>8804.7340084804255</v>
      </c>
      <c r="S1411" s="6">
        <f t="shared" si="370"/>
        <v>2.778101536117239E-3</v>
      </c>
      <c r="T1411" s="29">
        <v>1349.9931199999992</v>
      </c>
      <c r="U1411" s="6">
        <f t="shared" si="371"/>
        <v>6.4327933557801753E-3</v>
      </c>
      <c r="V1411">
        <v>2155.7402000000006</v>
      </c>
      <c r="W1411" s="6">
        <f t="shared" si="373"/>
        <v>-1.0343069468608745E-2</v>
      </c>
      <c r="X1411">
        <v>10154.727128480425</v>
      </c>
      <c r="Y1411" s="6">
        <f t="shared" si="372"/>
        <v>3.2624342791591765E-3</v>
      </c>
      <c r="Z1411" s="29">
        <v>12310.467328480425</v>
      </c>
      <c r="AA1411" s="6">
        <f t="shared" si="374"/>
        <v>8.5296099714349261E-4</v>
      </c>
      <c r="AB1411">
        <f t="shared" si="364"/>
        <v>2022</v>
      </c>
      <c r="AC1411">
        <f t="shared" si="365"/>
        <v>2</v>
      </c>
      <c r="AD1411" s="23">
        <f t="shared" si="366"/>
        <v>1</v>
      </c>
      <c r="AE1411">
        <f>IF(ISBLANK(Basket_Sheet!$I$1),0,IF(Basket_Sheet!$I$1=0,1,IF(Calculation_Sheet!AB1411=Basket_Sheet!$I$1,1,0)))</f>
        <v>1</v>
      </c>
      <c r="AF1411">
        <f>IF(ISBLANK(Basket_Sheet!$I$2),0,IF(Basket_Sheet!$I$2=0,1,IF(Calculation_Sheet!AC1411=Basket_Sheet!$I$2,1,0)))</f>
        <v>0</v>
      </c>
      <c r="AG1411">
        <f>IF(ISBLANK(Basket_Sheet!$I$3),0,IF(Basket_Sheet!$I$3=0,1,IF(Calculation_Sheet!AD1411=Basket_Sheet!$I$3,1,0)))</f>
        <v>0</v>
      </c>
      <c r="AH1411">
        <f t="shared" si="367"/>
        <v>1</v>
      </c>
    </row>
    <row r="1412" spans="1:34" x14ac:dyDescent="0.35">
      <c r="A1412" s="19">
        <v>44602</v>
      </c>
      <c r="B1412" s="7">
        <v>-0.35896901013162991</v>
      </c>
      <c r="C1412">
        <v>0.44237068600000001</v>
      </c>
      <c r="D1412">
        <v>0.147714512959669</v>
      </c>
      <c r="E1412">
        <v>6.3602443712271599</v>
      </c>
      <c r="F1412">
        <v>8</v>
      </c>
      <c r="G1412">
        <f t="shared" si="358"/>
        <v>-1</v>
      </c>
      <c r="H1412">
        <f t="shared" si="359"/>
        <v>99999</v>
      </c>
      <c r="I1412">
        <f t="shared" si="360"/>
        <v>99999</v>
      </c>
      <c r="J1412">
        <f>IF(Basket_Sheet!$I$6=0,IF(C1412&lt;Basket_Sheet!$I$7,-10,10),IF(Basket_Sheet!$I$6=1,IF(D1412&lt;Basket_Sheet!$I$7,-10,10),IF(Basket_Sheet!$I$6=2,IF(E1412&gt;Basket_Sheet!$I$7,-10,10),"")))</f>
        <v>10</v>
      </c>
      <c r="K1412">
        <f t="shared" si="361"/>
        <v>-1</v>
      </c>
      <c r="L1412">
        <f t="shared" si="362"/>
        <v>1</v>
      </c>
      <c r="M1412">
        <f t="shared" si="363"/>
        <v>1</v>
      </c>
      <c r="N1412">
        <v>38962.25</v>
      </c>
      <c r="O1412" s="6">
        <f t="shared" si="368"/>
        <v>9.3220010909995654E-3</v>
      </c>
      <c r="P1412">
        <v>63711472</v>
      </c>
      <c r="Q1412" s="6">
        <f t="shared" si="369"/>
        <v>4.592542200899663E-3</v>
      </c>
      <c r="R1412">
        <v>8874.538439144435</v>
      </c>
      <c r="S1412" s="6">
        <f t="shared" si="370"/>
        <v>7.9280567245729738E-3</v>
      </c>
      <c r="T1412" s="29">
        <v>1351.3387999999993</v>
      </c>
      <c r="U1412" s="6">
        <f t="shared" si="371"/>
        <v>9.9680508001420698E-4</v>
      </c>
      <c r="V1412">
        <v>2148.8464800000002</v>
      </c>
      <c r="W1412" s="6">
        <f t="shared" si="373"/>
        <v>-3.1978435991500964E-3</v>
      </c>
      <c r="X1412">
        <v>10225.877239144434</v>
      </c>
      <c r="Y1412" s="6">
        <f t="shared" si="372"/>
        <v>7.0065999572217486E-3</v>
      </c>
      <c r="Z1412" s="29">
        <v>12374.723719144435</v>
      </c>
      <c r="AA1412" s="6">
        <f t="shared" si="374"/>
        <v>5.2196548635770057E-3</v>
      </c>
      <c r="AB1412">
        <f t="shared" si="364"/>
        <v>2022</v>
      </c>
      <c r="AC1412">
        <f t="shared" si="365"/>
        <v>2</v>
      </c>
      <c r="AD1412" s="23">
        <f t="shared" si="366"/>
        <v>1</v>
      </c>
      <c r="AE1412">
        <f>IF(ISBLANK(Basket_Sheet!$I$1),0,IF(Basket_Sheet!$I$1=0,1,IF(Calculation_Sheet!AB1412=Basket_Sheet!$I$1,1,0)))</f>
        <v>1</v>
      </c>
      <c r="AF1412">
        <f>IF(ISBLANK(Basket_Sheet!$I$2),0,IF(Basket_Sheet!$I$2=0,1,IF(Calculation_Sheet!AC1412=Basket_Sheet!$I$2,1,0)))</f>
        <v>0</v>
      </c>
      <c r="AG1412">
        <f>IF(ISBLANK(Basket_Sheet!$I$3),0,IF(Basket_Sheet!$I$3=0,1,IF(Calculation_Sheet!AD1412=Basket_Sheet!$I$3,1,0)))</f>
        <v>0</v>
      </c>
      <c r="AH1412">
        <f t="shared" si="367"/>
        <v>1</v>
      </c>
    </row>
    <row r="1413" spans="1:34" x14ac:dyDescent="0.35">
      <c r="A1413" s="19">
        <v>44603</v>
      </c>
      <c r="B1413" s="7">
        <v>-3.4930877576363657</v>
      </c>
      <c r="C1413">
        <v>3.9867961E-2</v>
      </c>
      <c r="D1413">
        <v>0.11583619193299199</v>
      </c>
      <c r="E1413">
        <v>10.449428160252801</v>
      </c>
      <c r="F1413">
        <v>3</v>
      </c>
      <c r="G1413">
        <f t="shared" si="358"/>
        <v>-1</v>
      </c>
      <c r="H1413">
        <f t="shared" si="359"/>
        <v>99999</v>
      </c>
      <c r="I1413">
        <f t="shared" si="360"/>
        <v>99999</v>
      </c>
      <c r="J1413">
        <f>IF(Basket_Sheet!$I$6=0,IF(C1413&lt;Basket_Sheet!$I$7,-10,10),IF(Basket_Sheet!$I$6=1,IF(D1413&lt;Basket_Sheet!$I$7,-10,10),IF(Basket_Sheet!$I$6=2,IF(E1413&gt;Basket_Sheet!$I$7,-10,10),"")))</f>
        <v>10</v>
      </c>
      <c r="K1413">
        <f t="shared" si="361"/>
        <v>-1</v>
      </c>
      <c r="L1413">
        <f t="shared" si="362"/>
        <v>1</v>
      </c>
      <c r="M1413">
        <f t="shared" si="363"/>
        <v>1</v>
      </c>
      <c r="N1413">
        <v>38434.351600000002</v>
      </c>
      <c r="O1413" s="6">
        <f t="shared" si="368"/>
        <v>-1.3548971119480946E-2</v>
      </c>
      <c r="P1413">
        <v>63816036</v>
      </c>
      <c r="Q1413" s="6">
        <f t="shared" si="369"/>
        <v>1.6412114917074838E-3</v>
      </c>
      <c r="R1413">
        <v>8897.8536229929705</v>
      </c>
      <c r="S1413" s="6">
        <f t="shared" si="370"/>
        <v>2.6271996012430243E-3</v>
      </c>
      <c r="T1413" s="29">
        <v>1350.8844799999993</v>
      </c>
      <c r="U1413" s="6">
        <f t="shared" si="371"/>
        <v>-3.3619992262490239E-4</v>
      </c>
      <c r="V1413">
        <v>2124.6839600000008</v>
      </c>
      <c r="W1413" s="6">
        <f t="shared" si="373"/>
        <v>-1.1244414258946733E-2</v>
      </c>
      <c r="X1413">
        <v>10248.738102992969</v>
      </c>
      <c r="Y1413" s="6">
        <f t="shared" si="372"/>
        <v>2.235589506299096E-3</v>
      </c>
      <c r="Z1413" s="29">
        <v>12373.42206299297</v>
      </c>
      <c r="AA1413" s="6">
        <f t="shared" si="374"/>
        <v>-1.0518668384096319E-4</v>
      </c>
      <c r="AB1413">
        <f t="shared" si="364"/>
        <v>2022</v>
      </c>
      <c r="AC1413">
        <f t="shared" si="365"/>
        <v>2</v>
      </c>
      <c r="AD1413" s="23">
        <f t="shared" si="366"/>
        <v>1</v>
      </c>
      <c r="AE1413">
        <f>IF(ISBLANK(Basket_Sheet!$I$1),0,IF(Basket_Sheet!$I$1=0,1,IF(Calculation_Sheet!AB1413=Basket_Sheet!$I$1,1,0)))</f>
        <v>1</v>
      </c>
      <c r="AF1413">
        <f>IF(ISBLANK(Basket_Sheet!$I$2),0,IF(Basket_Sheet!$I$2=0,1,IF(Calculation_Sheet!AC1413=Basket_Sheet!$I$2,1,0)))</f>
        <v>0</v>
      </c>
      <c r="AG1413">
        <f>IF(ISBLANK(Basket_Sheet!$I$3),0,IF(Basket_Sheet!$I$3=0,1,IF(Calculation_Sheet!AD1413=Basket_Sheet!$I$3,1,0)))</f>
        <v>0</v>
      </c>
      <c r="AH1413">
        <f t="shared" si="367"/>
        <v>1</v>
      </c>
    </row>
    <row r="1414" spans="1:34" x14ac:dyDescent="0.35">
      <c r="A1414" s="19">
        <v>44606</v>
      </c>
      <c r="B1414" s="7">
        <v>1.0517479833687824</v>
      </c>
      <c r="C1414">
        <v>0.62725699199999996</v>
      </c>
      <c r="D1414">
        <v>0.166928052333573</v>
      </c>
      <c r="E1414">
        <v>7.0887069435669998</v>
      </c>
      <c r="F1414">
        <v>5</v>
      </c>
      <c r="G1414">
        <f t="shared" si="358"/>
        <v>99999</v>
      </c>
      <c r="H1414">
        <f t="shared" si="359"/>
        <v>99999</v>
      </c>
      <c r="I1414">
        <f t="shared" si="360"/>
        <v>1</v>
      </c>
      <c r="J1414">
        <f>IF(Basket_Sheet!$I$6=0,IF(C1414&lt;Basket_Sheet!$I$7,-10,10),IF(Basket_Sheet!$I$6=1,IF(D1414&lt;Basket_Sheet!$I$7,-10,10),IF(Basket_Sheet!$I$6=2,IF(E1414&gt;Basket_Sheet!$I$7,-10,10),"")))</f>
        <v>10</v>
      </c>
      <c r="K1414">
        <f t="shared" si="361"/>
        <v>1</v>
      </c>
      <c r="L1414">
        <f t="shared" si="362"/>
        <v>5</v>
      </c>
      <c r="M1414">
        <f t="shared" si="363"/>
        <v>5</v>
      </c>
      <c r="N1414">
        <v>36847.449200000003</v>
      </c>
      <c r="O1414" s="6">
        <f t="shared" si="368"/>
        <v>-4.1288647627400032E-2</v>
      </c>
      <c r="P1414">
        <v>64387952</v>
      </c>
      <c r="Q1414" s="6">
        <f t="shared" si="369"/>
        <v>8.9619480595755086E-3</v>
      </c>
      <c r="R1414">
        <v>8930.5250907255686</v>
      </c>
      <c r="S1414" s="6">
        <f t="shared" si="370"/>
        <v>3.6718369526973493E-3</v>
      </c>
      <c r="T1414" s="29">
        <v>1361.3444799999993</v>
      </c>
      <c r="U1414" s="6">
        <f t="shared" si="371"/>
        <v>7.7430751147573584E-3</v>
      </c>
      <c r="V1414">
        <v>2124.6839600000008</v>
      </c>
      <c r="W1414" s="6">
        <f t="shared" si="373"/>
        <v>0</v>
      </c>
      <c r="X1414">
        <v>10291.869570725568</v>
      </c>
      <c r="Y1414" s="6">
        <f t="shared" si="372"/>
        <v>4.2084661837542559E-3</v>
      </c>
      <c r="Z1414" s="29">
        <v>12416.553530725569</v>
      </c>
      <c r="AA1414" s="6">
        <f t="shared" si="374"/>
        <v>3.4858156064683232E-3</v>
      </c>
      <c r="AB1414">
        <f t="shared" si="364"/>
        <v>2022</v>
      </c>
      <c r="AC1414">
        <f t="shared" si="365"/>
        <v>2</v>
      </c>
      <c r="AD1414" s="23">
        <f t="shared" si="366"/>
        <v>1</v>
      </c>
      <c r="AE1414">
        <f>IF(ISBLANK(Basket_Sheet!$I$1),0,IF(Basket_Sheet!$I$1=0,1,IF(Calculation_Sheet!AB1414=Basket_Sheet!$I$1,1,0)))</f>
        <v>1</v>
      </c>
      <c r="AF1414">
        <f>IF(ISBLANK(Basket_Sheet!$I$2),0,IF(Basket_Sheet!$I$2=0,1,IF(Calculation_Sheet!AC1414=Basket_Sheet!$I$2,1,0)))</f>
        <v>0</v>
      </c>
      <c r="AG1414">
        <f>IF(ISBLANK(Basket_Sheet!$I$3),0,IF(Basket_Sheet!$I$3=0,1,IF(Calculation_Sheet!AD1414=Basket_Sheet!$I$3,1,0)))</f>
        <v>0</v>
      </c>
      <c r="AH1414">
        <f t="shared" si="367"/>
        <v>1</v>
      </c>
    </row>
    <row r="1415" spans="1:34" x14ac:dyDescent="0.35">
      <c r="A1415" s="19">
        <v>44607</v>
      </c>
      <c r="B1415" s="7">
        <v>1.1268181426090693</v>
      </c>
      <c r="C1415">
        <v>0.90857334499999998</v>
      </c>
      <c r="D1415">
        <v>0.400283687446785</v>
      </c>
      <c r="E1415">
        <v>3.8256287943939</v>
      </c>
      <c r="F1415">
        <v>7</v>
      </c>
      <c r="G1415">
        <f t="shared" si="358"/>
        <v>99999</v>
      </c>
      <c r="H1415">
        <f t="shared" si="359"/>
        <v>99999</v>
      </c>
      <c r="I1415">
        <f t="shared" si="360"/>
        <v>1</v>
      </c>
      <c r="J1415">
        <f>IF(Basket_Sheet!$I$6=0,IF(C1415&lt;Basket_Sheet!$I$7,-10,10),IF(Basket_Sheet!$I$6=1,IF(D1415&lt;Basket_Sheet!$I$7,-10,10),IF(Basket_Sheet!$I$6=2,IF(E1415&gt;Basket_Sheet!$I$7,-10,10),"")))</f>
        <v>10</v>
      </c>
      <c r="K1415">
        <f t="shared" si="361"/>
        <v>1</v>
      </c>
      <c r="L1415">
        <f t="shared" si="362"/>
        <v>5</v>
      </c>
      <c r="M1415">
        <f t="shared" si="363"/>
        <v>5</v>
      </c>
      <c r="N1415">
        <v>38152.851600000002</v>
      </c>
      <c r="O1415" s="6">
        <f t="shared" si="368"/>
        <v>3.542721215014244E-2</v>
      </c>
      <c r="P1415">
        <v>64629984</v>
      </c>
      <c r="Q1415" s="6">
        <f t="shared" si="369"/>
        <v>3.7589640993707096E-3</v>
      </c>
      <c r="R1415">
        <v>8960.139354937819</v>
      </c>
      <c r="S1415" s="6">
        <f t="shared" si="370"/>
        <v>3.3160720015226186E-3</v>
      </c>
      <c r="T1415" s="29">
        <v>1370.8777199999993</v>
      </c>
      <c r="U1415" s="6">
        <f t="shared" si="371"/>
        <v>7.0028123961687339E-3</v>
      </c>
      <c r="V1415">
        <v>2127.9952400000006</v>
      </c>
      <c r="W1415" s="6">
        <f t="shared" si="373"/>
        <v>1.5584811964222123E-3</v>
      </c>
      <c r="X1415">
        <v>10331.017074937818</v>
      </c>
      <c r="Y1415" s="6">
        <f t="shared" si="372"/>
        <v>3.8037310853220596E-3</v>
      </c>
      <c r="Z1415" s="29">
        <v>12459.012314937818</v>
      </c>
      <c r="AA1415" s="6">
        <f t="shared" si="374"/>
        <v>3.4195305571051993E-3</v>
      </c>
      <c r="AB1415">
        <f t="shared" si="364"/>
        <v>2022</v>
      </c>
      <c r="AC1415">
        <f t="shared" si="365"/>
        <v>2</v>
      </c>
      <c r="AD1415" s="23">
        <f t="shared" si="366"/>
        <v>1</v>
      </c>
      <c r="AE1415">
        <f>IF(ISBLANK(Basket_Sheet!$I$1),0,IF(Basket_Sheet!$I$1=0,1,IF(Calculation_Sheet!AB1415=Basket_Sheet!$I$1,1,0)))</f>
        <v>1</v>
      </c>
      <c r="AF1415">
        <f>IF(ISBLANK(Basket_Sheet!$I$2),0,IF(Basket_Sheet!$I$2=0,1,IF(Calculation_Sheet!AC1415=Basket_Sheet!$I$2,1,0)))</f>
        <v>0</v>
      </c>
      <c r="AG1415">
        <f>IF(ISBLANK(Basket_Sheet!$I$3),0,IF(Basket_Sheet!$I$3=0,1,IF(Calculation_Sheet!AD1415=Basket_Sheet!$I$3,1,0)))</f>
        <v>0</v>
      </c>
      <c r="AH1415">
        <f t="shared" si="367"/>
        <v>1</v>
      </c>
    </row>
    <row r="1416" spans="1:34" x14ac:dyDescent="0.35">
      <c r="A1416" s="19">
        <v>44608</v>
      </c>
      <c r="B1416" s="7">
        <v>-1.4800566548816514</v>
      </c>
      <c r="C1416">
        <v>0.12871953799999999</v>
      </c>
      <c r="D1416">
        <v>9.8036659324165207E-2</v>
      </c>
      <c r="E1416">
        <v>8.9206791716796694</v>
      </c>
      <c r="F1416">
        <v>14</v>
      </c>
      <c r="G1416">
        <f t="shared" si="358"/>
        <v>-1</v>
      </c>
      <c r="H1416">
        <f t="shared" si="359"/>
        <v>99999</v>
      </c>
      <c r="I1416">
        <f t="shared" si="360"/>
        <v>99999</v>
      </c>
      <c r="J1416">
        <f>IF(Basket_Sheet!$I$6=0,IF(C1416&lt;Basket_Sheet!$I$7,-10,10),IF(Basket_Sheet!$I$6=1,IF(D1416&lt;Basket_Sheet!$I$7,-10,10),IF(Basket_Sheet!$I$6=2,IF(E1416&gt;Basket_Sheet!$I$7,-10,10),"")))</f>
        <v>10</v>
      </c>
      <c r="K1416">
        <f t="shared" si="361"/>
        <v>-1</v>
      </c>
      <c r="L1416">
        <f t="shared" si="362"/>
        <v>1</v>
      </c>
      <c r="M1416">
        <f t="shared" si="363"/>
        <v>1</v>
      </c>
      <c r="N1416">
        <v>37863.648399999998</v>
      </c>
      <c r="O1416" s="6">
        <f t="shared" si="368"/>
        <v>-7.5801201711487298E-3</v>
      </c>
      <c r="P1416">
        <v>64094892</v>
      </c>
      <c r="Q1416" s="6">
        <f t="shared" si="369"/>
        <v>-8.2793150621853773E-3</v>
      </c>
      <c r="R1416">
        <v>8915.0090350768405</v>
      </c>
      <c r="S1416" s="6">
        <f t="shared" si="370"/>
        <v>-5.0367877187208476E-3</v>
      </c>
      <c r="T1416" s="29">
        <v>1366.8742399999992</v>
      </c>
      <c r="U1416" s="6">
        <f t="shared" si="371"/>
        <v>-2.9203771726628025E-3</v>
      </c>
      <c r="V1416">
        <v>2128.2478800000008</v>
      </c>
      <c r="W1416" s="6">
        <f t="shared" si="373"/>
        <v>1.1872207007379565E-4</v>
      </c>
      <c r="X1416">
        <v>10281.88327507684</v>
      </c>
      <c r="Y1416" s="6">
        <f t="shared" si="372"/>
        <v>-4.7559499228950752E-3</v>
      </c>
      <c r="Z1416" s="29">
        <v>12410.131155076841</v>
      </c>
      <c r="AA1416" s="6">
        <f t="shared" si="374"/>
        <v>-3.9233575363250006E-3</v>
      </c>
      <c r="AB1416">
        <f t="shared" si="364"/>
        <v>2022</v>
      </c>
      <c r="AC1416">
        <f t="shared" si="365"/>
        <v>2</v>
      </c>
      <c r="AD1416" s="23">
        <f t="shared" si="366"/>
        <v>1</v>
      </c>
      <c r="AE1416">
        <f>IF(ISBLANK(Basket_Sheet!$I$1),0,IF(Basket_Sheet!$I$1=0,1,IF(Calculation_Sheet!AB1416=Basket_Sheet!$I$1,1,0)))</f>
        <v>1</v>
      </c>
      <c r="AF1416">
        <f>IF(ISBLANK(Basket_Sheet!$I$2),0,IF(Basket_Sheet!$I$2=0,1,IF(Calculation_Sheet!AC1416=Basket_Sheet!$I$2,1,0)))</f>
        <v>0</v>
      </c>
      <c r="AG1416">
        <f>IF(ISBLANK(Basket_Sheet!$I$3),0,IF(Basket_Sheet!$I$3=0,1,IF(Calculation_Sheet!AD1416=Basket_Sheet!$I$3,1,0)))</f>
        <v>0</v>
      </c>
      <c r="AH1416">
        <f t="shared" si="367"/>
        <v>1</v>
      </c>
    </row>
    <row r="1417" spans="1:34" x14ac:dyDescent="0.35">
      <c r="A1417" s="19">
        <v>44609</v>
      </c>
      <c r="B1417" s="7">
        <v>-0.84184194981184168</v>
      </c>
      <c r="C1417">
        <v>4.3687780000000002E-2</v>
      </c>
      <c r="D1417">
        <v>0.115003962755565</v>
      </c>
      <c r="E1417">
        <v>11.9027792421395</v>
      </c>
      <c r="F1417">
        <v>8</v>
      </c>
      <c r="G1417">
        <f t="shared" ref="G1417:G1480" si="375">IF(B1417&gt;=MIN($B$9:$B$1732),IF(B1417&lt;-0.25,-1,99999),99999)</f>
        <v>-1</v>
      </c>
      <c r="H1417">
        <f t="shared" ref="H1417:H1480" si="376">IF(B1417&gt;-0.25,IF(B1417&lt;0.25,0,99999),99999)</f>
        <v>99999</v>
      </c>
      <c r="I1417">
        <f t="shared" ref="I1417:I1480" si="377">IF(B1417&gt;0.25,1,99999)</f>
        <v>99999</v>
      </c>
      <c r="J1417">
        <f>IF(Basket_Sheet!$I$6=0,IF(C1417&lt;Basket_Sheet!$I$7,-10,10),IF(Basket_Sheet!$I$6=1,IF(D1417&lt;Basket_Sheet!$I$7,-10,10),IF(Basket_Sheet!$I$6=2,IF(E1417&gt;Basket_Sheet!$I$7,-10,10),"")))</f>
        <v>10</v>
      </c>
      <c r="K1417">
        <f t="shared" ref="K1417:K1480" si="378">MIN(G1417:I1417)</f>
        <v>-1</v>
      </c>
      <c r="L1417">
        <f t="shared" ref="L1417:L1480" si="379">IF(AND(K1417=-1,J1417=10),1,IF(AND(K1417=-1,J1417=-10),2,IF(AND(K1417=0,J1417=10),3,IF(AND(K1417=0,J1417=-10),4,IF(AND(K1417=1,J1417=10),5,IF(AND(K1417=1,J1417=-10),6,""))))))</f>
        <v>1</v>
      </c>
      <c r="M1417">
        <f t="shared" ref="M1417:M1480" si="380">L1417</f>
        <v>1</v>
      </c>
      <c r="N1417">
        <v>37458.898399999998</v>
      </c>
      <c r="O1417" s="6">
        <f t="shared" si="368"/>
        <v>-1.068967247223862E-2</v>
      </c>
      <c r="P1417">
        <v>64392488</v>
      </c>
      <c r="Q1417" s="6">
        <f t="shared" si="369"/>
        <v>4.6430533029060417E-3</v>
      </c>
      <c r="R1417">
        <v>8966.888922371405</v>
      </c>
      <c r="S1417" s="6">
        <f t="shared" si="370"/>
        <v>5.8193869563607503E-3</v>
      </c>
      <c r="T1417" s="29">
        <v>1370.7212799999991</v>
      </c>
      <c r="U1417" s="6">
        <f t="shared" si="371"/>
        <v>2.8144798456366527E-3</v>
      </c>
      <c r="V1417">
        <v>2135.5069200000007</v>
      </c>
      <c r="W1417" s="6">
        <f t="shared" si="373"/>
        <v>3.4108056999451186E-3</v>
      </c>
      <c r="X1417">
        <v>10337.610202371405</v>
      </c>
      <c r="Y1417" s="6">
        <f t="shared" si="372"/>
        <v>5.4199144070858907E-3</v>
      </c>
      <c r="Z1417" s="29">
        <v>12473.117122371405</v>
      </c>
      <c r="AA1417" s="6">
        <f t="shared" si="374"/>
        <v>5.0753667715104367E-3</v>
      </c>
      <c r="AB1417">
        <f t="shared" ref="AB1417:AB1480" si="381">YEAR(A1417)</f>
        <v>2022</v>
      </c>
      <c r="AC1417">
        <f t="shared" ref="AC1417:AC1480" si="382">MONTH(A1417)</f>
        <v>2</v>
      </c>
      <c r="AD1417" s="23">
        <f t="shared" si="366"/>
        <v>1</v>
      </c>
      <c r="AE1417">
        <f>IF(ISBLANK(Basket_Sheet!$I$1),0,IF(Basket_Sheet!$I$1=0,1,IF(Calculation_Sheet!AB1417=Basket_Sheet!$I$1,1,0)))</f>
        <v>1</v>
      </c>
      <c r="AF1417">
        <f>IF(ISBLANK(Basket_Sheet!$I$2),0,IF(Basket_Sheet!$I$2=0,1,IF(Calculation_Sheet!AC1417=Basket_Sheet!$I$2,1,0)))</f>
        <v>0</v>
      </c>
      <c r="AG1417">
        <f>IF(ISBLANK(Basket_Sheet!$I$3),0,IF(Basket_Sheet!$I$3=0,1,IF(Calculation_Sheet!AD1417=Basket_Sheet!$I$3,1,0)))</f>
        <v>0</v>
      </c>
      <c r="AH1417">
        <f t="shared" si="367"/>
        <v>1</v>
      </c>
    </row>
    <row r="1418" spans="1:34" x14ac:dyDescent="0.35">
      <c r="A1418" s="19">
        <v>44610</v>
      </c>
      <c r="B1418" s="7">
        <v>0.44038449529310991</v>
      </c>
      <c r="C1418">
        <v>0.29362988800000001</v>
      </c>
      <c r="D1418">
        <v>9.7362365686495204E-3</v>
      </c>
      <c r="E1418">
        <v>9.6367096508027696</v>
      </c>
      <c r="F1418">
        <v>5</v>
      </c>
      <c r="G1418">
        <f t="shared" si="375"/>
        <v>99999</v>
      </c>
      <c r="H1418">
        <f t="shared" si="376"/>
        <v>99999</v>
      </c>
      <c r="I1418">
        <f t="shared" si="377"/>
        <v>1</v>
      </c>
      <c r="J1418">
        <f>IF(Basket_Sheet!$I$6=0,IF(C1418&lt;Basket_Sheet!$I$7,-10,10),IF(Basket_Sheet!$I$6=1,IF(D1418&lt;Basket_Sheet!$I$7,-10,10),IF(Basket_Sheet!$I$6=2,IF(E1418&gt;Basket_Sheet!$I$7,-10,10),"")))</f>
        <v>-10</v>
      </c>
      <c r="K1418">
        <f t="shared" si="378"/>
        <v>1</v>
      </c>
      <c r="L1418">
        <f t="shared" si="379"/>
        <v>6</v>
      </c>
      <c r="M1418">
        <f t="shared" si="380"/>
        <v>6</v>
      </c>
      <c r="N1418">
        <v>37570.601600000002</v>
      </c>
      <c r="O1418" s="6">
        <f t="shared" si="368"/>
        <v>2.9820204216151058E-3</v>
      </c>
      <c r="P1418">
        <v>64731248</v>
      </c>
      <c r="Q1418" s="6">
        <f t="shared" si="369"/>
        <v>5.2608621055301175E-3</v>
      </c>
      <c r="R1418">
        <v>8966.3554178909417</v>
      </c>
      <c r="S1418" s="6">
        <f t="shared" si="370"/>
        <v>-5.9497166194688589E-5</v>
      </c>
      <c r="T1418" s="29">
        <v>1365.9180599999991</v>
      </c>
      <c r="U1418" s="6">
        <f t="shared" si="371"/>
        <v>-3.5041551262704473E-3</v>
      </c>
      <c r="V1418">
        <v>2121.9473200000007</v>
      </c>
      <c r="W1418" s="6">
        <f t="shared" si="373"/>
        <v>-6.3495930980171922E-3</v>
      </c>
      <c r="X1418">
        <v>10332.27347789094</v>
      </c>
      <c r="Y1418" s="6">
        <f t="shared" si="372"/>
        <v>-5.1624353946333468E-4</v>
      </c>
      <c r="Z1418" s="29">
        <v>12454.220797890941</v>
      </c>
      <c r="AA1418" s="6">
        <f t="shared" si="374"/>
        <v>-1.5149640859678515E-3</v>
      </c>
      <c r="AB1418">
        <f t="shared" si="381"/>
        <v>2022</v>
      </c>
      <c r="AC1418">
        <f t="shared" si="382"/>
        <v>2</v>
      </c>
      <c r="AD1418" s="23">
        <f t="shared" ref="AD1418:AD1481" si="383">ROUNDUP(AC1418/3,0)</f>
        <v>1</v>
      </c>
      <c r="AE1418">
        <f>IF(ISBLANK(Basket_Sheet!$I$1),0,IF(Basket_Sheet!$I$1=0,1,IF(Calculation_Sheet!AB1418=Basket_Sheet!$I$1,1,0)))</f>
        <v>1</v>
      </c>
      <c r="AF1418">
        <f>IF(ISBLANK(Basket_Sheet!$I$2),0,IF(Basket_Sheet!$I$2=0,1,IF(Calculation_Sheet!AC1418=Basket_Sheet!$I$2,1,0)))</f>
        <v>0</v>
      </c>
      <c r="AG1418">
        <f>IF(ISBLANK(Basket_Sheet!$I$3),0,IF(Basket_Sheet!$I$3=0,1,IF(Calculation_Sheet!AD1418=Basket_Sheet!$I$3,1,0)))</f>
        <v>0</v>
      </c>
      <c r="AH1418">
        <f t="shared" ref="AH1418:AH1481" si="384">IF(SUM(AE1418:AG1418)&gt;=$T$1,1,0)</f>
        <v>1</v>
      </c>
    </row>
    <row r="1419" spans="1:34" x14ac:dyDescent="0.35">
      <c r="A1419" s="19">
        <v>44613</v>
      </c>
      <c r="B1419" s="7">
        <v>-5.8455669055765616E-2</v>
      </c>
      <c r="C1419">
        <v>0.28341524499999998</v>
      </c>
      <c r="D1419">
        <v>0.18517971853874199</v>
      </c>
      <c r="E1419">
        <v>5.7856696586541601</v>
      </c>
      <c r="F1419">
        <v>3</v>
      </c>
      <c r="G1419">
        <f t="shared" si="375"/>
        <v>99999</v>
      </c>
      <c r="H1419">
        <f t="shared" si="376"/>
        <v>0</v>
      </c>
      <c r="I1419">
        <f t="shared" si="377"/>
        <v>99999</v>
      </c>
      <c r="J1419">
        <f>IF(Basket_Sheet!$I$6=0,IF(C1419&lt;Basket_Sheet!$I$7,-10,10),IF(Basket_Sheet!$I$6=1,IF(D1419&lt;Basket_Sheet!$I$7,-10,10),IF(Basket_Sheet!$I$6=2,IF(E1419&gt;Basket_Sheet!$I$7,-10,10),"")))</f>
        <v>10</v>
      </c>
      <c r="K1419">
        <f t="shared" si="378"/>
        <v>0</v>
      </c>
      <c r="L1419">
        <f t="shared" si="379"/>
        <v>3</v>
      </c>
      <c r="M1419">
        <f t="shared" si="380"/>
        <v>3</v>
      </c>
      <c r="N1419">
        <v>37702.699200000003</v>
      </c>
      <c r="O1419" s="6">
        <f t="shared" ref="O1419:O1482" si="385">N1419/N1418-1</f>
        <v>3.5159830924826885E-3</v>
      </c>
      <c r="P1419">
        <v>64817888</v>
      </c>
      <c r="Q1419" s="6">
        <f t="shared" ref="Q1419:Q1482" si="386">P1419/P1418-1</f>
        <v>1.3384571235208753E-3</v>
      </c>
      <c r="R1419">
        <v>8962.6244015306856</v>
      </c>
      <c r="S1419" s="6">
        <f t="shared" ref="S1419:S1482" si="387">R1419/R1418-1</f>
        <v>-4.1611292285059776E-4</v>
      </c>
      <c r="T1419" s="29">
        <v>1364.1907599999993</v>
      </c>
      <c r="U1419" s="6">
        <f t="shared" ref="U1419:U1482" si="388">T1419/T1418-1</f>
        <v>-1.2645707312778365E-3</v>
      </c>
      <c r="V1419">
        <v>2119.190520000001</v>
      </c>
      <c r="W1419" s="6">
        <f t="shared" si="373"/>
        <v>-1.2991839967071428E-3</v>
      </c>
      <c r="X1419">
        <v>10326.815161530685</v>
      </c>
      <c r="Y1419" s="6">
        <f t="shared" ref="Y1419:Y1482" si="389">X1419/X1418-1</f>
        <v>-5.2827834763902182E-4</v>
      </c>
      <c r="Z1419" s="29">
        <v>12446.005681530685</v>
      </c>
      <c r="AA1419" s="6">
        <f t="shared" si="374"/>
        <v>-6.5962507759997902E-4</v>
      </c>
      <c r="AB1419">
        <f t="shared" si="381"/>
        <v>2022</v>
      </c>
      <c r="AC1419">
        <f t="shared" si="382"/>
        <v>2</v>
      </c>
      <c r="AD1419" s="23">
        <f t="shared" si="383"/>
        <v>1</v>
      </c>
      <c r="AE1419">
        <f>IF(ISBLANK(Basket_Sheet!$I$1),0,IF(Basket_Sheet!$I$1=0,1,IF(Calculation_Sheet!AB1419=Basket_Sheet!$I$1,1,0)))</f>
        <v>1</v>
      </c>
      <c r="AF1419">
        <f>IF(ISBLANK(Basket_Sheet!$I$2),0,IF(Basket_Sheet!$I$2=0,1,IF(Calculation_Sheet!AC1419=Basket_Sheet!$I$2,1,0)))</f>
        <v>0</v>
      </c>
      <c r="AG1419">
        <f>IF(ISBLANK(Basket_Sheet!$I$3),0,IF(Basket_Sheet!$I$3=0,1,IF(Calculation_Sheet!AD1419=Basket_Sheet!$I$3,1,0)))</f>
        <v>0</v>
      </c>
      <c r="AH1419">
        <f t="shared" si="384"/>
        <v>1</v>
      </c>
    </row>
    <row r="1420" spans="1:34" x14ac:dyDescent="0.35">
      <c r="A1420" s="19">
        <v>44614</v>
      </c>
      <c r="B1420" s="7">
        <v>0.34121576075467752</v>
      </c>
      <c r="C1420">
        <v>0.46434080599999999</v>
      </c>
      <c r="D1420">
        <v>0.102235790300288</v>
      </c>
      <c r="E1420">
        <v>7.8323932448254698</v>
      </c>
      <c r="F1420">
        <v>3</v>
      </c>
      <c r="G1420">
        <f t="shared" si="375"/>
        <v>99999</v>
      </c>
      <c r="H1420">
        <f t="shared" si="376"/>
        <v>99999</v>
      </c>
      <c r="I1420">
        <f t="shared" si="377"/>
        <v>1</v>
      </c>
      <c r="J1420">
        <f>IF(Basket_Sheet!$I$6=0,IF(C1420&lt;Basket_Sheet!$I$7,-10,10),IF(Basket_Sheet!$I$6=1,IF(D1420&lt;Basket_Sheet!$I$7,-10,10),IF(Basket_Sheet!$I$6=2,IF(E1420&gt;Basket_Sheet!$I$7,-10,10),"")))</f>
        <v>10</v>
      </c>
      <c r="K1420">
        <f t="shared" si="378"/>
        <v>1</v>
      </c>
      <c r="L1420">
        <f t="shared" si="379"/>
        <v>5</v>
      </c>
      <c r="M1420">
        <f t="shared" si="380"/>
        <v>5</v>
      </c>
      <c r="N1420">
        <v>37340.800799999997</v>
      </c>
      <c r="O1420" s="6">
        <f t="shared" si="385"/>
        <v>-9.59873981648518E-3</v>
      </c>
      <c r="P1420">
        <v>64898724</v>
      </c>
      <c r="Q1420" s="6">
        <f t="shared" si="386"/>
        <v>1.2471248677525804E-3</v>
      </c>
      <c r="R1420">
        <v>8962.4972539844221</v>
      </c>
      <c r="S1420" s="6">
        <f t="shared" si="387"/>
        <v>-1.4186419129869066E-5</v>
      </c>
      <c r="T1420" s="29">
        <v>1359.8646599999993</v>
      </c>
      <c r="U1420" s="6">
        <f t="shared" si="388"/>
        <v>-3.1711840651962309E-3</v>
      </c>
      <c r="V1420">
        <v>2107.5216800000007</v>
      </c>
      <c r="W1420" s="6">
        <f t="shared" ref="W1420:W1483" si="390">V1420/V1419-1</f>
        <v>-5.5062722723014934E-3</v>
      </c>
      <c r="X1420">
        <v>10322.361913984421</v>
      </c>
      <c r="Y1420" s="6">
        <f t="shared" si="389"/>
        <v>-4.3123145680512565E-4</v>
      </c>
      <c r="Z1420" s="29">
        <v>12429.883593984421</v>
      </c>
      <c r="AA1420" s="6">
        <f t="shared" ref="AA1420:AA1483" si="391">Z1420/Z1419-1</f>
        <v>-1.2953623804131675E-3</v>
      </c>
      <c r="AB1420">
        <f t="shared" si="381"/>
        <v>2022</v>
      </c>
      <c r="AC1420">
        <f t="shared" si="382"/>
        <v>2</v>
      </c>
      <c r="AD1420" s="23">
        <f t="shared" si="383"/>
        <v>1</v>
      </c>
      <c r="AE1420">
        <f>IF(ISBLANK(Basket_Sheet!$I$1),0,IF(Basket_Sheet!$I$1=0,1,IF(Calculation_Sheet!AB1420=Basket_Sheet!$I$1,1,0)))</f>
        <v>1</v>
      </c>
      <c r="AF1420">
        <f>IF(ISBLANK(Basket_Sheet!$I$2),0,IF(Basket_Sheet!$I$2=0,1,IF(Calculation_Sheet!AC1420=Basket_Sheet!$I$2,1,0)))</f>
        <v>0</v>
      </c>
      <c r="AG1420">
        <f>IF(ISBLANK(Basket_Sheet!$I$3),0,IF(Basket_Sheet!$I$3=0,1,IF(Calculation_Sheet!AD1420=Basket_Sheet!$I$3,1,0)))</f>
        <v>0</v>
      </c>
      <c r="AH1420">
        <f t="shared" si="384"/>
        <v>1</v>
      </c>
    </row>
    <row r="1421" spans="1:34" x14ac:dyDescent="0.35">
      <c r="A1421" s="19">
        <v>44615</v>
      </c>
      <c r="B1421" s="7">
        <v>-3.2948460268187172</v>
      </c>
      <c r="C1421">
        <v>0.19288438399999999</v>
      </c>
      <c r="D1421">
        <v>0.172251880735351</v>
      </c>
      <c r="E1421">
        <v>9.4160631515258508</v>
      </c>
      <c r="F1421">
        <v>2</v>
      </c>
      <c r="G1421">
        <f t="shared" si="375"/>
        <v>-1</v>
      </c>
      <c r="H1421">
        <f t="shared" si="376"/>
        <v>99999</v>
      </c>
      <c r="I1421">
        <f t="shared" si="377"/>
        <v>99999</v>
      </c>
      <c r="J1421">
        <f>IF(Basket_Sheet!$I$6=0,IF(C1421&lt;Basket_Sheet!$I$7,-10,10),IF(Basket_Sheet!$I$6=1,IF(D1421&lt;Basket_Sheet!$I$7,-10,10),IF(Basket_Sheet!$I$6=2,IF(E1421&gt;Basket_Sheet!$I$7,-10,10),"")))</f>
        <v>10</v>
      </c>
      <c r="K1421">
        <f t="shared" si="378"/>
        <v>-1</v>
      </c>
      <c r="L1421">
        <f t="shared" si="379"/>
        <v>1</v>
      </c>
      <c r="M1421">
        <f t="shared" si="380"/>
        <v>1</v>
      </c>
      <c r="N1421">
        <v>37358.148399999998</v>
      </c>
      <c r="O1421" s="6">
        <f t="shared" si="385"/>
        <v>4.645749322012005E-4</v>
      </c>
      <c r="P1421">
        <v>65130292</v>
      </c>
      <c r="Q1421" s="6">
        <f t="shared" si="386"/>
        <v>3.5681441132802139E-3</v>
      </c>
      <c r="R1421">
        <v>9001.9236319013307</v>
      </c>
      <c r="S1421" s="6">
        <f t="shared" si="387"/>
        <v>4.3990393301800435E-3</v>
      </c>
      <c r="T1421" s="29">
        <v>1367.3710199999991</v>
      </c>
      <c r="U1421" s="6">
        <f t="shared" si="388"/>
        <v>5.519931667317346E-3</v>
      </c>
      <c r="V1421">
        <v>2086.4265200000009</v>
      </c>
      <c r="W1421" s="6">
        <f t="shared" si="390"/>
        <v>-1.0009462868253771E-2</v>
      </c>
      <c r="X1421">
        <v>10369.294651901329</v>
      </c>
      <c r="Y1421" s="6">
        <f t="shared" si="389"/>
        <v>4.5467053284893311E-3</v>
      </c>
      <c r="Z1421" s="29">
        <v>12455.72117190133</v>
      </c>
      <c r="AA1421" s="6">
        <f t="shared" si="391"/>
        <v>2.0786661211704693E-3</v>
      </c>
      <c r="AB1421">
        <f t="shared" si="381"/>
        <v>2022</v>
      </c>
      <c r="AC1421">
        <f t="shared" si="382"/>
        <v>2</v>
      </c>
      <c r="AD1421" s="23">
        <f t="shared" si="383"/>
        <v>1</v>
      </c>
      <c r="AE1421">
        <f>IF(ISBLANK(Basket_Sheet!$I$1),0,IF(Basket_Sheet!$I$1=0,1,IF(Calculation_Sheet!AB1421=Basket_Sheet!$I$1,1,0)))</f>
        <v>1</v>
      </c>
      <c r="AF1421">
        <f>IF(ISBLANK(Basket_Sheet!$I$2),0,IF(Basket_Sheet!$I$2=0,1,IF(Calculation_Sheet!AC1421=Basket_Sheet!$I$2,1,0)))</f>
        <v>0</v>
      </c>
      <c r="AG1421">
        <f>IF(ISBLANK(Basket_Sheet!$I$3),0,IF(Basket_Sheet!$I$3=0,1,IF(Calculation_Sheet!AD1421=Basket_Sheet!$I$3,1,0)))</f>
        <v>0</v>
      </c>
      <c r="AH1421">
        <f t="shared" si="384"/>
        <v>1</v>
      </c>
    </row>
    <row r="1422" spans="1:34" x14ac:dyDescent="0.35">
      <c r="A1422" s="19">
        <v>44616</v>
      </c>
      <c r="B1422" s="7">
        <v>0.10850758270307148</v>
      </c>
      <c r="C1422">
        <v>0.63339772299999997</v>
      </c>
      <c r="D1422">
        <v>0.32451988576759699</v>
      </c>
      <c r="E1422">
        <v>4.79976650585788</v>
      </c>
      <c r="F1422">
        <v>8</v>
      </c>
      <c r="G1422">
        <f t="shared" si="375"/>
        <v>99999</v>
      </c>
      <c r="H1422">
        <f t="shared" si="376"/>
        <v>0</v>
      </c>
      <c r="I1422">
        <f t="shared" si="377"/>
        <v>99999</v>
      </c>
      <c r="J1422">
        <f>IF(Basket_Sheet!$I$6=0,IF(C1422&lt;Basket_Sheet!$I$7,-10,10),IF(Basket_Sheet!$I$6=1,IF(D1422&lt;Basket_Sheet!$I$7,-10,10),IF(Basket_Sheet!$I$6=2,IF(E1422&gt;Basket_Sheet!$I$7,-10,10),"")))</f>
        <v>10</v>
      </c>
      <c r="K1422">
        <f t="shared" si="378"/>
        <v>0</v>
      </c>
      <c r="L1422">
        <f t="shared" si="379"/>
        <v>3</v>
      </c>
      <c r="M1422">
        <f t="shared" si="380"/>
        <v>3</v>
      </c>
      <c r="N1422">
        <v>35095.25</v>
      </c>
      <c r="O1422" s="6">
        <f t="shared" si="385"/>
        <v>-6.0573087717591401E-2</v>
      </c>
      <c r="P1422">
        <v>65451296</v>
      </c>
      <c r="Q1422" s="6">
        <f t="shared" si="386"/>
        <v>4.9286436486419838E-3</v>
      </c>
      <c r="R1422">
        <v>9009.8434559886919</v>
      </c>
      <c r="S1422" s="6">
        <f t="shared" si="387"/>
        <v>8.79792410068303E-4</v>
      </c>
      <c r="T1422" s="29">
        <v>1370.1470599999993</v>
      </c>
      <c r="U1422" s="6">
        <f t="shared" si="388"/>
        <v>2.0302024537570684E-3</v>
      </c>
      <c r="V1422">
        <v>2093.9668800000004</v>
      </c>
      <c r="W1422" s="6">
        <f t="shared" si="390"/>
        <v>3.6140069768666461E-3</v>
      </c>
      <c r="X1422">
        <v>10379.990515988691</v>
      </c>
      <c r="Y1422" s="6">
        <f t="shared" si="389"/>
        <v>1.0314938909947724E-3</v>
      </c>
      <c r="Z1422" s="29">
        <v>12473.957395988691</v>
      </c>
      <c r="AA1422" s="6">
        <f t="shared" si="391"/>
        <v>1.4640841614614875E-3</v>
      </c>
      <c r="AB1422">
        <f t="shared" si="381"/>
        <v>2022</v>
      </c>
      <c r="AC1422">
        <f t="shared" si="382"/>
        <v>2</v>
      </c>
      <c r="AD1422" s="23">
        <f t="shared" si="383"/>
        <v>1</v>
      </c>
      <c r="AE1422">
        <f>IF(ISBLANK(Basket_Sheet!$I$1),0,IF(Basket_Sheet!$I$1=0,1,IF(Calculation_Sheet!AB1422=Basket_Sheet!$I$1,1,0)))</f>
        <v>1</v>
      </c>
      <c r="AF1422">
        <f>IF(ISBLANK(Basket_Sheet!$I$2),0,IF(Basket_Sheet!$I$2=0,1,IF(Calculation_Sheet!AC1422=Basket_Sheet!$I$2,1,0)))</f>
        <v>0</v>
      </c>
      <c r="AG1422">
        <f>IF(ISBLANK(Basket_Sheet!$I$3),0,IF(Basket_Sheet!$I$3=0,1,IF(Calculation_Sheet!AD1422=Basket_Sheet!$I$3,1,0)))</f>
        <v>0</v>
      </c>
      <c r="AH1422">
        <f t="shared" si="384"/>
        <v>1</v>
      </c>
    </row>
    <row r="1423" spans="1:34" x14ac:dyDescent="0.35">
      <c r="A1423" s="19">
        <v>44617</v>
      </c>
      <c r="B1423" s="7">
        <v>0.22005999408962204</v>
      </c>
      <c r="C1423">
        <v>1.814305E-3</v>
      </c>
      <c r="D1423">
        <v>8.8357890254476906E-2</v>
      </c>
      <c r="E1423">
        <v>9.5682075899282903</v>
      </c>
      <c r="F1423">
        <v>13</v>
      </c>
      <c r="G1423">
        <f t="shared" si="375"/>
        <v>99999</v>
      </c>
      <c r="H1423">
        <f t="shared" si="376"/>
        <v>0</v>
      </c>
      <c r="I1423">
        <f t="shared" si="377"/>
        <v>99999</v>
      </c>
      <c r="J1423">
        <f>IF(Basket_Sheet!$I$6=0,IF(C1423&lt;Basket_Sheet!$I$7,-10,10),IF(Basket_Sheet!$I$6=1,IF(D1423&lt;Basket_Sheet!$I$7,-10,10),IF(Basket_Sheet!$I$6=2,IF(E1423&gt;Basket_Sheet!$I$7,-10,10),"")))</f>
        <v>-10</v>
      </c>
      <c r="K1423">
        <f t="shared" si="378"/>
        <v>0</v>
      </c>
      <c r="L1423">
        <f t="shared" si="379"/>
        <v>4</v>
      </c>
      <c r="M1423">
        <f t="shared" si="380"/>
        <v>4</v>
      </c>
      <c r="N1423">
        <v>36485.398399999998</v>
      </c>
      <c r="O1423" s="6">
        <f t="shared" si="385"/>
        <v>3.961072794751419E-2</v>
      </c>
      <c r="P1423">
        <v>65375616</v>
      </c>
      <c r="Q1423" s="6">
        <f t="shared" si="386"/>
        <v>-1.1562796250818019E-3</v>
      </c>
      <c r="R1423">
        <v>9002.5016318810467</v>
      </c>
      <c r="S1423" s="6">
        <f t="shared" si="387"/>
        <v>-8.1486700002153523E-4</v>
      </c>
      <c r="T1423" s="29">
        <v>1367.8910799999992</v>
      </c>
      <c r="U1423" s="6">
        <f t="shared" si="388"/>
        <v>-1.646523986994608E-3</v>
      </c>
      <c r="V1423">
        <v>2162.240760000001</v>
      </c>
      <c r="W1423" s="6">
        <f t="shared" si="390"/>
        <v>3.2605042922169147E-2</v>
      </c>
      <c r="X1423">
        <v>10370.392711881046</v>
      </c>
      <c r="Y1423" s="6">
        <f t="shared" si="389"/>
        <v>-9.2464478583687004E-4</v>
      </c>
      <c r="Z1423" s="29">
        <v>12532.633471881047</v>
      </c>
      <c r="AA1423" s="6">
        <f t="shared" si="391"/>
        <v>4.7038861870110082E-3</v>
      </c>
      <c r="AB1423">
        <f t="shared" si="381"/>
        <v>2022</v>
      </c>
      <c r="AC1423">
        <f t="shared" si="382"/>
        <v>2</v>
      </c>
      <c r="AD1423" s="23">
        <f t="shared" si="383"/>
        <v>1</v>
      </c>
      <c r="AE1423">
        <f>IF(ISBLANK(Basket_Sheet!$I$1),0,IF(Basket_Sheet!$I$1=0,1,IF(Calculation_Sheet!AB1423=Basket_Sheet!$I$1,1,0)))</f>
        <v>1</v>
      </c>
      <c r="AF1423">
        <f>IF(ISBLANK(Basket_Sheet!$I$2),0,IF(Basket_Sheet!$I$2=0,1,IF(Calculation_Sheet!AC1423=Basket_Sheet!$I$2,1,0)))</f>
        <v>0</v>
      </c>
      <c r="AG1423">
        <f>IF(ISBLANK(Basket_Sheet!$I$3),0,IF(Basket_Sheet!$I$3=0,1,IF(Calculation_Sheet!AD1423=Basket_Sheet!$I$3,1,0)))</f>
        <v>0</v>
      </c>
      <c r="AH1423">
        <f t="shared" si="384"/>
        <v>1</v>
      </c>
    </row>
    <row r="1424" spans="1:34" x14ac:dyDescent="0.35">
      <c r="A1424" s="19">
        <v>44620</v>
      </c>
      <c r="B1424" s="7">
        <v>-0.56347003006418128</v>
      </c>
      <c r="C1424">
        <v>0.58755960600000001</v>
      </c>
      <c r="D1424">
        <v>0.177845282403889</v>
      </c>
      <c r="E1424">
        <v>8.6936056660317398</v>
      </c>
      <c r="F1424">
        <v>2</v>
      </c>
      <c r="G1424">
        <f t="shared" si="375"/>
        <v>-1</v>
      </c>
      <c r="H1424">
        <f t="shared" si="376"/>
        <v>99999</v>
      </c>
      <c r="I1424">
        <f t="shared" si="377"/>
        <v>99999</v>
      </c>
      <c r="J1424">
        <f>IF(Basket_Sheet!$I$6=0,IF(C1424&lt;Basket_Sheet!$I$7,-10,10),IF(Basket_Sheet!$I$6=1,IF(D1424&lt;Basket_Sheet!$I$7,-10,10),IF(Basket_Sheet!$I$6=2,IF(E1424&gt;Basket_Sheet!$I$7,-10,10),"")))</f>
        <v>10</v>
      </c>
      <c r="K1424">
        <f t="shared" si="378"/>
        <v>-1</v>
      </c>
      <c r="L1424">
        <f t="shared" si="379"/>
        <v>1</v>
      </c>
      <c r="M1424">
        <f t="shared" si="380"/>
        <v>1</v>
      </c>
      <c r="N1424">
        <v>36211.601600000002</v>
      </c>
      <c r="O1424" s="6">
        <f t="shared" si="385"/>
        <v>-7.5042842344293925E-3</v>
      </c>
      <c r="P1424">
        <v>65608420</v>
      </c>
      <c r="Q1424" s="6">
        <f t="shared" si="386"/>
        <v>3.5610218953807671E-3</v>
      </c>
      <c r="R1424">
        <v>9029.7720674994453</v>
      </c>
      <c r="S1424" s="6">
        <f t="shared" si="387"/>
        <v>3.0292064065642332E-3</v>
      </c>
      <c r="T1424" s="29">
        <v>1349.5775199999991</v>
      </c>
      <c r="U1424" s="6">
        <f t="shared" si="388"/>
        <v>-1.3388171227785239E-2</v>
      </c>
      <c r="V1424">
        <v>2158.9134000000008</v>
      </c>
      <c r="W1424" s="6">
        <f t="shared" si="390"/>
        <v>-1.5388480605648125E-3</v>
      </c>
      <c r="X1424">
        <v>10379.349587499444</v>
      </c>
      <c r="Y1424" s="6">
        <f t="shared" si="389"/>
        <v>8.6369685963161302E-4</v>
      </c>
      <c r="Z1424" s="29">
        <v>12538.262987499445</v>
      </c>
      <c r="AA1424" s="6">
        <f t="shared" si="391"/>
        <v>4.4918856288500564E-4</v>
      </c>
      <c r="AB1424">
        <f t="shared" si="381"/>
        <v>2022</v>
      </c>
      <c r="AC1424">
        <f t="shared" si="382"/>
        <v>2</v>
      </c>
      <c r="AD1424" s="23">
        <f t="shared" si="383"/>
        <v>1</v>
      </c>
      <c r="AE1424">
        <f>IF(ISBLANK(Basket_Sheet!$I$1),0,IF(Basket_Sheet!$I$1=0,1,IF(Calculation_Sheet!AB1424=Basket_Sheet!$I$1,1,0)))</f>
        <v>1</v>
      </c>
      <c r="AF1424">
        <f>IF(ISBLANK(Basket_Sheet!$I$2),0,IF(Basket_Sheet!$I$2=0,1,IF(Calculation_Sheet!AC1424=Basket_Sheet!$I$2,1,0)))</f>
        <v>0</v>
      </c>
      <c r="AG1424">
        <f>IF(ISBLANK(Basket_Sheet!$I$3),0,IF(Basket_Sheet!$I$3=0,1,IF(Calculation_Sheet!AD1424=Basket_Sheet!$I$3,1,0)))</f>
        <v>0</v>
      </c>
      <c r="AH1424">
        <f t="shared" si="384"/>
        <v>1</v>
      </c>
    </row>
    <row r="1425" spans="1:34" x14ac:dyDescent="0.35">
      <c r="A1425" s="19">
        <v>44622</v>
      </c>
      <c r="B1425" s="7">
        <v>-0.4428559285946061</v>
      </c>
      <c r="C1425">
        <v>0.28715887499999998</v>
      </c>
      <c r="D1425">
        <v>3.3882817622654202E-2</v>
      </c>
      <c r="E1425">
        <v>7.64031765612995</v>
      </c>
      <c r="F1425">
        <v>3</v>
      </c>
      <c r="G1425">
        <f t="shared" si="375"/>
        <v>-1</v>
      </c>
      <c r="H1425">
        <f t="shared" si="376"/>
        <v>99999</v>
      </c>
      <c r="I1425">
        <f t="shared" si="377"/>
        <v>99999</v>
      </c>
      <c r="J1425">
        <f>IF(Basket_Sheet!$I$6=0,IF(C1425&lt;Basket_Sheet!$I$7,-10,10),IF(Basket_Sheet!$I$6=1,IF(D1425&lt;Basket_Sheet!$I$7,-10,10),IF(Basket_Sheet!$I$6=2,IF(E1425&gt;Basket_Sheet!$I$7,-10,10),"")))</f>
        <v>-10</v>
      </c>
      <c r="K1425">
        <f t="shared" si="378"/>
        <v>-1</v>
      </c>
      <c r="L1425">
        <f t="shared" si="379"/>
        <v>2</v>
      </c>
      <c r="M1425">
        <f t="shared" si="380"/>
        <v>2</v>
      </c>
      <c r="N1425">
        <v>35475.800799999997</v>
      </c>
      <c r="O1425" s="6">
        <f t="shared" si="385"/>
        <v>-2.0319476838605355E-2</v>
      </c>
      <c r="P1425">
        <v>66193704</v>
      </c>
      <c r="Q1425" s="6">
        <f t="shared" si="386"/>
        <v>8.9208671691833885E-3</v>
      </c>
      <c r="R1425">
        <v>9010.5276990441871</v>
      </c>
      <c r="S1425" s="6">
        <f t="shared" si="387"/>
        <v>-2.1312130928003992E-3</v>
      </c>
      <c r="T1425" s="29">
        <v>1334.7935199999993</v>
      </c>
      <c r="U1425" s="6">
        <f t="shared" si="388"/>
        <v>-1.0954539313903111E-2</v>
      </c>
      <c r="V1425">
        <v>2147.4269200000008</v>
      </c>
      <c r="W1425" s="6">
        <f t="shared" si="390"/>
        <v>-5.3204913175304291E-3</v>
      </c>
      <c r="X1425">
        <v>10345.321219044186</v>
      </c>
      <c r="Y1425" s="6">
        <f t="shared" si="389"/>
        <v>-3.2784682863211678E-3</v>
      </c>
      <c r="Z1425" s="29">
        <v>12492.748139044186</v>
      </c>
      <c r="AA1425" s="6">
        <f t="shared" si="391"/>
        <v>-3.630076071991617E-3</v>
      </c>
      <c r="AB1425">
        <f t="shared" si="381"/>
        <v>2022</v>
      </c>
      <c r="AC1425">
        <f t="shared" si="382"/>
        <v>3</v>
      </c>
      <c r="AD1425" s="23">
        <f t="shared" si="383"/>
        <v>1</v>
      </c>
      <c r="AE1425">
        <f>IF(ISBLANK(Basket_Sheet!$I$1),0,IF(Basket_Sheet!$I$1=0,1,IF(Calculation_Sheet!AB1425=Basket_Sheet!$I$1,1,0)))</f>
        <v>1</v>
      </c>
      <c r="AF1425">
        <f>IF(ISBLANK(Basket_Sheet!$I$2),0,IF(Basket_Sheet!$I$2=0,1,IF(Calculation_Sheet!AC1425=Basket_Sheet!$I$2,1,0)))</f>
        <v>0</v>
      </c>
      <c r="AG1425">
        <f>IF(ISBLANK(Basket_Sheet!$I$3),0,IF(Basket_Sheet!$I$3=0,1,IF(Calculation_Sheet!AD1425=Basket_Sheet!$I$3,1,0)))</f>
        <v>0</v>
      </c>
      <c r="AH1425">
        <f t="shared" si="384"/>
        <v>1</v>
      </c>
    </row>
    <row r="1426" spans="1:34" x14ac:dyDescent="0.35">
      <c r="A1426" s="19">
        <v>44623</v>
      </c>
      <c r="B1426" s="7">
        <v>-1.8434853511155938</v>
      </c>
      <c r="C1426">
        <v>0.70116022</v>
      </c>
      <c r="D1426">
        <v>0.16032288120502899</v>
      </c>
      <c r="E1426">
        <v>6.6179874923125199</v>
      </c>
      <c r="F1426">
        <v>7</v>
      </c>
      <c r="G1426">
        <f t="shared" si="375"/>
        <v>-1</v>
      </c>
      <c r="H1426">
        <f t="shared" si="376"/>
        <v>99999</v>
      </c>
      <c r="I1426">
        <f t="shared" si="377"/>
        <v>99999</v>
      </c>
      <c r="J1426">
        <f>IF(Basket_Sheet!$I$6=0,IF(C1426&lt;Basket_Sheet!$I$7,-10,10),IF(Basket_Sheet!$I$6=1,IF(D1426&lt;Basket_Sheet!$I$7,-10,10),IF(Basket_Sheet!$I$6=2,IF(E1426&gt;Basket_Sheet!$I$7,-10,10),"")))</f>
        <v>10</v>
      </c>
      <c r="K1426">
        <f t="shared" si="378"/>
        <v>-1</v>
      </c>
      <c r="L1426">
        <f t="shared" si="379"/>
        <v>1</v>
      </c>
      <c r="M1426">
        <f t="shared" si="380"/>
        <v>1</v>
      </c>
      <c r="N1426">
        <v>34959.449200000003</v>
      </c>
      <c r="O1426" s="6">
        <f t="shared" si="385"/>
        <v>-1.4555037190309039E-2</v>
      </c>
      <c r="P1426">
        <v>66480652</v>
      </c>
      <c r="Q1426" s="6">
        <f t="shared" si="386"/>
        <v>4.3349742144660475E-3</v>
      </c>
      <c r="R1426">
        <v>9063.7469165965376</v>
      </c>
      <c r="S1426" s="6">
        <f t="shared" si="387"/>
        <v>5.9063374898671306E-3</v>
      </c>
      <c r="T1426" s="29">
        <v>1341.9179399999991</v>
      </c>
      <c r="U1426" s="6">
        <f t="shared" si="388"/>
        <v>5.3374697234069846E-3</v>
      </c>
      <c r="V1426">
        <v>2127.2124000000003</v>
      </c>
      <c r="W1426" s="6">
        <f t="shared" si="390"/>
        <v>-9.4133680693545552E-3</v>
      </c>
      <c r="X1426">
        <v>10405.664856596537</v>
      </c>
      <c r="Y1426" s="6">
        <f t="shared" si="389"/>
        <v>5.8329399614258648E-3</v>
      </c>
      <c r="Z1426" s="29">
        <v>12532.877256596537</v>
      </c>
      <c r="AA1426" s="6">
        <f t="shared" si="391"/>
        <v>3.2121929543216243E-3</v>
      </c>
      <c r="AB1426">
        <f t="shared" si="381"/>
        <v>2022</v>
      </c>
      <c r="AC1426">
        <f t="shared" si="382"/>
        <v>3</v>
      </c>
      <c r="AD1426" s="23">
        <f t="shared" si="383"/>
        <v>1</v>
      </c>
      <c r="AE1426">
        <f>IF(ISBLANK(Basket_Sheet!$I$1),0,IF(Basket_Sheet!$I$1=0,1,IF(Calculation_Sheet!AB1426=Basket_Sheet!$I$1,1,0)))</f>
        <v>1</v>
      </c>
      <c r="AF1426">
        <f>IF(ISBLANK(Basket_Sheet!$I$2),0,IF(Basket_Sheet!$I$2=0,1,IF(Calculation_Sheet!AC1426=Basket_Sheet!$I$2,1,0)))</f>
        <v>0</v>
      </c>
      <c r="AG1426">
        <f>IF(ISBLANK(Basket_Sheet!$I$3),0,IF(Basket_Sheet!$I$3=0,1,IF(Calculation_Sheet!AD1426=Basket_Sheet!$I$3,1,0)))</f>
        <v>0</v>
      </c>
      <c r="AH1426">
        <f t="shared" si="384"/>
        <v>1</v>
      </c>
    </row>
    <row r="1427" spans="1:34" x14ac:dyDescent="0.35">
      <c r="A1427" s="19">
        <v>44624</v>
      </c>
      <c r="B1427" s="7">
        <v>-1.7991902042033949</v>
      </c>
      <c r="C1427">
        <v>0.34116006199999999</v>
      </c>
      <c r="D1427">
        <v>3.2516995258542403E-2</v>
      </c>
      <c r="E1427">
        <v>6.7400846750718797</v>
      </c>
      <c r="F1427">
        <v>8</v>
      </c>
      <c r="G1427">
        <f t="shared" si="375"/>
        <v>-1</v>
      </c>
      <c r="H1427">
        <f t="shared" si="376"/>
        <v>99999</v>
      </c>
      <c r="I1427">
        <f t="shared" si="377"/>
        <v>99999</v>
      </c>
      <c r="J1427">
        <f>IF(Basket_Sheet!$I$6=0,IF(C1427&lt;Basket_Sheet!$I$7,-10,10),IF(Basket_Sheet!$I$6=1,IF(D1427&lt;Basket_Sheet!$I$7,-10,10),IF(Basket_Sheet!$I$6=2,IF(E1427&gt;Basket_Sheet!$I$7,-10,10),"")))</f>
        <v>-10</v>
      </c>
      <c r="K1427">
        <f t="shared" si="378"/>
        <v>-1</v>
      </c>
      <c r="L1427">
        <f t="shared" si="379"/>
        <v>2</v>
      </c>
      <c r="M1427">
        <f t="shared" si="380"/>
        <v>2</v>
      </c>
      <c r="N1427">
        <v>34376.351600000002</v>
      </c>
      <c r="O1427" s="6">
        <f t="shared" si="385"/>
        <v>-1.6679255919169411E-2</v>
      </c>
      <c r="P1427">
        <v>66503208</v>
      </c>
      <c r="Q1427" s="6">
        <f t="shared" si="386"/>
        <v>3.39286684492901E-4</v>
      </c>
      <c r="R1427">
        <v>9047.4296724586184</v>
      </c>
      <c r="S1427" s="6">
        <f t="shared" si="387"/>
        <v>-1.800275789700323E-3</v>
      </c>
      <c r="T1427" s="29">
        <v>1328.7363599999992</v>
      </c>
      <c r="U1427" s="6">
        <f t="shared" si="388"/>
        <v>-9.822940440009309E-3</v>
      </c>
      <c r="V1427">
        <v>2130.8599600000007</v>
      </c>
      <c r="W1427" s="6">
        <f t="shared" si="390"/>
        <v>1.7147135847837003E-3</v>
      </c>
      <c r="X1427">
        <v>10376.166032458617</v>
      </c>
      <c r="Y1427" s="6">
        <f t="shared" si="389"/>
        <v>-2.8348812444424221E-3</v>
      </c>
      <c r="Z1427" s="29">
        <v>12507.025992458617</v>
      </c>
      <c r="AA1427" s="6">
        <f t="shared" si="391"/>
        <v>-2.062675920991186E-3</v>
      </c>
      <c r="AB1427">
        <f t="shared" si="381"/>
        <v>2022</v>
      </c>
      <c r="AC1427">
        <f t="shared" si="382"/>
        <v>3</v>
      </c>
      <c r="AD1427" s="23">
        <f t="shared" si="383"/>
        <v>1</v>
      </c>
      <c r="AE1427">
        <f>IF(ISBLANK(Basket_Sheet!$I$1),0,IF(Basket_Sheet!$I$1=0,1,IF(Calculation_Sheet!AB1427=Basket_Sheet!$I$1,1,0)))</f>
        <v>1</v>
      </c>
      <c r="AF1427">
        <f>IF(ISBLANK(Basket_Sheet!$I$2),0,IF(Basket_Sheet!$I$2=0,1,IF(Calculation_Sheet!AC1427=Basket_Sheet!$I$2,1,0)))</f>
        <v>0</v>
      </c>
      <c r="AG1427">
        <f>IF(ISBLANK(Basket_Sheet!$I$3),0,IF(Basket_Sheet!$I$3=0,1,IF(Calculation_Sheet!AD1427=Basket_Sheet!$I$3,1,0)))</f>
        <v>0</v>
      </c>
      <c r="AH1427">
        <f t="shared" si="384"/>
        <v>1</v>
      </c>
    </row>
    <row r="1428" spans="1:34" x14ac:dyDescent="0.35">
      <c r="A1428" s="19">
        <v>44627</v>
      </c>
      <c r="B1428" s="7">
        <v>9.1076958861079485E-2</v>
      </c>
      <c r="C1428">
        <v>0.42195032700000001</v>
      </c>
      <c r="D1428">
        <v>2.12018898516152E-2</v>
      </c>
      <c r="E1428">
        <v>5.0963235541149103</v>
      </c>
      <c r="F1428">
        <v>4</v>
      </c>
      <c r="G1428">
        <f t="shared" si="375"/>
        <v>99999</v>
      </c>
      <c r="H1428">
        <f t="shared" si="376"/>
        <v>0</v>
      </c>
      <c r="I1428">
        <f t="shared" si="377"/>
        <v>99999</v>
      </c>
      <c r="J1428">
        <f>IF(Basket_Sheet!$I$6=0,IF(C1428&lt;Basket_Sheet!$I$7,-10,10),IF(Basket_Sheet!$I$6=1,IF(D1428&lt;Basket_Sheet!$I$7,-10,10),IF(Basket_Sheet!$I$6=2,IF(E1428&gt;Basket_Sheet!$I$7,-10,10),"")))</f>
        <v>-10</v>
      </c>
      <c r="K1428">
        <f t="shared" si="378"/>
        <v>0</v>
      </c>
      <c r="L1428">
        <f t="shared" si="379"/>
        <v>4</v>
      </c>
      <c r="M1428">
        <f t="shared" si="380"/>
        <v>4</v>
      </c>
      <c r="N1428">
        <v>32914.550799999997</v>
      </c>
      <c r="O1428" s="6">
        <f t="shared" si="385"/>
        <v>-4.2523442190997462E-2</v>
      </c>
      <c r="P1428">
        <v>66288404</v>
      </c>
      <c r="Q1428" s="6">
        <f t="shared" si="386"/>
        <v>-3.2299795221908401E-3</v>
      </c>
      <c r="R1428">
        <v>9036.0991625059814</v>
      </c>
      <c r="S1428" s="6">
        <f t="shared" si="387"/>
        <v>-1.2523457338527999E-3</v>
      </c>
      <c r="T1428" s="29">
        <v>1334.9437199999993</v>
      </c>
      <c r="U1428" s="6">
        <f t="shared" si="388"/>
        <v>4.6716265068564855E-3</v>
      </c>
      <c r="V1428">
        <v>2119.6943200000005</v>
      </c>
      <c r="W1428" s="6">
        <f t="shared" si="390"/>
        <v>-5.2399689372361058E-3</v>
      </c>
      <c r="X1428">
        <v>10371.042882505981</v>
      </c>
      <c r="Y1428" s="6">
        <f t="shared" si="389"/>
        <v>-4.937420947785931E-4</v>
      </c>
      <c r="Z1428" s="29">
        <v>12490.737202505981</v>
      </c>
      <c r="AA1428" s="6">
        <f t="shared" si="391"/>
        <v>-1.3023711602149213E-3</v>
      </c>
      <c r="AB1428">
        <f t="shared" si="381"/>
        <v>2022</v>
      </c>
      <c r="AC1428">
        <f t="shared" si="382"/>
        <v>3</v>
      </c>
      <c r="AD1428" s="23">
        <f t="shared" si="383"/>
        <v>1</v>
      </c>
      <c r="AE1428">
        <f>IF(ISBLANK(Basket_Sheet!$I$1),0,IF(Basket_Sheet!$I$1=0,1,IF(Calculation_Sheet!AB1428=Basket_Sheet!$I$1,1,0)))</f>
        <v>1</v>
      </c>
      <c r="AF1428">
        <f>IF(ISBLANK(Basket_Sheet!$I$2),0,IF(Basket_Sheet!$I$2=0,1,IF(Calculation_Sheet!AC1428=Basket_Sheet!$I$2,1,0)))</f>
        <v>0</v>
      </c>
      <c r="AG1428">
        <f>IF(ISBLANK(Basket_Sheet!$I$3),0,IF(Basket_Sheet!$I$3=0,1,IF(Calculation_Sheet!AD1428=Basket_Sheet!$I$3,1,0)))</f>
        <v>0</v>
      </c>
      <c r="AH1428">
        <f t="shared" si="384"/>
        <v>1</v>
      </c>
    </row>
    <row r="1429" spans="1:34" x14ac:dyDescent="0.35">
      <c r="A1429" s="19">
        <v>44628</v>
      </c>
      <c r="B1429" s="7">
        <v>1.6183754834038522</v>
      </c>
      <c r="C1429">
        <v>0.107961801</v>
      </c>
      <c r="D1429">
        <v>0.165780870615795</v>
      </c>
      <c r="E1429">
        <v>6.5666032485797903</v>
      </c>
      <c r="F1429">
        <v>6</v>
      </c>
      <c r="G1429">
        <f t="shared" si="375"/>
        <v>99999</v>
      </c>
      <c r="H1429">
        <f t="shared" si="376"/>
        <v>99999</v>
      </c>
      <c r="I1429">
        <f t="shared" si="377"/>
        <v>1</v>
      </c>
      <c r="J1429">
        <f>IF(Basket_Sheet!$I$6=0,IF(C1429&lt;Basket_Sheet!$I$7,-10,10),IF(Basket_Sheet!$I$6=1,IF(D1429&lt;Basket_Sheet!$I$7,-10,10),IF(Basket_Sheet!$I$6=2,IF(E1429&gt;Basket_Sheet!$I$7,-10,10),"")))</f>
        <v>10</v>
      </c>
      <c r="K1429">
        <f t="shared" si="378"/>
        <v>1</v>
      </c>
      <c r="L1429">
        <f t="shared" si="379"/>
        <v>5</v>
      </c>
      <c r="M1429">
        <f t="shared" si="380"/>
        <v>5</v>
      </c>
      <c r="N1429">
        <v>33206.898399999998</v>
      </c>
      <c r="O1429" s="6">
        <f t="shared" si="385"/>
        <v>8.8820170075054605E-3</v>
      </c>
      <c r="P1429">
        <v>66673172</v>
      </c>
      <c r="Q1429" s="6">
        <f t="shared" si="386"/>
        <v>5.8044541244348657E-3</v>
      </c>
      <c r="R1429">
        <v>9040.8485232272596</v>
      </c>
      <c r="S1429" s="6">
        <f t="shared" si="387"/>
        <v>5.2559856148826078E-4</v>
      </c>
      <c r="T1429" s="29">
        <v>1344.6509199999994</v>
      </c>
      <c r="U1429" s="6">
        <f t="shared" si="388"/>
        <v>7.2716174132045897E-3</v>
      </c>
      <c r="V1429">
        <v>2103.4972800000005</v>
      </c>
      <c r="W1429" s="6">
        <f t="shared" si="390"/>
        <v>-7.6412149842435273E-3</v>
      </c>
      <c r="X1429">
        <v>10385.49944322726</v>
      </c>
      <c r="Y1429" s="6">
        <f t="shared" si="389"/>
        <v>1.3939351022898006E-3</v>
      </c>
      <c r="Z1429" s="29">
        <v>12488.996723227261</v>
      </c>
      <c r="AA1429" s="6">
        <f t="shared" si="391"/>
        <v>-1.3934159773776322E-4</v>
      </c>
      <c r="AB1429">
        <f t="shared" si="381"/>
        <v>2022</v>
      </c>
      <c r="AC1429">
        <f t="shared" si="382"/>
        <v>3</v>
      </c>
      <c r="AD1429" s="23">
        <f t="shared" si="383"/>
        <v>1</v>
      </c>
      <c r="AE1429">
        <f>IF(ISBLANK(Basket_Sheet!$I$1),0,IF(Basket_Sheet!$I$1=0,1,IF(Calculation_Sheet!AB1429=Basket_Sheet!$I$1,1,0)))</f>
        <v>1</v>
      </c>
      <c r="AF1429">
        <f>IF(ISBLANK(Basket_Sheet!$I$2),0,IF(Basket_Sheet!$I$2=0,1,IF(Calculation_Sheet!AC1429=Basket_Sheet!$I$2,1,0)))</f>
        <v>0</v>
      </c>
      <c r="AG1429">
        <f>IF(ISBLANK(Basket_Sheet!$I$3),0,IF(Basket_Sheet!$I$3=0,1,IF(Calculation_Sheet!AD1429=Basket_Sheet!$I$3,1,0)))</f>
        <v>0</v>
      </c>
      <c r="AH1429">
        <f t="shared" si="384"/>
        <v>1</v>
      </c>
    </row>
    <row r="1430" spans="1:34" x14ac:dyDescent="0.35">
      <c r="A1430" s="19">
        <v>44629</v>
      </c>
      <c r="B1430" s="7">
        <v>1.6655443809045474</v>
      </c>
      <c r="C1430">
        <v>0.83917812800000002</v>
      </c>
      <c r="D1430">
        <v>0.211855302183587</v>
      </c>
      <c r="E1430">
        <v>5.4930212438990003</v>
      </c>
      <c r="F1430">
        <v>3</v>
      </c>
      <c r="G1430">
        <f t="shared" si="375"/>
        <v>99999</v>
      </c>
      <c r="H1430">
        <f t="shared" si="376"/>
        <v>99999</v>
      </c>
      <c r="I1430">
        <f t="shared" si="377"/>
        <v>1</v>
      </c>
      <c r="J1430">
        <f>IF(Basket_Sheet!$I$6=0,IF(C1430&lt;Basket_Sheet!$I$7,-10,10),IF(Basket_Sheet!$I$6=1,IF(D1430&lt;Basket_Sheet!$I$7,-10,10),IF(Basket_Sheet!$I$6=2,IF(E1430&gt;Basket_Sheet!$I$7,-10,10),"")))</f>
        <v>10</v>
      </c>
      <c r="K1430">
        <f t="shared" si="378"/>
        <v>1</v>
      </c>
      <c r="L1430">
        <f t="shared" si="379"/>
        <v>5</v>
      </c>
      <c r="M1430">
        <f t="shared" si="380"/>
        <v>5</v>
      </c>
      <c r="N1430">
        <v>33891.25</v>
      </c>
      <c r="O1430" s="6">
        <f t="shared" si="385"/>
        <v>2.0608717856046566E-2</v>
      </c>
      <c r="P1430">
        <v>66858700</v>
      </c>
      <c r="Q1430" s="6">
        <f t="shared" si="386"/>
        <v>2.7826484691624298E-3</v>
      </c>
      <c r="R1430">
        <v>9064.9040061871456</v>
      </c>
      <c r="S1430" s="6">
        <f t="shared" si="387"/>
        <v>2.6607550052502038E-3</v>
      </c>
      <c r="T1430" s="29">
        <v>1354.3227799999995</v>
      </c>
      <c r="U1430" s="6">
        <f t="shared" si="388"/>
        <v>7.1928408006445288E-3</v>
      </c>
      <c r="V1430">
        <v>2113.3001200000008</v>
      </c>
      <c r="W1430" s="6">
        <f t="shared" si="390"/>
        <v>4.6602579871175553E-3</v>
      </c>
      <c r="X1430">
        <v>10419.226786187144</v>
      </c>
      <c r="Y1430" s="6">
        <f t="shared" si="389"/>
        <v>3.2475417426245379E-3</v>
      </c>
      <c r="Z1430" s="29">
        <v>12532.526906187144</v>
      </c>
      <c r="AA1430" s="6">
        <f t="shared" si="391"/>
        <v>3.4854827753236783E-3</v>
      </c>
      <c r="AB1430">
        <f t="shared" si="381"/>
        <v>2022</v>
      </c>
      <c r="AC1430">
        <f t="shared" si="382"/>
        <v>3</v>
      </c>
      <c r="AD1430" s="23">
        <f t="shared" si="383"/>
        <v>1</v>
      </c>
      <c r="AE1430">
        <f>IF(ISBLANK(Basket_Sheet!$I$1),0,IF(Basket_Sheet!$I$1=0,1,IF(Calculation_Sheet!AB1430=Basket_Sheet!$I$1,1,0)))</f>
        <v>1</v>
      </c>
      <c r="AF1430">
        <f>IF(ISBLANK(Basket_Sheet!$I$2),0,IF(Basket_Sheet!$I$2=0,1,IF(Calculation_Sheet!AC1430=Basket_Sheet!$I$2,1,0)))</f>
        <v>0</v>
      </c>
      <c r="AG1430">
        <f>IF(ISBLANK(Basket_Sheet!$I$3),0,IF(Basket_Sheet!$I$3=0,1,IF(Calculation_Sheet!AD1430=Basket_Sheet!$I$3,1,0)))</f>
        <v>0</v>
      </c>
      <c r="AH1430">
        <f t="shared" si="384"/>
        <v>1</v>
      </c>
    </row>
    <row r="1431" spans="1:34" x14ac:dyDescent="0.35">
      <c r="A1431" s="19">
        <v>44630</v>
      </c>
      <c r="B1431" s="7">
        <v>-0.72149768187722163</v>
      </c>
      <c r="C1431">
        <v>0.60995035500000006</v>
      </c>
      <c r="D1431">
        <v>7.6157868328670705E-2</v>
      </c>
      <c r="E1431">
        <v>6.5259649358324197</v>
      </c>
      <c r="F1431">
        <v>12</v>
      </c>
      <c r="G1431">
        <f t="shared" si="375"/>
        <v>-1</v>
      </c>
      <c r="H1431">
        <f t="shared" si="376"/>
        <v>99999</v>
      </c>
      <c r="I1431">
        <f t="shared" si="377"/>
        <v>99999</v>
      </c>
      <c r="J1431">
        <f>IF(Basket_Sheet!$I$6=0,IF(C1431&lt;Basket_Sheet!$I$7,-10,10),IF(Basket_Sheet!$I$6=1,IF(D1431&lt;Basket_Sheet!$I$7,-10,10),IF(Basket_Sheet!$I$6=2,IF(E1431&gt;Basket_Sheet!$I$7,-10,10),"")))</f>
        <v>-10</v>
      </c>
      <c r="K1431">
        <f t="shared" si="378"/>
        <v>-1</v>
      </c>
      <c r="L1431">
        <f t="shared" si="379"/>
        <v>2</v>
      </c>
      <c r="M1431">
        <f t="shared" si="380"/>
        <v>2</v>
      </c>
      <c r="N1431">
        <v>34400.699200000003</v>
      </c>
      <c r="O1431" s="6">
        <f t="shared" si="385"/>
        <v>1.5031879910006429E-2</v>
      </c>
      <c r="P1431">
        <v>66194984</v>
      </c>
      <c r="Q1431" s="6">
        <f t="shared" si="386"/>
        <v>-9.9271448592329614E-3</v>
      </c>
      <c r="R1431">
        <v>9057.3896593084683</v>
      </c>
      <c r="S1431" s="6">
        <f t="shared" si="387"/>
        <v>-8.2894941563071978E-4</v>
      </c>
      <c r="T1431" s="29">
        <v>1360.7649999999992</v>
      </c>
      <c r="U1431" s="6">
        <f t="shared" si="388"/>
        <v>4.756783312763746E-3</v>
      </c>
      <c r="V1431">
        <v>2119.7661600000006</v>
      </c>
      <c r="W1431" s="6">
        <f t="shared" si="390"/>
        <v>3.0596884648830258E-3</v>
      </c>
      <c r="X1431">
        <v>10418.154659308468</v>
      </c>
      <c r="Y1431" s="6">
        <f t="shared" si="389"/>
        <v>-1.0289889074088787E-4</v>
      </c>
      <c r="Z1431" s="29">
        <v>12537.920819308469</v>
      </c>
      <c r="AA1431" s="6">
        <f t="shared" si="391"/>
        <v>4.3039310122372498E-4</v>
      </c>
      <c r="AB1431">
        <f t="shared" si="381"/>
        <v>2022</v>
      </c>
      <c r="AC1431">
        <f t="shared" si="382"/>
        <v>3</v>
      </c>
      <c r="AD1431" s="23">
        <f t="shared" si="383"/>
        <v>1</v>
      </c>
      <c r="AE1431">
        <f>IF(ISBLANK(Basket_Sheet!$I$1),0,IF(Basket_Sheet!$I$1=0,1,IF(Calculation_Sheet!AB1431=Basket_Sheet!$I$1,1,0)))</f>
        <v>1</v>
      </c>
      <c r="AF1431">
        <f>IF(ISBLANK(Basket_Sheet!$I$2),0,IF(Basket_Sheet!$I$2=0,1,IF(Calculation_Sheet!AC1431=Basket_Sheet!$I$2,1,0)))</f>
        <v>0</v>
      </c>
      <c r="AG1431">
        <f>IF(ISBLANK(Basket_Sheet!$I$3),0,IF(Basket_Sheet!$I$3=0,1,IF(Calculation_Sheet!AD1431=Basket_Sheet!$I$3,1,0)))</f>
        <v>0</v>
      </c>
      <c r="AH1431">
        <f t="shared" si="384"/>
        <v>1</v>
      </c>
    </row>
    <row r="1432" spans="1:34" x14ac:dyDescent="0.35">
      <c r="A1432" s="19">
        <v>44631</v>
      </c>
      <c r="B1432" s="7">
        <v>1.3632985620319016</v>
      </c>
      <c r="C1432">
        <v>0.327643515</v>
      </c>
      <c r="D1432">
        <v>3.5488740590378397E-2</v>
      </c>
      <c r="E1432">
        <v>11.104238677982</v>
      </c>
      <c r="F1432">
        <v>6</v>
      </c>
      <c r="G1432">
        <f t="shared" si="375"/>
        <v>99999</v>
      </c>
      <c r="H1432">
        <f t="shared" si="376"/>
        <v>99999</v>
      </c>
      <c r="I1432">
        <f t="shared" si="377"/>
        <v>1</v>
      </c>
      <c r="J1432">
        <f>IF(Basket_Sheet!$I$6=0,IF(C1432&lt;Basket_Sheet!$I$7,-10,10),IF(Basket_Sheet!$I$6=1,IF(D1432&lt;Basket_Sheet!$I$7,-10,10),IF(Basket_Sheet!$I$6=2,IF(E1432&gt;Basket_Sheet!$I$7,-10,10),"")))</f>
        <v>-10</v>
      </c>
      <c r="K1432">
        <f t="shared" si="378"/>
        <v>1</v>
      </c>
      <c r="L1432">
        <f t="shared" si="379"/>
        <v>6</v>
      </c>
      <c r="M1432">
        <f t="shared" si="380"/>
        <v>6</v>
      </c>
      <c r="N1432">
        <v>34546.699200000003</v>
      </c>
      <c r="O1432" s="6">
        <f t="shared" si="385"/>
        <v>4.2440997827160043E-3</v>
      </c>
      <c r="P1432">
        <v>66124264</v>
      </c>
      <c r="Q1432" s="6">
        <f t="shared" si="386"/>
        <v>-1.068358895592425E-3</v>
      </c>
      <c r="R1432">
        <v>9075.3999715172558</v>
      </c>
      <c r="S1432" s="6">
        <f t="shared" si="387"/>
        <v>1.9884660908100482E-3</v>
      </c>
      <c r="T1432" s="29">
        <v>1349.8974599999992</v>
      </c>
      <c r="U1432" s="6">
        <f t="shared" si="388"/>
        <v>-7.9863459157164529E-3</v>
      </c>
      <c r="V1432">
        <v>2175.8414800000005</v>
      </c>
      <c r="W1432" s="6">
        <f t="shared" si="390"/>
        <v>2.6453540516940821E-2</v>
      </c>
      <c r="X1432">
        <v>10425.297431517254</v>
      </c>
      <c r="Y1432" s="6">
        <f t="shared" si="389"/>
        <v>6.8560819476837231E-4</v>
      </c>
      <c r="Z1432" s="29">
        <v>12601.138911517255</v>
      </c>
      <c r="AA1432" s="6">
        <f t="shared" si="391"/>
        <v>5.0421511764080496E-3</v>
      </c>
      <c r="AB1432">
        <f t="shared" si="381"/>
        <v>2022</v>
      </c>
      <c r="AC1432">
        <f t="shared" si="382"/>
        <v>3</v>
      </c>
      <c r="AD1432" s="23">
        <f t="shared" si="383"/>
        <v>1</v>
      </c>
      <c r="AE1432">
        <f>IF(ISBLANK(Basket_Sheet!$I$1),0,IF(Basket_Sheet!$I$1=0,1,IF(Calculation_Sheet!AB1432=Basket_Sheet!$I$1,1,0)))</f>
        <v>1</v>
      </c>
      <c r="AF1432">
        <f>IF(ISBLANK(Basket_Sheet!$I$2),0,IF(Basket_Sheet!$I$2=0,1,IF(Calculation_Sheet!AC1432=Basket_Sheet!$I$2,1,0)))</f>
        <v>0</v>
      </c>
      <c r="AG1432">
        <f>IF(ISBLANK(Basket_Sheet!$I$3),0,IF(Basket_Sheet!$I$3=0,1,IF(Calculation_Sheet!AD1432=Basket_Sheet!$I$3,1,0)))</f>
        <v>0</v>
      </c>
      <c r="AH1432">
        <f t="shared" si="384"/>
        <v>1</v>
      </c>
    </row>
    <row r="1433" spans="1:34" x14ac:dyDescent="0.35">
      <c r="A1433" s="19">
        <v>44634</v>
      </c>
      <c r="B1433" s="7">
        <v>0.18949895810090009</v>
      </c>
      <c r="C1433">
        <v>0.945744052</v>
      </c>
      <c r="D1433">
        <v>0.24618627887070699</v>
      </c>
      <c r="E1433">
        <v>5.8835531176710401</v>
      </c>
      <c r="F1433">
        <v>1</v>
      </c>
      <c r="G1433">
        <f t="shared" si="375"/>
        <v>99999</v>
      </c>
      <c r="H1433">
        <f t="shared" si="376"/>
        <v>0</v>
      </c>
      <c r="I1433">
        <f t="shared" si="377"/>
        <v>99999</v>
      </c>
      <c r="J1433">
        <f>IF(Basket_Sheet!$I$6=0,IF(C1433&lt;Basket_Sheet!$I$7,-10,10),IF(Basket_Sheet!$I$6=1,IF(D1433&lt;Basket_Sheet!$I$7,-10,10),IF(Basket_Sheet!$I$6=2,IF(E1433&gt;Basket_Sheet!$I$7,-10,10),"")))</f>
        <v>10</v>
      </c>
      <c r="K1433">
        <f t="shared" si="378"/>
        <v>0</v>
      </c>
      <c r="L1433">
        <f t="shared" si="379"/>
        <v>3</v>
      </c>
      <c r="M1433">
        <f t="shared" si="380"/>
        <v>3</v>
      </c>
      <c r="N1433">
        <v>35343.648399999998</v>
      </c>
      <c r="O1433" s="6">
        <f t="shared" si="385"/>
        <v>2.3068750950307804E-2</v>
      </c>
      <c r="P1433">
        <v>66200116</v>
      </c>
      <c r="Q1433" s="6">
        <f t="shared" si="386"/>
        <v>1.1471129569018412E-3</v>
      </c>
      <c r="R1433">
        <v>9080.0069198703823</v>
      </c>
      <c r="S1433" s="6">
        <f t="shared" si="387"/>
        <v>5.0763033779066546E-4</v>
      </c>
      <c r="T1433" s="29">
        <v>1358.4688199999991</v>
      </c>
      <c r="U1433" s="6">
        <f t="shared" si="388"/>
        <v>6.3496378458256508E-3</v>
      </c>
      <c r="V1433">
        <v>2174.0947600000009</v>
      </c>
      <c r="W1433" s="6">
        <f t="shared" si="390"/>
        <v>-8.027790701000681E-4</v>
      </c>
      <c r="X1433">
        <v>10438.47573987038</v>
      </c>
      <c r="Y1433" s="6">
        <f t="shared" si="389"/>
        <v>1.2640702521624636E-3</v>
      </c>
      <c r="Z1433" s="29">
        <v>12612.57049987038</v>
      </c>
      <c r="AA1433" s="6">
        <f t="shared" si="391"/>
        <v>9.0718691646807237E-4</v>
      </c>
      <c r="AB1433">
        <f t="shared" si="381"/>
        <v>2022</v>
      </c>
      <c r="AC1433">
        <f t="shared" si="382"/>
        <v>3</v>
      </c>
      <c r="AD1433" s="23">
        <f t="shared" si="383"/>
        <v>1</v>
      </c>
      <c r="AE1433">
        <f>IF(ISBLANK(Basket_Sheet!$I$1),0,IF(Basket_Sheet!$I$1=0,1,IF(Calculation_Sheet!AB1433=Basket_Sheet!$I$1,1,0)))</f>
        <v>1</v>
      </c>
      <c r="AF1433">
        <f>IF(ISBLANK(Basket_Sheet!$I$2),0,IF(Basket_Sheet!$I$2=0,1,IF(Calculation_Sheet!AC1433=Basket_Sheet!$I$2,1,0)))</f>
        <v>0</v>
      </c>
      <c r="AG1433">
        <f>IF(ISBLANK(Basket_Sheet!$I$3),0,IF(Basket_Sheet!$I$3=0,1,IF(Calculation_Sheet!AD1433=Basket_Sheet!$I$3,1,0)))</f>
        <v>0</v>
      </c>
      <c r="AH1433">
        <f t="shared" si="384"/>
        <v>1</v>
      </c>
    </row>
    <row r="1434" spans="1:34" x14ac:dyDescent="0.35">
      <c r="A1434" s="19">
        <v>44635</v>
      </c>
      <c r="B1434" s="7">
        <v>0.29150498906895672</v>
      </c>
      <c r="C1434">
        <v>0.58443905799999996</v>
      </c>
      <c r="D1434">
        <v>0.101752023274689</v>
      </c>
      <c r="E1434">
        <v>6.5809160223937297</v>
      </c>
      <c r="F1434">
        <v>5</v>
      </c>
      <c r="G1434">
        <f t="shared" si="375"/>
        <v>99999</v>
      </c>
      <c r="H1434">
        <f t="shared" si="376"/>
        <v>99999</v>
      </c>
      <c r="I1434">
        <f t="shared" si="377"/>
        <v>1</v>
      </c>
      <c r="J1434">
        <f>IF(Basket_Sheet!$I$6=0,IF(C1434&lt;Basket_Sheet!$I$7,-10,10),IF(Basket_Sheet!$I$6=1,IF(D1434&lt;Basket_Sheet!$I$7,-10,10),IF(Basket_Sheet!$I$6=2,IF(E1434&gt;Basket_Sheet!$I$7,-10,10),"")))</f>
        <v>10</v>
      </c>
      <c r="K1434">
        <f t="shared" si="378"/>
        <v>1</v>
      </c>
      <c r="L1434">
        <f t="shared" si="379"/>
        <v>5</v>
      </c>
      <c r="M1434">
        <f t="shared" si="380"/>
        <v>5</v>
      </c>
      <c r="N1434">
        <v>34941.699200000003</v>
      </c>
      <c r="O1434" s="6">
        <f t="shared" si="385"/>
        <v>-1.1372600684879886E-2</v>
      </c>
      <c r="P1434">
        <v>66315136</v>
      </c>
      <c r="Q1434" s="6">
        <f t="shared" si="386"/>
        <v>1.7374591911591963E-3</v>
      </c>
      <c r="R1434">
        <v>9082.1790004399154</v>
      </c>
      <c r="S1434" s="6">
        <f t="shared" si="387"/>
        <v>2.3921573944840624E-4</v>
      </c>
      <c r="T1434" s="29">
        <v>1364.0503399999991</v>
      </c>
      <c r="U1434" s="6">
        <f t="shared" si="388"/>
        <v>4.1086846586584347E-3</v>
      </c>
      <c r="V1434">
        <v>2177.1602400000006</v>
      </c>
      <c r="W1434" s="6">
        <f t="shared" si="390"/>
        <v>1.4100029384183088E-3</v>
      </c>
      <c r="X1434">
        <v>10446.229340439915</v>
      </c>
      <c r="Y1434" s="6">
        <f t="shared" si="389"/>
        <v>7.4279049573489075E-4</v>
      </c>
      <c r="Z1434" s="29">
        <v>12623.389580439916</v>
      </c>
      <c r="AA1434" s="6">
        <f t="shared" si="391"/>
        <v>8.578013950166774E-4</v>
      </c>
      <c r="AB1434">
        <f t="shared" si="381"/>
        <v>2022</v>
      </c>
      <c r="AC1434">
        <f t="shared" si="382"/>
        <v>3</v>
      </c>
      <c r="AD1434" s="23">
        <f t="shared" si="383"/>
        <v>1</v>
      </c>
      <c r="AE1434">
        <f>IF(ISBLANK(Basket_Sheet!$I$1),0,IF(Basket_Sheet!$I$1=0,1,IF(Calculation_Sheet!AB1434=Basket_Sheet!$I$1,1,0)))</f>
        <v>1</v>
      </c>
      <c r="AF1434">
        <f>IF(ISBLANK(Basket_Sheet!$I$2),0,IF(Basket_Sheet!$I$2=0,1,IF(Calculation_Sheet!AC1434=Basket_Sheet!$I$2,1,0)))</f>
        <v>0</v>
      </c>
      <c r="AG1434">
        <f>IF(ISBLANK(Basket_Sheet!$I$3),0,IF(Basket_Sheet!$I$3=0,1,IF(Calculation_Sheet!AD1434=Basket_Sheet!$I$3,1,0)))</f>
        <v>0</v>
      </c>
      <c r="AH1434">
        <f t="shared" si="384"/>
        <v>1</v>
      </c>
    </row>
    <row r="1435" spans="1:34" x14ac:dyDescent="0.35">
      <c r="A1435" s="19">
        <v>44636</v>
      </c>
      <c r="B1435" s="7">
        <v>0.99296932188092202</v>
      </c>
      <c r="C1435">
        <v>2.1051057000000001E-2</v>
      </c>
      <c r="D1435">
        <v>2.8869357109530099E-2</v>
      </c>
      <c r="E1435">
        <v>12.799901964960901</v>
      </c>
      <c r="F1435">
        <v>3</v>
      </c>
      <c r="G1435">
        <f t="shared" si="375"/>
        <v>99999</v>
      </c>
      <c r="H1435">
        <f t="shared" si="376"/>
        <v>99999</v>
      </c>
      <c r="I1435">
        <f t="shared" si="377"/>
        <v>1</v>
      </c>
      <c r="J1435">
        <f>IF(Basket_Sheet!$I$6=0,IF(C1435&lt;Basket_Sheet!$I$7,-10,10),IF(Basket_Sheet!$I$6=1,IF(D1435&lt;Basket_Sheet!$I$7,-10,10),IF(Basket_Sheet!$I$6=2,IF(E1435&gt;Basket_Sheet!$I$7,-10,10),"")))</f>
        <v>-10</v>
      </c>
      <c r="K1435">
        <f t="shared" si="378"/>
        <v>1</v>
      </c>
      <c r="L1435">
        <f t="shared" si="379"/>
        <v>6</v>
      </c>
      <c r="M1435">
        <f t="shared" si="380"/>
        <v>6</v>
      </c>
      <c r="N1435">
        <v>35689.300799999997</v>
      </c>
      <c r="O1435" s="6">
        <f t="shared" si="385"/>
        <v>2.1395685301989875E-2</v>
      </c>
      <c r="P1435">
        <v>66672096</v>
      </c>
      <c r="Q1435" s="6">
        <f t="shared" si="386"/>
        <v>5.3827832005048926E-3</v>
      </c>
      <c r="R1435">
        <v>9099.5121069524084</v>
      </c>
      <c r="S1435" s="6">
        <f t="shared" si="387"/>
        <v>1.9084744433746081E-3</v>
      </c>
      <c r="T1435" s="29">
        <v>1353.0803799999992</v>
      </c>
      <c r="U1435" s="6">
        <f t="shared" si="388"/>
        <v>-8.0421958620675582E-3</v>
      </c>
      <c r="V1435">
        <v>2177.7363200000004</v>
      </c>
      <c r="W1435" s="6">
        <f t="shared" si="390"/>
        <v>2.6460156189500594E-4</v>
      </c>
      <c r="X1435">
        <v>10452.592486952408</v>
      </c>
      <c r="Y1435" s="6">
        <f t="shared" si="389"/>
        <v>6.091333346338601E-4</v>
      </c>
      <c r="Z1435" s="29">
        <v>12630.328806952408</v>
      </c>
      <c r="AA1435" s="6">
        <f t="shared" si="391"/>
        <v>5.4971182409224717E-4</v>
      </c>
      <c r="AB1435">
        <f t="shared" si="381"/>
        <v>2022</v>
      </c>
      <c r="AC1435">
        <f t="shared" si="382"/>
        <v>3</v>
      </c>
      <c r="AD1435" s="23">
        <f t="shared" si="383"/>
        <v>1</v>
      </c>
      <c r="AE1435">
        <f>IF(ISBLANK(Basket_Sheet!$I$1),0,IF(Basket_Sheet!$I$1=0,1,IF(Calculation_Sheet!AB1435=Basket_Sheet!$I$1,1,0)))</f>
        <v>1</v>
      </c>
      <c r="AF1435">
        <f>IF(ISBLANK(Basket_Sheet!$I$2),0,IF(Basket_Sheet!$I$2=0,1,IF(Calculation_Sheet!AC1435=Basket_Sheet!$I$2,1,0)))</f>
        <v>0</v>
      </c>
      <c r="AG1435">
        <f>IF(ISBLANK(Basket_Sheet!$I$3),0,IF(Basket_Sheet!$I$3=0,1,IF(Calculation_Sheet!AD1435=Basket_Sheet!$I$3,1,0)))</f>
        <v>0</v>
      </c>
      <c r="AH1435">
        <f t="shared" si="384"/>
        <v>1</v>
      </c>
    </row>
    <row r="1436" spans="1:34" x14ac:dyDescent="0.35">
      <c r="A1436" s="19">
        <v>44637</v>
      </c>
      <c r="B1436" s="7">
        <v>-0.64284222359990917</v>
      </c>
      <c r="C1436">
        <v>6.8621819000000001E-2</v>
      </c>
      <c r="D1436">
        <v>1.7894853265715101E-2</v>
      </c>
      <c r="E1436">
        <v>13.6709878224941</v>
      </c>
      <c r="F1436">
        <v>3</v>
      </c>
      <c r="G1436">
        <f t="shared" si="375"/>
        <v>-1</v>
      </c>
      <c r="H1436">
        <f t="shared" si="376"/>
        <v>99999</v>
      </c>
      <c r="I1436">
        <f t="shared" si="377"/>
        <v>99999</v>
      </c>
      <c r="J1436">
        <f>IF(Basket_Sheet!$I$6=0,IF(C1436&lt;Basket_Sheet!$I$7,-10,10),IF(Basket_Sheet!$I$6=1,IF(D1436&lt;Basket_Sheet!$I$7,-10,10),IF(Basket_Sheet!$I$6=2,IF(E1436&gt;Basket_Sheet!$I$7,-10,10),"")))</f>
        <v>-10</v>
      </c>
      <c r="K1436">
        <f t="shared" si="378"/>
        <v>-1</v>
      </c>
      <c r="L1436">
        <f t="shared" si="379"/>
        <v>2</v>
      </c>
      <c r="M1436">
        <f t="shared" si="380"/>
        <v>2</v>
      </c>
      <c r="N1436">
        <v>36388.550799999997</v>
      </c>
      <c r="O1436" s="6">
        <f t="shared" si="385"/>
        <v>1.959270661867385E-2</v>
      </c>
      <c r="P1436">
        <v>66914520</v>
      </c>
      <c r="Q1436" s="6">
        <f t="shared" si="386"/>
        <v>3.6360638789576516E-3</v>
      </c>
      <c r="R1436">
        <v>9189.6054354112857</v>
      </c>
      <c r="S1436" s="6">
        <f t="shared" si="387"/>
        <v>9.9008965975266872E-3</v>
      </c>
      <c r="T1436" s="29">
        <v>1367.5865799999992</v>
      </c>
      <c r="U1436" s="6">
        <f t="shared" si="388"/>
        <v>1.0720870847303221E-2</v>
      </c>
      <c r="V1436">
        <v>2156.0523200000007</v>
      </c>
      <c r="W1436" s="6">
        <f t="shared" si="390"/>
        <v>-9.9571283267203547E-3</v>
      </c>
      <c r="X1436">
        <v>10557.192015411285</v>
      </c>
      <c r="Y1436" s="6">
        <f t="shared" si="389"/>
        <v>1.000704165875077E-2</v>
      </c>
      <c r="Z1436" s="29">
        <v>12713.244335411286</v>
      </c>
      <c r="AA1436" s="6">
        <f t="shared" si="391"/>
        <v>6.5647957172134674E-3</v>
      </c>
      <c r="AB1436">
        <f t="shared" si="381"/>
        <v>2022</v>
      </c>
      <c r="AC1436">
        <f t="shared" si="382"/>
        <v>3</v>
      </c>
      <c r="AD1436" s="23">
        <f t="shared" si="383"/>
        <v>1</v>
      </c>
      <c r="AE1436">
        <f>IF(ISBLANK(Basket_Sheet!$I$1),0,IF(Basket_Sheet!$I$1=0,1,IF(Calculation_Sheet!AB1436=Basket_Sheet!$I$1,1,0)))</f>
        <v>1</v>
      </c>
      <c r="AF1436">
        <f>IF(ISBLANK(Basket_Sheet!$I$2),0,IF(Basket_Sheet!$I$2=0,1,IF(Calculation_Sheet!AC1436=Basket_Sheet!$I$2,1,0)))</f>
        <v>0</v>
      </c>
      <c r="AG1436">
        <f>IF(ISBLANK(Basket_Sheet!$I$3),0,IF(Basket_Sheet!$I$3=0,1,IF(Calculation_Sheet!AD1436=Basket_Sheet!$I$3,1,0)))</f>
        <v>0</v>
      </c>
      <c r="AH1436">
        <f t="shared" si="384"/>
        <v>1</v>
      </c>
    </row>
    <row r="1437" spans="1:34" x14ac:dyDescent="0.35">
      <c r="A1437" s="19">
        <v>44641</v>
      </c>
      <c r="B1437" s="7">
        <v>0.22456444463544509</v>
      </c>
      <c r="C1437">
        <v>0.50875391000000003</v>
      </c>
      <c r="D1437">
        <v>8.9926339765071306E-2</v>
      </c>
      <c r="E1437">
        <v>8.9494678426179899</v>
      </c>
      <c r="F1437">
        <v>2</v>
      </c>
      <c r="G1437">
        <f t="shared" si="375"/>
        <v>99999</v>
      </c>
      <c r="H1437">
        <f t="shared" si="376"/>
        <v>0</v>
      </c>
      <c r="I1437">
        <f t="shared" si="377"/>
        <v>99999</v>
      </c>
      <c r="J1437">
        <f>IF(Basket_Sheet!$I$6=0,IF(C1437&lt;Basket_Sheet!$I$7,-10,10),IF(Basket_Sheet!$I$6=1,IF(D1437&lt;Basket_Sheet!$I$7,-10,10),IF(Basket_Sheet!$I$6=2,IF(E1437&gt;Basket_Sheet!$I$7,-10,10),"")))</f>
        <v>-10</v>
      </c>
      <c r="K1437">
        <f t="shared" si="378"/>
        <v>0</v>
      </c>
      <c r="L1437">
        <f t="shared" si="379"/>
        <v>4</v>
      </c>
      <c r="M1437">
        <f t="shared" si="380"/>
        <v>4</v>
      </c>
      <c r="N1437">
        <v>36046.148399999998</v>
      </c>
      <c r="O1437" s="6">
        <f t="shared" si="385"/>
        <v>-9.4096190277519476E-3</v>
      </c>
      <c r="P1437">
        <v>66943448</v>
      </c>
      <c r="Q1437" s="6">
        <f t="shared" si="386"/>
        <v>4.3231274766664107E-4</v>
      </c>
      <c r="R1437">
        <v>9190.0595133955594</v>
      </c>
      <c r="S1437" s="6">
        <f t="shared" si="387"/>
        <v>4.9412130636694584E-5</v>
      </c>
      <c r="T1437" s="29">
        <v>1368.6043999999993</v>
      </c>
      <c r="U1437" s="6">
        <f t="shared" si="388"/>
        <v>7.442453844495045E-4</v>
      </c>
      <c r="V1437">
        <v>2158.7746400000005</v>
      </c>
      <c r="W1437" s="6">
        <f t="shared" si="390"/>
        <v>1.2626409733877964E-3</v>
      </c>
      <c r="X1437">
        <v>10558.663913395558</v>
      </c>
      <c r="Y1437" s="6">
        <f t="shared" si="389"/>
        <v>1.394213520151677E-4</v>
      </c>
      <c r="Z1437" s="29">
        <v>12717.438553395557</v>
      </c>
      <c r="AA1437" s="6">
        <f t="shared" si="391"/>
        <v>3.2990933499088548E-4</v>
      </c>
      <c r="AB1437">
        <f t="shared" si="381"/>
        <v>2022</v>
      </c>
      <c r="AC1437">
        <f t="shared" si="382"/>
        <v>3</v>
      </c>
      <c r="AD1437" s="23">
        <f t="shared" si="383"/>
        <v>1</v>
      </c>
      <c r="AE1437">
        <f>IF(ISBLANK(Basket_Sheet!$I$1),0,IF(Basket_Sheet!$I$1=0,1,IF(Calculation_Sheet!AB1437=Basket_Sheet!$I$1,1,0)))</f>
        <v>1</v>
      </c>
      <c r="AF1437">
        <f>IF(ISBLANK(Basket_Sheet!$I$2),0,IF(Basket_Sheet!$I$2=0,1,IF(Calculation_Sheet!AC1437=Basket_Sheet!$I$2,1,0)))</f>
        <v>0</v>
      </c>
      <c r="AG1437">
        <f>IF(ISBLANK(Basket_Sheet!$I$3),0,IF(Basket_Sheet!$I$3=0,1,IF(Calculation_Sheet!AD1437=Basket_Sheet!$I$3,1,0)))</f>
        <v>0</v>
      </c>
      <c r="AH1437">
        <f t="shared" si="384"/>
        <v>1</v>
      </c>
    </row>
    <row r="1438" spans="1:34" x14ac:dyDescent="0.35">
      <c r="A1438" s="19">
        <v>44642</v>
      </c>
      <c r="B1438" s="7">
        <v>0.32658619333680911</v>
      </c>
      <c r="C1438">
        <v>0.74014987300000001</v>
      </c>
      <c r="D1438">
        <v>0.290298448451286</v>
      </c>
      <c r="E1438">
        <v>4.7760693537538703</v>
      </c>
      <c r="F1438">
        <v>5</v>
      </c>
      <c r="G1438">
        <f t="shared" si="375"/>
        <v>99999</v>
      </c>
      <c r="H1438">
        <f t="shared" si="376"/>
        <v>99999</v>
      </c>
      <c r="I1438">
        <f t="shared" si="377"/>
        <v>1</v>
      </c>
      <c r="J1438">
        <f>IF(Basket_Sheet!$I$6=0,IF(C1438&lt;Basket_Sheet!$I$7,-10,10),IF(Basket_Sheet!$I$6=1,IF(D1438&lt;Basket_Sheet!$I$7,-10,10),IF(Basket_Sheet!$I$6=2,IF(E1438&gt;Basket_Sheet!$I$7,-10,10),"")))</f>
        <v>10</v>
      </c>
      <c r="K1438">
        <f t="shared" si="378"/>
        <v>1</v>
      </c>
      <c r="L1438">
        <f t="shared" si="379"/>
        <v>5</v>
      </c>
      <c r="M1438">
        <f t="shared" si="380"/>
        <v>5</v>
      </c>
      <c r="N1438">
        <v>36439.949200000003</v>
      </c>
      <c r="O1438" s="6">
        <f t="shared" si="385"/>
        <v>1.092490647350286E-2</v>
      </c>
      <c r="P1438">
        <v>66376292</v>
      </c>
      <c r="Q1438" s="6">
        <f t="shared" si="386"/>
        <v>-8.4721659392268389E-3</v>
      </c>
      <c r="R1438">
        <v>9187.9563844359745</v>
      </c>
      <c r="S1438" s="6">
        <f t="shared" si="387"/>
        <v>-2.288482415722104E-4</v>
      </c>
      <c r="T1438" s="29">
        <v>1379.8980999999994</v>
      </c>
      <c r="U1438" s="6">
        <f t="shared" si="388"/>
        <v>8.2519828227938241E-3</v>
      </c>
      <c r="V1438">
        <v>2158.0521600000006</v>
      </c>
      <c r="W1438" s="6">
        <f t="shared" si="390"/>
        <v>-3.3467133929265813E-4</v>
      </c>
      <c r="X1438">
        <v>10567.854484435975</v>
      </c>
      <c r="Y1438" s="6">
        <f t="shared" si="389"/>
        <v>8.7042935695280654E-4</v>
      </c>
      <c r="Z1438" s="29">
        <v>12725.906644435976</v>
      </c>
      <c r="AA1438" s="6">
        <f t="shared" si="391"/>
        <v>6.6586451390060475E-4</v>
      </c>
      <c r="AB1438">
        <f t="shared" si="381"/>
        <v>2022</v>
      </c>
      <c r="AC1438">
        <f t="shared" si="382"/>
        <v>3</v>
      </c>
      <c r="AD1438" s="23">
        <f t="shared" si="383"/>
        <v>1</v>
      </c>
      <c r="AE1438">
        <f>IF(ISBLANK(Basket_Sheet!$I$1),0,IF(Basket_Sheet!$I$1=0,1,IF(Calculation_Sheet!AB1438=Basket_Sheet!$I$1,1,0)))</f>
        <v>1</v>
      </c>
      <c r="AF1438">
        <f>IF(ISBLANK(Basket_Sheet!$I$2),0,IF(Basket_Sheet!$I$2=0,1,IF(Calculation_Sheet!AC1438=Basket_Sheet!$I$2,1,0)))</f>
        <v>0</v>
      </c>
      <c r="AG1438">
        <f>IF(ISBLANK(Basket_Sheet!$I$3),0,IF(Basket_Sheet!$I$3=0,1,IF(Calculation_Sheet!AD1438=Basket_Sheet!$I$3,1,0)))</f>
        <v>0</v>
      </c>
      <c r="AH1438">
        <f t="shared" si="384"/>
        <v>1</v>
      </c>
    </row>
    <row r="1439" spans="1:34" x14ac:dyDescent="0.35">
      <c r="A1439" s="19">
        <v>44643</v>
      </c>
      <c r="B1439" s="7">
        <v>-1.8235874935274174</v>
      </c>
      <c r="C1439">
        <v>0.78251662700000002</v>
      </c>
      <c r="D1439">
        <v>0.21802701816863701</v>
      </c>
      <c r="E1439">
        <v>7.9742606898346304</v>
      </c>
      <c r="F1439">
        <v>6</v>
      </c>
      <c r="G1439">
        <f t="shared" si="375"/>
        <v>-1</v>
      </c>
      <c r="H1439">
        <f t="shared" si="376"/>
        <v>99999</v>
      </c>
      <c r="I1439">
        <f t="shared" si="377"/>
        <v>99999</v>
      </c>
      <c r="J1439">
        <f>IF(Basket_Sheet!$I$6=0,IF(C1439&lt;Basket_Sheet!$I$7,-10,10),IF(Basket_Sheet!$I$6=1,IF(D1439&lt;Basket_Sheet!$I$7,-10,10),IF(Basket_Sheet!$I$6=2,IF(E1439&gt;Basket_Sheet!$I$7,-10,10),"")))</f>
        <v>10</v>
      </c>
      <c r="K1439">
        <f t="shared" si="378"/>
        <v>-1</v>
      </c>
      <c r="L1439">
        <f t="shared" si="379"/>
        <v>1</v>
      </c>
      <c r="M1439">
        <f t="shared" si="380"/>
        <v>1</v>
      </c>
      <c r="N1439">
        <v>36084.949200000003</v>
      </c>
      <c r="O1439" s="6">
        <f t="shared" si="385"/>
        <v>-9.7420552935347793E-3</v>
      </c>
      <c r="P1439">
        <v>66485244</v>
      </c>
      <c r="Q1439" s="6">
        <f t="shared" si="386"/>
        <v>1.641429442910125E-3</v>
      </c>
      <c r="R1439">
        <v>9192.7237413193452</v>
      </c>
      <c r="S1439" s="6">
        <f t="shared" si="387"/>
        <v>5.1887021268903766E-4</v>
      </c>
      <c r="T1439" s="29">
        <v>1381.3740199999993</v>
      </c>
      <c r="U1439" s="6">
        <f t="shared" si="388"/>
        <v>1.0695862252436683E-3</v>
      </c>
      <c r="V1439">
        <v>2141.6740400000008</v>
      </c>
      <c r="W1439" s="6">
        <f t="shared" si="390"/>
        <v>-7.5893068312120615E-3</v>
      </c>
      <c r="X1439">
        <v>10574.097761319344</v>
      </c>
      <c r="Y1439" s="6">
        <f t="shared" si="389"/>
        <v>5.9077998212075933E-4</v>
      </c>
      <c r="Z1439" s="29">
        <v>12715.771801319344</v>
      </c>
      <c r="AA1439" s="6">
        <f t="shared" si="391"/>
        <v>-7.9639458309732625E-4</v>
      </c>
      <c r="AB1439">
        <f t="shared" si="381"/>
        <v>2022</v>
      </c>
      <c r="AC1439">
        <f t="shared" si="382"/>
        <v>3</v>
      </c>
      <c r="AD1439" s="23">
        <f t="shared" si="383"/>
        <v>1</v>
      </c>
      <c r="AE1439">
        <f>IF(ISBLANK(Basket_Sheet!$I$1),0,IF(Basket_Sheet!$I$1=0,1,IF(Calculation_Sheet!AB1439=Basket_Sheet!$I$1,1,0)))</f>
        <v>1</v>
      </c>
      <c r="AF1439">
        <f>IF(ISBLANK(Basket_Sheet!$I$2),0,IF(Basket_Sheet!$I$2=0,1,IF(Calculation_Sheet!AC1439=Basket_Sheet!$I$2,1,0)))</f>
        <v>0</v>
      </c>
      <c r="AG1439">
        <f>IF(ISBLANK(Basket_Sheet!$I$3),0,IF(Basket_Sheet!$I$3=0,1,IF(Calculation_Sheet!AD1439=Basket_Sheet!$I$3,1,0)))</f>
        <v>0</v>
      </c>
      <c r="AH1439">
        <f t="shared" si="384"/>
        <v>1</v>
      </c>
    </row>
    <row r="1440" spans="1:34" x14ac:dyDescent="0.35">
      <c r="A1440" s="19">
        <v>44644</v>
      </c>
      <c r="B1440" s="7">
        <v>-0.13424912268368486</v>
      </c>
      <c r="C1440">
        <v>0.53486972099999996</v>
      </c>
      <c r="D1440">
        <v>7.2013209419620194E-2</v>
      </c>
      <c r="E1440">
        <v>9.2844850746254401</v>
      </c>
      <c r="F1440">
        <v>4</v>
      </c>
      <c r="G1440">
        <f t="shared" si="375"/>
        <v>99999</v>
      </c>
      <c r="H1440">
        <f t="shared" si="376"/>
        <v>0</v>
      </c>
      <c r="I1440">
        <f t="shared" si="377"/>
        <v>99999</v>
      </c>
      <c r="J1440">
        <f>IF(Basket_Sheet!$I$6=0,IF(C1440&lt;Basket_Sheet!$I$7,-10,10),IF(Basket_Sheet!$I$6=1,IF(D1440&lt;Basket_Sheet!$I$7,-10,10),IF(Basket_Sheet!$I$6=2,IF(E1440&gt;Basket_Sheet!$I$7,-10,10),"")))</f>
        <v>-10</v>
      </c>
      <c r="K1440">
        <f t="shared" si="378"/>
        <v>0</v>
      </c>
      <c r="L1440">
        <f t="shared" si="379"/>
        <v>4</v>
      </c>
      <c r="M1440">
        <f t="shared" si="380"/>
        <v>4</v>
      </c>
      <c r="N1440">
        <v>35526.851600000002</v>
      </c>
      <c r="O1440" s="6">
        <f t="shared" si="385"/>
        <v>-1.5466215482437207E-2</v>
      </c>
      <c r="P1440">
        <v>65801572</v>
      </c>
      <c r="Q1440" s="6">
        <f t="shared" si="386"/>
        <v>-1.0283063712603679E-2</v>
      </c>
      <c r="R1440">
        <v>9176.2336451627598</v>
      </c>
      <c r="S1440" s="6">
        <f t="shared" si="387"/>
        <v>-1.7938204846149608E-3</v>
      </c>
      <c r="T1440" s="29">
        <v>1389.5737999999992</v>
      </c>
      <c r="U1440" s="6">
        <f t="shared" si="388"/>
        <v>5.9359593283794254E-3</v>
      </c>
      <c r="V1440">
        <v>2153.3815600000007</v>
      </c>
      <c r="W1440" s="6">
        <f t="shared" si="390"/>
        <v>5.4665274833325395E-3</v>
      </c>
      <c r="X1440">
        <v>10565.807445162758</v>
      </c>
      <c r="Y1440" s="6">
        <f t="shared" si="389"/>
        <v>-7.8402113766273818E-4</v>
      </c>
      <c r="Z1440" s="29">
        <v>12719.18900516276</v>
      </c>
      <c r="AA1440" s="6">
        <f t="shared" si="391"/>
        <v>2.687374307126511E-4</v>
      </c>
      <c r="AB1440">
        <f t="shared" si="381"/>
        <v>2022</v>
      </c>
      <c r="AC1440">
        <f t="shared" si="382"/>
        <v>3</v>
      </c>
      <c r="AD1440" s="23">
        <f t="shared" si="383"/>
        <v>1</v>
      </c>
      <c r="AE1440">
        <f>IF(ISBLANK(Basket_Sheet!$I$1),0,IF(Basket_Sheet!$I$1=0,1,IF(Calculation_Sheet!AB1440=Basket_Sheet!$I$1,1,0)))</f>
        <v>1</v>
      </c>
      <c r="AF1440">
        <f>IF(ISBLANK(Basket_Sheet!$I$2),0,IF(Basket_Sheet!$I$2=0,1,IF(Calculation_Sheet!AC1440=Basket_Sheet!$I$2,1,0)))</f>
        <v>0</v>
      </c>
      <c r="AG1440">
        <f>IF(ISBLANK(Basket_Sheet!$I$3),0,IF(Basket_Sheet!$I$3=0,1,IF(Calculation_Sheet!AD1440=Basket_Sheet!$I$3,1,0)))</f>
        <v>0</v>
      </c>
      <c r="AH1440">
        <f t="shared" si="384"/>
        <v>1</v>
      </c>
    </row>
    <row r="1441" spans="1:34" x14ac:dyDescent="0.35">
      <c r="A1441" s="19">
        <v>44645</v>
      </c>
      <c r="B1441" s="7">
        <v>0.34690592540343157</v>
      </c>
      <c r="C1441">
        <v>0.67746835500000002</v>
      </c>
      <c r="D1441">
        <v>2.4357651660082399E-2</v>
      </c>
      <c r="E1441">
        <v>9.9229860093661699</v>
      </c>
      <c r="F1441">
        <v>2</v>
      </c>
      <c r="G1441">
        <f t="shared" si="375"/>
        <v>99999</v>
      </c>
      <c r="H1441">
        <f t="shared" si="376"/>
        <v>99999</v>
      </c>
      <c r="I1441">
        <f t="shared" si="377"/>
        <v>1</v>
      </c>
      <c r="J1441">
        <f>IF(Basket_Sheet!$I$6=0,IF(C1441&lt;Basket_Sheet!$I$7,-10,10),IF(Basket_Sheet!$I$6=1,IF(D1441&lt;Basket_Sheet!$I$7,-10,10),IF(Basket_Sheet!$I$6=2,IF(E1441&gt;Basket_Sheet!$I$7,-10,10),"")))</f>
        <v>-10</v>
      </c>
      <c r="K1441">
        <f t="shared" si="378"/>
        <v>1</v>
      </c>
      <c r="L1441">
        <f t="shared" si="379"/>
        <v>6</v>
      </c>
      <c r="M1441">
        <f t="shared" si="380"/>
        <v>6</v>
      </c>
      <c r="N1441">
        <v>35536.449200000003</v>
      </c>
      <c r="O1441" s="6">
        <f t="shared" si="385"/>
        <v>2.7015059223534088E-4</v>
      </c>
      <c r="P1441">
        <v>66096396</v>
      </c>
      <c r="Q1441" s="6">
        <f t="shared" si="386"/>
        <v>4.4805008609825059E-3</v>
      </c>
      <c r="R1441">
        <v>9186.9626525640997</v>
      </c>
      <c r="S1441" s="6">
        <f t="shared" si="387"/>
        <v>1.1692168940136138E-3</v>
      </c>
      <c r="T1441" s="29">
        <v>1385.5708599999994</v>
      </c>
      <c r="U1441" s="6">
        <f t="shared" si="388"/>
        <v>-2.8806962249863233E-3</v>
      </c>
      <c r="V1441">
        <v>2164.8654400000009</v>
      </c>
      <c r="W1441" s="6">
        <f t="shared" si="390"/>
        <v>5.3329517691236283E-3</v>
      </c>
      <c r="X1441">
        <v>10572.5335125641</v>
      </c>
      <c r="Y1441" s="6">
        <f t="shared" si="389"/>
        <v>6.3658811087075051E-4</v>
      </c>
      <c r="Z1441" s="29">
        <v>12737.398952564101</v>
      </c>
      <c r="AA1441" s="6">
        <f t="shared" si="391"/>
        <v>1.4316909194407312E-3</v>
      </c>
      <c r="AB1441">
        <f t="shared" si="381"/>
        <v>2022</v>
      </c>
      <c r="AC1441">
        <f t="shared" si="382"/>
        <v>3</v>
      </c>
      <c r="AD1441" s="23">
        <f t="shared" si="383"/>
        <v>1</v>
      </c>
      <c r="AE1441">
        <f>IF(ISBLANK(Basket_Sheet!$I$1),0,IF(Basket_Sheet!$I$1=0,1,IF(Calculation_Sheet!AB1441=Basket_Sheet!$I$1,1,0)))</f>
        <v>1</v>
      </c>
      <c r="AF1441">
        <f>IF(ISBLANK(Basket_Sheet!$I$2),0,IF(Basket_Sheet!$I$2=0,1,IF(Calculation_Sheet!AC1441=Basket_Sheet!$I$2,1,0)))</f>
        <v>0</v>
      </c>
      <c r="AG1441">
        <f>IF(ISBLANK(Basket_Sheet!$I$3),0,IF(Basket_Sheet!$I$3=0,1,IF(Calculation_Sheet!AD1441=Basket_Sheet!$I$3,1,0)))</f>
        <v>0</v>
      </c>
      <c r="AH1441">
        <f t="shared" si="384"/>
        <v>1</v>
      </c>
    </row>
    <row r="1442" spans="1:34" x14ac:dyDescent="0.35">
      <c r="A1442" s="19">
        <v>44648</v>
      </c>
      <c r="B1442" s="7">
        <v>0.77900576899607987</v>
      </c>
      <c r="C1442">
        <v>0.83970927799999995</v>
      </c>
      <c r="D1442">
        <v>0.275213821499662</v>
      </c>
      <c r="E1442">
        <v>6.0745948985145199</v>
      </c>
      <c r="F1442">
        <v>2</v>
      </c>
      <c r="G1442">
        <f t="shared" si="375"/>
        <v>99999</v>
      </c>
      <c r="H1442">
        <f t="shared" si="376"/>
        <v>99999</v>
      </c>
      <c r="I1442">
        <f t="shared" si="377"/>
        <v>1</v>
      </c>
      <c r="J1442">
        <f>IF(Basket_Sheet!$I$6=0,IF(C1442&lt;Basket_Sheet!$I$7,-10,10),IF(Basket_Sheet!$I$6=1,IF(D1442&lt;Basket_Sheet!$I$7,-10,10),IF(Basket_Sheet!$I$6=2,IF(E1442&gt;Basket_Sheet!$I$7,-10,10),"")))</f>
        <v>10</v>
      </c>
      <c r="K1442">
        <f t="shared" si="378"/>
        <v>1</v>
      </c>
      <c r="L1442">
        <f t="shared" si="379"/>
        <v>5</v>
      </c>
      <c r="M1442">
        <f t="shared" si="380"/>
        <v>5</v>
      </c>
      <c r="N1442">
        <v>35749.25</v>
      </c>
      <c r="O1442" s="6">
        <f t="shared" si="385"/>
        <v>5.9882403782760552E-3</v>
      </c>
      <c r="P1442">
        <v>66327844</v>
      </c>
      <c r="Q1442" s="6">
        <f t="shared" si="386"/>
        <v>3.5016735254369546E-3</v>
      </c>
      <c r="R1442">
        <v>9215.2085457563644</v>
      </c>
      <c r="S1442" s="6">
        <f t="shared" si="387"/>
        <v>3.0745627538151243E-3</v>
      </c>
      <c r="T1442" s="29">
        <v>1389.6414799999993</v>
      </c>
      <c r="U1442" s="6">
        <f t="shared" si="388"/>
        <v>2.9378649028459769E-3</v>
      </c>
      <c r="V1442">
        <v>2163.8180800000009</v>
      </c>
      <c r="W1442" s="6">
        <f t="shared" si="390"/>
        <v>-4.8379912240648082E-4</v>
      </c>
      <c r="X1442">
        <v>10604.850025756365</v>
      </c>
      <c r="Y1442" s="6">
        <f t="shared" si="389"/>
        <v>3.0566479788274314E-3</v>
      </c>
      <c r="Z1442" s="29">
        <v>12768.668105756366</v>
      </c>
      <c r="AA1442" s="6">
        <f t="shared" si="391"/>
        <v>2.4549088325422908E-3</v>
      </c>
      <c r="AB1442">
        <f t="shared" si="381"/>
        <v>2022</v>
      </c>
      <c r="AC1442">
        <f t="shared" si="382"/>
        <v>3</v>
      </c>
      <c r="AD1442" s="23">
        <f t="shared" si="383"/>
        <v>1</v>
      </c>
      <c r="AE1442">
        <f>IF(ISBLANK(Basket_Sheet!$I$1),0,IF(Basket_Sheet!$I$1=0,1,IF(Calculation_Sheet!AB1442=Basket_Sheet!$I$1,1,0)))</f>
        <v>1</v>
      </c>
      <c r="AF1442">
        <f>IF(ISBLANK(Basket_Sheet!$I$2),0,IF(Basket_Sheet!$I$2=0,1,IF(Calculation_Sheet!AC1442=Basket_Sheet!$I$2,1,0)))</f>
        <v>0</v>
      </c>
      <c r="AG1442">
        <f>IF(ISBLANK(Basket_Sheet!$I$3),0,IF(Basket_Sheet!$I$3=0,1,IF(Calculation_Sheet!AD1442=Basket_Sheet!$I$3,1,0)))</f>
        <v>0</v>
      </c>
      <c r="AH1442">
        <f t="shared" si="384"/>
        <v>1</v>
      </c>
    </row>
    <row r="1443" spans="1:34" x14ac:dyDescent="0.35">
      <c r="A1443" s="19">
        <v>44649</v>
      </c>
      <c r="B1443" s="7">
        <v>0.53299575717603931</v>
      </c>
      <c r="C1443">
        <v>0.25379136699999999</v>
      </c>
      <c r="D1443">
        <v>1.5891042083730599E-3</v>
      </c>
      <c r="E1443">
        <v>9.06417414965847</v>
      </c>
      <c r="F1443">
        <v>1</v>
      </c>
      <c r="G1443">
        <f t="shared" si="375"/>
        <v>99999</v>
      </c>
      <c r="H1443">
        <f t="shared" si="376"/>
        <v>99999</v>
      </c>
      <c r="I1443">
        <f t="shared" si="377"/>
        <v>1</v>
      </c>
      <c r="J1443">
        <f>IF(Basket_Sheet!$I$6=0,IF(C1443&lt;Basket_Sheet!$I$7,-10,10),IF(Basket_Sheet!$I$6=1,IF(D1443&lt;Basket_Sheet!$I$7,-10,10),IF(Basket_Sheet!$I$6=2,IF(E1443&gt;Basket_Sheet!$I$7,-10,10),"")))</f>
        <v>-10</v>
      </c>
      <c r="K1443">
        <f t="shared" si="378"/>
        <v>1</v>
      </c>
      <c r="L1443">
        <f t="shared" si="379"/>
        <v>6</v>
      </c>
      <c r="M1443">
        <f t="shared" si="380"/>
        <v>6</v>
      </c>
      <c r="N1443">
        <v>35923.898399999998</v>
      </c>
      <c r="O1443" s="6">
        <f t="shared" si="385"/>
        <v>4.8853724204003246E-3</v>
      </c>
      <c r="P1443">
        <v>66209580</v>
      </c>
      <c r="Q1443" s="6">
        <f t="shared" si="386"/>
        <v>-1.7830219236434353E-3</v>
      </c>
      <c r="R1443">
        <v>9188.1006264479602</v>
      </c>
      <c r="S1443" s="6">
        <f t="shared" si="387"/>
        <v>-2.941650118258865E-3</v>
      </c>
      <c r="T1443" s="29">
        <v>1389.8814799999993</v>
      </c>
      <c r="U1443" s="6">
        <f t="shared" si="388"/>
        <v>1.7270641633415629E-4</v>
      </c>
      <c r="V1443">
        <v>2163.9805200000005</v>
      </c>
      <c r="W1443" s="6">
        <f t="shared" si="390"/>
        <v>7.5071005969151727E-5</v>
      </c>
      <c r="X1443">
        <v>10577.98210644796</v>
      </c>
      <c r="Y1443" s="6">
        <f t="shared" si="389"/>
        <v>-2.5335501438633612E-3</v>
      </c>
      <c r="Z1443" s="29">
        <v>12741.962626447961</v>
      </c>
      <c r="AA1443" s="6">
        <f t="shared" si="391"/>
        <v>-2.0914851171019988E-3</v>
      </c>
      <c r="AB1443">
        <f t="shared" si="381"/>
        <v>2022</v>
      </c>
      <c r="AC1443">
        <f t="shared" si="382"/>
        <v>3</v>
      </c>
      <c r="AD1443" s="23">
        <f t="shared" si="383"/>
        <v>1</v>
      </c>
      <c r="AE1443">
        <f>IF(ISBLANK(Basket_Sheet!$I$1),0,IF(Basket_Sheet!$I$1=0,1,IF(Calculation_Sheet!AB1443=Basket_Sheet!$I$1,1,0)))</f>
        <v>1</v>
      </c>
      <c r="AF1443">
        <f>IF(ISBLANK(Basket_Sheet!$I$2),0,IF(Basket_Sheet!$I$2=0,1,IF(Calculation_Sheet!AC1443=Basket_Sheet!$I$2,1,0)))</f>
        <v>0</v>
      </c>
      <c r="AG1443">
        <f>IF(ISBLANK(Basket_Sheet!$I$3),0,IF(Basket_Sheet!$I$3=0,1,IF(Calculation_Sheet!AD1443=Basket_Sheet!$I$3,1,0)))</f>
        <v>0</v>
      </c>
      <c r="AH1443">
        <f t="shared" si="384"/>
        <v>1</v>
      </c>
    </row>
    <row r="1444" spans="1:34" x14ac:dyDescent="0.35">
      <c r="A1444" s="19">
        <v>44650</v>
      </c>
      <c r="B1444" s="7">
        <v>0.32228197126812219</v>
      </c>
      <c r="C1444">
        <v>2.926877E-3</v>
      </c>
      <c r="D1444">
        <v>0.120338025546574</v>
      </c>
      <c r="E1444">
        <v>10.0642103653887</v>
      </c>
      <c r="F1444">
        <v>2</v>
      </c>
      <c r="G1444">
        <f t="shared" si="375"/>
        <v>99999</v>
      </c>
      <c r="H1444">
        <f t="shared" si="376"/>
        <v>99999</v>
      </c>
      <c r="I1444">
        <f t="shared" si="377"/>
        <v>1</v>
      </c>
      <c r="J1444">
        <f>IF(Basket_Sheet!$I$6=0,IF(C1444&lt;Basket_Sheet!$I$7,-10,10),IF(Basket_Sheet!$I$6=1,IF(D1444&lt;Basket_Sheet!$I$7,-10,10),IF(Basket_Sheet!$I$6=2,IF(E1444&gt;Basket_Sheet!$I$7,-10,10),"")))</f>
        <v>10</v>
      </c>
      <c r="K1444">
        <f t="shared" si="378"/>
        <v>1</v>
      </c>
      <c r="L1444">
        <f t="shared" si="379"/>
        <v>5</v>
      </c>
      <c r="M1444">
        <f t="shared" si="380"/>
        <v>5</v>
      </c>
      <c r="N1444">
        <v>36324.351600000002</v>
      </c>
      <c r="O1444" s="6">
        <f t="shared" si="385"/>
        <v>1.1147264574158822E-2</v>
      </c>
      <c r="P1444">
        <v>66351336</v>
      </c>
      <c r="Q1444" s="6">
        <f t="shared" si="386"/>
        <v>2.1410194718045616E-3</v>
      </c>
      <c r="R1444">
        <v>9228.7518009235864</v>
      </c>
      <c r="S1444" s="6">
        <f t="shared" si="387"/>
        <v>4.4243283925964327E-3</v>
      </c>
      <c r="T1444" s="29">
        <v>1395.7448399999989</v>
      </c>
      <c r="U1444" s="6">
        <f t="shared" si="388"/>
        <v>4.2186043086203107E-3</v>
      </c>
      <c r="V1444">
        <v>2154.0433200000007</v>
      </c>
      <c r="W1444" s="6">
        <f t="shared" si="390"/>
        <v>-4.5920930933333048E-3</v>
      </c>
      <c r="X1444">
        <v>10624.496640923586</v>
      </c>
      <c r="Y1444" s="6">
        <f t="shared" si="389"/>
        <v>4.3972975192756447E-3</v>
      </c>
      <c r="Z1444" s="29">
        <v>12778.539960923586</v>
      </c>
      <c r="AA1444" s="6">
        <f t="shared" si="391"/>
        <v>2.8706201350570115E-3</v>
      </c>
      <c r="AB1444">
        <f t="shared" si="381"/>
        <v>2022</v>
      </c>
      <c r="AC1444">
        <f t="shared" si="382"/>
        <v>3</v>
      </c>
      <c r="AD1444" s="23">
        <f t="shared" si="383"/>
        <v>1</v>
      </c>
      <c r="AE1444">
        <f>IF(ISBLANK(Basket_Sheet!$I$1),0,IF(Basket_Sheet!$I$1=0,1,IF(Calculation_Sheet!AB1444=Basket_Sheet!$I$1,1,0)))</f>
        <v>1</v>
      </c>
      <c r="AF1444">
        <f>IF(ISBLANK(Basket_Sheet!$I$2),0,IF(Basket_Sheet!$I$2=0,1,IF(Calculation_Sheet!AC1444=Basket_Sheet!$I$2,1,0)))</f>
        <v>0</v>
      </c>
      <c r="AG1444">
        <f>IF(ISBLANK(Basket_Sheet!$I$3),0,IF(Basket_Sheet!$I$3=0,1,IF(Calculation_Sheet!AD1444=Basket_Sheet!$I$3,1,0)))</f>
        <v>0</v>
      </c>
      <c r="AH1444">
        <f t="shared" si="384"/>
        <v>1</v>
      </c>
    </row>
    <row r="1445" spans="1:34" x14ac:dyDescent="0.35">
      <c r="A1445" s="19">
        <v>44651</v>
      </c>
      <c r="B1445" s="7">
        <v>1.2989004266433783</v>
      </c>
      <c r="C1445">
        <v>0.65303936900000004</v>
      </c>
      <c r="D1445">
        <v>6.3231081439634698E-2</v>
      </c>
      <c r="E1445">
        <v>11.1801898382539</v>
      </c>
      <c r="F1445">
        <v>1</v>
      </c>
      <c r="G1445">
        <f t="shared" si="375"/>
        <v>99999</v>
      </c>
      <c r="H1445">
        <f t="shared" si="376"/>
        <v>99999</v>
      </c>
      <c r="I1445">
        <f t="shared" si="377"/>
        <v>1</v>
      </c>
      <c r="J1445">
        <f>IF(Basket_Sheet!$I$6=0,IF(C1445&lt;Basket_Sheet!$I$7,-10,10),IF(Basket_Sheet!$I$6=1,IF(D1445&lt;Basket_Sheet!$I$7,-10,10),IF(Basket_Sheet!$I$6=2,IF(E1445&gt;Basket_Sheet!$I$7,-10,10),"")))</f>
        <v>-10</v>
      </c>
      <c r="K1445">
        <f t="shared" si="378"/>
        <v>1</v>
      </c>
      <c r="L1445">
        <f t="shared" si="379"/>
        <v>6</v>
      </c>
      <c r="M1445">
        <f t="shared" si="380"/>
        <v>6</v>
      </c>
      <c r="N1445">
        <v>36371</v>
      </c>
      <c r="O1445" s="6">
        <f t="shared" si="385"/>
        <v>1.2842183809276264E-3</v>
      </c>
      <c r="P1445">
        <v>66706072</v>
      </c>
      <c r="Q1445" s="6">
        <f t="shared" si="386"/>
        <v>5.3463279171952482E-3</v>
      </c>
      <c r="R1445">
        <v>9332.9735750116361</v>
      </c>
      <c r="S1445" s="6">
        <f t="shared" si="387"/>
        <v>1.129316036840633E-2</v>
      </c>
      <c r="T1445" s="29">
        <v>1401.698979999999</v>
      </c>
      <c r="U1445" s="6">
        <f t="shared" si="388"/>
        <v>4.2659229891905959E-3</v>
      </c>
      <c r="V1445">
        <v>2146.0111600000005</v>
      </c>
      <c r="W1445" s="6">
        <f t="shared" si="390"/>
        <v>-3.7288757962399277E-3</v>
      </c>
      <c r="X1445">
        <v>10734.672555011635</v>
      </c>
      <c r="Y1445" s="6">
        <f t="shared" si="389"/>
        <v>1.0369989074463293E-2</v>
      </c>
      <c r="Z1445" s="29">
        <v>12880.683715011635</v>
      </c>
      <c r="AA1445" s="6">
        <f t="shared" si="391"/>
        <v>7.9933822174051983E-3</v>
      </c>
      <c r="AB1445">
        <f t="shared" si="381"/>
        <v>2022</v>
      </c>
      <c r="AC1445">
        <f t="shared" si="382"/>
        <v>3</v>
      </c>
      <c r="AD1445" s="23">
        <f t="shared" si="383"/>
        <v>1</v>
      </c>
      <c r="AE1445">
        <f>IF(ISBLANK(Basket_Sheet!$I$1),0,IF(Basket_Sheet!$I$1=0,1,IF(Calculation_Sheet!AB1445=Basket_Sheet!$I$1,1,0)))</f>
        <v>1</v>
      </c>
      <c r="AF1445">
        <f>IF(ISBLANK(Basket_Sheet!$I$2),0,IF(Basket_Sheet!$I$2=0,1,IF(Calculation_Sheet!AC1445=Basket_Sheet!$I$2,1,0)))</f>
        <v>0</v>
      </c>
      <c r="AG1445">
        <f>IF(ISBLANK(Basket_Sheet!$I$3),0,IF(Basket_Sheet!$I$3=0,1,IF(Calculation_Sheet!AD1445=Basket_Sheet!$I$3,1,0)))</f>
        <v>0</v>
      </c>
      <c r="AH1445">
        <f t="shared" si="384"/>
        <v>1</v>
      </c>
    </row>
    <row r="1446" spans="1:34" x14ac:dyDescent="0.35">
      <c r="A1446" s="19">
        <v>44652</v>
      </c>
      <c r="B1446" s="7">
        <v>3.6464396069018812</v>
      </c>
      <c r="C1446">
        <v>0.93653404500000004</v>
      </c>
      <c r="D1446">
        <v>0.412341217025472</v>
      </c>
      <c r="E1446">
        <v>4.2301463287836798</v>
      </c>
      <c r="F1446">
        <v>0</v>
      </c>
      <c r="G1446">
        <f t="shared" si="375"/>
        <v>99999</v>
      </c>
      <c r="H1446">
        <f t="shared" si="376"/>
        <v>99999</v>
      </c>
      <c r="I1446">
        <f t="shared" si="377"/>
        <v>1</v>
      </c>
      <c r="J1446">
        <f>IF(Basket_Sheet!$I$6=0,IF(C1446&lt;Basket_Sheet!$I$7,-10,10),IF(Basket_Sheet!$I$6=1,IF(D1446&lt;Basket_Sheet!$I$7,-10,10),IF(Basket_Sheet!$I$6=2,IF(E1446&gt;Basket_Sheet!$I$7,-10,10),"")))</f>
        <v>10</v>
      </c>
      <c r="K1446">
        <f t="shared" si="378"/>
        <v>1</v>
      </c>
      <c r="L1446">
        <f t="shared" si="379"/>
        <v>5</v>
      </c>
      <c r="M1446">
        <f t="shared" si="380"/>
        <v>5</v>
      </c>
      <c r="N1446">
        <v>37158.898399999998</v>
      </c>
      <c r="O1446" s="6">
        <f t="shared" si="385"/>
        <v>2.1662819279095968E-2</v>
      </c>
      <c r="P1446">
        <v>66905400</v>
      </c>
      <c r="Q1446" s="6">
        <f t="shared" si="386"/>
        <v>2.988153762074397E-3</v>
      </c>
      <c r="R1446">
        <v>9347.3922869364142</v>
      </c>
      <c r="S1446" s="6">
        <f t="shared" si="387"/>
        <v>1.5449215417671081E-3</v>
      </c>
      <c r="T1446" s="29">
        <v>1412.7122999999992</v>
      </c>
      <c r="U1446" s="6">
        <f t="shared" si="388"/>
        <v>7.8571220762393423E-3</v>
      </c>
      <c r="V1446">
        <v>2133.8215200000004</v>
      </c>
      <c r="W1446" s="6">
        <f t="shared" si="390"/>
        <v>-5.6801382151246971E-3</v>
      </c>
      <c r="X1446">
        <v>10760.104586936413</v>
      </c>
      <c r="Y1446" s="6">
        <f t="shared" si="389"/>
        <v>2.36914836427915E-3</v>
      </c>
      <c r="Z1446" s="29">
        <v>12893.926106936415</v>
      </c>
      <c r="AA1446" s="6">
        <f t="shared" si="391"/>
        <v>1.0280814448806463E-3</v>
      </c>
      <c r="AB1446">
        <f t="shared" si="381"/>
        <v>2022</v>
      </c>
      <c r="AC1446">
        <f t="shared" si="382"/>
        <v>4</v>
      </c>
      <c r="AD1446" s="23">
        <f t="shared" si="383"/>
        <v>2</v>
      </c>
      <c r="AE1446">
        <f>IF(ISBLANK(Basket_Sheet!$I$1),0,IF(Basket_Sheet!$I$1=0,1,IF(Calculation_Sheet!AB1446=Basket_Sheet!$I$1,1,0)))</f>
        <v>1</v>
      </c>
      <c r="AF1446">
        <f>IF(ISBLANK(Basket_Sheet!$I$2),0,IF(Basket_Sheet!$I$2=0,1,IF(Calculation_Sheet!AC1446=Basket_Sheet!$I$2,1,0)))</f>
        <v>0</v>
      </c>
      <c r="AG1446">
        <f>IF(ISBLANK(Basket_Sheet!$I$3),0,IF(Basket_Sheet!$I$3=0,1,IF(Calculation_Sheet!AD1446=Basket_Sheet!$I$3,1,0)))</f>
        <v>0</v>
      </c>
      <c r="AH1446">
        <f t="shared" si="384"/>
        <v>1</v>
      </c>
    </row>
    <row r="1447" spans="1:34" x14ac:dyDescent="0.35">
      <c r="A1447" s="19">
        <v>44655</v>
      </c>
      <c r="B1447" s="7">
        <v>0.35920925103462525</v>
      </c>
      <c r="C1447">
        <v>0.10321753</v>
      </c>
      <c r="D1447">
        <v>0.133783655720496</v>
      </c>
      <c r="E1447">
        <v>9.2897478455981695</v>
      </c>
      <c r="F1447">
        <v>8</v>
      </c>
      <c r="G1447">
        <f t="shared" si="375"/>
        <v>99999</v>
      </c>
      <c r="H1447">
        <f t="shared" si="376"/>
        <v>99999</v>
      </c>
      <c r="I1447">
        <f t="shared" si="377"/>
        <v>1</v>
      </c>
      <c r="J1447">
        <f>IF(Basket_Sheet!$I$6=0,IF(C1447&lt;Basket_Sheet!$I$7,-10,10),IF(Basket_Sheet!$I$6=1,IF(D1447&lt;Basket_Sheet!$I$7,-10,10),IF(Basket_Sheet!$I$6=2,IF(E1447&gt;Basket_Sheet!$I$7,-10,10),"")))</f>
        <v>10</v>
      </c>
      <c r="K1447">
        <f t="shared" si="378"/>
        <v>1</v>
      </c>
      <c r="L1447">
        <f t="shared" si="379"/>
        <v>5</v>
      </c>
      <c r="M1447">
        <f t="shared" si="380"/>
        <v>5</v>
      </c>
      <c r="N1447">
        <v>38600.851600000002</v>
      </c>
      <c r="O1447" s="6">
        <f t="shared" si="385"/>
        <v>3.8805057794716546E-2</v>
      </c>
      <c r="P1447">
        <v>67012616</v>
      </c>
      <c r="Q1447" s="6">
        <f t="shared" si="386"/>
        <v>1.6025014423350914E-3</v>
      </c>
      <c r="R1447">
        <v>9349.101706788897</v>
      </c>
      <c r="S1447" s="6">
        <f t="shared" si="387"/>
        <v>1.828766569336171E-4</v>
      </c>
      <c r="T1447" s="29">
        <v>1419.2215599999993</v>
      </c>
      <c r="U1447" s="6">
        <f t="shared" si="388"/>
        <v>4.6076331323794406E-3</v>
      </c>
      <c r="V1447">
        <v>2144.4707600000006</v>
      </c>
      <c r="W1447" s="6">
        <f t="shared" si="390"/>
        <v>4.9906891931619235E-3</v>
      </c>
      <c r="X1447">
        <v>10768.323266788897</v>
      </c>
      <c r="Y1447" s="6">
        <f t="shared" si="389"/>
        <v>7.6381040593798133E-4</v>
      </c>
      <c r="Z1447" s="29">
        <v>12912.794026788897</v>
      </c>
      <c r="AA1447" s="6">
        <f t="shared" si="391"/>
        <v>1.4633184412566891E-3</v>
      </c>
      <c r="AB1447">
        <f t="shared" si="381"/>
        <v>2022</v>
      </c>
      <c r="AC1447">
        <f t="shared" si="382"/>
        <v>4</v>
      </c>
      <c r="AD1447" s="23">
        <f t="shared" si="383"/>
        <v>2</v>
      </c>
      <c r="AE1447">
        <f>IF(ISBLANK(Basket_Sheet!$I$1),0,IF(Basket_Sheet!$I$1=0,1,IF(Calculation_Sheet!AB1447=Basket_Sheet!$I$1,1,0)))</f>
        <v>1</v>
      </c>
      <c r="AF1447">
        <f>IF(ISBLANK(Basket_Sheet!$I$2),0,IF(Basket_Sheet!$I$2=0,1,IF(Calculation_Sheet!AC1447=Basket_Sheet!$I$2,1,0)))</f>
        <v>0</v>
      </c>
      <c r="AG1447">
        <f>IF(ISBLANK(Basket_Sheet!$I$3),0,IF(Basket_Sheet!$I$3=0,1,IF(Calculation_Sheet!AD1447=Basket_Sheet!$I$3,1,0)))</f>
        <v>0</v>
      </c>
      <c r="AH1447">
        <f t="shared" si="384"/>
        <v>1</v>
      </c>
    </row>
    <row r="1448" spans="1:34" x14ac:dyDescent="0.35">
      <c r="A1448" s="19">
        <v>44656</v>
      </c>
      <c r="B1448" s="7">
        <v>-1.3830745540487765</v>
      </c>
      <c r="C1448">
        <v>5.8816291999999999E-2</v>
      </c>
      <c r="D1448">
        <v>0.173483346675188</v>
      </c>
      <c r="E1448">
        <v>7.4121900619236802</v>
      </c>
      <c r="F1448">
        <v>4</v>
      </c>
      <c r="G1448">
        <f t="shared" si="375"/>
        <v>-1</v>
      </c>
      <c r="H1448">
        <f t="shared" si="376"/>
        <v>99999</v>
      </c>
      <c r="I1448">
        <f t="shared" si="377"/>
        <v>99999</v>
      </c>
      <c r="J1448">
        <f>IF(Basket_Sheet!$I$6=0,IF(C1448&lt;Basket_Sheet!$I$7,-10,10),IF(Basket_Sheet!$I$6=1,IF(D1448&lt;Basket_Sheet!$I$7,-10,10),IF(Basket_Sheet!$I$6=2,IF(E1448&gt;Basket_Sheet!$I$7,-10,10),"")))</f>
        <v>10</v>
      </c>
      <c r="K1448">
        <f t="shared" si="378"/>
        <v>-1</v>
      </c>
      <c r="L1448">
        <f t="shared" si="379"/>
        <v>1</v>
      </c>
      <c r="M1448">
        <f t="shared" si="380"/>
        <v>1</v>
      </c>
      <c r="N1448">
        <v>37968</v>
      </c>
      <c r="O1448" s="6">
        <f t="shared" si="385"/>
        <v>-1.6394757466957066E-2</v>
      </c>
      <c r="P1448">
        <v>67216992</v>
      </c>
      <c r="Q1448" s="6">
        <f t="shared" si="386"/>
        <v>3.0498137843177897E-3</v>
      </c>
      <c r="R1448">
        <v>9301.6671313022071</v>
      </c>
      <c r="S1448" s="6">
        <f t="shared" si="387"/>
        <v>-5.0737040813498835E-3</v>
      </c>
      <c r="T1448" s="29">
        <v>1420.609559999999</v>
      </c>
      <c r="U1448" s="6">
        <f t="shared" si="388"/>
        <v>9.7800092608490985E-4</v>
      </c>
      <c r="V1448">
        <v>2179.4023200000006</v>
      </c>
      <c r="W1448" s="6">
        <f t="shared" si="390"/>
        <v>1.6289128605325498E-2</v>
      </c>
      <c r="X1448">
        <v>10722.276691302206</v>
      </c>
      <c r="Y1448" s="6">
        <f t="shared" si="389"/>
        <v>-4.2761137779644409E-3</v>
      </c>
      <c r="Z1448" s="29">
        <v>12901.679011302207</v>
      </c>
      <c r="AA1448" s="6">
        <f t="shared" si="391"/>
        <v>-8.6077540334261737E-4</v>
      </c>
      <c r="AB1448">
        <f t="shared" si="381"/>
        <v>2022</v>
      </c>
      <c r="AC1448">
        <f t="shared" si="382"/>
        <v>4</v>
      </c>
      <c r="AD1448" s="23">
        <f t="shared" si="383"/>
        <v>2</v>
      </c>
      <c r="AE1448">
        <f>IF(ISBLANK(Basket_Sheet!$I$1),0,IF(Basket_Sheet!$I$1=0,1,IF(Calculation_Sheet!AB1448=Basket_Sheet!$I$1,1,0)))</f>
        <v>1</v>
      </c>
      <c r="AF1448">
        <f>IF(ISBLANK(Basket_Sheet!$I$2),0,IF(Basket_Sheet!$I$2=0,1,IF(Calculation_Sheet!AC1448=Basket_Sheet!$I$2,1,0)))</f>
        <v>0</v>
      </c>
      <c r="AG1448">
        <f>IF(ISBLANK(Basket_Sheet!$I$3),0,IF(Basket_Sheet!$I$3=0,1,IF(Calculation_Sheet!AD1448=Basket_Sheet!$I$3,1,0)))</f>
        <v>0</v>
      </c>
      <c r="AH1448">
        <f t="shared" si="384"/>
        <v>1</v>
      </c>
    </row>
    <row r="1449" spans="1:34" x14ac:dyDescent="0.35">
      <c r="A1449" s="19">
        <v>44657</v>
      </c>
      <c r="B1449" s="7">
        <v>-0.1965868882951228</v>
      </c>
      <c r="C1449">
        <v>2.2919101000000001E-2</v>
      </c>
      <c r="D1449">
        <v>8.8507397641254301E-2</v>
      </c>
      <c r="E1449">
        <v>12.047429510466401</v>
      </c>
      <c r="F1449">
        <v>6</v>
      </c>
      <c r="G1449">
        <f t="shared" si="375"/>
        <v>99999</v>
      </c>
      <c r="H1449">
        <f t="shared" si="376"/>
        <v>0</v>
      </c>
      <c r="I1449">
        <f t="shared" si="377"/>
        <v>99999</v>
      </c>
      <c r="J1449">
        <f>IF(Basket_Sheet!$I$6=0,IF(C1449&lt;Basket_Sheet!$I$7,-10,10),IF(Basket_Sheet!$I$6=1,IF(D1449&lt;Basket_Sheet!$I$7,-10,10),IF(Basket_Sheet!$I$6=2,IF(E1449&gt;Basket_Sheet!$I$7,-10,10),"")))</f>
        <v>-10</v>
      </c>
      <c r="K1449">
        <f t="shared" si="378"/>
        <v>0</v>
      </c>
      <c r="L1449">
        <f t="shared" si="379"/>
        <v>4</v>
      </c>
      <c r="M1449">
        <f t="shared" si="380"/>
        <v>4</v>
      </c>
      <c r="N1449">
        <v>37591.550799999997</v>
      </c>
      <c r="O1449" s="6">
        <f t="shared" si="385"/>
        <v>-9.9149072903498281E-3</v>
      </c>
      <c r="P1449">
        <v>67180952</v>
      </c>
      <c r="Q1449" s="6">
        <f t="shared" si="386"/>
        <v>-5.361739483968897E-4</v>
      </c>
      <c r="R1449">
        <v>9313.3147761435266</v>
      </c>
      <c r="S1449" s="6">
        <f t="shared" si="387"/>
        <v>1.2522104561367708E-3</v>
      </c>
      <c r="T1449" s="29">
        <v>1424.4896199999991</v>
      </c>
      <c r="U1449" s="6">
        <f t="shared" si="388"/>
        <v>2.7312641764849488E-3</v>
      </c>
      <c r="V1449">
        <v>2176.4299600000004</v>
      </c>
      <c r="W1449" s="6">
        <f t="shared" si="390"/>
        <v>-1.3638418077852599E-3</v>
      </c>
      <c r="X1449">
        <v>10737.804396143525</v>
      </c>
      <c r="Y1449" s="6">
        <f t="shared" si="389"/>
        <v>1.4481723693919868E-3</v>
      </c>
      <c r="Z1449" s="29">
        <v>12914.234356143526</v>
      </c>
      <c r="AA1449" s="6">
        <f t="shared" si="391"/>
        <v>9.7315588384438989E-4</v>
      </c>
      <c r="AB1449">
        <f t="shared" si="381"/>
        <v>2022</v>
      </c>
      <c r="AC1449">
        <f t="shared" si="382"/>
        <v>4</v>
      </c>
      <c r="AD1449" s="23">
        <f t="shared" si="383"/>
        <v>2</v>
      </c>
      <c r="AE1449">
        <f>IF(ISBLANK(Basket_Sheet!$I$1),0,IF(Basket_Sheet!$I$1=0,1,IF(Calculation_Sheet!AB1449=Basket_Sheet!$I$1,1,0)))</f>
        <v>1</v>
      </c>
      <c r="AF1449">
        <f>IF(ISBLANK(Basket_Sheet!$I$2),0,IF(Basket_Sheet!$I$2=0,1,IF(Calculation_Sheet!AC1449=Basket_Sheet!$I$2,1,0)))</f>
        <v>0</v>
      </c>
      <c r="AG1449">
        <f>IF(ISBLANK(Basket_Sheet!$I$3),0,IF(Basket_Sheet!$I$3=0,1,IF(Calculation_Sheet!AD1449=Basket_Sheet!$I$3,1,0)))</f>
        <v>0</v>
      </c>
      <c r="AH1449">
        <f t="shared" si="384"/>
        <v>1</v>
      </c>
    </row>
    <row r="1450" spans="1:34" x14ac:dyDescent="0.35">
      <c r="A1450" s="19">
        <v>44658</v>
      </c>
      <c r="B1450" s="7">
        <v>0.56946465452904149</v>
      </c>
      <c r="C1450">
        <v>5.4986609999999998E-2</v>
      </c>
      <c r="D1450">
        <v>2.3194514558280602E-2</v>
      </c>
      <c r="E1450">
        <v>7.9005248190903004</v>
      </c>
      <c r="F1450">
        <v>2</v>
      </c>
      <c r="G1450">
        <f t="shared" si="375"/>
        <v>99999</v>
      </c>
      <c r="H1450">
        <f t="shared" si="376"/>
        <v>99999</v>
      </c>
      <c r="I1450">
        <f t="shared" si="377"/>
        <v>1</v>
      </c>
      <c r="J1450">
        <f>IF(Basket_Sheet!$I$6=0,IF(C1450&lt;Basket_Sheet!$I$7,-10,10),IF(Basket_Sheet!$I$6=1,IF(D1450&lt;Basket_Sheet!$I$7,-10,10),IF(Basket_Sheet!$I$6=2,IF(E1450&gt;Basket_Sheet!$I$7,-10,10),"")))</f>
        <v>-10</v>
      </c>
      <c r="K1450">
        <f t="shared" si="378"/>
        <v>1</v>
      </c>
      <c r="L1450">
        <f t="shared" si="379"/>
        <v>6</v>
      </c>
      <c r="M1450">
        <f t="shared" si="380"/>
        <v>6</v>
      </c>
      <c r="N1450">
        <v>37599.300799999997</v>
      </c>
      <c r="O1450" s="6">
        <f t="shared" si="385"/>
        <v>2.0616334881284892E-4</v>
      </c>
      <c r="P1450">
        <v>67435936</v>
      </c>
      <c r="Q1450" s="6">
        <f t="shared" si="386"/>
        <v>3.7954805999176333E-3</v>
      </c>
      <c r="R1450">
        <v>9334.1172880022459</v>
      </c>
      <c r="S1450" s="6">
        <f t="shared" si="387"/>
        <v>2.2336313502477889E-3</v>
      </c>
      <c r="T1450" s="29">
        <v>1424.5276399999993</v>
      </c>
      <c r="U1450" s="6">
        <f t="shared" si="388"/>
        <v>2.6690261175854602E-5</v>
      </c>
      <c r="V1450">
        <v>2186.3858800000003</v>
      </c>
      <c r="W1450" s="6">
        <f t="shared" si="390"/>
        <v>4.574427012574267E-3</v>
      </c>
      <c r="X1450">
        <v>10758.644928002246</v>
      </c>
      <c r="Y1450" s="6">
        <f t="shared" si="389"/>
        <v>1.9408559785467627E-3</v>
      </c>
      <c r="Z1450" s="29">
        <v>12945.030808002246</v>
      </c>
      <c r="AA1450" s="6">
        <f t="shared" si="391"/>
        <v>2.3846904903090937E-3</v>
      </c>
      <c r="AB1450">
        <f t="shared" si="381"/>
        <v>2022</v>
      </c>
      <c r="AC1450">
        <f t="shared" si="382"/>
        <v>4</v>
      </c>
      <c r="AD1450" s="23">
        <f t="shared" si="383"/>
        <v>2</v>
      </c>
      <c r="AE1450">
        <f>IF(ISBLANK(Basket_Sheet!$I$1),0,IF(Basket_Sheet!$I$1=0,1,IF(Calculation_Sheet!AB1450=Basket_Sheet!$I$1,1,0)))</f>
        <v>1</v>
      </c>
      <c r="AF1450">
        <f>IF(ISBLANK(Basket_Sheet!$I$2),0,IF(Basket_Sheet!$I$2=0,1,IF(Calculation_Sheet!AC1450=Basket_Sheet!$I$2,1,0)))</f>
        <v>0</v>
      </c>
      <c r="AG1450">
        <f>IF(ISBLANK(Basket_Sheet!$I$3),0,IF(Basket_Sheet!$I$3=0,1,IF(Calculation_Sheet!AD1450=Basket_Sheet!$I$3,1,0)))</f>
        <v>0</v>
      </c>
      <c r="AH1450">
        <f t="shared" si="384"/>
        <v>1</v>
      </c>
    </row>
    <row r="1451" spans="1:34" x14ac:dyDescent="0.35">
      <c r="A1451" s="19">
        <v>44659</v>
      </c>
      <c r="B1451" s="7">
        <v>6.474868423624193E-2</v>
      </c>
      <c r="C1451">
        <v>0.63614629099999997</v>
      </c>
      <c r="D1451">
        <v>9.29645141792005E-2</v>
      </c>
      <c r="E1451">
        <v>10.75214363257</v>
      </c>
      <c r="F1451">
        <v>9</v>
      </c>
      <c r="G1451">
        <f t="shared" si="375"/>
        <v>99999</v>
      </c>
      <c r="H1451">
        <f t="shared" si="376"/>
        <v>0</v>
      </c>
      <c r="I1451">
        <f t="shared" si="377"/>
        <v>99999</v>
      </c>
      <c r="J1451">
        <f>IF(Basket_Sheet!$I$6=0,IF(C1451&lt;Basket_Sheet!$I$7,-10,10),IF(Basket_Sheet!$I$6=1,IF(D1451&lt;Basket_Sheet!$I$7,-10,10),IF(Basket_Sheet!$I$6=2,IF(E1451&gt;Basket_Sheet!$I$7,-10,10),"")))</f>
        <v>10</v>
      </c>
      <c r="K1451">
        <f t="shared" si="378"/>
        <v>0</v>
      </c>
      <c r="L1451">
        <f t="shared" si="379"/>
        <v>3</v>
      </c>
      <c r="M1451">
        <f t="shared" si="380"/>
        <v>3</v>
      </c>
      <c r="N1451">
        <v>37803.101600000002</v>
      </c>
      <c r="O1451" s="6">
        <f t="shared" si="385"/>
        <v>5.4203348377159788E-3</v>
      </c>
      <c r="P1451">
        <v>67936512</v>
      </c>
      <c r="Q1451" s="6">
        <f t="shared" si="386"/>
        <v>7.4229858691365891E-3</v>
      </c>
      <c r="R1451">
        <v>9350.853112090841</v>
      </c>
      <c r="S1451" s="6">
        <f t="shared" si="387"/>
        <v>1.7929734084343174E-3</v>
      </c>
      <c r="T1451" s="29">
        <v>1417.9591599999992</v>
      </c>
      <c r="U1451" s="6">
        <f t="shared" si="388"/>
        <v>-4.6109881026950017E-3</v>
      </c>
      <c r="V1451">
        <v>2154.5066000000002</v>
      </c>
      <c r="W1451" s="6">
        <f t="shared" si="390"/>
        <v>-1.4580811325034748E-2</v>
      </c>
      <c r="X1451">
        <v>10768.81227209084</v>
      </c>
      <c r="Y1451" s="6">
        <f t="shared" si="389"/>
        <v>9.4503946887680712E-4</v>
      </c>
      <c r="Z1451" s="29">
        <v>12923.31887209084</v>
      </c>
      <c r="AA1451" s="6">
        <f t="shared" si="391"/>
        <v>-1.6772409609085992E-3</v>
      </c>
      <c r="AB1451">
        <f t="shared" si="381"/>
        <v>2022</v>
      </c>
      <c r="AC1451">
        <f t="shared" si="382"/>
        <v>4</v>
      </c>
      <c r="AD1451" s="23">
        <f t="shared" si="383"/>
        <v>2</v>
      </c>
      <c r="AE1451">
        <f>IF(ISBLANK(Basket_Sheet!$I$1),0,IF(Basket_Sheet!$I$1=0,1,IF(Calculation_Sheet!AB1451=Basket_Sheet!$I$1,1,0)))</f>
        <v>1</v>
      </c>
      <c r="AF1451">
        <f>IF(ISBLANK(Basket_Sheet!$I$2),0,IF(Basket_Sheet!$I$2=0,1,IF(Calculation_Sheet!AC1451=Basket_Sheet!$I$2,1,0)))</f>
        <v>0</v>
      </c>
      <c r="AG1451">
        <f>IF(ISBLANK(Basket_Sheet!$I$3),0,IF(Basket_Sheet!$I$3=0,1,IF(Calculation_Sheet!AD1451=Basket_Sheet!$I$3,1,0)))</f>
        <v>0</v>
      </c>
      <c r="AH1451">
        <f t="shared" si="384"/>
        <v>1</v>
      </c>
    </row>
    <row r="1452" spans="1:34" x14ac:dyDescent="0.35">
      <c r="A1452" s="19">
        <v>44662</v>
      </c>
      <c r="B1452" s="7">
        <v>0.28579591821424677</v>
      </c>
      <c r="C1452">
        <v>1.0679611E-2</v>
      </c>
      <c r="D1452">
        <v>2.66720575386123E-2</v>
      </c>
      <c r="E1452">
        <v>9.67449555378405</v>
      </c>
      <c r="F1452">
        <v>5</v>
      </c>
      <c r="G1452">
        <f t="shared" si="375"/>
        <v>99999</v>
      </c>
      <c r="H1452">
        <f t="shared" si="376"/>
        <v>99999</v>
      </c>
      <c r="I1452">
        <f t="shared" si="377"/>
        <v>1</v>
      </c>
      <c r="J1452">
        <f>IF(Basket_Sheet!$I$6=0,IF(C1452&lt;Basket_Sheet!$I$7,-10,10),IF(Basket_Sheet!$I$6=1,IF(D1452&lt;Basket_Sheet!$I$7,-10,10),IF(Basket_Sheet!$I$6=2,IF(E1452&gt;Basket_Sheet!$I$7,-10,10),"")))</f>
        <v>-10</v>
      </c>
      <c r="K1452">
        <f t="shared" si="378"/>
        <v>1</v>
      </c>
      <c r="L1452">
        <f t="shared" si="379"/>
        <v>6</v>
      </c>
      <c r="M1452">
        <f t="shared" si="380"/>
        <v>6</v>
      </c>
      <c r="N1452">
        <v>37645.75</v>
      </c>
      <c r="O1452" s="6">
        <f t="shared" si="385"/>
        <v>-4.1623992037733704E-3</v>
      </c>
      <c r="P1452">
        <v>67975360</v>
      </c>
      <c r="Q1452" s="6">
        <f t="shared" si="386"/>
        <v>5.7182800318034133E-4</v>
      </c>
      <c r="R1452">
        <v>9369.1025342343291</v>
      </c>
      <c r="S1452" s="6">
        <f t="shared" si="387"/>
        <v>1.9516317842585007E-3</v>
      </c>
      <c r="T1452" s="29">
        <v>1412.6622399999992</v>
      </c>
      <c r="U1452" s="6">
        <f t="shared" si="388"/>
        <v>-3.7355941901739964E-3</v>
      </c>
      <c r="V1452">
        <v>2154.5066000000002</v>
      </c>
      <c r="W1452" s="6">
        <f t="shared" si="390"/>
        <v>0</v>
      </c>
      <c r="X1452">
        <v>10781.764774234329</v>
      </c>
      <c r="Y1452" s="6">
        <f t="shared" si="389"/>
        <v>1.202779082430272E-3</v>
      </c>
      <c r="Z1452" s="29">
        <v>12936.271374234329</v>
      </c>
      <c r="AA1452" s="6">
        <f t="shared" si="391"/>
        <v>1.0022581870561265E-3</v>
      </c>
      <c r="AB1452">
        <f t="shared" si="381"/>
        <v>2022</v>
      </c>
      <c r="AC1452">
        <f t="shared" si="382"/>
        <v>4</v>
      </c>
      <c r="AD1452" s="23">
        <f t="shared" si="383"/>
        <v>2</v>
      </c>
      <c r="AE1452">
        <f>IF(ISBLANK(Basket_Sheet!$I$1),0,IF(Basket_Sheet!$I$1=0,1,IF(Calculation_Sheet!AB1452=Basket_Sheet!$I$1,1,0)))</f>
        <v>1</v>
      </c>
      <c r="AF1452">
        <f>IF(ISBLANK(Basket_Sheet!$I$2),0,IF(Basket_Sheet!$I$2=0,1,IF(Calculation_Sheet!AC1452=Basket_Sheet!$I$2,1,0)))</f>
        <v>0</v>
      </c>
      <c r="AG1452">
        <f>IF(ISBLANK(Basket_Sheet!$I$3),0,IF(Basket_Sheet!$I$3=0,1,IF(Calculation_Sheet!AD1452=Basket_Sheet!$I$3,1,0)))</f>
        <v>0</v>
      </c>
      <c r="AH1452">
        <f t="shared" si="384"/>
        <v>1</v>
      </c>
    </row>
    <row r="1453" spans="1:34" x14ac:dyDescent="0.35">
      <c r="A1453" s="19">
        <v>44663</v>
      </c>
      <c r="B1453" s="7">
        <v>0.12528651252509454</v>
      </c>
      <c r="C1453">
        <v>0.70255831400000002</v>
      </c>
      <c r="D1453">
        <v>0.20000141093972101</v>
      </c>
      <c r="E1453">
        <v>6.7990351022101096</v>
      </c>
      <c r="F1453">
        <v>7</v>
      </c>
      <c r="G1453">
        <f t="shared" si="375"/>
        <v>99999</v>
      </c>
      <c r="H1453">
        <f t="shared" si="376"/>
        <v>0</v>
      </c>
      <c r="I1453">
        <f t="shared" si="377"/>
        <v>99999</v>
      </c>
      <c r="J1453">
        <f>IF(Basket_Sheet!$I$6=0,IF(C1453&lt;Basket_Sheet!$I$7,-10,10),IF(Basket_Sheet!$I$6=1,IF(D1453&lt;Basket_Sheet!$I$7,-10,10),IF(Basket_Sheet!$I$6=2,IF(E1453&gt;Basket_Sheet!$I$7,-10,10),"")))</f>
        <v>10</v>
      </c>
      <c r="K1453">
        <f t="shared" si="378"/>
        <v>0</v>
      </c>
      <c r="L1453">
        <f t="shared" si="379"/>
        <v>3</v>
      </c>
      <c r="M1453">
        <f t="shared" si="380"/>
        <v>3</v>
      </c>
      <c r="N1453">
        <v>37747.851600000002</v>
      </c>
      <c r="O1453" s="6">
        <f t="shared" si="385"/>
        <v>2.7121680402171222E-3</v>
      </c>
      <c r="P1453">
        <v>68188048</v>
      </c>
      <c r="Q1453" s="6">
        <f t="shared" si="386"/>
        <v>3.128898471446151E-3</v>
      </c>
      <c r="R1453">
        <v>9374.2693813554761</v>
      </c>
      <c r="S1453" s="6">
        <f t="shared" si="387"/>
        <v>5.5147727354531995E-4</v>
      </c>
      <c r="T1453" s="29">
        <v>1414.0913199999991</v>
      </c>
      <c r="U1453" s="6">
        <f t="shared" si="388"/>
        <v>1.0116218580316083E-3</v>
      </c>
      <c r="V1453">
        <v>2144.7567600000002</v>
      </c>
      <c r="W1453" s="6">
        <f t="shared" si="390"/>
        <v>-4.5253238026747855E-3</v>
      </c>
      <c r="X1453">
        <v>10788.360701355476</v>
      </c>
      <c r="Y1453" s="6">
        <f t="shared" si="389"/>
        <v>6.1176692863029736E-4</v>
      </c>
      <c r="Z1453" s="29">
        <v>12933.117461355476</v>
      </c>
      <c r="AA1453" s="6">
        <f t="shared" si="391"/>
        <v>-2.438038587483371E-4</v>
      </c>
      <c r="AB1453">
        <f t="shared" si="381"/>
        <v>2022</v>
      </c>
      <c r="AC1453">
        <f t="shared" si="382"/>
        <v>4</v>
      </c>
      <c r="AD1453" s="23">
        <f t="shared" si="383"/>
        <v>2</v>
      </c>
      <c r="AE1453">
        <f>IF(ISBLANK(Basket_Sheet!$I$1),0,IF(Basket_Sheet!$I$1=0,1,IF(Calculation_Sheet!AB1453=Basket_Sheet!$I$1,1,0)))</f>
        <v>1</v>
      </c>
      <c r="AF1453">
        <f>IF(ISBLANK(Basket_Sheet!$I$2),0,IF(Basket_Sheet!$I$2=0,1,IF(Calculation_Sheet!AC1453=Basket_Sheet!$I$2,1,0)))</f>
        <v>0</v>
      </c>
      <c r="AG1453">
        <f>IF(ISBLANK(Basket_Sheet!$I$3),0,IF(Basket_Sheet!$I$3=0,1,IF(Calculation_Sheet!AD1453=Basket_Sheet!$I$3,1,0)))</f>
        <v>0</v>
      </c>
      <c r="AH1453">
        <f t="shared" si="384"/>
        <v>1</v>
      </c>
    </row>
    <row r="1454" spans="1:34" x14ac:dyDescent="0.35">
      <c r="A1454" s="19">
        <v>44664</v>
      </c>
      <c r="B1454" s="7">
        <v>-2.3372610051513747</v>
      </c>
      <c r="C1454">
        <v>0.77922751599999995</v>
      </c>
      <c r="D1454">
        <v>0.24351514034635399</v>
      </c>
      <c r="E1454">
        <v>7.1345955954880997</v>
      </c>
      <c r="F1454">
        <v>6</v>
      </c>
      <c r="G1454">
        <f t="shared" si="375"/>
        <v>-1</v>
      </c>
      <c r="H1454">
        <f t="shared" si="376"/>
        <v>99999</v>
      </c>
      <c r="I1454">
        <f t="shared" si="377"/>
        <v>99999</v>
      </c>
      <c r="J1454">
        <f>IF(Basket_Sheet!$I$6=0,IF(C1454&lt;Basket_Sheet!$I$7,-10,10),IF(Basket_Sheet!$I$6=1,IF(D1454&lt;Basket_Sheet!$I$7,-10,10),IF(Basket_Sheet!$I$6=2,IF(E1454&gt;Basket_Sheet!$I$7,-10,10),"")))</f>
        <v>10</v>
      </c>
      <c r="K1454">
        <f t="shared" si="378"/>
        <v>-1</v>
      </c>
      <c r="L1454">
        <f t="shared" si="379"/>
        <v>1</v>
      </c>
      <c r="M1454">
        <f t="shared" si="380"/>
        <v>1</v>
      </c>
      <c r="N1454">
        <v>37439.800799999997</v>
      </c>
      <c r="O1454" s="6">
        <f t="shared" si="385"/>
        <v>-8.1607505312966122E-3</v>
      </c>
      <c r="P1454">
        <v>68627480</v>
      </c>
      <c r="Q1454" s="6">
        <f t="shared" si="386"/>
        <v>6.444413836278251E-3</v>
      </c>
      <c r="R1454">
        <v>9419.6925157721362</v>
      </c>
      <c r="S1454" s="6">
        <f t="shared" si="387"/>
        <v>4.8455119613910469E-3</v>
      </c>
      <c r="T1454" s="29">
        <v>1419.6159999999991</v>
      </c>
      <c r="U1454" s="6">
        <f t="shared" si="388"/>
        <v>3.9068763960732333E-3</v>
      </c>
      <c r="V1454">
        <v>2140.5756400000005</v>
      </c>
      <c r="W1454" s="6">
        <f t="shared" si="390"/>
        <v>-1.9494611594089717E-3</v>
      </c>
      <c r="X1454">
        <v>10839.308515772136</v>
      </c>
      <c r="Y1454" s="6">
        <f t="shared" si="389"/>
        <v>4.7224797007630048E-3</v>
      </c>
      <c r="Z1454" s="29">
        <v>12979.884155772137</v>
      </c>
      <c r="AA1454" s="6">
        <f t="shared" si="391"/>
        <v>3.6160418828949936E-3</v>
      </c>
      <c r="AB1454">
        <f t="shared" si="381"/>
        <v>2022</v>
      </c>
      <c r="AC1454">
        <f t="shared" si="382"/>
        <v>4</v>
      </c>
      <c r="AD1454" s="23">
        <f t="shared" si="383"/>
        <v>2</v>
      </c>
      <c r="AE1454">
        <f>IF(ISBLANK(Basket_Sheet!$I$1),0,IF(Basket_Sheet!$I$1=0,1,IF(Calculation_Sheet!AB1454=Basket_Sheet!$I$1,1,0)))</f>
        <v>1</v>
      </c>
      <c r="AF1454">
        <f>IF(ISBLANK(Basket_Sheet!$I$2),0,IF(Basket_Sheet!$I$2=0,1,IF(Calculation_Sheet!AC1454=Basket_Sheet!$I$2,1,0)))</f>
        <v>0</v>
      </c>
      <c r="AG1454">
        <f>IF(ISBLANK(Basket_Sheet!$I$3),0,IF(Basket_Sheet!$I$3=0,1,IF(Calculation_Sheet!AD1454=Basket_Sheet!$I$3,1,0)))</f>
        <v>0</v>
      </c>
      <c r="AH1454">
        <f t="shared" si="384"/>
        <v>1</v>
      </c>
    </row>
    <row r="1455" spans="1:34" x14ac:dyDescent="0.35">
      <c r="A1455" s="19">
        <v>44669</v>
      </c>
      <c r="B1455" s="7">
        <v>-1.1844453002339497</v>
      </c>
      <c r="C1455">
        <v>0.36687320699999998</v>
      </c>
      <c r="D1455">
        <v>4.7764920503757698E-2</v>
      </c>
      <c r="E1455">
        <v>8.21343984747317</v>
      </c>
      <c r="F1455">
        <v>5</v>
      </c>
      <c r="G1455">
        <f t="shared" si="375"/>
        <v>-1</v>
      </c>
      <c r="H1455">
        <f t="shared" si="376"/>
        <v>99999</v>
      </c>
      <c r="I1455">
        <f t="shared" si="377"/>
        <v>99999</v>
      </c>
      <c r="J1455">
        <f>IF(Basket_Sheet!$I$6=0,IF(C1455&lt;Basket_Sheet!$I$7,-10,10),IF(Basket_Sheet!$I$6=1,IF(D1455&lt;Basket_Sheet!$I$7,-10,10),IF(Basket_Sheet!$I$6=2,IF(E1455&gt;Basket_Sheet!$I$7,-10,10),"")))</f>
        <v>-10</v>
      </c>
      <c r="K1455">
        <f t="shared" si="378"/>
        <v>-1</v>
      </c>
      <c r="L1455">
        <f t="shared" si="379"/>
        <v>2</v>
      </c>
      <c r="M1455">
        <f t="shared" si="380"/>
        <v>2</v>
      </c>
      <c r="N1455">
        <v>36791.601600000002</v>
      </c>
      <c r="O1455" s="6">
        <f t="shared" si="385"/>
        <v>-1.7313104935109513E-2</v>
      </c>
      <c r="P1455">
        <v>68692528</v>
      </c>
      <c r="Q1455" s="6">
        <f t="shared" si="386"/>
        <v>9.4784188491248145E-4</v>
      </c>
      <c r="R1455">
        <v>9413.743220825736</v>
      </c>
      <c r="S1455" s="6">
        <f t="shared" si="387"/>
        <v>-6.3158058890333546E-4</v>
      </c>
      <c r="T1455" s="29">
        <v>1422.3581599999991</v>
      </c>
      <c r="U1455" s="6">
        <f t="shared" si="388"/>
        <v>1.9316209453823507E-3</v>
      </c>
      <c r="V1455">
        <v>2181.6141600000001</v>
      </c>
      <c r="W1455" s="6">
        <f t="shared" si="390"/>
        <v>1.9171721490766735E-2</v>
      </c>
      <c r="X1455">
        <v>10836.101380825736</v>
      </c>
      <c r="Y1455" s="6">
        <f t="shared" si="389"/>
        <v>-2.9588003162139831E-4</v>
      </c>
      <c r="Z1455" s="29">
        <v>13017.715540825735</v>
      </c>
      <c r="AA1455" s="6">
        <f t="shared" si="391"/>
        <v>2.914616540454551E-3</v>
      </c>
      <c r="AB1455">
        <f t="shared" si="381"/>
        <v>2022</v>
      </c>
      <c r="AC1455">
        <f t="shared" si="382"/>
        <v>4</v>
      </c>
      <c r="AD1455" s="23">
        <f t="shared" si="383"/>
        <v>2</v>
      </c>
      <c r="AE1455">
        <f>IF(ISBLANK(Basket_Sheet!$I$1),0,IF(Basket_Sheet!$I$1=0,1,IF(Calculation_Sheet!AB1455=Basket_Sheet!$I$1,1,0)))</f>
        <v>1</v>
      </c>
      <c r="AF1455">
        <f>IF(ISBLANK(Basket_Sheet!$I$2),0,IF(Basket_Sheet!$I$2=0,1,IF(Calculation_Sheet!AC1455=Basket_Sheet!$I$2,1,0)))</f>
        <v>0</v>
      </c>
      <c r="AG1455">
        <f>IF(ISBLANK(Basket_Sheet!$I$3),0,IF(Basket_Sheet!$I$3=0,1,IF(Calculation_Sheet!AD1455=Basket_Sheet!$I$3,1,0)))</f>
        <v>0</v>
      </c>
      <c r="AH1455">
        <f t="shared" si="384"/>
        <v>1</v>
      </c>
    </row>
    <row r="1456" spans="1:34" x14ac:dyDescent="0.35">
      <c r="A1456" s="19">
        <v>44670</v>
      </c>
      <c r="B1456" s="7">
        <v>-0.88791477743441272</v>
      </c>
      <c r="C1456">
        <v>7.4515901999999995E-2</v>
      </c>
      <c r="D1456">
        <v>0.21576933008731899</v>
      </c>
      <c r="E1456">
        <v>5.3544405751786197</v>
      </c>
      <c r="F1456">
        <v>6</v>
      </c>
      <c r="G1456">
        <f t="shared" si="375"/>
        <v>-1</v>
      </c>
      <c r="H1456">
        <f t="shared" si="376"/>
        <v>99999</v>
      </c>
      <c r="I1456">
        <f t="shared" si="377"/>
        <v>99999</v>
      </c>
      <c r="J1456">
        <f>IF(Basket_Sheet!$I$6=0,IF(C1456&lt;Basket_Sheet!$I$7,-10,10),IF(Basket_Sheet!$I$6=1,IF(D1456&lt;Basket_Sheet!$I$7,-10,10),IF(Basket_Sheet!$I$6=2,IF(E1456&gt;Basket_Sheet!$I$7,-10,10),"")))</f>
        <v>10</v>
      </c>
      <c r="K1456">
        <f t="shared" si="378"/>
        <v>-1</v>
      </c>
      <c r="L1456">
        <f t="shared" si="379"/>
        <v>1</v>
      </c>
      <c r="M1456">
        <f t="shared" si="380"/>
        <v>1</v>
      </c>
      <c r="N1456">
        <v>36070.648399999998</v>
      </c>
      <c r="O1456" s="6">
        <f t="shared" si="385"/>
        <v>-1.9595591620018116E-2</v>
      </c>
      <c r="P1456">
        <v>68110016</v>
      </c>
      <c r="Q1456" s="6">
        <f t="shared" si="386"/>
        <v>-8.4799907203880753E-3</v>
      </c>
      <c r="R1456">
        <v>9340.882583829929</v>
      </c>
      <c r="S1456" s="6">
        <f t="shared" si="387"/>
        <v>-7.7398156383339245E-3</v>
      </c>
      <c r="T1456" s="29">
        <v>1423.4437599999992</v>
      </c>
      <c r="U1456" s="6">
        <f t="shared" si="388"/>
        <v>7.6323954860990639E-4</v>
      </c>
      <c r="V1456">
        <v>2180.6299600000002</v>
      </c>
      <c r="W1456" s="6">
        <f t="shared" si="390"/>
        <v>-4.5113385219308633E-4</v>
      </c>
      <c r="X1456">
        <v>10764.326343829929</v>
      </c>
      <c r="Y1456" s="6">
        <f t="shared" si="389"/>
        <v>-6.6236955961681554E-3</v>
      </c>
      <c r="Z1456" s="29">
        <v>12944.956303829929</v>
      </c>
      <c r="AA1456" s="6">
        <f t="shared" si="391"/>
        <v>-5.5892477268857377E-3</v>
      </c>
      <c r="AB1456">
        <f t="shared" si="381"/>
        <v>2022</v>
      </c>
      <c r="AC1456">
        <f t="shared" si="382"/>
        <v>4</v>
      </c>
      <c r="AD1456" s="23">
        <f t="shared" si="383"/>
        <v>2</v>
      </c>
      <c r="AE1456">
        <f>IF(ISBLANK(Basket_Sheet!$I$1),0,IF(Basket_Sheet!$I$1=0,1,IF(Calculation_Sheet!AB1456=Basket_Sheet!$I$1,1,0)))</f>
        <v>1</v>
      </c>
      <c r="AF1456">
        <f>IF(ISBLANK(Basket_Sheet!$I$2),0,IF(Basket_Sheet!$I$2=0,1,IF(Calculation_Sheet!AC1456=Basket_Sheet!$I$2,1,0)))</f>
        <v>0</v>
      </c>
      <c r="AG1456">
        <f>IF(ISBLANK(Basket_Sheet!$I$3),0,IF(Basket_Sheet!$I$3=0,1,IF(Calculation_Sheet!AD1456=Basket_Sheet!$I$3,1,0)))</f>
        <v>0</v>
      </c>
      <c r="AH1456">
        <f t="shared" si="384"/>
        <v>1</v>
      </c>
    </row>
    <row r="1457" spans="1:34" x14ac:dyDescent="0.35">
      <c r="A1457" s="19">
        <v>44671</v>
      </c>
      <c r="B1457" s="7">
        <v>1.0673906429071733</v>
      </c>
      <c r="C1457">
        <v>5.3667857999999999E-2</v>
      </c>
      <c r="D1457">
        <v>1.26998261594299E-3</v>
      </c>
      <c r="E1457">
        <v>13.2620525021474</v>
      </c>
      <c r="F1457">
        <v>9</v>
      </c>
      <c r="G1457">
        <f t="shared" si="375"/>
        <v>99999</v>
      </c>
      <c r="H1457">
        <f t="shared" si="376"/>
        <v>99999</v>
      </c>
      <c r="I1457">
        <f t="shared" si="377"/>
        <v>1</v>
      </c>
      <c r="J1457">
        <f>IF(Basket_Sheet!$I$6=0,IF(C1457&lt;Basket_Sheet!$I$7,-10,10),IF(Basket_Sheet!$I$6=1,IF(D1457&lt;Basket_Sheet!$I$7,-10,10),IF(Basket_Sheet!$I$6=2,IF(E1457&gt;Basket_Sheet!$I$7,-10,10),"")))</f>
        <v>-10</v>
      </c>
      <c r="K1457">
        <f t="shared" si="378"/>
        <v>1</v>
      </c>
      <c r="L1457">
        <f t="shared" si="379"/>
        <v>6</v>
      </c>
      <c r="M1457">
        <f t="shared" si="380"/>
        <v>6</v>
      </c>
      <c r="N1457">
        <v>36351.550799999997</v>
      </c>
      <c r="O1457" s="6">
        <f t="shared" si="385"/>
        <v>7.7875617007205911E-3</v>
      </c>
      <c r="P1457">
        <v>68195152</v>
      </c>
      <c r="Q1457" s="6">
        <f t="shared" si="386"/>
        <v>1.2499776831649267E-3</v>
      </c>
      <c r="R1457">
        <v>9327.5435950447354</v>
      </c>
      <c r="S1457" s="6">
        <f t="shared" si="387"/>
        <v>-1.4280223164655492E-3</v>
      </c>
      <c r="T1457" s="29">
        <v>1419.6636999999992</v>
      </c>
      <c r="U1457" s="6">
        <f t="shared" si="388"/>
        <v>-2.6555738317333155E-3</v>
      </c>
      <c r="V1457">
        <v>2190.0512400000002</v>
      </c>
      <c r="W1457" s="6">
        <f t="shared" si="390"/>
        <v>4.320439585265623E-3</v>
      </c>
      <c r="X1457">
        <v>10747.207295044735</v>
      </c>
      <c r="Y1457" s="6">
        <f t="shared" si="389"/>
        <v>-1.5903502214987819E-3</v>
      </c>
      <c r="Z1457" s="29">
        <v>12937.258535044735</v>
      </c>
      <c r="AA1457" s="6">
        <f t="shared" si="391"/>
        <v>-5.946539026104869E-4</v>
      </c>
      <c r="AB1457">
        <f t="shared" si="381"/>
        <v>2022</v>
      </c>
      <c r="AC1457">
        <f t="shared" si="382"/>
        <v>4</v>
      </c>
      <c r="AD1457" s="23">
        <f t="shared" si="383"/>
        <v>2</v>
      </c>
      <c r="AE1457">
        <f>IF(ISBLANK(Basket_Sheet!$I$1),0,IF(Basket_Sheet!$I$1=0,1,IF(Calculation_Sheet!AB1457=Basket_Sheet!$I$1,1,0)))</f>
        <v>1</v>
      </c>
      <c r="AF1457">
        <f>IF(ISBLANK(Basket_Sheet!$I$2),0,IF(Basket_Sheet!$I$2=0,1,IF(Calculation_Sheet!AC1457=Basket_Sheet!$I$2,1,0)))</f>
        <v>0</v>
      </c>
      <c r="AG1457">
        <f>IF(ISBLANK(Basket_Sheet!$I$3),0,IF(Basket_Sheet!$I$3=0,1,IF(Calculation_Sheet!AD1457=Basket_Sheet!$I$3,1,0)))</f>
        <v>0</v>
      </c>
      <c r="AH1457">
        <f t="shared" si="384"/>
        <v>1</v>
      </c>
    </row>
    <row r="1458" spans="1:34" x14ac:dyDescent="0.35">
      <c r="A1458" s="19">
        <v>44672</v>
      </c>
      <c r="B1458" s="7">
        <v>-1.2084037100320504</v>
      </c>
      <c r="C1458">
        <v>0.759526433</v>
      </c>
      <c r="D1458">
        <v>0.17464060930709099</v>
      </c>
      <c r="E1458">
        <v>7.1662360929244304</v>
      </c>
      <c r="F1458">
        <v>1</v>
      </c>
      <c r="G1458">
        <f t="shared" si="375"/>
        <v>-1</v>
      </c>
      <c r="H1458">
        <f t="shared" si="376"/>
        <v>99999</v>
      </c>
      <c r="I1458">
        <f t="shared" si="377"/>
        <v>99999</v>
      </c>
      <c r="J1458">
        <f>IF(Basket_Sheet!$I$6=0,IF(C1458&lt;Basket_Sheet!$I$7,-10,10),IF(Basket_Sheet!$I$6=1,IF(D1458&lt;Basket_Sheet!$I$7,-10,10),IF(Basket_Sheet!$I$6=2,IF(E1458&gt;Basket_Sheet!$I$7,-10,10),"")))</f>
        <v>10</v>
      </c>
      <c r="K1458">
        <f t="shared" si="378"/>
        <v>-1</v>
      </c>
      <c r="L1458">
        <f t="shared" si="379"/>
        <v>1</v>
      </c>
      <c r="M1458">
        <f t="shared" si="380"/>
        <v>1</v>
      </c>
      <c r="N1458">
        <v>36911.25</v>
      </c>
      <c r="O1458" s="6">
        <f t="shared" si="385"/>
        <v>1.539684518768869E-2</v>
      </c>
      <c r="P1458">
        <v>67479104</v>
      </c>
      <c r="Q1458" s="6">
        <f t="shared" si="386"/>
        <v>-1.0499983928476286E-2</v>
      </c>
      <c r="R1458">
        <v>9326.8269697793621</v>
      </c>
      <c r="S1458" s="6">
        <f t="shared" si="387"/>
        <v>-7.6828937658812713E-5</v>
      </c>
      <c r="T1458" s="29">
        <v>1423.841719999999</v>
      </c>
      <c r="U1458" s="6">
        <f t="shared" si="388"/>
        <v>2.9429645908392033E-3</v>
      </c>
      <c r="V1458">
        <v>2174.5464000000002</v>
      </c>
      <c r="W1458" s="6">
        <f t="shared" si="390"/>
        <v>-7.0796699715574007E-3</v>
      </c>
      <c r="X1458">
        <v>10750.668689779361</v>
      </c>
      <c r="Y1458" s="6">
        <f t="shared" si="389"/>
        <v>3.2207387832028367E-4</v>
      </c>
      <c r="Z1458" s="29">
        <v>12925.215089779362</v>
      </c>
      <c r="AA1458" s="6">
        <f t="shared" si="391"/>
        <v>-9.3091169452552691E-4</v>
      </c>
      <c r="AB1458">
        <f t="shared" si="381"/>
        <v>2022</v>
      </c>
      <c r="AC1458">
        <f t="shared" si="382"/>
        <v>4</v>
      </c>
      <c r="AD1458" s="23">
        <f t="shared" si="383"/>
        <v>2</v>
      </c>
      <c r="AE1458">
        <f>IF(ISBLANK(Basket_Sheet!$I$1),0,IF(Basket_Sheet!$I$1=0,1,IF(Calculation_Sheet!AB1458=Basket_Sheet!$I$1,1,0)))</f>
        <v>1</v>
      </c>
      <c r="AF1458">
        <f>IF(ISBLANK(Basket_Sheet!$I$2),0,IF(Basket_Sheet!$I$2=0,1,IF(Calculation_Sheet!AC1458=Basket_Sheet!$I$2,1,0)))</f>
        <v>0</v>
      </c>
      <c r="AG1458">
        <f>IF(ISBLANK(Basket_Sheet!$I$3),0,IF(Basket_Sheet!$I$3=0,1,IF(Calculation_Sheet!AD1458=Basket_Sheet!$I$3,1,0)))</f>
        <v>0</v>
      </c>
      <c r="AH1458">
        <f t="shared" si="384"/>
        <v>1</v>
      </c>
    </row>
    <row r="1459" spans="1:34" x14ac:dyDescent="0.35">
      <c r="A1459" s="19">
        <v>44673</v>
      </c>
      <c r="B1459" s="7">
        <v>-0.44120891878456481</v>
      </c>
      <c r="C1459">
        <v>0.47899219399999998</v>
      </c>
      <c r="D1459">
        <v>0.17882796131692699</v>
      </c>
      <c r="E1459">
        <v>8.2298005688594706</v>
      </c>
      <c r="F1459">
        <v>0</v>
      </c>
      <c r="G1459">
        <f t="shared" si="375"/>
        <v>-1</v>
      </c>
      <c r="H1459">
        <f t="shared" si="376"/>
        <v>99999</v>
      </c>
      <c r="I1459">
        <f t="shared" si="377"/>
        <v>99999</v>
      </c>
      <c r="J1459">
        <f>IF(Basket_Sheet!$I$6=0,IF(C1459&lt;Basket_Sheet!$I$7,-10,10),IF(Basket_Sheet!$I$6=1,IF(D1459&lt;Basket_Sheet!$I$7,-10,10),IF(Basket_Sheet!$I$6=2,IF(E1459&gt;Basket_Sheet!$I$7,-10,10),"")))</f>
        <v>10</v>
      </c>
      <c r="K1459">
        <f t="shared" si="378"/>
        <v>-1</v>
      </c>
      <c r="L1459">
        <f t="shared" si="379"/>
        <v>1</v>
      </c>
      <c r="M1459">
        <f t="shared" si="380"/>
        <v>1</v>
      </c>
      <c r="N1459">
        <v>36008.199200000003</v>
      </c>
      <c r="O1459" s="6">
        <f t="shared" si="385"/>
        <v>-2.4465462426766837E-2</v>
      </c>
      <c r="P1459">
        <v>67549952</v>
      </c>
      <c r="Q1459" s="6">
        <f t="shared" si="386"/>
        <v>1.0499250256790216E-3</v>
      </c>
      <c r="R1459">
        <v>9329.3342866019048</v>
      </c>
      <c r="S1459" s="6">
        <f t="shared" si="387"/>
        <v>2.6882849126153019E-4</v>
      </c>
      <c r="T1459" s="29">
        <v>1429.2743399999993</v>
      </c>
      <c r="U1459" s="6">
        <f t="shared" si="388"/>
        <v>3.8154662303337972E-3</v>
      </c>
      <c r="V1459">
        <v>2160.5910000000003</v>
      </c>
      <c r="W1459" s="6">
        <f t="shared" si="390"/>
        <v>-6.4176142665890445E-3</v>
      </c>
      <c r="X1459">
        <v>10758.608626601905</v>
      </c>
      <c r="Y1459" s="6">
        <f t="shared" si="389"/>
        <v>7.3855283347090683E-4</v>
      </c>
      <c r="Z1459" s="29">
        <v>12919.199626601905</v>
      </c>
      <c r="AA1459" s="6">
        <f t="shared" si="391"/>
        <v>-4.6540526681160266E-4</v>
      </c>
      <c r="AB1459">
        <f t="shared" si="381"/>
        <v>2022</v>
      </c>
      <c r="AC1459">
        <f t="shared" si="382"/>
        <v>4</v>
      </c>
      <c r="AD1459" s="23">
        <f t="shared" si="383"/>
        <v>2</v>
      </c>
      <c r="AE1459">
        <f>IF(ISBLANK(Basket_Sheet!$I$1),0,IF(Basket_Sheet!$I$1=0,1,IF(Calculation_Sheet!AB1459=Basket_Sheet!$I$1,1,0)))</f>
        <v>1</v>
      </c>
      <c r="AF1459">
        <f>IF(ISBLANK(Basket_Sheet!$I$2),0,IF(Basket_Sheet!$I$2=0,1,IF(Calculation_Sheet!AC1459=Basket_Sheet!$I$2,1,0)))</f>
        <v>0</v>
      </c>
      <c r="AG1459">
        <f>IF(ISBLANK(Basket_Sheet!$I$3),0,IF(Basket_Sheet!$I$3=0,1,IF(Calculation_Sheet!AD1459=Basket_Sheet!$I$3,1,0)))</f>
        <v>0</v>
      </c>
      <c r="AH1459">
        <f t="shared" si="384"/>
        <v>1</v>
      </c>
    </row>
    <row r="1460" spans="1:34" x14ac:dyDescent="0.35">
      <c r="A1460" s="19">
        <v>44676</v>
      </c>
      <c r="B1460" s="7">
        <v>1.0173164344412493</v>
      </c>
      <c r="C1460">
        <v>1.6669390000000001E-3</v>
      </c>
      <c r="D1460">
        <v>6.8222281324071293E-2</v>
      </c>
      <c r="E1460">
        <v>10.9893058392858</v>
      </c>
      <c r="F1460">
        <v>4</v>
      </c>
      <c r="G1460">
        <f t="shared" si="375"/>
        <v>99999</v>
      </c>
      <c r="H1460">
        <f t="shared" si="376"/>
        <v>99999</v>
      </c>
      <c r="I1460">
        <f t="shared" si="377"/>
        <v>1</v>
      </c>
      <c r="J1460">
        <f>IF(Basket_Sheet!$I$6=0,IF(C1460&lt;Basket_Sheet!$I$7,-10,10),IF(Basket_Sheet!$I$6=1,IF(D1460&lt;Basket_Sheet!$I$7,-10,10),IF(Basket_Sheet!$I$6=2,IF(E1460&gt;Basket_Sheet!$I$7,-10,10),"")))</f>
        <v>-10</v>
      </c>
      <c r="K1460">
        <f t="shared" si="378"/>
        <v>1</v>
      </c>
      <c r="L1460">
        <f t="shared" si="379"/>
        <v>6</v>
      </c>
      <c r="M1460">
        <f t="shared" si="380"/>
        <v>6</v>
      </c>
      <c r="N1460">
        <v>36192.851600000002</v>
      </c>
      <c r="O1460" s="6">
        <f t="shared" si="385"/>
        <v>5.1280653879519633E-3</v>
      </c>
      <c r="P1460">
        <v>67544960</v>
      </c>
      <c r="Q1460" s="6">
        <f t="shared" si="386"/>
        <v>-7.3900866724541103E-5</v>
      </c>
      <c r="R1460">
        <v>9306.6558887141291</v>
      </c>
      <c r="S1460" s="6">
        <f t="shared" si="387"/>
        <v>-2.430869898224608E-3</v>
      </c>
      <c r="T1460" s="29">
        <v>1426.3308399999994</v>
      </c>
      <c r="U1460" s="6">
        <f t="shared" si="388"/>
        <v>-2.0594366788952989E-3</v>
      </c>
      <c r="V1460">
        <v>2166.2999600000003</v>
      </c>
      <c r="W1460" s="6">
        <f t="shared" si="390"/>
        <v>2.6423140705482684E-3</v>
      </c>
      <c r="X1460">
        <v>10732.986728714128</v>
      </c>
      <c r="Y1460" s="6">
        <f t="shared" si="389"/>
        <v>-2.381525230355841E-3</v>
      </c>
      <c r="Z1460" s="29">
        <v>12899.286688714128</v>
      </c>
      <c r="AA1460" s="6">
        <f t="shared" si="391"/>
        <v>-1.5413445463583475E-3</v>
      </c>
      <c r="AB1460">
        <f t="shared" si="381"/>
        <v>2022</v>
      </c>
      <c r="AC1460">
        <f t="shared" si="382"/>
        <v>4</v>
      </c>
      <c r="AD1460" s="23">
        <f t="shared" si="383"/>
        <v>2</v>
      </c>
      <c r="AE1460">
        <f>IF(ISBLANK(Basket_Sheet!$I$1),0,IF(Basket_Sheet!$I$1=0,1,IF(Calculation_Sheet!AB1460=Basket_Sheet!$I$1,1,0)))</f>
        <v>1</v>
      </c>
      <c r="AF1460">
        <f>IF(ISBLANK(Basket_Sheet!$I$2),0,IF(Basket_Sheet!$I$2=0,1,IF(Calculation_Sheet!AC1460=Basket_Sheet!$I$2,1,0)))</f>
        <v>0</v>
      </c>
      <c r="AG1460">
        <f>IF(ISBLANK(Basket_Sheet!$I$3),0,IF(Basket_Sheet!$I$3=0,1,IF(Calculation_Sheet!AD1460=Basket_Sheet!$I$3,1,0)))</f>
        <v>0</v>
      </c>
      <c r="AH1460">
        <f t="shared" si="384"/>
        <v>1</v>
      </c>
    </row>
    <row r="1461" spans="1:34" x14ac:dyDescent="0.35">
      <c r="A1461" s="19">
        <v>44677</v>
      </c>
      <c r="B1461" s="7">
        <v>-0.71534497269020936</v>
      </c>
      <c r="C1461">
        <v>0.35332499899999997</v>
      </c>
      <c r="D1461">
        <v>4.8256874255070602E-2</v>
      </c>
      <c r="E1461">
        <v>9.8459293363946401</v>
      </c>
      <c r="F1461">
        <v>3</v>
      </c>
      <c r="G1461">
        <f t="shared" si="375"/>
        <v>-1</v>
      </c>
      <c r="H1461">
        <f t="shared" si="376"/>
        <v>99999</v>
      </c>
      <c r="I1461">
        <f t="shared" si="377"/>
        <v>99999</v>
      </c>
      <c r="J1461">
        <f>IF(Basket_Sheet!$I$6=0,IF(C1461&lt;Basket_Sheet!$I$7,-10,10),IF(Basket_Sheet!$I$6=1,IF(D1461&lt;Basket_Sheet!$I$7,-10,10),IF(Basket_Sheet!$I$6=2,IF(E1461&gt;Basket_Sheet!$I$7,-10,10),"")))</f>
        <v>-10</v>
      </c>
      <c r="K1461">
        <f t="shared" si="378"/>
        <v>-1</v>
      </c>
      <c r="L1461">
        <f t="shared" si="379"/>
        <v>2</v>
      </c>
      <c r="M1461">
        <f t="shared" si="380"/>
        <v>2</v>
      </c>
      <c r="N1461">
        <v>36390.148399999998</v>
      </c>
      <c r="O1461" s="6">
        <f t="shared" si="385"/>
        <v>5.4512643043578279E-3</v>
      </c>
      <c r="P1461">
        <v>67501224</v>
      </c>
      <c r="Q1461" s="6">
        <f t="shared" si="386"/>
        <v>-6.4750945148239758E-4</v>
      </c>
      <c r="R1461">
        <v>9294.7505170423337</v>
      </c>
      <c r="S1461" s="6">
        <f t="shared" si="387"/>
        <v>-1.2792319619587822E-3</v>
      </c>
      <c r="T1461" s="29">
        <v>1428.0935399999992</v>
      </c>
      <c r="U1461" s="6">
        <f t="shared" si="388"/>
        <v>1.2358282879165738E-3</v>
      </c>
      <c r="V1461">
        <v>2185.7398400000006</v>
      </c>
      <c r="W1461" s="6">
        <f t="shared" si="390"/>
        <v>8.9737711115502883E-3</v>
      </c>
      <c r="X1461">
        <v>10722.844057042334</v>
      </c>
      <c r="Y1461" s="6">
        <f t="shared" si="389"/>
        <v>-9.4499992668950483E-4</v>
      </c>
      <c r="Z1461" s="29">
        <v>12908.583897042334</v>
      </c>
      <c r="AA1461" s="6">
        <f t="shared" si="391"/>
        <v>7.2075367828983161E-4</v>
      </c>
      <c r="AB1461">
        <f t="shared" si="381"/>
        <v>2022</v>
      </c>
      <c r="AC1461">
        <f t="shared" si="382"/>
        <v>4</v>
      </c>
      <c r="AD1461" s="23">
        <f t="shared" si="383"/>
        <v>2</v>
      </c>
      <c r="AE1461">
        <f>IF(ISBLANK(Basket_Sheet!$I$1),0,IF(Basket_Sheet!$I$1=0,1,IF(Calculation_Sheet!AB1461=Basket_Sheet!$I$1,1,0)))</f>
        <v>1</v>
      </c>
      <c r="AF1461">
        <f>IF(ISBLANK(Basket_Sheet!$I$2),0,IF(Basket_Sheet!$I$2=0,1,IF(Calculation_Sheet!AC1461=Basket_Sheet!$I$2,1,0)))</f>
        <v>0</v>
      </c>
      <c r="AG1461">
        <f>IF(ISBLANK(Basket_Sheet!$I$3),0,IF(Basket_Sheet!$I$3=0,1,IF(Calculation_Sheet!AD1461=Basket_Sheet!$I$3,1,0)))</f>
        <v>0</v>
      </c>
      <c r="AH1461">
        <f t="shared" si="384"/>
        <v>1</v>
      </c>
    </row>
    <row r="1462" spans="1:34" x14ac:dyDescent="0.35">
      <c r="A1462" s="19">
        <v>44678</v>
      </c>
      <c r="B1462" s="7">
        <v>0.41844836846364086</v>
      </c>
      <c r="C1462">
        <v>0.21400935300000001</v>
      </c>
      <c r="D1462">
        <v>4.4993066093136302E-2</v>
      </c>
      <c r="E1462">
        <v>8.6622717962289695</v>
      </c>
      <c r="F1462">
        <v>2</v>
      </c>
      <c r="G1462">
        <f t="shared" si="375"/>
        <v>99999</v>
      </c>
      <c r="H1462">
        <f t="shared" si="376"/>
        <v>99999</v>
      </c>
      <c r="I1462">
        <f t="shared" si="377"/>
        <v>1</v>
      </c>
      <c r="J1462">
        <f>IF(Basket_Sheet!$I$6=0,IF(C1462&lt;Basket_Sheet!$I$7,-10,10),IF(Basket_Sheet!$I$6=1,IF(D1462&lt;Basket_Sheet!$I$7,-10,10),IF(Basket_Sheet!$I$6=2,IF(E1462&gt;Basket_Sheet!$I$7,-10,10),"")))</f>
        <v>-10</v>
      </c>
      <c r="K1462">
        <f t="shared" si="378"/>
        <v>1</v>
      </c>
      <c r="L1462">
        <f t="shared" si="379"/>
        <v>6</v>
      </c>
      <c r="M1462">
        <f t="shared" si="380"/>
        <v>6</v>
      </c>
      <c r="N1462">
        <v>36045.851600000002</v>
      </c>
      <c r="O1462" s="6">
        <f t="shared" si="385"/>
        <v>-9.4612639722018166E-3</v>
      </c>
      <c r="P1462">
        <v>67571520</v>
      </c>
      <c r="Q1462" s="6">
        <f t="shared" si="386"/>
        <v>1.0414033381083154E-3</v>
      </c>
      <c r="R1462">
        <v>9291.8966295950831</v>
      </c>
      <c r="S1462" s="6">
        <f t="shared" si="387"/>
        <v>-3.0704293160077611E-4</v>
      </c>
      <c r="T1462" s="29">
        <v>1432.4232799999995</v>
      </c>
      <c r="U1462" s="6">
        <f t="shared" si="388"/>
        <v>3.0318322145763688E-3</v>
      </c>
      <c r="V1462">
        <v>2194.9670800000004</v>
      </c>
      <c r="W1462" s="6">
        <f t="shared" si="390"/>
        <v>4.2215637154692232E-3</v>
      </c>
      <c r="X1462">
        <v>10724.319909595082</v>
      </c>
      <c r="Y1462" s="6">
        <f t="shared" si="389"/>
        <v>1.3763629731977645E-4</v>
      </c>
      <c r="Z1462" s="29">
        <v>12919.286989595083</v>
      </c>
      <c r="AA1462" s="6">
        <f t="shared" si="391"/>
        <v>8.2914536854827858E-4</v>
      </c>
      <c r="AB1462">
        <f t="shared" si="381"/>
        <v>2022</v>
      </c>
      <c r="AC1462">
        <f t="shared" si="382"/>
        <v>4</v>
      </c>
      <c r="AD1462" s="23">
        <f t="shared" si="383"/>
        <v>2</v>
      </c>
      <c r="AE1462">
        <f>IF(ISBLANK(Basket_Sheet!$I$1),0,IF(Basket_Sheet!$I$1=0,1,IF(Calculation_Sheet!AB1462=Basket_Sheet!$I$1,1,0)))</f>
        <v>1</v>
      </c>
      <c r="AF1462">
        <f>IF(ISBLANK(Basket_Sheet!$I$2),0,IF(Basket_Sheet!$I$2=0,1,IF(Calculation_Sheet!AC1462=Basket_Sheet!$I$2,1,0)))</f>
        <v>0</v>
      </c>
      <c r="AG1462">
        <f>IF(ISBLANK(Basket_Sheet!$I$3),0,IF(Basket_Sheet!$I$3=0,1,IF(Calculation_Sheet!AD1462=Basket_Sheet!$I$3,1,0)))</f>
        <v>0</v>
      </c>
      <c r="AH1462">
        <f t="shared" si="384"/>
        <v>1</v>
      </c>
    </row>
    <row r="1463" spans="1:34" x14ac:dyDescent="0.35">
      <c r="A1463" s="19">
        <v>44679</v>
      </c>
      <c r="B1463" s="7">
        <v>-5.9005482305572017E-2</v>
      </c>
      <c r="C1463">
        <v>0.88809704700000003</v>
      </c>
      <c r="D1463">
        <v>0.231288203122333</v>
      </c>
      <c r="E1463">
        <v>5.59381381818178</v>
      </c>
      <c r="F1463">
        <v>3</v>
      </c>
      <c r="G1463">
        <f t="shared" si="375"/>
        <v>99999</v>
      </c>
      <c r="H1463">
        <f t="shared" si="376"/>
        <v>0</v>
      </c>
      <c r="I1463">
        <f t="shared" si="377"/>
        <v>99999</v>
      </c>
      <c r="J1463">
        <f>IF(Basket_Sheet!$I$6=0,IF(C1463&lt;Basket_Sheet!$I$7,-10,10),IF(Basket_Sheet!$I$6=1,IF(D1463&lt;Basket_Sheet!$I$7,-10,10),IF(Basket_Sheet!$I$6=2,IF(E1463&gt;Basket_Sheet!$I$7,-10,10),"")))</f>
        <v>10</v>
      </c>
      <c r="K1463">
        <f t="shared" si="378"/>
        <v>0</v>
      </c>
      <c r="L1463">
        <f t="shared" si="379"/>
        <v>3</v>
      </c>
      <c r="M1463">
        <f t="shared" si="380"/>
        <v>3</v>
      </c>
      <c r="N1463">
        <v>36424</v>
      </c>
      <c r="O1463" s="6">
        <f t="shared" si="385"/>
        <v>1.0490760606693517E-2</v>
      </c>
      <c r="P1463">
        <v>66876420</v>
      </c>
      <c r="Q1463" s="6">
        <f t="shared" si="386"/>
        <v>-1.0286878258769394E-2</v>
      </c>
      <c r="R1463">
        <v>9284.1237056623359</v>
      </c>
      <c r="S1463" s="6">
        <f t="shared" si="387"/>
        <v>-8.3652716367832447E-4</v>
      </c>
      <c r="T1463" s="29">
        <v>1437.4167599999996</v>
      </c>
      <c r="U1463" s="6">
        <f t="shared" si="388"/>
        <v>3.4860366134235043E-3</v>
      </c>
      <c r="V1463">
        <v>2176.3301600000004</v>
      </c>
      <c r="W1463" s="6">
        <f t="shared" si="390"/>
        <v>-8.490751487717052E-3</v>
      </c>
      <c r="X1463">
        <v>10721.540465662336</v>
      </c>
      <c r="Y1463" s="6">
        <f t="shared" si="389"/>
        <v>-2.591720459830249E-4</v>
      </c>
      <c r="Z1463" s="29">
        <v>12897.870625662337</v>
      </c>
      <c r="AA1463" s="6">
        <f t="shared" si="391"/>
        <v>-1.6577047905192988E-3</v>
      </c>
      <c r="AB1463">
        <f t="shared" si="381"/>
        <v>2022</v>
      </c>
      <c r="AC1463">
        <f t="shared" si="382"/>
        <v>4</v>
      </c>
      <c r="AD1463" s="23">
        <f t="shared" si="383"/>
        <v>2</v>
      </c>
      <c r="AE1463">
        <f>IF(ISBLANK(Basket_Sheet!$I$1),0,IF(Basket_Sheet!$I$1=0,1,IF(Calculation_Sheet!AB1463=Basket_Sheet!$I$1,1,0)))</f>
        <v>1</v>
      </c>
      <c r="AF1463">
        <f>IF(ISBLANK(Basket_Sheet!$I$2),0,IF(Basket_Sheet!$I$2=0,1,IF(Calculation_Sheet!AC1463=Basket_Sheet!$I$2,1,0)))</f>
        <v>0</v>
      </c>
      <c r="AG1463">
        <f>IF(ISBLANK(Basket_Sheet!$I$3),0,IF(Basket_Sheet!$I$3=0,1,IF(Calculation_Sheet!AD1463=Basket_Sheet!$I$3,1,0)))</f>
        <v>0</v>
      </c>
      <c r="AH1463">
        <f t="shared" si="384"/>
        <v>1</v>
      </c>
    </row>
    <row r="1464" spans="1:34" x14ac:dyDescent="0.35">
      <c r="A1464" s="19">
        <v>44680</v>
      </c>
      <c r="B1464" s="7">
        <v>-0.66906401131271431</v>
      </c>
      <c r="C1464">
        <v>8.1016799E-2</v>
      </c>
      <c r="D1464">
        <v>0.220023361278814</v>
      </c>
      <c r="E1464">
        <v>6.1209933169191304</v>
      </c>
      <c r="F1464">
        <v>6</v>
      </c>
      <c r="G1464">
        <f t="shared" si="375"/>
        <v>-1</v>
      </c>
      <c r="H1464">
        <f t="shared" si="376"/>
        <v>99999</v>
      </c>
      <c r="I1464">
        <f t="shared" si="377"/>
        <v>99999</v>
      </c>
      <c r="J1464">
        <f>IF(Basket_Sheet!$I$6=0,IF(C1464&lt;Basket_Sheet!$I$7,-10,10),IF(Basket_Sheet!$I$6=1,IF(D1464&lt;Basket_Sheet!$I$7,-10,10),IF(Basket_Sheet!$I$6=2,IF(E1464&gt;Basket_Sheet!$I$7,-10,10),"")))</f>
        <v>10</v>
      </c>
      <c r="K1464">
        <f t="shared" si="378"/>
        <v>-1</v>
      </c>
      <c r="L1464">
        <f t="shared" si="379"/>
        <v>1</v>
      </c>
      <c r="M1464">
        <f t="shared" si="380"/>
        <v>1</v>
      </c>
      <c r="N1464">
        <v>36063.75</v>
      </c>
      <c r="O1464" s="6">
        <f t="shared" si="385"/>
        <v>-9.8904568416429139E-3</v>
      </c>
      <c r="P1464">
        <v>67056108</v>
      </c>
      <c r="Q1464" s="6">
        <f t="shared" si="386"/>
        <v>2.686866312521019E-3</v>
      </c>
      <c r="R1464">
        <v>9254.7213549420758</v>
      </c>
      <c r="S1464" s="6">
        <f t="shared" si="387"/>
        <v>-3.1669494776688234E-3</v>
      </c>
      <c r="T1464" s="29">
        <v>1443.4187599999993</v>
      </c>
      <c r="U1464" s="6">
        <f t="shared" si="388"/>
        <v>4.1755461373635949E-3</v>
      </c>
      <c r="V1464">
        <v>2158.0804800000005</v>
      </c>
      <c r="W1464" s="6">
        <f t="shared" si="390"/>
        <v>-8.3855291515143593E-3</v>
      </c>
      <c r="X1464">
        <v>10698.140114942074</v>
      </c>
      <c r="Y1464" s="6">
        <f t="shared" si="389"/>
        <v>-2.182554903859657E-3</v>
      </c>
      <c r="Z1464" s="29">
        <v>12856.220594942075</v>
      </c>
      <c r="AA1464" s="6">
        <f t="shared" si="391"/>
        <v>-3.229217591731226E-3</v>
      </c>
      <c r="AB1464">
        <f t="shared" si="381"/>
        <v>2022</v>
      </c>
      <c r="AC1464">
        <f t="shared" si="382"/>
        <v>4</v>
      </c>
      <c r="AD1464" s="23">
        <f t="shared" si="383"/>
        <v>2</v>
      </c>
      <c r="AE1464">
        <f>IF(ISBLANK(Basket_Sheet!$I$1),0,IF(Basket_Sheet!$I$1=0,1,IF(Calculation_Sheet!AB1464=Basket_Sheet!$I$1,1,0)))</f>
        <v>1</v>
      </c>
      <c r="AF1464">
        <f>IF(ISBLANK(Basket_Sheet!$I$2),0,IF(Basket_Sheet!$I$2=0,1,IF(Calculation_Sheet!AC1464=Basket_Sheet!$I$2,1,0)))</f>
        <v>0</v>
      </c>
      <c r="AG1464">
        <f>IF(ISBLANK(Basket_Sheet!$I$3),0,IF(Basket_Sheet!$I$3=0,1,IF(Calculation_Sheet!AD1464=Basket_Sheet!$I$3,1,0)))</f>
        <v>0</v>
      </c>
      <c r="AH1464">
        <f t="shared" si="384"/>
        <v>1</v>
      </c>
    </row>
    <row r="1465" spans="1:34" x14ac:dyDescent="0.35">
      <c r="A1465" s="19">
        <v>44683</v>
      </c>
      <c r="B1465" s="7">
        <v>-1.2700869906387546</v>
      </c>
      <c r="C1465">
        <v>0.22298971500000001</v>
      </c>
      <c r="D1465">
        <v>9.5596357118790706E-2</v>
      </c>
      <c r="E1465">
        <v>11.3992457594369</v>
      </c>
      <c r="F1465">
        <v>4</v>
      </c>
      <c r="G1465">
        <f t="shared" si="375"/>
        <v>-1</v>
      </c>
      <c r="H1465">
        <f t="shared" si="376"/>
        <v>99999</v>
      </c>
      <c r="I1465">
        <f t="shared" si="377"/>
        <v>99999</v>
      </c>
      <c r="J1465">
        <f>IF(Basket_Sheet!$I$6=0,IF(C1465&lt;Basket_Sheet!$I$7,-10,10),IF(Basket_Sheet!$I$6=1,IF(D1465&lt;Basket_Sheet!$I$7,-10,10),IF(Basket_Sheet!$I$6=2,IF(E1465&gt;Basket_Sheet!$I$7,-10,10),"")))</f>
        <v>10</v>
      </c>
      <c r="K1465">
        <f t="shared" si="378"/>
        <v>-1</v>
      </c>
      <c r="L1465">
        <f t="shared" si="379"/>
        <v>1</v>
      </c>
      <c r="M1465">
        <f t="shared" si="380"/>
        <v>1</v>
      </c>
      <c r="N1465">
        <v>36138.449200000003</v>
      </c>
      <c r="O1465" s="6">
        <f t="shared" si="385"/>
        <v>2.0713098332814095E-3</v>
      </c>
      <c r="P1465">
        <v>67273328</v>
      </c>
      <c r="Q1465" s="6">
        <f t="shared" si="386"/>
        <v>3.2393767917457961E-3</v>
      </c>
      <c r="R1465">
        <v>9281.4112169837499</v>
      </c>
      <c r="S1465" s="6">
        <f t="shared" si="387"/>
        <v>2.8839184906870319E-3</v>
      </c>
      <c r="T1465" s="29">
        <v>1446.3172199999995</v>
      </c>
      <c r="U1465" s="6">
        <f t="shared" si="388"/>
        <v>2.0080520499816679E-3</v>
      </c>
      <c r="V1465">
        <v>2152.0071200000002</v>
      </c>
      <c r="W1465" s="6">
        <f t="shared" si="390"/>
        <v>-2.8142416634991951E-3</v>
      </c>
      <c r="X1465">
        <v>10727.728436983749</v>
      </c>
      <c r="Y1465" s="6">
        <f t="shared" si="389"/>
        <v>2.7657444867774661E-3</v>
      </c>
      <c r="Z1465" s="29">
        <v>12879.735556983749</v>
      </c>
      <c r="AA1465" s="6">
        <f t="shared" si="391"/>
        <v>1.8290726942664648E-3</v>
      </c>
      <c r="AB1465">
        <f t="shared" si="381"/>
        <v>2022</v>
      </c>
      <c r="AC1465">
        <f t="shared" si="382"/>
        <v>5</v>
      </c>
      <c r="AD1465" s="23">
        <f t="shared" si="383"/>
        <v>2</v>
      </c>
      <c r="AE1465">
        <f>IF(ISBLANK(Basket_Sheet!$I$1),0,IF(Basket_Sheet!$I$1=0,1,IF(Calculation_Sheet!AB1465=Basket_Sheet!$I$1,1,0)))</f>
        <v>1</v>
      </c>
      <c r="AF1465">
        <f>IF(ISBLANK(Basket_Sheet!$I$2),0,IF(Basket_Sheet!$I$2=0,1,IF(Calculation_Sheet!AC1465=Basket_Sheet!$I$2,1,0)))</f>
        <v>0</v>
      </c>
      <c r="AG1465">
        <f>IF(ISBLANK(Basket_Sheet!$I$3),0,IF(Basket_Sheet!$I$3=0,1,IF(Calculation_Sheet!AD1465=Basket_Sheet!$I$3,1,0)))</f>
        <v>0</v>
      </c>
      <c r="AH1465">
        <f t="shared" si="384"/>
        <v>1</v>
      </c>
    </row>
    <row r="1466" spans="1:34" x14ac:dyDescent="0.35">
      <c r="A1466" s="19">
        <v>44685</v>
      </c>
      <c r="B1466" s="7">
        <v>-2.0074554336892301</v>
      </c>
      <c r="C1466">
        <v>0.70766355999999997</v>
      </c>
      <c r="D1466">
        <v>0.32662340455986799</v>
      </c>
      <c r="E1466">
        <v>5.1438846806345397</v>
      </c>
      <c r="F1466">
        <v>8</v>
      </c>
      <c r="G1466">
        <f t="shared" si="375"/>
        <v>-1</v>
      </c>
      <c r="H1466">
        <f t="shared" si="376"/>
        <v>99999</v>
      </c>
      <c r="I1466">
        <f t="shared" si="377"/>
        <v>99999</v>
      </c>
      <c r="J1466">
        <f>IF(Basket_Sheet!$I$6=0,IF(C1466&lt;Basket_Sheet!$I$7,-10,10),IF(Basket_Sheet!$I$6=1,IF(D1466&lt;Basket_Sheet!$I$7,-10,10),IF(Basket_Sheet!$I$6=2,IF(E1466&gt;Basket_Sheet!$I$7,-10,10),"")))</f>
        <v>10</v>
      </c>
      <c r="K1466">
        <f t="shared" si="378"/>
        <v>-1</v>
      </c>
      <c r="L1466">
        <f t="shared" si="379"/>
        <v>1</v>
      </c>
      <c r="M1466">
        <f t="shared" si="380"/>
        <v>1</v>
      </c>
      <c r="N1466">
        <v>35317.550799999997</v>
      </c>
      <c r="O1466" s="6">
        <f t="shared" si="385"/>
        <v>-2.2715374294478785E-2</v>
      </c>
      <c r="P1466">
        <v>67496408</v>
      </c>
      <c r="Q1466" s="6">
        <f t="shared" si="386"/>
        <v>3.3160244428520613E-3</v>
      </c>
      <c r="R1466">
        <v>9293.8725521168362</v>
      </c>
      <c r="S1466" s="6">
        <f t="shared" si="387"/>
        <v>1.3426121138004898E-3</v>
      </c>
      <c r="T1466" s="29">
        <v>1448.3579999999997</v>
      </c>
      <c r="U1466" s="6">
        <f t="shared" si="388"/>
        <v>1.4110182550410855E-3</v>
      </c>
      <c r="V1466">
        <v>2155.4752400000002</v>
      </c>
      <c r="W1466" s="6">
        <f t="shared" si="390"/>
        <v>1.6115745936751136E-3</v>
      </c>
      <c r="X1466">
        <v>10742.230552116836</v>
      </c>
      <c r="Y1466" s="6">
        <f t="shared" si="389"/>
        <v>1.3518346608301091E-3</v>
      </c>
      <c r="Z1466" s="29">
        <v>12897.705792116836</v>
      </c>
      <c r="AA1466" s="6">
        <f t="shared" si="391"/>
        <v>1.3952332370164022E-3</v>
      </c>
      <c r="AB1466">
        <f t="shared" si="381"/>
        <v>2022</v>
      </c>
      <c r="AC1466">
        <f t="shared" si="382"/>
        <v>5</v>
      </c>
      <c r="AD1466" s="23">
        <f t="shared" si="383"/>
        <v>2</v>
      </c>
      <c r="AE1466">
        <f>IF(ISBLANK(Basket_Sheet!$I$1),0,IF(Basket_Sheet!$I$1=0,1,IF(Calculation_Sheet!AB1466=Basket_Sheet!$I$1,1,0)))</f>
        <v>1</v>
      </c>
      <c r="AF1466">
        <f>IF(ISBLANK(Basket_Sheet!$I$2),0,IF(Basket_Sheet!$I$2=0,1,IF(Calculation_Sheet!AC1466=Basket_Sheet!$I$2,1,0)))</f>
        <v>0</v>
      </c>
      <c r="AG1466">
        <f>IF(ISBLANK(Basket_Sheet!$I$3),0,IF(Basket_Sheet!$I$3=0,1,IF(Calculation_Sheet!AD1466=Basket_Sheet!$I$3,1,0)))</f>
        <v>0</v>
      </c>
      <c r="AH1466">
        <f t="shared" si="384"/>
        <v>1</v>
      </c>
    </row>
    <row r="1467" spans="1:34" x14ac:dyDescent="0.35">
      <c r="A1467" s="19">
        <v>44686</v>
      </c>
      <c r="B1467" s="7">
        <v>-1.8835193106827679</v>
      </c>
      <c r="C1467">
        <v>0.67254381900000004</v>
      </c>
      <c r="D1467">
        <v>0.18325495887024801</v>
      </c>
      <c r="E1467">
        <v>6.2256688315612196</v>
      </c>
      <c r="F1467">
        <v>7</v>
      </c>
      <c r="G1467">
        <f t="shared" si="375"/>
        <v>-1</v>
      </c>
      <c r="H1467">
        <f t="shared" si="376"/>
        <v>99999</v>
      </c>
      <c r="I1467">
        <f t="shared" si="377"/>
        <v>99999</v>
      </c>
      <c r="J1467">
        <f>IF(Basket_Sheet!$I$6=0,IF(C1467&lt;Basket_Sheet!$I$7,-10,10),IF(Basket_Sheet!$I$6=1,IF(D1467&lt;Basket_Sheet!$I$7,-10,10),IF(Basket_Sheet!$I$6=2,IF(E1467&gt;Basket_Sheet!$I$7,-10,10),"")))</f>
        <v>10</v>
      </c>
      <c r="K1467">
        <f t="shared" si="378"/>
        <v>-1</v>
      </c>
      <c r="L1467">
        <f t="shared" si="379"/>
        <v>1</v>
      </c>
      <c r="M1467">
        <f t="shared" si="380"/>
        <v>1</v>
      </c>
      <c r="N1467">
        <v>35160.101600000002</v>
      </c>
      <c r="O1467" s="6">
        <f t="shared" si="385"/>
        <v>-4.4581007582211729E-3</v>
      </c>
      <c r="P1467">
        <v>66875280</v>
      </c>
      <c r="Q1467" s="6">
        <f t="shared" si="386"/>
        <v>-9.2023859995631341E-3</v>
      </c>
      <c r="R1467">
        <v>9237.6020294164155</v>
      </c>
      <c r="S1467" s="6">
        <f t="shared" si="387"/>
        <v>-6.0545829937816986E-3</v>
      </c>
      <c r="T1467" s="29">
        <v>1439.1523599999996</v>
      </c>
      <c r="U1467" s="6">
        <f t="shared" si="388"/>
        <v>-6.3559147669293159E-3</v>
      </c>
      <c r="V1467">
        <v>2208.5566800000006</v>
      </c>
      <c r="W1467" s="6">
        <f t="shared" si="390"/>
        <v>2.4626327881177801E-2</v>
      </c>
      <c r="X1467">
        <v>10676.754389416416</v>
      </c>
      <c r="Y1467" s="6">
        <f t="shared" si="389"/>
        <v>-6.095211081419083E-3</v>
      </c>
      <c r="Z1467" s="29">
        <v>12885.311069416417</v>
      </c>
      <c r="AA1467" s="6">
        <f t="shared" si="391"/>
        <v>-9.6100212706007326E-4</v>
      </c>
      <c r="AB1467">
        <f t="shared" si="381"/>
        <v>2022</v>
      </c>
      <c r="AC1467">
        <f t="shared" si="382"/>
        <v>5</v>
      </c>
      <c r="AD1467" s="23">
        <f t="shared" si="383"/>
        <v>2</v>
      </c>
      <c r="AE1467">
        <f>IF(ISBLANK(Basket_Sheet!$I$1),0,IF(Basket_Sheet!$I$1=0,1,IF(Calculation_Sheet!AB1467=Basket_Sheet!$I$1,1,0)))</f>
        <v>1</v>
      </c>
      <c r="AF1467">
        <f>IF(ISBLANK(Basket_Sheet!$I$2),0,IF(Basket_Sheet!$I$2=0,1,IF(Calculation_Sheet!AC1467=Basket_Sheet!$I$2,1,0)))</f>
        <v>0</v>
      </c>
      <c r="AG1467">
        <f>IF(ISBLANK(Basket_Sheet!$I$3),0,IF(Basket_Sheet!$I$3=0,1,IF(Calculation_Sheet!AD1467=Basket_Sheet!$I$3,1,0)))</f>
        <v>0</v>
      </c>
      <c r="AH1467">
        <f t="shared" si="384"/>
        <v>1</v>
      </c>
    </row>
    <row r="1468" spans="1:34" x14ac:dyDescent="0.35">
      <c r="A1468" s="19">
        <v>44687</v>
      </c>
      <c r="B1468" s="7">
        <v>-0.48438610356676076</v>
      </c>
      <c r="C1468">
        <v>6.5008304000000003E-2</v>
      </c>
      <c r="D1468">
        <v>1.65066658683631E-2</v>
      </c>
      <c r="E1468">
        <v>12.8541841483965</v>
      </c>
      <c r="F1468">
        <v>11</v>
      </c>
      <c r="G1468">
        <f t="shared" si="375"/>
        <v>-1</v>
      </c>
      <c r="H1468">
        <f t="shared" si="376"/>
        <v>99999</v>
      </c>
      <c r="I1468">
        <f t="shared" si="377"/>
        <v>99999</v>
      </c>
      <c r="J1468">
        <f>IF(Basket_Sheet!$I$6=0,IF(C1468&lt;Basket_Sheet!$I$7,-10,10),IF(Basket_Sheet!$I$6=1,IF(D1468&lt;Basket_Sheet!$I$7,-10,10),IF(Basket_Sheet!$I$6=2,IF(E1468&gt;Basket_Sheet!$I$7,-10,10),"")))</f>
        <v>-10</v>
      </c>
      <c r="K1468">
        <f t="shared" si="378"/>
        <v>-1</v>
      </c>
      <c r="L1468">
        <f t="shared" si="379"/>
        <v>2</v>
      </c>
      <c r="M1468">
        <f t="shared" si="380"/>
        <v>2</v>
      </c>
      <c r="N1468">
        <v>34681.5</v>
      </c>
      <c r="O1468" s="6">
        <f t="shared" si="385"/>
        <v>-1.361206533032322E-2</v>
      </c>
      <c r="P1468">
        <v>66814756</v>
      </c>
      <c r="Q1468" s="6">
        <f t="shared" si="386"/>
        <v>-9.0502798642488891E-4</v>
      </c>
      <c r="R1468">
        <v>9251.276391259973</v>
      </c>
      <c r="S1468" s="6">
        <f t="shared" si="387"/>
        <v>1.4802934571127579E-3</v>
      </c>
      <c r="T1468" s="29">
        <v>1438.9674999999997</v>
      </c>
      <c r="U1468" s="6">
        <f t="shared" si="388"/>
        <v>-1.2845061102484401E-4</v>
      </c>
      <c r="V1468">
        <v>2139.0078400000007</v>
      </c>
      <c r="W1468" s="6">
        <f t="shared" si="390"/>
        <v>-3.1490629436777606E-2</v>
      </c>
      <c r="X1468">
        <v>10690.243891259972</v>
      </c>
      <c r="Y1468" s="6">
        <f t="shared" si="389"/>
        <v>1.2634459266880338E-3</v>
      </c>
      <c r="Z1468" s="29">
        <v>12829.251731259972</v>
      </c>
      <c r="AA1468" s="6">
        <f t="shared" si="391"/>
        <v>-4.3506391001690847E-3</v>
      </c>
      <c r="AB1468">
        <f t="shared" si="381"/>
        <v>2022</v>
      </c>
      <c r="AC1468">
        <f t="shared" si="382"/>
        <v>5</v>
      </c>
      <c r="AD1468" s="23">
        <f t="shared" si="383"/>
        <v>2</v>
      </c>
      <c r="AE1468">
        <f>IF(ISBLANK(Basket_Sheet!$I$1),0,IF(Basket_Sheet!$I$1=0,1,IF(Calculation_Sheet!AB1468=Basket_Sheet!$I$1,1,0)))</f>
        <v>1</v>
      </c>
      <c r="AF1468">
        <f>IF(ISBLANK(Basket_Sheet!$I$2),0,IF(Basket_Sheet!$I$2=0,1,IF(Calculation_Sheet!AC1468=Basket_Sheet!$I$2,1,0)))</f>
        <v>0</v>
      </c>
      <c r="AG1468">
        <f>IF(ISBLANK(Basket_Sheet!$I$3),0,IF(Basket_Sheet!$I$3=0,1,IF(Calculation_Sheet!AD1468=Basket_Sheet!$I$3,1,0)))</f>
        <v>0</v>
      </c>
      <c r="AH1468">
        <f t="shared" si="384"/>
        <v>1</v>
      </c>
    </row>
    <row r="1469" spans="1:34" x14ac:dyDescent="0.35">
      <c r="A1469" s="19">
        <v>44690</v>
      </c>
      <c r="B1469" s="7">
        <v>0.67344846455304652</v>
      </c>
      <c r="C1469">
        <v>0.41629514000000001</v>
      </c>
      <c r="D1469">
        <v>0.12399995719082101</v>
      </c>
      <c r="E1469">
        <v>8.7881414469611006</v>
      </c>
      <c r="F1469">
        <v>8</v>
      </c>
      <c r="G1469">
        <f t="shared" si="375"/>
        <v>99999</v>
      </c>
      <c r="H1469">
        <f t="shared" si="376"/>
        <v>99999</v>
      </c>
      <c r="I1469">
        <f t="shared" si="377"/>
        <v>1</v>
      </c>
      <c r="J1469">
        <f>IF(Basket_Sheet!$I$6=0,IF(C1469&lt;Basket_Sheet!$I$7,-10,10),IF(Basket_Sheet!$I$6=1,IF(D1469&lt;Basket_Sheet!$I$7,-10,10),IF(Basket_Sheet!$I$6=2,IF(E1469&gt;Basket_Sheet!$I$7,-10,10),"")))</f>
        <v>10</v>
      </c>
      <c r="K1469">
        <f t="shared" si="378"/>
        <v>1</v>
      </c>
      <c r="L1469">
        <f t="shared" si="379"/>
        <v>5</v>
      </c>
      <c r="M1469">
        <f t="shared" si="380"/>
        <v>5</v>
      </c>
      <c r="N1469">
        <v>34321.050799999997</v>
      </c>
      <c r="O1469" s="6">
        <f t="shared" si="385"/>
        <v>-1.0393126018194199E-2</v>
      </c>
      <c r="P1469">
        <v>67013276</v>
      </c>
      <c r="Q1469" s="6">
        <f t="shared" si="386"/>
        <v>2.9711999546926382E-3</v>
      </c>
      <c r="R1469">
        <v>9260.6739254239765</v>
      </c>
      <c r="S1469" s="6">
        <f t="shared" si="387"/>
        <v>1.0158094695864595E-3</v>
      </c>
      <c r="T1469" s="29">
        <v>1434.9767399999996</v>
      </c>
      <c r="U1469" s="6">
        <f t="shared" si="388"/>
        <v>-2.7733496413228087E-3</v>
      </c>
      <c r="V1469">
        <v>2139.0078400000007</v>
      </c>
      <c r="W1469" s="6">
        <f t="shared" si="390"/>
        <v>0</v>
      </c>
      <c r="X1469">
        <v>10695.650665423977</v>
      </c>
      <c r="Y1469" s="6">
        <f t="shared" si="389"/>
        <v>5.0576714797179179E-4</v>
      </c>
      <c r="Z1469" s="29">
        <v>12834.658505423977</v>
      </c>
      <c r="AA1469" s="6">
        <f t="shared" si="391"/>
        <v>4.2144111576125631E-4</v>
      </c>
      <c r="AB1469">
        <f t="shared" si="381"/>
        <v>2022</v>
      </c>
      <c r="AC1469">
        <f t="shared" si="382"/>
        <v>5</v>
      </c>
      <c r="AD1469" s="23">
        <f t="shared" si="383"/>
        <v>2</v>
      </c>
      <c r="AE1469">
        <f>IF(ISBLANK(Basket_Sheet!$I$1),0,IF(Basket_Sheet!$I$1=0,1,IF(Calculation_Sheet!AB1469=Basket_Sheet!$I$1,1,0)))</f>
        <v>1</v>
      </c>
      <c r="AF1469">
        <f>IF(ISBLANK(Basket_Sheet!$I$2),0,IF(Basket_Sheet!$I$2=0,1,IF(Calculation_Sheet!AC1469=Basket_Sheet!$I$2,1,0)))</f>
        <v>0</v>
      </c>
      <c r="AG1469">
        <f>IF(ISBLANK(Basket_Sheet!$I$3),0,IF(Basket_Sheet!$I$3=0,1,IF(Calculation_Sheet!AD1469=Basket_Sheet!$I$3,1,0)))</f>
        <v>0</v>
      </c>
      <c r="AH1469">
        <f t="shared" si="384"/>
        <v>1</v>
      </c>
    </row>
    <row r="1470" spans="1:34" x14ac:dyDescent="0.35">
      <c r="A1470" s="19">
        <v>44691</v>
      </c>
      <c r="B1470" s="7">
        <v>0.60983183332638236</v>
      </c>
      <c r="C1470">
        <v>0.701350743</v>
      </c>
      <c r="D1470">
        <v>4.19748911856603E-2</v>
      </c>
      <c r="E1470">
        <v>8.1991657043482302</v>
      </c>
      <c r="F1470">
        <v>3</v>
      </c>
      <c r="G1470">
        <f t="shared" si="375"/>
        <v>99999</v>
      </c>
      <c r="H1470">
        <f t="shared" si="376"/>
        <v>99999</v>
      </c>
      <c r="I1470">
        <f t="shared" si="377"/>
        <v>1</v>
      </c>
      <c r="J1470">
        <f>IF(Basket_Sheet!$I$6=0,IF(C1470&lt;Basket_Sheet!$I$7,-10,10),IF(Basket_Sheet!$I$6=1,IF(D1470&lt;Basket_Sheet!$I$7,-10,10),IF(Basket_Sheet!$I$6=2,IF(E1470&gt;Basket_Sheet!$I$7,-10,10),"")))</f>
        <v>-10</v>
      </c>
      <c r="K1470">
        <f t="shared" si="378"/>
        <v>1</v>
      </c>
      <c r="L1470">
        <f t="shared" si="379"/>
        <v>6</v>
      </c>
      <c r="M1470">
        <f t="shared" si="380"/>
        <v>6</v>
      </c>
      <c r="N1470">
        <v>34418.199200000003</v>
      </c>
      <c r="O1470" s="6">
        <f t="shared" si="385"/>
        <v>2.8305776698422935E-3</v>
      </c>
      <c r="P1470">
        <v>66476488</v>
      </c>
      <c r="Q1470" s="6">
        <f t="shared" si="386"/>
        <v>-8.010173984032698E-3</v>
      </c>
      <c r="R1470">
        <v>9253.9145498208891</v>
      </c>
      <c r="S1470" s="6">
        <f t="shared" si="387"/>
        <v>-7.2990104797132638E-4</v>
      </c>
      <c r="T1470" s="29">
        <v>1436.9718599999997</v>
      </c>
      <c r="U1470" s="6">
        <f t="shared" si="388"/>
        <v>1.3903500623988485E-3</v>
      </c>
      <c r="V1470">
        <v>2130.8629200000005</v>
      </c>
      <c r="W1470" s="6">
        <f t="shared" si="390"/>
        <v>-3.807802780189995E-3</v>
      </c>
      <c r="X1470">
        <v>10690.886409820889</v>
      </c>
      <c r="Y1470" s="6">
        <f t="shared" si="389"/>
        <v>-4.4543859481960268E-4</v>
      </c>
      <c r="Z1470" s="29">
        <v>12821.74932982089</v>
      </c>
      <c r="AA1470" s="6">
        <f t="shared" si="391"/>
        <v>-1.005805927569603E-3</v>
      </c>
      <c r="AB1470">
        <f t="shared" si="381"/>
        <v>2022</v>
      </c>
      <c r="AC1470">
        <f t="shared" si="382"/>
        <v>5</v>
      </c>
      <c r="AD1470" s="23">
        <f t="shared" si="383"/>
        <v>2</v>
      </c>
      <c r="AE1470">
        <f>IF(ISBLANK(Basket_Sheet!$I$1),0,IF(Basket_Sheet!$I$1=0,1,IF(Calculation_Sheet!AB1470=Basket_Sheet!$I$1,1,0)))</f>
        <v>1</v>
      </c>
      <c r="AF1470">
        <f>IF(ISBLANK(Basket_Sheet!$I$2),0,IF(Basket_Sheet!$I$2=0,1,IF(Calculation_Sheet!AC1470=Basket_Sheet!$I$2,1,0)))</f>
        <v>0</v>
      </c>
      <c r="AG1470">
        <f>IF(ISBLANK(Basket_Sheet!$I$3),0,IF(Basket_Sheet!$I$3=0,1,IF(Calculation_Sheet!AD1470=Basket_Sheet!$I$3,1,0)))</f>
        <v>0</v>
      </c>
      <c r="AH1470">
        <f t="shared" si="384"/>
        <v>1</v>
      </c>
    </row>
    <row r="1471" spans="1:34" x14ac:dyDescent="0.35">
      <c r="A1471" s="19">
        <v>44692</v>
      </c>
      <c r="B1471" s="7">
        <v>-2.0503822521666963</v>
      </c>
      <c r="C1471">
        <v>5.6972949000000002E-2</v>
      </c>
      <c r="D1471">
        <v>8.9048636888424803E-3</v>
      </c>
      <c r="E1471">
        <v>9.1175315767842697</v>
      </c>
      <c r="F1471">
        <v>9</v>
      </c>
      <c r="G1471">
        <f t="shared" si="375"/>
        <v>-1</v>
      </c>
      <c r="H1471">
        <f t="shared" si="376"/>
        <v>99999</v>
      </c>
      <c r="I1471">
        <f t="shared" si="377"/>
        <v>99999</v>
      </c>
      <c r="J1471">
        <f>IF(Basket_Sheet!$I$6=0,IF(C1471&lt;Basket_Sheet!$I$7,-10,10),IF(Basket_Sheet!$I$6=1,IF(D1471&lt;Basket_Sheet!$I$7,-10,10),IF(Basket_Sheet!$I$6=2,IF(E1471&gt;Basket_Sheet!$I$7,-10,10),"")))</f>
        <v>-10</v>
      </c>
      <c r="K1471">
        <f t="shared" si="378"/>
        <v>-1</v>
      </c>
      <c r="L1471">
        <f t="shared" si="379"/>
        <v>2</v>
      </c>
      <c r="M1471">
        <f t="shared" si="380"/>
        <v>2</v>
      </c>
      <c r="N1471">
        <v>34776.25</v>
      </c>
      <c r="O1471" s="6">
        <f t="shared" si="385"/>
        <v>1.0402949844046327E-2</v>
      </c>
      <c r="P1471">
        <v>66536388</v>
      </c>
      <c r="Q1471" s="6">
        <f t="shared" si="386"/>
        <v>9.0107046569598559E-4</v>
      </c>
      <c r="R1471">
        <v>9259.8516903719374</v>
      </c>
      <c r="S1471" s="6">
        <f t="shared" si="387"/>
        <v>6.4158151872750757E-4</v>
      </c>
      <c r="T1471" s="29">
        <v>1435.8702399999995</v>
      </c>
      <c r="U1471" s="6">
        <f t="shared" si="388"/>
        <v>-7.6662600755461607E-4</v>
      </c>
      <c r="V1471">
        <v>2120.4442400000007</v>
      </c>
      <c r="W1471" s="6">
        <f t="shared" si="390"/>
        <v>-4.8894182268655051E-3</v>
      </c>
      <c r="X1471">
        <v>10695.721930371938</v>
      </c>
      <c r="Y1471" s="6">
        <f t="shared" si="389"/>
        <v>4.52303051934555E-4</v>
      </c>
      <c r="Z1471" s="29">
        <v>12816.166170371938</v>
      </c>
      <c r="AA1471" s="6">
        <f t="shared" si="391"/>
        <v>-4.3544443939225186E-4</v>
      </c>
      <c r="AB1471">
        <f t="shared" si="381"/>
        <v>2022</v>
      </c>
      <c r="AC1471">
        <f t="shared" si="382"/>
        <v>5</v>
      </c>
      <c r="AD1471" s="23">
        <f t="shared" si="383"/>
        <v>2</v>
      </c>
      <c r="AE1471">
        <f>IF(ISBLANK(Basket_Sheet!$I$1),0,IF(Basket_Sheet!$I$1=0,1,IF(Calculation_Sheet!AB1471=Basket_Sheet!$I$1,1,0)))</f>
        <v>1</v>
      </c>
      <c r="AF1471">
        <f>IF(ISBLANK(Basket_Sheet!$I$2),0,IF(Basket_Sheet!$I$2=0,1,IF(Calculation_Sheet!AC1471=Basket_Sheet!$I$2,1,0)))</f>
        <v>0</v>
      </c>
      <c r="AG1471">
        <f>IF(ISBLANK(Basket_Sheet!$I$3),0,IF(Basket_Sheet!$I$3=0,1,IF(Calculation_Sheet!AD1471=Basket_Sheet!$I$3,1,0)))</f>
        <v>0</v>
      </c>
      <c r="AH1471">
        <f t="shared" si="384"/>
        <v>1</v>
      </c>
    </row>
    <row r="1472" spans="1:34" x14ac:dyDescent="0.35">
      <c r="A1472" s="19">
        <v>44693</v>
      </c>
      <c r="B1472" s="7">
        <v>-1.8821871348875954</v>
      </c>
      <c r="C1472">
        <v>0.78828512399999995</v>
      </c>
      <c r="D1472">
        <v>0.18137289402482701</v>
      </c>
      <c r="E1472">
        <v>7.1300274076414798</v>
      </c>
      <c r="F1472">
        <v>7</v>
      </c>
      <c r="G1472">
        <f t="shared" si="375"/>
        <v>-1</v>
      </c>
      <c r="H1472">
        <f t="shared" si="376"/>
        <v>99999</v>
      </c>
      <c r="I1472">
        <f t="shared" si="377"/>
        <v>99999</v>
      </c>
      <c r="J1472">
        <f>IF(Basket_Sheet!$I$6=0,IF(C1472&lt;Basket_Sheet!$I$7,-10,10),IF(Basket_Sheet!$I$6=1,IF(D1472&lt;Basket_Sheet!$I$7,-10,10),IF(Basket_Sheet!$I$6=2,IF(E1472&gt;Basket_Sheet!$I$7,-10,10),"")))</f>
        <v>10</v>
      </c>
      <c r="K1472">
        <f t="shared" si="378"/>
        <v>-1</v>
      </c>
      <c r="L1472">
        <f t="shared" si="379"/>
        <v>1</v>
      </c>
      <c r="M1472">
        <f t="shared" si="380"/>
        <v>1</v>
      </c>
      <c r="N1472">
        <v>33559.550799999997</v>
      </c>
      <c r="O1472" s="6">
        <f t="shared" si="385"/>
        <v>-3.4986497969160091E-2</v>
      </c>
      <c r="P1472">
        <v>66842668</v>
      </c>
      <c r="Q1472" s="6">
        <f t="shared" si="386"/>
        <v>4.6031954725285207E-3</v>
      </c>
      <c r="R1472">
        <v>9294.2804230633992</v>
      </c>
      <c r="S1472" s="6">
        <f t="shared" si="387"/>
        <v>3.7180652393449254E-3</v>
      </c>
      <c r="T1472" s="29">
        <v>1431.2485999999994</v>
      </c>
      <c r="U1472" s="6">
        <f t="shared" si="388"/>
        <v>-3.2187031050939785E-3</v>
      </c>
      <c r="V1472">
        <v>2102.0704800000008</v>
      </c>
      <c r="W1472" s="6">
        <f t="shared" si="390"/>
        <v>-8.665052187366129E-3</v>
      </c>
      <c r="X1472">
        <v>10725.529023063398</v>
      </c>
      <c r="Y1472" s="6">
        <f t="shared" si="389"/>
        <v>2.7868238240953414E-3</v>
      </c>
      <c r="Z1472" s="29">
        <v>12827.599503063399</v>
      </c>
      <c r="AA1472" s="6">
        <f t="shared" si="391"/>
        <v>8.9210240718418099E-4</v>
      </c>
      <c r="AB1472">
        <f t="shared" si="381"/>
        <v>2022</v>
      </c>
      <c r="AC1472">
        <f t="shared" si="382"/>
        <v>5</v>
      </c>
      <c r="AD1472" s="23">
        <f t="shared" si="383"/>
        <v>2</v>
      </c>
      <c r="AE1472">
        <f>IF(ISBLANK(Basket_Sheet!$I$1),0,IF(Basket_Sheet!$I$1=0,1,IF(Calculation_Sheet!AB1472=Basket_Sheet!$I$1,1,0)))</f>
        <v>1</v>
      </c>
      <c r="AF1472">
        <f>IF(ISBLANK(Basket_Sheet!$I$2),0,IF(Basket_Sheet!$I$2=0,1,IF(Calculation_Sheet!AC1472=Basket_Sheet!$I$2,1,0)))</f>
        <v>0</v>
      </c>
      <c r="AG1472">
        <f>IF(ISBLANK(Basket_Sheet!$I$3),0,IF(Basket_Sheet!$I$3=0,1,IF(Calculation_Sheet!AD1472=Basket_Sheet!$I$3,1,0)))</f>
        <v>0</v>
      </c>
      <c r="AH1472">
        <f t="shared" si="384"/>
        <v>1</v>
      </c>
    </row>
    <row r="1473" spans="1:34" x14ac:dyDescent="0.35">
      <c r="A1473" s="19">
        <v>44694</v>
      </c>
      <c r="B1473" s="7">
        <v>-0.26273936173340373</v>
      </c>
      <c r="C1473">
        <v>0.30773581799999999</v>
      </c>
      <c r="D1473">
        <v>0.227647456591035</v>
      </c>
      <c r="E1473">
        <v>6.4032916397134398</v>
      </c>
      <c r="F1473">
        <v>9</v>
      </c>
      <c r="G1473">
        <f t="shared" si="375"/>
        <v>-1</v>
      </c>
      <c r="H1473">
        <f t="shared" si="376"/>
        <v>99999</v>
      </c>
      <c r="I1473">
        <f t="shared" si="377"/>
        <v>99999</v>
      </c>
      <c r="J1473">
        <f>IF(Basket_Sheet!$I$6=0,IF(C1473&lt;Basket_Sheet!$I$7,-10,10),IF(Basket_Sheet!$I$6=1,IF(D1473&lt;Basket_Sheet!$I$7,-10,10),IF(Basket_Sheet!$I$6=2,IF(E1473&gt;Basket_Sheet!$I$7,-10,10),"")))</f>
        <v>10</v>
      </c>
      <c r="K1473">
        <f t="shared" si="378"/>
        <v>-1</v>
      </c>
      <c r="L1473">
        <f t="shared" si="379"/>
        <v>1</v>
      </c>
      <c r="M1473">
        <f t="shared" si="380"/>
        <v>1</v>
      </c>
      <c r="N1473">
        <v>33086.351600000002</v>
      </c>
      <c r="O1473" s="6">
        <f t="shared" si="385"/>
        <v>-1.4100284083659265E-2</v>
      </c>
      <c r="P1473">
        <v>67083872</v>
      </c>
      <c r="Q1473" s="6">
        <f t="shared" si="386"/>
        <v>3.608533399654279E-3</v>
      </c>
      <c r="R1473">
        <v>9315.7858121417248</v>
      </c>
      <c r="S1473" s="6">
        <f t="shared" si="387"/>
        <v>2.3138304526471032E-3</v>
      </c>
      <c r="T1473" s="29">
        <v>1434.4421999999995</v>
      </c>
      <c r="U1473" s="6">
        <f t="shared" si="388"/>
        <v>2.2313384271608339E-3</v>
      </c>
      <c r="V1473">
        <v>2145.9278400000007</v>
      </c>
      <c r="W1473" s="6">
        <f t="shared" si="390"/>
        <v>2.0863886542947796E-2</v>
      </c>
      <c r="X1473">
        <v>10750.228012141724</v>
      </c>
      <c r="Y1473" s="6">
        <f t="shared" si="389"/>
        <v>2.3028224552108512E-3</v>
      </c>
      <c r="Z1473" s="29">
        <v>12896.155852141725</v>
      </c>
      <c r="AA1473" s="6">
        <f t="shared" si="391"/>
        <v>5.3444410282652566E-3</v>
      </c>
      <c r="AB1473">
        <f t="shared" si="381"/>
        <v>2022</v>
      </c>
      <c r="AC1473">
        <f t="shared" si="382"/>
        <v>5</v>
      </c>
      <c r="AD1473" s="23">
        <f t="shared" si="383"/>
        <v>2</v>
      </c>
      <c r="AE1473">
        <f>IF(ISBLANK(Basket_Sheet!$I$1),0,IF(Basket_Sheet!$I$1=0,1,IF(Calculation_Sheet!AB1473=Basket_Sheet!$I$1,1,0)))</f>
        <v>1</v>
      </c>
      <c r="AF1473">
        <f>IF(ISBLANK(Basket_Sheet!$I$2),0,IF(Basket_Sheet!$I$2=0,1,IF(Calculation_Sheet!AC1473=Basket_Sheet!$I$2,1,0)))</f>
        <v>0</v>
      </c>
      <c r="AG1473">
        <f>IF(ISBLANK(Basket_Sheet!$I$3),0,IF(Basket_Sheet!$I$3=0,1,IF(Calculation_Sheet!AD1473=Basket_Sheet!$I$3,1,0)))</f>
        <v>0</v>
      </c>
      <c r="AH1473">
        <f t="shared" si="384"/>
        <v>1</v>
      </c>
    </row>
    <row r="1474" spans="1:34" x14ac:dyDescent="0.35">
      <c r="A1474" s="19">
        <v>44697</v>
      </c>
      <c r="B1474" s="7">
        <v>1.9369406340202959</v>
      </c>
      <c r="C1474">
        <v>3.637E-4</v>
      </c>
      <c r="D1474">
        <v>6.2792558072042301E-2</v>
      </c>
      <c r="E1474">
        <v>12.333894842116599</v>
      </c>
      <c r="F1474">
        <v>9</v>
      </c>
      <c r="G1474">
        <f t="shared" si="375"/>
        <v>99999</v>
      </c>
      <c r="H1474">
        <f t="shared" si="376"/>
        <v>99999</v>
      </c>
      <c r="I1474">
        <f t="shared" si="377"/>
        <v>1</v>
      </c>
      <c r="J1474">
        <f>IF(Basket_Sheet!$I$6=0,IF(C1474&lt;Basket_Sheet!$I$7,-10,10),IF(Basket_Sheet!$I$6=1,IF(D1474&lt;Basket_Sheet!$I$7,-10,10),IF(Basket_Sheet!$I$6=2,IF(E1474&gt;Basket_Sheet!$I$7,-10,10),"")))</f>
        <v>-10</v>
      </c>
      <c r="K1474">
        <f t="shared" si="378"/>
        <v>1</v>
      </c>
      <c r="L1474">
        <f t="shared" si="379"/>
        <v>6</v>
      </c>
      <c r="M1474">
        <f t="shared" si="380"/>
        <v>6</v>
      </c>
      <c r="N1474">
        <v>33643.351600000002</v>
      </c>
      <c r="O1474" s="6">
        <f t="shared" si="385"/>
        <v>1.6834736169581088E-2</v>
      </c>
      <c r="P1474">
        <v>67157664</v>
      </c>
      <c r="Q1474" s="6">
        <f t="shared" si="386"/>
        <v>1.0999961361801702E-3</v>
      </c>
      <c r="R1474">
        <v>9319.5690140342576</v>
      </c>
      <c r="S1474" s="6">
        <f t="shared" si="387"/>
        <v>4.061065774614292E-4</v>
      </c>
      <c r="T1474" s="29">
        <v>1417.2689399999995</v>
      </c>
      <c r="U1474" s="6">
        <f t="shared" si="388"/>
        <v>-1.1972082249113947E-2</v>
      </c>
      <c r="V1474">
        <v>2155.1125600000005</v>
      </c>
      <c r="W1474" s="6">
        <f t="shared" si="390"/>
        <v>4.280069361512151E-3</v>
      </c>
      <c r="X1474">
        <v>10736.837954034258</v>
      </c>
      <c r="Y1474" s="6">
        <f t="shared" si="389"/>
        <v>-1.2455603818211092E-3</v>
      </c>
      <c r="Z1474" s="29">
        <v>12891.950514034259</v>
      </c>
      <c r="AA1474" s="6">
        <f t="shared" si="391"/>
        <v>-3.2609237633918209E-4</v>
      </c>
      <c r="AB1474">
        <f t="shared" si="381"/>
        <v>2022</v>
      </c>
      <c r="AC1474">
        <f t="shared" si="382"/>
        <v>5</v>
      </c>
      <c r="AD1474" s="23">
        <f t="shared" si="383"/>
        <v>2</v>
      </c>
      <c r="AE1474">
        <f>IF(ISBLANK(Basket_Sheet!$I$1),0,IF(Basket_Sheet!$I$1=0,1,IF(Calculation_Sheet!AB1474=Basket_Sheet!$I$1,1,0)))</f>
        <v>1</v>
      </c>
      <c r="AF1474">
        <f>IF(ISBLANK(Basket_Sheet!$I$2),0,IF(Basket_Sheet!$I$2=0,1,IF(Calculation_Sheet!AC1474=Basket_Sheet!$I$2,1,0)))</f>
        <v>0</v>
      </c>
      <c r="AG1474">
        <f>IF(ISBLANK(Basket_Sheet!$I$3),0,IF(Basket_Sheet!$I$3=0,1,IF(Calculation_Sheet!AD1474=Basket_Sheet!$I$3,1,0)))</f>
        <v>0</v>
      </c>
      <c r="AH1474">
        <f t="shared" si="384"/>
        <v>1</v>
      </c>
    </row>
    <row r="1475" spans="1:34" x14ac:dyDescent="0.35">
      <c r="A1475" s="19">
        <v>44698</v>
      </c>
      <c r="B1475" s="7">
        <v>0.54244234322909657</v>
      </c>
      <c r="C1475">
        <v>0.88068546299999995</v>
      </c>
      <c r="D1475">
        <v>0.25154804728771801</v>
      </c>
      <c r="E1475">
        <v>6.0666021639532204</v>
      </c>
      <c r="F1475">
        <v>3</v>
      </c>
      <c r="G1475">
        <f t="shared" si="375"/>
        <v>99999</v>
      </c>
      <c r="H1475">
        <f t="shared" si="376"/>
        <v>99999</v>
      </c>
      <c r="I1475">
        <f t="shared" si="377"/>
        <v>1</v>
      </c>
      <c r="J1475">
        <f>IF(Basket_Sheet!$I$6=0,IF(C1475&lt;Basket_Sheet!$I$7,-10,10),IF(Basket_Sheet!$I$6=1,IF(D1475&lt;Basket_Sheet!$I$7,-10,10),IF(Basket_Sheet!$I$6=2,IF(E1475&gt;Basket_Sheet!$I$7,-10,10),"")))</f>
        <v>10</v>
      </c>
      <c r="K1475">
        <f t="shared" si="378"/>
        <v>1</v>
      </c>
      <c r="L1475">
        <f t="shared" si="379"/>
        <v>5</v>
      </c>
      <c r="M1475">
        <f t="shared" si="380"/>
        <v>5</v>
      </c>
      <c r="N1475">
        <v>34346.75</v>
      </c>
      <c r="O1475" s="6">
        <f t="shared" si="385"/>
        <v>2.0907500785385391E-2</v>
      </c>
      <c r="P1475">
        <v>66615664</v>
      </c>
      <c r="Q1475" s="6">
        <f t="shared" si="386"/>
        <v>-8.0705606436817234E-3</v>
      </c>
      <c r="R1475">
        <v>9319.9247712534507</v>
      </c>
      <c r="S1475" s="6">
        <f t="shared" si="387"/>
        <v>3.8173140695318963E-5</v>
      </c>
      <c r="T1475" s="29">
        <v>1430.0803999999996</v>
      </c>
      <c r="U1475" s="6">
        <f t="shared" si="388"/>
        <v>9.0395405123322448E-3</v>
      </c>
      <c r="V1475">
        <v>2149.7399200000004</v>
      </c>
      <c r="W1475" s="6">
        <f t="shared" si="390"/>
        <v>-2.4929741952782747E-3</v>
      </c>
      <c r="X1475">
        <v>10750.00517125345</v>
      </c>
      <c r="Y1475" s="6">
        <f t="shared" si="389"/>
        <v>1.2263589406455999E-3</v>
      </c>
      <c r="Z1475" s="29">
        <v>12899.74509125345</v>
      </c>
      <c r="AA1475" s="6">
        <f t="shared" si="391"/>
        <v>6.0460806227147224E-4</v>
      </c>
      <c r="AB1475">
        <f t="shared" si="381"/>
        <v>2022</v>
      </c>
      <c r="AC1475">
        <f t="shared" si="382"/>
        <v>5</v>
      </c>
      <c r="AD1475" s="23">
        <f t="shared" si="383"/>
        <v>2</v>
      </c>
      <c r="AE1475">
        <f>IF(ISBLANK(Basket_Sheet!$I$1),0,IF(Basket_Sheet!$I$1=0,1,IF(Calculation_Sheet!AB1475=Basket_Sheet!$I$1,1,0)))</f>
        <v>1</v>
      </c>
      <c r="AF1475">
        <f>IF(ISBLANK(Basket_Sheet!$I$2),0,IF(Basket_Sheet!$I$2=0,1,IF(Calculation_Sheet!AC1475=Basket_Sheet!$I$2,1,0)))</f>
        <v>0</v>
      </c>
      <c r="AG1475">
        <f>IF(ISBLANK(Basket_Sheet!$I$3),0,IF(Basket_Sheet!$I$3=0,1,IF(Calculation_Sheet!AD1475=Basket_Sheet!$I$3,1,0)))</f>
        <v>0</v>
      </c>
      <c r="AH1475">
        <f t="shared" si="384"/>
        <v>1</v>
      </c>
    </row>
    <row r="1476" spans="1:34" x14ac:dyDescent="0.35">
      <c r="A1476" s="19">
        <v>44699</v>
      </c>
      <c r="B1476" s="7">
        <v>-2.119190722816819</v>
      </c>
      <c r="C1476">
        <v>0.82329843199999997</v>
      </c>
      <c r="D1476">
        <v>0.179978164418237</v>
      </c>
      <c r="E1476">
        <v>8.4147605764403792</v>
      </c>
      <c r="F1476">
        <v>4</v>
      </c>
      <c r="G1476">
        <f t="shared" si="375"/>
        <v>-1</v>
      </c>
      <c r="H1476">
        <f t="shared" si="376"/>
        <v>99999</v>
      </c>
      <c r="I1476">
        <f t="shared" si="377"/>
        <v>99999</v>
      </c>
      <c r="J1476">
        <f>IF(Basket_Sheet!$I$6=0,IF(C1476&lt;Basket_Sheet!$I$7,-10,10),IF(Basket_Sheet!$I$6=1,IF(D1476&lt;Basket_Sheet!$I$7,-10,10),IF(Basket_Sheet!$I$6=2,IF(E1476&gt;Basket_Sheet!$I$7,-10,10),"")))</f>
        <v>10</v>
      </c>
      <c r="K1476">
        <f t="shared" si="378"/>
        <v>-1</v>
      </c>
      <c r="L1476">
        <f t="shared" si="379"/>
        <v>1</v>
      </c>
      <c r="M1476">
        <f t="shared" si="380"/>
        <v>1</v>
      </c>
      <c r="N1476">
        <v>34198.351600000002</v>
      </c>
      <c r="O1476" s="6">
        <f t="shared" si="385"/>
        <v>-4.3205951072516902E-3</v>
      </c>
      <c r="P1476">
        <v>66885612</v>
      </c>
      <c r="Q1476" s="6">
        <f t="shared" si="386"/>
        <v>4.0523201870359404E-3</v>
      </c>
      <c r="R1476">
        <v>9356.463209562904</v>
      </c>
      <c r="S1476" s="6">
        <f t="shared" si="387"/>
        <v>3.920464940033952E-3</v>
      </c>
      <c r="T1476" s="29">
        <v>1434.6655399999995</v>
      </c>
      <c r="U1476" s="6">
        <f t="shared" si="388"/>
        <v>3.2062113430824102E-3</v>
      </c>
      <c r="V1476">
        <v>2164.5553200000008</v>
      </c>
      <c r="W1476" s="6">
        <f t="shared" si="390"/>
        <v>6.8917173943536802E-3</v>
      </c>
      <c r="X1476">
        <v>10791.128749562904</v>
      </c>
      <c r="Y1476" s="6">
        <f t="shared" si="389"/>
        <v>3.8254473048462412E-3</v>
      </c>
      <c r="Z1476" s="29">
        <v>12955.684069562905</v>
      </c>
      <c r="AA1476" s="6">
        <f t="shared" si="391"/>
        <v>4.3364405973715936E-3</v>
      </c>
      <c r="AB1476">
        <f t="shared" si="381"/>
        <v>2022</v>
      </c>
      <c r="AC1476">
        <f t="shared" si="382"/>
        <v>5</v>
      </c>
      <c r="AD1476" s="23">
        <f t="shared" si="383"/>
        <v>2</v>
      </c>
      <c r="AE1476">
        <f>IF(ISBLANK(Basket_Sheet!$I$1),0,IF(Basket_Sheet!$I$1=0,1,IF(Calculation_Sheet!AB1476=Basket_Sheet!$I$1,1,0)))</f>
        <v>1</v>
      </c>
      <c r="AF1476">
        <f>IF(ISBLANK(Basket_Sheet!$I$2),0,IF(Basket_Sheet!$I$2=0,1,IF(Calculation_Sheet!AC1476=Basket_Sheet!$I$2,1,0)))</f>
        <v>0</v>
      </c>
      <c r="AG1476">
        <f>IF(ISBLANK(Basket_Sheet!$I$3),0,IF(Basket_Sheet!$I$3=0,1,IF(Calculation_Sheet!AD1476=Basket_Sheet!$I$3,1,0)))</f>
        <v>0</v>
      </c>
      <c r="AH1476">
        <f t="shared" si="384"/>
        <v>1</v>
      </c>
    </row>
    <row r="1477" spans="1:34" x14ac:dyDescent="0.35">
      <c r="A1477" s="19">
        <v>44700</v>
      </c>
      <c r="B1477" s="7">
        <v>1.5106920544288092</v>
      </c>
      <c r="C1477">
        <v>0.79125194399999998</v>
      </c>
      <c r="D1477">
        <v>0.105482113084629</v>
      </c>
      <c r="E1477">
        <v>7.9708302788845602</v>
      </c>
      <c r="F1477">
        <v>1</v>
      </c>
      <c r="G1477">
        <f t="shared" si="375"/>
        <v>99999</v>
      </c>
      <c r="H1477">
        <f t="shared" si="376"/>
        <v>99999</v>
      </c>
      <c r="I1477">
        <f t="shared" si="377"/>
        <v>1</v>
      </c>
      <c r="J1477">
        <f>IF(Basket_Sheet!$I$6=0,IF(C1477&lt;Basket_Sheet!$I$7,-10,10),IF(Basket_Sheet!$I$6=1,IF(D1477&lt;Basket_Sheet!$I$7,-10,10),IF(Basket_Sheet!$I$6=2,IF(E1477&gt;Basket_Sheet!$I$7,-10,10),"")))</f>
        <v>10</v>
      </c>
      <c r="K1477">
        <f t="shared" si="378"/>
        <v>1</v>
      </c>
      <c r="L1477">
        <f t="shared" si="379"/>
        <v>5</v>
      </c>
      <c r="M1477">
        <f t="shared" si="380"/>
        <v>5</v>
      </c>
      <c r="N1477">
        <v>33359</v>
      </c>
      <c r="O1477" s="6">
        <f t="shared" si="385"/>
        <v>-2.4543627418580072E-2</v>
      </c>
      <c r="P1477">
        <v>67218160</v>
      </c>
      <c r="Q1477" s="6">
        <f t="shared" si="386"/>
        <v>4.9718914136571701E-3</v>
      </c>
      <c r="R1477">
        <v>9436.9877228135501</v>
      </c>
      <c r="S1477" s="6">
        <f t="shared" si="387"/>
        <v>8.6062982824903766E-3</v>
      </c>
      <c r="T1477" s="29">
        <v>1439.2036799999996</v>
      </c>
      <c r="U1477" s="6">
        <f t="shared" si="388"/>
        <v>3.1632041569773506E-3</v>
      </c>
      <c r="V1477">
        <v>2166.8828000000008</v>
      </c>
      <c r="W1477" s="6">
        <f t="shared" si="390"/>
        <v>1.0752693537072755E-3</v>
      </c>
      <c r="X1477">
        <v>10876.191402813551</v>
      </c>
      <c r="Y1477" s="6">
        <f t="shared" si="389"/>
        <v>7.8826464983186018E-3</v>
      </c>
      <c r="Z1477" s="29">
        <v>13043.074202813552</v>
      </c>
      <c r="AA1477" s="6">
        <f t="shared" si="391"/>
        <v>6.745312156534844E-3</v>
      </c>
      <c r="AB1477">
        <f t="shared" si="381"/>
        <v>2022</v>
      </c>
      <c r="AC1477">
        <f t="shared" si="382"/>
        <v>5</v>
      </c>
      <c r="AD1477" s="23">
        <f t="shared" si="383"/>
        <v>2</v>
      </c>
      <c r="AE1477">
        <f>IF(ISBLANK(Basket_Sheet!$I$1),0,IF(Basket_Sheet!$I$1=0,1,IF(Calculation_Sheet!AB1477=Basket_Sheet!$I$1,1,0)))</f>
        <v>1</v>
      </c>
      <c r="AF1477">
        <f>IF(ISBLANK(Basket_Sheet!$I$2),0,IF(Basket_Sheet!$I$2=0,1,IF(Calculation_Sheet!AC1477=Basket_Sheet!$I$2,1,0)))</f>
        <v>0</v>
      </c>
      <c r="AG1477">
        <f>IF(ISBLANK(Basket_Sheet!$I$3),0,IF(Basket_Sheet!$I$3=0,1,IF(Calculation_Sheet!AD1477=Basket_Sheet!$I$3,1,0)))</f>
        <v>0</v>
      </c>
      <c r="AH1477">
        <f t="shared" si="384"/>
        <v>1</v>
      </c>
    </row>
    <row r="1478" spans="1:34" x14ac:dyDescent="0.35">
      <c r="A1478" s="19">
        <v>44701</v>
      </c>
      <c r="B1478" s="7">
        <v>0.59718287331876274</v>
      </c>
      <c r="C1478">
        <v>0.622898693</v>
      </c>
      <c r="D1478">
        <v>0.15125081197672899</v>
      </c>
      <c r="E1478">
        <v>7.9299927352803001</v>
      </c>
      <c r="F1478">
        <v>5</v>
      </c>
      <c r="G1478">
        <f t="shared" si="375"/>
        <v>99999</v>
      </c>
      <c r="H1478">
        <f t="shared" si="376"/>
        <v>99999</v>
      </c>
      <c r="I1478">
        <f t="shared" si="377"/>
        <v>1</v>
      </c>
      <c r="J1478">
        <f>IF(Basket_Sheet!$I$6=0,IF(C1478&lt;Basket_Sheet!$I$7,-10,10),IF(Basket_Sheet!$I$6=1,IF(D1478&lt;Basket_Sheet!$I$7,-10,10),IF(Basket_Sheet!$I$6=2,IF(E1478&gt;Basket_Sheet!$I$7,-10,10),"")))</f>
        <v>10</v>
      </c>
      <c r="K1478">
        <f t="shared" si="378"/>
        <v>1</v>
      </c>
      <c r="L1478">
        <f t="shared" si="379"/>
        <v>5</v>
      </c>
      <c r="M1478">
        <f t="shared" si="380"/>
        <v>5</v>
      </c>
      <c r="N1478">
        <v>34311.550799999997</v>
      </c>
      <c r="O1478" s="6">
        <f t="shared" si="385"/>
        <v>2.855453700650501E-2</v>
      </c>
      <c r="P1478">
        <v>67219040</v>
      </c>
      <c r="Q1478" s="6">
        <f t="shared" si="386"/>
        <v>1.3091700219014513E-5</v>
      </c>
      <c r="R1478">
        <v>9436.9566391208245</v>
      </c>
      <c r="S1478" s="6">
        <f t="shared" si="387"/>
        <v>-3.2938151069972221E-6</v>
      </c>
      <c r="T1478" s="29">
        <v>1444.5573199999997</v>
      </c>
      <c r="U1478" s="6">
        <f t="shared" si="388"/>
        <v>3.7198626395953394E-3</v>
      </c>
      <c r="V1478">
        <v>2207.9295200000006</v>
      </c>
      <c r="W1478" s="6">
        <f t="shared" si="390"/>
        <v>1.8942750387791918E-2</v>
      </c>
      <c r="X1478">
        <v>10881.513959120824</v>
      </c>
      <c r="Y1478" s="6">
        <f t="shared" si="389"/>
        <v>4.8937685170713507E-4</v>
      </c>
      <c r="Z1478" s="29">
        <v>13089.443479120826</v>
      </c>
      <c r="AA1478" s="6">
        <f t="shared" si="391"/>
        <v>3.5550879789729706E-3</v>
      </c>
      <c r="AB1478">
        <f t="shared" si="381"/>
        <v>2022</v>
      </c>
      <c r="AC1478">
        <f t="shared" si="382"/>
        <v>5</v>
      </c>
      <c r="AD1478" s="23">
        <f t="shared" si="383"/>
        <v>2</v>
      </c>
      <c r="AE1478">
        <f>IF(ISBLANK(Basket_Sheet!$I$1),0,IF(Basket_Sheet!$I$1=0,1,IF(Calculation_Sheet!AB1478=Basket_Sheet!$I$1,1,0)))</f>
        <v>1</v>
      </c>
      <c r="AF1478">
        <f>IF(ISBLANK(Basket_Sheet!$I$2),0,IF(Basket_Sheet!$I$2=0,1,IF(Calculation_Sheet!AC1478=Basket_Sheet!$I$2,1,0)))</f>
        <v>0</v>
      </c>
      <c r="AG1478">
        <f>IF(ISBLANK(Basket_Sheet!$I$3),0,IF(Basket_Sheet!$I$3=0,1,IF(Calculation_Sheet!AD1478=Basket_Sheet!$I$3,1,0)))</f>
        <v>0</v>
      </c>
      <c r="AH1478">
        <f t="shared" si="384"/>
        <v>1</v>
      </c>
    </row>
    <row r="1479" spans="1:34" x14ac:dyDescent="0.35">
      <c r="A1479" s="19">
        <v>44704</v>
      </c>
      <c r="B1479" s="7">
        <v>-5.5304445597936881E-2</v>
      </c>
      <c r="C1479">
        <v>0.145011378</v>
      </c>
      <c r="D1479">
        <v>7.7744527888131798E-2</v>
      </c>
      <c r="E1479">
        <v>7.0403350033845804</v>
      </c>
      <c r="F1479">
        <v>1</v>
      </c>
      <c r="G1479">
        <f t="shared" si="375"/>
        <v>99999</v>
      </c>
      <c r="H1479">
        <f t="shared" si="376"/>
        <v>0</v>
      </c>
      <c r="I1479">
        <f t="shared" si="377"/>
        <v>99999</v>
      </c>
      <c r="J1479">
        <f>IF(Basket_Sheet!$I$6=0,IF(C1479&lt;Basket_Sheet!$I$7,-10,10),IF(Basket_Sheet!$I$6=1,IF(D1479&lt;Basket_Sheet!$I$7,-10,10),IF(Basket_Sheet!$I$6=2,IF(E1479&gt;Basket_Sheet!$I$7,-10,10),"")))</f>
        <v>-10</v>
      </c>
      <c r="K1479">
        <f t="shared" si="378"/>
        <v>0</v>
      </c>
      <c r="L1479">
        <f t="shared" si="379"/>
        <v>4</v>
      </c>
      <c r="M1479">
        <f t="shared" si="380"/>
        <v>4</v>
      </c>
      <c r="N1479">
        <v>34157.800799999997</v>
      </c>
      <c r="O1479" s="6">
        <f t="shared" si="385"/>
        <v>-4.4809982765336986E-3</v>
      </c>
      <c r="P1479">
        <v>67012136</v>
      </c>
      <c r="Q1479" s="6">
        <f t="shared" si="386"/>
        <v>-3.0780564554329093E-3</v>
      </c>
      <c r="R1479">
        <v>9419.9894802096278</v>
      </c>
      <c r="S1479" s="6">
        <f t="shared" si="387"/>
        <v>-1.7979481691013932E-3</v>
      </c>
      <c r="T1479" s="29">
        <v>1449.9861599999997</v>
      </c>
      <c r="U1479" s="6">
        <f t="shared" si="388"/>
        <v>3.7581340143706399E-3</v>
      </c>
      <c r="V1479">
        <v>2215.9158800000009</v>
      </c>
      <c r="W1479" s="6">
        <f t="shared" si="390"/>
        <v>3.6171263292863465E-3</v>
      </c>
      <c r="X1479">
        <v>10869.975640209628</v>
      </c>
      <c r="Y1479" s="6">
        <f t="shared" si="389"/>
        <v>-1.0603597031205725E-3</v>
      </c>
      <c r="Z1479" s="29">
        <v>13085.891520209629</v>
      </c>
      <c r="AA1479" s="6">
        <f t="shared" si="391"/>
        <v>-2.7136057517362921E-4</v>
      </c>
      <c r="AB1479">
        <f t="shared" si="381"/>
        <v>2022</v>
      </c>
      <c r="AC1479">
        <f t="shared" si="382"/>
        <v>5</v>
      </c>
      <c r="AD1479" s="23">
        <f t="shared" si="383"/>
        <v>2</v>
      </c>
      <c r="AE1479">
        <f>IF(ISBLANK(Basket_Sheet!$I$1),0,IF(Basket_Sheet!$I$1=0,1,IF(Calculation_Sheet!AB1479=Basket_Sheet!$I$1,1,0)))</f>
        <v>1</v>
      </c>
      <c r="AF1479">
        <f>IF(ISBLANK(Basket_Sheet!$I$2),0,IF(Basket_Sheet!$I$2=0,1,IF(Calculation_Sheet!AC1479=Basket_Sheet!$I$2,1,0)))</f>
        <v>0</v>
      </c>
      <c r="AG1479">
        <f>IF(ISBLANK(Basket_Sheet!$I$3),0,IF(Basket_Sheet!$I$3=0,1,IF(Calculation_Sheet!AD1479=Basket_Sheet!$I$3,1,0)))</f>
        <v>0</v>
      </c>
      <c r="AH1479">
        <f t="shared" si="384"/>
        <v>1</v>
      </c>
    </row>
    <row r="1480" spans="1:34" x14ac:dyDescent="0.35">
      <c r="A1480" s="19">
        <v>44705</v>
      </c>
      <c r="B1480" s="7">
        <v>-6.8007697861327765E-2</v>
      </c>
      <c r="C1480">
        <v>5.8481380000000001E-3</v>
      </c>
      <c r="D1480">
        <v>7.7697273377104206E-2</v>
      </c>
      <c r="E1480">
        <v>11.449580474125099</v>
      </c>
      <c r="F1480">
        <v>4</v>
      </c>
      <c r="G1480">
        <f t="shared" si="375"/>
        <v>99999</v>
      </c>
      <c r="H1480">
        <f t="shared" si="376"/>
        <v>0</v>
      </c>
      <c r="I1480">
        <f t="shared" si="377"/>
        <v>99999</v>
      </c>
      <c r="J1480">
        <f>IF(Basket_Sheet!$I$6=0,IF(C1480&lt;Basket_Sheet!$I$7,-10,10),IF(Basket_Sheet!$I$6=1,IF(D1480&lt;Basket_Sheet!$I$7,-10,10),IF(Basket_Sheet!$I$6=2,IF(E1480&gt;Basket_Sheet!$I$7,-10,10),"")))</f>
        <v>-10</v>
      </c>
      <c r="K1480">
        <f t="shared" si="378"/>
        <v>0</v>
      </c>
      <c r="L1480">
        <f t="shared" si="379"/>
        <v>4</v>
      </c>
      <c r="M1480">
        <f t="shared" si="380"/>
        <v>4</v>
      </c>
      <c r="N1480">
        <v>34305.699200000003</v>
      </c>
      <c r="O1480" s="6">
        <f t="shared" si="385"/>
        <v>4.3298572079033537E-3</v>
      </c>
      <c r="P1480">
        <v>67402480</v>
      </c>
      <c r="Q1480" s="6">
        <f t="shared" si="386"/>
        <v>5.824974747857592E-3</v>
      </c>
      <c r="R1480">
        <v>9409.9888741454652</v>
      </c>
      <c r="S1480" s="6">
        <f t="shared" si="387"/>
        <v>-1.0616366488702678E-3</v>
      </c>
      <c r="T1480" s="29">
        <v>1440.8467599999997</v>
      </c>
      <c r="U1480" s="6">
        <f t="shared" si="388"/>
        <v>-6.3030946447102387E-3</v>
      </c>
      <c r="V1480">
        <v>2202.3764800000008</v>
      </c>
      <c r="W1480" s="6">
        <f t="shared" si="390"/>
        <v>-6.1100694851287107E-3</v>
      </c>
      <c r="X1480">
        <v>10850.835634145466</v>
      </c>
      <c r="Y1480" s="6">
        <f t="shared" si="389"/>
        <v>-1.7608140715017484E-3</v>
      </c>
      <c r="Z1480" s="29">
        <v>13053.212114145466</v>
      </c>
      <c r="AA1480" s="6">
        <f t="shared" si="391"/>
        <v>-2.4973007008114445E-3</v>
      </c>
      <c r="AB1480">
        <f t="shared" si="381"/>
        <v>2022</v>
      </c>
      <c r="AC1480">
        <f t="shared" si="382"/>
        <v>5</v>
      </c>
      <c r="AD1480" s="23">
        <f t="shared" si="383"/>
        <v>2</v>
      </c>
      <c r="AE1480">
        <f>IF(ISBLANK(Basket_Sheet!$I$1),0,IF(Basket_Sheet!$I$1=0,1,IF(Calculation_Sheet!AB1480=Basket_Sheet!$I$1,1,0)))</f>
        <v>1</v>
      </c>
      <c r="AF1480">
        <f>IF(ISBLANK(Basket_Sheet!$I$2),0,IF(Basket_Sheet!$I$2=0,1,IF(Calculation_Sheet!AC1480=Basket_Sheet!$I$2,1,0)))</f>
        <v>0</v>
      </c>
      <c r="AG1480">
        <f>IF(ISBLANK(Basket_Sheet!$I$3),0,IF(Basket_Sheet!$I$3=0,1,IF(Calculation_Sheet!AD1480=Basket_Sheet!$I$3,1,0)))</f>
        <v>0</v>
      </c>
      <c r="AH1480">
        <f t="shared" si="384"/>
        <v>1</v>
      </c>
    </row>
    <row r="1481" spans="1:34" x14ac:dyDescent="0.35">
      <c r="A1481" s="19">
        <v>44706</v>
      </c>
      <c r="B1481" s="7">
        <v>0.7534387436185167</v>
      </c>
      <c r="C1481">
        <v>0.68090203699999996</v>
      </c>
      <c r="D1481">
        <v>0.16266937963213199</v>
      </c>
      <c r="E1481">
        <v>9.0141347178701707</v>
      </c>
      <c r="F1481">
        <v>2</v>
      </c>
      <c r="G1481">
        <f t="shared" ref="G1481:G1544" si="392">IF(B1481&gt;=MIN($B$9:$B$1732),IF(B1481&lt;-0.25,-1,99999),99999)</f>
        <v>99999</v>
      </c>
      <c r="H1481">
        <f t="shared" ref="H1481:H1544" si="393">IF(B1481&gt;-0.25,IF(B1481&lt;0.25,0,99999),99999)</f>
        <v>99999</v>
      </c>
      <c r="I1481">
        <f t="shared" ref="I1481:I1544" si="394">IF(B1481&gt;0.25,1,99999)</f>
        <v>1</v>
      </c>
      <c r="J1481">
        <f>IF(Basket_Sheet!$I$6=0,IF(C1481&lt;Basket_Sheet!$I$7,-10,10),IF(Basket_Sheet!$I$6=1,IF(D1481&lt;Basket_Sheet!$I$7,-10,10),IF(Basket_Sheet!$I$6=2,IF(E1481&gt;Basket_Sheet!$I$7,-10,10),"")))</f>
        <v>10</v>
      </c>
      <c r="K1481">
        <f t="shared" ref="K1481:K1544" si="395">MIN(G1481:I1481)</f>
        <v>1</v>
      </c>
      <c r="L1481">
        <f t="shared" ref="L1481:L1544" si="396">IF(AND(K1481=-1,J1481=10),1,IF(AND(K1481=-1,J1481=-10),2,IF(AND(K1481=0,J1481=10),3,IF(AND(K1481=0,J1481=-10),4,IF(AND(K1481=1,J1481=10),5,IF(AND(K1481=1,J1481=-10),6,""))))))</f>
        <v>5</v>
      </c>
      <c r="M1481">
        <f t="shared" ref="M1481:M1544" si="397">L1481</f>
        <v>5</v>
      </c>
      <c r="N1481">
        <v>34313.898399999998</v>
      </c>
      <c r="O1481" s="6">
        <f t="shared" si="385"/>
        <v>2.3900401948351302E-4</v>
      </c>
      <c r="P1481">
        <v>67638640</v>
      </c>
      <c r="Q1481" s="6">
        <f t="shared" si="386"/>
        <v>3.5037286461863104E-3</v>
      </c>
      <c r="R1481">
        <v>9432.8195709253232</v>
      </c>
      <c r="S1481" s="6">
        <f t="shared" si="387"/>
        <v>2.4262193170692115E-3</v>
      </c>
      <c r="T1481" s="29">
        <v>1433.8941999999997</v>
      </c>
      <c r="U1481" s="6">
        <f t="shared" si="388"/>
        <v>-4.8253292390371127E-3</v>
      </c>
      <c r="V1481">
        <v>2202.9332800000011</v>
      </c>
      <c r="W1481" s="6">
        <f t="shared" si="390"/>
        <v>2.5281781069530496E-4</v>
      </c>
      <c r="X1481">
        <v>10866.713770925322</v>
      </c>
      <c r="Y1481" s="6">
        <f t="shared" si="389"/>
        <v>1.4633100449785719E-3</v>
      </c>
      <c r="Z1481" s="29">
        <v>13069.647050925323</v>
      </c>
      <c r="AA1481" s="6">
        <f t="shared" si="391"/>
        <v>1.2590722219281147E-3</v>
      </c>
      <c r="AB1481">
        <f t="shared" ref="AB1481:AB1544" si="398">YEAR(A1481)</f>
        <v>2022</v>
      </c>
      <c r="AC1481">
        <f t="shared" ref="AC1481:AC1544" si="399">MONTH(A1481)</f>
        <v>5</v>
      </c>
      <c r="AD1481" s="23">
        <f t="shared" si="383"/>
        <v>2</v>
      </c>
      <c r="AE1481">
        <f>IF(ISBLANK(Basket_Sheet!$I$1),0,IF(Basket_Sheet!$I$1=0,1,IF(Calculation_Sheet!AB1481=Basket_Sheet!$I$1,1,0)))</f>
        <v>1</v>
      </c>
      <c r="AF1481">
        <f>IF(ISBLANK(Basket_Sheet!$I$2),0,IF(Basket_Sheet!$I$2=0,1,IF(Calculation_Sheet!AC1481=Basket_Sheet!$I$2,1,0)))</f>
        <v>0</v>
      </c>
      <c r="AG1481">
        <f>IF(ISBLANK(Basket_Sheet!$I$3),0,IF(Basket_Sheet!$I$3=0,1,IF(Calculation_Sheet!AD1481=Basket_Sheet!$I$3,1,0)))</f>
        <v>0</v>
      </c>
      <c r="AH1481">
        <f t="shared" si="384"/>
        <v>1</v>
      </c>
    </row>
    <row r="1482" spans="1:34" x14ac:dyDescent="0.35">
      <c r="A1482" s="19">
        <v>44707</v>
      </c>
      <c r="B1482" s="7">
        <v>1.7832450829355986</v>
      </c>
      <c r="C1482">
        <v>0.69607323600000004</v>
      </c>
      <c r="D1482">
        <v>0.24502133917480501</v>
      </c>
      <c r="E1482">
        <v>5.9143992426397602</v>
      </c>
      <c r="F1482">
        <v>7</v>
      </c>
      <c r="G1482">
        <f t="shared" si="392"/>
        <v>99999</v>
      </c>
      <c r="H1482">
        <f t="shared" si="393"/>
        <v>99999</v>
      </c>
      <c r="I1482">
        <f t="shared" si="394"/>
        <v>1</v>
      </c>
      <c r="J1482">
        <f>IF(Basket_Sheet!$I$6=0,IF(C1482&lt;Basket_Sheet!$I$7,-10,10),IF(Basket_Sheet!$I$6=1,IF(D1482&lt;Basket_Sheet!$I$7,-10,10),IF(Basket_Sheet!$I$6=2,IF(E1482&gt;Basket_Sheet!$I$7,-10,10),"")))</f>
        <v>10</v>
      </c>
      <c r="K1482">
        <f t="shared" si="395"/>
        <v>1</v>
      </c>
      <c r="L1482">
        <f t="shared" si="396"/>
        <v>5</v>
      </c>
      <c r="M1482">
        <f t="shared" si="397"/>
        <v>5</v>
      </c>
      <c r="N1482">
        <v>35199.199200000003</v>
      </c>
      <c r="O1482" s="6">
        <f t="shared" si="385"/>
        <v>2.5800064734119665E-2</v>
      </c>
      <c r="P1482">
        <v>67000812</v>
      </c>
      <c r="Q1482" s="6">
        <f t="shared" si="386"/>
        <v>-9.4299353150802956E-3</v>
      </c>
      <c r="R1482">
        <v>9423.6333280409854</v>
      </c>
      <c r="S1482" s="6">
        <f t="shared" si="387"/>
        <v>-9.7385970496588481E-4</v>
      </c>
      <c r="T1482" s="29">
        <v>1428.2925599999999</v>
      </c>
      <c r="U1482" s="6">
        <f t="shared" si="388"/>
        <v>-3.9065922715915136E-3</v>
      </c>
      <c r="V1482">
        <v>2207.095240000001</v>
      </c>
      <c r="W1482" s="6">
        <f t="shared" si="390"/>
        <v>1.8892810044615072E-3</v>
      </c>
      <c r="X1482">
        <v>10851.925888040985</v>
      </c>
      <c r="Y1482" s="6">
        <f t="shared" si="389"/>
        <v>-1.3608422192827874E-3</v>
      </c>
      <c r="Z1482" s="29">
        <v>13059.021128040986</v>
      </c>
      <c r="AA1482" s="6">
        <f t="shared" si="391"/>
        <v>-8.1302294108887008E-4</v>
      </c>
      <c r="AB1482">
        <f t="shared" si="398"/>
        <v>2022</v>
      </c>
      <c r="AC1482">
        <f t="shared" si="399"/>
        <v>5</v>
      </c>
      <c r="AD1482" s="23">
        <f t="shared" ref="AD1482:AD1545" si="400">ROUNDUP(AC1482/3,0)</f>
        <v>2</v>
      </c>
      <c r="AE1482">
        <f>IF(ISBLANK(Basket_Sheet!$I$1),0,IF(Basket_Sheet!$I$1=0,1,IF(Calculation_Sheet!AB1482=Basket_Sheet!$I$1,1,0)))</f>
        <v>1</v>
      </c>
      <c r="AF1482">
        <f>IF(ISBLANK(Basket_Sheet!$I$2),0,IF(Basket_Sheet!$I$2=0,1,IF(Calculation_Sheet!AC1482=Basket_Sheet!$I$2,1,0)))</f>
        <v>0</v>
      </c>
      <c r="AG1482">
        <f>IF(ISBLANK(Basket_Sheet!$I$3),0,IF(Basket_Sheet!$I$3=0,1,IF(Calculation_Sheet!AD1482=Basket_Sheet!$I$3,1,0)))</f>
        <v>0</v>
      </c>
      <c r="AH1482">
        <f t="shared" ref="AH1482:AH1545" si="401">IF(SUM(AE1482:AG1482)&gt;=$T$1,1,0)</f>
        <v>1</v>
      </c>
    </row>
    <row r="1483" spans="1:34" x14ac:dyDescent="0.35">
      <c r="A1483" s="19">
        <v>44708</v>
      </c>
      <c r="B1483" s="7">
        <v>0.89325255039935225</v>
      </c>
      <c r="C1483">
        <v>0.63574730300000004</v>
      </c>
      <c r="D1483">
        <v>7.9639979302540395E-2</v>
      </c>
      <c r="E1483">
        <v>12.4338197715921</v>
      </c>
      <c r="F1483">
        <v>3</v>
      </c>
      <c r="G1483">
        <f t="shared" si="392"/>
        <v>99999</v>
      </c>
      <c r="H1483">
        <f t="shared" si="393"/>
        <v>99999</v>
      </c>
      <c r="I1483">
        <f t="shared" si="394"/>
        <v>1</v>
      </c>
      <c r="J1483">
        <f>IF(Basket_Sheet!$I$6=0,IF(C1483&lt;Basket_Sheet!$I$7,-10,10),IF(Basket_Sheet!$I$6=1,IF(D1483&lt;Basket_Sheet!$I$7,-10,10),IF(Basket_Sheet!$I$6=2,IF(E1483&gt;Basket_Sheet!$I$7,-10,10),"")))</f>
        <v>-10</v>
      </c>
      <c r="K1483">
        <f t="shared" si="395"/>
        <v>1</v>
      </c>
      <c r="L1483">
        <f t="shared" si="396"/>
        <v>6</v>
      </c>
      <c r="M1483">
        <f t="shared" si="397"/>
        <v>6</v>
      </c>
      <c r="N1483">
        <v>35617.699200000003</v>
      </c>
      <c r="O1483" s="6">
        <f t="shared" ref="O1483:O1546" si="402">N1483/N1482-1</f>
        <v>1.1889475031011454E-2</v>
      </c>
      <c r="P1483">
        <v>67172040</v>
      </c>
      <c r="Q1483" s="6">
        <f t="shared" ref="Q1483:Q1546" si="403">P1483/P1482-1</f>
        <v>2.5556108185673665E-3</v>
      </c>
      <c r="R1483">
        <v>9438.9013865122124</v>
      </c>
      <c r="S1483" s="6">
        <f t="shared" ref="S1483:S1546" si="404">R1483/R1482-1</f>
        <v>1.6201880887911635E-3</v>
      </c>
      <c r="T1483" s="29">
        <v>1434.4845599999999</v>
      </c>
      <c r="U1483" s="6">
        <f t="shared" ref="U1483:U1546" si="405">T1483/T1482-1</f>
        <v>4.3352462747547893E-3</v>
      </c>
      <c r="V1483">
        <v>2183.2203200000013</v>
      </c>
      <c r="W1483" s="6">
        <f t="shared" si="390"/>
        <v>-1.081734923228761E-2</v>
      </c>
      <c r="X1483">
        <v>10873.385946512211</v>
      </c>
      <c r="Y1483" s="6">
        <f t="shared" ref="Y1483:Y1546" si="406">X1483/X1482-1</f>
        <v>1.9775345586239279E-3</v>
      </c>
      <c r="Z1483" s="29">
        <v>13056.606266512212</v>
      </c>
      <c r="AA1483" s="6">
        <f t="shared" si="391"/>
        <v>-1.8491903069128846E-4</v>
      </c>
      <c r="AB1483">
        <f t="shared" si="398"/>
        <v>2022</v>
      </c>
      <c r="AC1483">
        <f t="shared" si="399"/>
        <v>5</v>
      </c>
      <c r="AD1483" s="23">
        <f t="shared" si="400"/>
        <v>2</v>
      </c>
      <c r="AE1483">
        <f>IF(ISBLANK(Basket_Sheet!$I$1),0,IF(Basket_Sheet!$I$1=0,1,IF(Calculation_Sheet!AB1483=Basket_Sheet!$I$1,1,0)))</f>
        <v>1</v>
      </c>
      <c r="AF1483">
        <f>IF(ISBLANK(Basket_Sheet!$I$2),0,IF(Basket_Sheet!$I$2=0,1,IF(Calculation_Sheet!AC1483=Basket_Sheet!$I$2,1,0)))</f>
        <v>0</v>
      </c>
      <c r="AG1483">
        <f>IF(ISBLANK(Basket_Sheet!$I$3),0,IF(Basket_Sheet!$I$3=0,1,IF(Calculation_Sheet!AD1483=Basket_Sheet!$I$3,1,0)))</f>
        <v>0</v>
      </c>
      <c r="AH1483">
        <f t="shared" si="401"/>
        <v>1</v>
      </c>
    </row>
    <row r="1484" spans="1:34" x14ac:dyDescent="0.35">
      <c r="A1484" s="19">
        <v>44711</v>
      </c>
      <c r="B1484" s="7">
        <v>-1.1109453201085622</v>
      </c>
      <c r="C1484">
        <v>0.68722797999999996</v>
      </c>
      <c r="D1484">
        <v>9.1904857771870796E-2</v>
      </c>
      <c r="E1484">
        <v>10.187512602539</v>
      </c>
      <c r="F1484">
        <v>3</v>
      </c>
      <c r="G1484">
        <f t="shared" si="392"/>
        <v>-1</v>
      </c>
      <c r="H1484">
        <f t="shared" si="393"/>
        <v>99999</v>
      </c>
      <c r="I1484">
        <f t="shared" si="394"/>
        <v>99999</v>
      </c>
      <c r="J1484">
        <f>IF(Basket_Sheet!$I$6=0,IF(C1484&lt;Basket_Sheet!$I$7,-10,10),IF(Basket_Sheet!$I$6=1,IF(D1484&lt;Basket_Sheet!$I$7,-10,10),IF(Basket_Sheet!$I$6=2,IF(E1484&gt;Basket_Sheet!$I$7,-10,10),"")))</f>
        <v>10</v>
      </c>
      <c r="K1484">
        <f t="shared" si="395"/>
        <v>-1</v>
      </c>
      <c r="L1484">
        <f t="shared" si="396"/>
        <v>1</v>
      </c>
      <c r="M1484">
        <f t="shared" si="397"/>
        <v>1</v>
      </c>
      <c r="N1484">
        <v>35832.050799999997</v>
      </c>
      <c r="O1484" s="6">
        <f t="shared" si="402"/>
        <v>6.0181203394518157E-3</v>
      </c>
      <c r="P1484">
        <v>67191848</v>
      </c>
      <c r="Q1484" s="6">
        <f t="shared" si="403"/>
        <v>2.9488459781767951E-4</v>
      </c>
      <c r="R1484">
        <v>9441.5414360395771</v>
      </c>
      <c r="S1484" s="6">
        <f t="shared" si="404"/>
        <v>2.7969881443379307E-4</v>
      </c>
      <c r="T1484" s="29">
        <v>1440.3393999999998</v>
      </c>
      <c r="U1484" s="6">
        <f t="shared" si="405"/>
        <v>4.0814939130471295E-3</v>
      </c>
      <c r="V1484">
        <v>2183.2203200000013</v>
      </c>
      <c r="W1484" s="6">
        <f t="shared" ref="W1484:W1547" si="407">V1484/V1483-1</f>
        <v>0</v>
      </c>
      <c r="X1484">
        <v>10881.880836039578</v>
      </c>
      <c r="Y1484" s="6">
        <f t="shared" si="406"/>
        <v>7.8125521977745471E-4</v>
      </c>
      <c r="Z1484" s="29">
        <v>13065.101156039578</v>
      </c>
      <c r="AA1484" s="6">
        <f t="shared" ref="AA1484:AA1547" si="408">Z1484/Z1483-1</f>
        <v>6.5062002743809799E-4</v>
      </c>
      <c r="AB1484">
        <f t="shared" si="398"/>
        <v>2022</v>
      </c>
      <c r="AC1484">
        <f t="shared" si="399"/>
        <v>5</v>
      </c>
      <c r="AD1484" s="23">
        <f t="shared" si="400"/>
        <v>2</v>
      </c>
      <c r="AE1484">
        <f>IF(ISBLANK(Basket_Sheet!$I$1),0,IF(Basket_Sheet!$I$1=0,1,IF(Calculation_Sheet!AB1484=Basket_Sheet!$I$1,1,0)))</f>
        <v>1</v>
      </c>
      <c r="AF1484">
        <f>IF(ISBLANK(Basket_Sheet!$I$2),0,IF(Basket_Sheet!$I$2=0,1,IF(Calculation_Sheet!AC1484=Basket_Sheet!$I$2,1,0)))</f>
        <v>0</v>
      </c>
      <c r="AG1484">
        <f>IF(ISBLANK(Basket_Sheet!$I$3),0,IF(Basket_Sheet!$I$3=0,1,IF(Calculation_Sheet!AD1484=Basket_Sheet!$I$3,1,0)))</f>
        <v>0</v>
      </c>
      <c r="AH1484">
        <f t="shared" si="401"/>
        <v>1</v>
      </c>
    </row>
    <row r="1485" spans="1:34" x14ac:dyDescent="0.35">
      <c r="A1485" s="19">
        <v>44712</v>
      </c>
      <c r="B1485" s="7">
        <v>-2.0270322254184372E-2</v>
      </c>
      <c r="C1485">
        <v>2.3996300000000002E-2</v>
      </c>
      <c r="D1485">
        <v>0.11136125352720901</v>
      </c>
      <c r="E1485">
        <v>6.485697661933</v>
      </c>
      <c r="F1485">
        <v>5</v>
      </c>
      <c r="G1485">
        <f t="shared" si="392"/>
        <v>99999</v>
      </c>
      <c r="H1485">
        <f t="shared" si="393"/>
        <v>0</v>
      </c>
      <c r="I1485">
        <f t="shared" si="394"/>
        <v>99999</v>
      </c>
      <c r="J1485">
        <f>IF(Basket_Sheet!$I$6=0,IF(C1485&lt;Basket_Sheet!$I$7,-10,10),IF(Basket_Sheet!$I$6=1,IF(D1485&lt;Basket_Sheet!$I$7,-10,10),IF(Basket_Sheet!$I$6=2,IF(E1485&gt;Basket_Sheet!$I$7,-10,10),"")))</f>
        <v>10</v>
      </c>
      <c r="K1485">
        <f t="shared" si="395"/>
        <v>0</v>
      </c>
      <c r="L1485">
        <f t="shared" si="396"/>
        <v>3</v>
      </c>
      <c r="M1485">
        <f t="shared" si="397"/>
        <v>3</v>
      </c>
      <c r="N1485">
        <v>35362.851600000002</v>
      </c>
      <c r="O1485" s="6">
        <f t="shared" si="402"/>
        <v>-1.3094399832677017E-2</v>
      </c>
      <c r="P1485">
        <v>66648312</v>
      </c>
      <c r="Q1485" s="6">
        <f t="shared" si="403"/>
        <v>-8.0893146442407859E-3</v>
      </c>
      <c r="R1485">
        <v>9434.590343413729</v>
      </c>
      <c r="S1485" s="6">
        <f t="shared" si="404"/>
        <v>-7.3622434143172377E-4</v>
      </c>
      <c r="T1485" s="29">
        <v>1441.42</v>
      </c>
      <c r="U1485" s="6">
        <f t="shared" si="405"/>
        <v>7.502398393046672E-4</v>
      </c>
      <c r="V1485">
        <v>2183.2203200000013</v>
      </c>
      <c r="W1485" s="6">
        <f t="shared" si="407"/>
        <v>0</v>
      </c>
      <c r="X1485">
        <v>10876.010343413729</v>
      </c>
      <c r="Y1485" s="6">
        <f t="shared" si="406"/>
        <v>-5.3947407753318632E-4</v>
      </c>
      <c r="Z1485" s="29">
        <v>13059.230663413731</v>
      </c>
      <c r="AA1485" s="6">
        <f t="shared" si="408"/>
        <v>-4.4932622838000924E-4</v>
      </c>
      <c r="AB1485">
        <f t="shared" si="398"/>
        <v>2022</v>
      </c>
      <c r="AC1485">
        <f t="shared" si="399"/>
        <v>5</v>
      </c>
      <c r="AD1485" s="23">
        <f t="shared" si="400"/>
        <v>2</v>
      </c>
      <c r="AE1485">
        <f>IF(ISBLANK(Basket_Sheet!$I$1),0,IF(Basket_Sheet!$I$1=0,1,IF(Calculation_Sheet!AB1485=Basket_Sheet!$I$1,1,0)))</f>
        <v>1</v>
      </c>
      <c r="AF1485">
        <f>IF(ISBLANK(Basket_Sheet!$I$2),0,IF(Basket_Sheet!$I$2=0,1,IF(Calculation_Sheet!AC1485=Basket_Sheet!$I$2,1,0)))</f>
        <v>0</v>
      </c>
      <c r="AG1485">
        <f>IF(ISBLANK(Basket_Sheet!$I$3),0,IF(Basket_Sheet!$I$3=0,1,IF(Calculation_Sheet!AD1485=Basket_Sheet!$I$3,1,0)))</f>
        <v>0</v>
      </c>
      <c r="AH1485">
        <f t="shared" si="401"/>
        <v>1</v>
      </c>
    </row>
    <row r="1486" spans="1:34" x14ac:dyDescent="0.35">
      <c r="A1486" s="19">
        <v>44713</v>
      </c>
      <c r="B1486" s="7">
        <v>0.14815208474025737</v>
      </c>
      <c r="C1486">
        <v>0.34659173100000001</v>
      </c>
      <c r="D1486">
        <v>4.5927180108221499E-2</v>
      </c>
      <c r="E1486">
        <v>7.9432707708251797</v>
      </c>
      <c r="F1486">
        <v>3</v>
      </c>
      <c r="G1486">
        <f t="shared" si="392"/>
        <v>99999</v>
      </c>
      <c r="H1486">
        <f t="shared" si="393"/>
        <v>0</v>
      </c>
      <c r="I1486">
        <f t="shared" si="394"/>
        <v>99999</v>
      </c>
      <c r="J1486">
        <f>IF(Basket_Sheet!$I$6=0,IF(C1486&lt;Basket_Sheet!$I$7,-10,10),IF(Basket_Sheet!$I$6=1,IF(D1486&lt;Basket_Sheet!$I$7,-10,10),IF(Basket_Sheet!$I$6=2,IF(E1486&gt;Basket_Sheet!$I$7,-10,10),"")))</f>
        <v>-10</v>
      </c>
      <c r="K1486">
        <f t="shared" si="395"/>
        <v>0</v>
      </c>
      <c r="L1486">
        <f t="shared" si="396"/>
        <v>4</v>
      </c>
      <c r="M1486">
        <f t="shared" si="397"/>
        <v>4</v>
      </c>
      <c r="N1486">
        <v>35679.699200000003</v>
      </c>
      <c r="O1486" s="6">
        <f t="shared" si="402"/>
        <v>8.9598996026667432E-3</v>
      </c>
      <c r="P1486">
        <v>66146540</v>
      </c>
      <c r="Q1486" s="6">
        <f t="shared" si="403"/>
        <v>-7.5286527886857524E-3</v>
      </c>
      <c r="R1486">
        <v>9402.3693501954676</v>
      </c>
      <c r="S1486" s="6">
        <f t="shared" si="404"/>
        <v>-3.4151979095472518E-3</v>
      </c>
      <c r="T1486" s="29">
        <v>1430.4507999999998</v>
      </c>
      <c r="U1486" s="6">
        <f t="shared" si="405"/>
        <v>-7.609995698686145E-3</v>
      </c>
      <c r="V1486">
        <v>2177.8391600000009</v>
      </c>
      <c r="W1486" s="6">
        <f t="shared" si="407"/>
        <v>-2.4647810166956718E-3</v>
      </c>
      <c r="X1486">
        <v>10832.820150195468</v>
      </c>
      <c r="Y1486" s="6">
        <f t="shared" si="406"/>
        <v>-3.9711430804602044E-3</v>
      </c>
      <c r="Z1486" s="29">
        <v>13010.65931019547</v>
      </c>
      <c r="AA1486" s="6">
        <f t="shared" si="408"/>
        <v>-3.7193119924237017E-3</v>
      </c>
      <c r="AB1486">
        <f t="shared" si="398"/>
        <v>2022</v>
      </c>
      <c r="AC1486">
        <f t="shared" si="399"/>
        <v>6</v>
      </c>
      <c r="AD1486" s="23">
        <f t="shared" si="400"/>
        <v>2</v>
      </c>
      <c r="AE1486">
        <f>IF(ISBLANK(Basket_Sheet!$I$1),0,IF(Basket_Sheet!$I$1=0,1,IF(Calculation_Sheet!AB1486=Basket_Sheet!$I$1,1,0)))</f>
        <v>1</v>
      </c>
      <c r="AF1486">
        <f>IF(ISBLANK(Basket_Sheet!$I$2),0,IF(Basket_Sheet!$I$2=0,1,IF(Calculation_Sheet!AC1486=Basket_Sheet!$I$2,1,0)))</f>
        <v>0</v>
      </c>
      <c r="AG1486">
        <f>IF(ISBLANK(Basket_Sheet!$I$3),0,IF(Basket_Sheet!$I$3=0,1,IF(Calculation_Sheet!AD1486=Basket_Sheet!$I$3,1,0)))</f>
        <v>0</v>
      </c>
      <c r="AH1486">
        <f t="shared" si="401"/>
        <v>1</v>
      </c>
    </row>
    <row r="1487" spans="1:34" x14ac:dyDescent="0.35">
      <c r="A1487" s="19">
        <v>44714</v>
      </c>
      <c r="B1487" s="7">
        <v>-0.24591211143764841</v>
      </c>
      <c r="C1487">
        <v>5.1572184E-2</v>
      </c>
      <c r="D1487">
        <v>2.6940769014904099E-2</v>
      </c>
      <c r="E1487">
        <v>15.599686252623901</v>
      </c>
      <c r="F1487">
        <v>0</v>
      </c>
      <c r="G1487">
        <f t="shared" si="392"/>
        <v>99999</v>
      </c>
      <c r="H1487">
        <f t="shared" si="393"/>
        <v>0</v>
      </c>
      <c r="I1487">
        <f t="shared" si="394"/>
        <v>99999</v>
      </c>
      <c r="J1487">
        <f>IF(Basket_Sheet!$I$6=0,IF(C1487&lt;Basket_Sheet!$I$7,-10,10),IF(Basket_Sheet!$I$6=1,IF(D1487&lt;Basket_Sheet!$I$7,-10,10),IF(Basket_Sheet!$I$6=2,IF(E1487&gt;Basket_Sheet!$I$7,-10,10),"")))</f>
        <v>-10</v>
      </c>
      <c r="K1487">
        <f t="shared" si="395"/>
        <v>0</v>
      </c>
      <c r="L1487">
        <f t="shared" si="396"/>
        <v>4</v>
      </c>
      <c r="M1487">
        <f t="shared" si="397"/>
        <v>4</v>
      </c>
      <c r="N1487">
        <v>35610.601600000002</v>
      </c>
      <c r="O1487" s="6">
        <f t="shared" si="402"/>
        <v>-1.9366082548140096E-3</v>
      </c>
      <c r="P1487">
        <v>66448940</v>
      </c>
      <c r="Q1487" s="6">
        <f t="shared" si="403"/>
        <v>4.5716676941831569E-3</v>
      </c>
      <c r="R1487">
        <v>9478.7932410565991</v>
      </c>
      <c r="S1487" s="6">
        <f t="shared" si="404"/>
        <v>8.1281523852860804E-3</v>
      </c>
      <c r="T1487" s="29">
        <v>1429.50514</v>
      </c>
      <c r="U1487" s="6">
        <f t="shared" si="405"/>
        <v>-6.6109229342237175E-4</v>
      </c>
      <c r="V1487">
        <v>2162.6790800000012</v>
      </c>
      <c r="W1487" s="6">
        <f t="shared" si="407"/>
        <v>-6.9610650218997483E-3</v>
      </c>
      <c r="X1487">
        <v>10908.298381056598</v>
      </c>
      <c r="Y1487" s="6">
        <f t="shared" si="406"/>
        <v>6.9675513684004375E-3</v>
      </c>
      <c r="Z1487" s="29">
        <v>13070.9774610566</v>
      </c>
      <c r="AA1487" s="6">
        <f t="shared" si="408"/>
        <v>4.6360564382670333E-3</v>
      </c>
      <c r="AB1487">
        <f t="shared" si="398"/>
        <v>2022</v>
      </c>
      <c r="AC1487">
        <f t="shared" si="399"/>
        <v>6</v>
      </c>
      <c r="AD1487" s="23">
        <f t="shared" si="400"/>
        <v>2</v>
      </c>
      <c r="AE1487">
        <f>IF(ISBLANK(Basket_Sheet!$I$1),0,IF(Basket_Sheet!$I$1=0,1,IF(Calculation_Sheet!AB1487=Basket_Sheet!$I$1,1,0)))</f>
        <v>1</v>
      </c>
      <c r="AF1487">
        <f>IF(ISBLANK(Basket_Sheet!$I$2),0,IF(Basket_Sheet!$I$2=0,1,IF(Calculation_Sheet!AC1487=Basket_Sheet!$I$2,1,0)))</f>
        <v>0</v>
      </c>
      <c r="AG1487">
        <f>IF(ISBLANK(Basket_Sheet!$I$3),0,IF(Basket_Sheet!$I$3=0,1,IF(Calculation_Sheet!AD1487=Basket_Sheet!$I$3,1,0)))</f>
        <v>0</v>
      </c>
      <c r="AH1487">
        <f t="shared" si="401"/>
        <v>1</v>
      </c>
    </row>
    <row r="1488" spans="1:34" x14ac:dyDescent="0.35">
      <c r="A1488" s="19">
        <v>44715</v>
      </c>
      <c r="B1488" s="7">
        <v>-1.1796376971987947</v>
      </c>
      <c r="C1488">
        <v>0.85265170700000004</v>
      </c>
      <c r="D1488">
        <v>0.31500259154465499</v>
      </c>
      <c r="E1488">
        <v>5.0555734026321097</v>
      </c>
      <c r="F1488">
        <v>3</v>
      </c>
      <c r="G1488">
        <f t="shared" si="392"/>
        <v>-1</v>
      </c>
      <c r="H1488">
        <f t="shared" si="393"/>
        <v>99999</v>
      </c>
      <c r="I1488">
        <f t="shared" si="394"/>
        <v>99999</v>
      </c>
      <c r="J1488">
        <f>IF(Basket_Sheet!$I$6=0,IF(C1488&lt;Basket_Sheet!$I$7,-10,10),IF(Basket_Sheet!$I$6=1,IF(D1488&lt;Basket_Sheet!$I$7,-10,10),IF(Basket_Sheet!$I$6=2,IF(E1488&gt;Basket_Sheet!$I$7,-10,10),"")))</f>
        <v>10</v>
      </c>
      <c r="K1488">
        <f t="shared" si="395"/>
        <v>-1</v>
      </c>
      <c r="L1488">
        <f t="shared" si="396"/>
        <v>1</v>
      </c>
      <c r="M1488">
        <f t="shared" si="397"/>
        <v>1</v>
      </c>
      <c r="N1488">
        <v>35296.449200000003</v>
      </c>
      <c r="O1488" s="6">
        <f t="shared" si="402"/>
        <v>-8.821878482389911E-3</v>
      </c>
      <c r="P1488">
        <v>66588520</v>
      </c>
      <c r="Q1488" s="6">
        <f t="shared" si="403"/>
        <v>2.1005602196213502E-3</v>
      </c>
      <c r="R1488">
        <v>9497.3666307328986</v>
      </c>
      <c r="S1488" s="6">
        <f t="shared" si="404"/>
        <v>1.9594677512164704E-3</v>
      </c>
      <c r="T1488" s="29">
        <v>1430.2627799999998</v>
      </c>
      <c r="U1488" s="6">
        <f t="shared" si="405"/>
        <v>5.3000159201932462E-4</v>
      </c>
      <c r="V1488">
        <v>2143.5366800000011</v>
      </c>
      <c r="W1488" s="6">
        <f t="shared" si="407"/>
        <v>-8.851243893291949E-3</v>
      </c>
      <c r="X1488">
        <v>10927.629410732898</v>
      </c>
      <c r="Y1488" s="6">
        <f t="shared" si="406"/>
        <v>1.7721397967871422E-3</v>
      </c>
      <c r="Z1488" s="29">
        <v>13071.166090732899</v>
      </c>
      <c r="AA1488" s="6">
        <f t="shared" si="408"/>
        <v>1.4431183655627677E-5</v>
      </c>
      <c r="AB1488">
        <f t="shared" si="398"/>
        <v>2022</v>
      </c>
      <c r="AC1488">
        <f t="shared" si="399"/>
        <v>6</v>
      </c>
      <c r="AD1488" s="23">
        <f t="shared" si="400"/>
        <v>2</v>
      </c>
      <c r="AE1488">
        <f>IF(ISBLANK(Basket_Sheet!$I$1),0,IF(Basket_Sheet!$I$1=0,1,IF(Calculation_Sheet!AB1488=Basket_Sheet!$I$1,1,0)))</f>
        <v>1</v>
      </c>
      <c r="AF1488">
        <f>IF(ISBLANK(Basket_Sheet!$I$2),0,IF(Basket_Sheet!$I$2=0,1,IF(Calculation_Sheet!AC1488=Basket_Sheet!$I$2,1,0)))</f>
        <v>0</v>
      </c>
      <c r="AG1488">
        <f>IF(ISBLANK(Basket_Sheet!$I$3),0,IF(Basket_Sheet!$I$3=0,1,IF(Calculation_Sheet!AD1488=Basket_Sheet!$I$3,1,0)))</f>
        <v>0</v>
      </c>
      <c r="AH1488">
        <f t="shared" si="401"/>
        <v>1</v>
      </c>
    </row>
    <row r="1489" spans="1:34" x14ac:dyDescent="0.35">
      <c r="A1489" s="19">
        <v>44718</v>
      </c>
      <c r="B1489" s="7">
        <v>-0.71935344018206959</v>
      </c>
      <c r="C1489">
        <v>0.54814013900000003</v>
      </c>
      <c r="D1489">
        <v>0.11304187287433699</v>
      </c>
      <c r="E1489">
        <v>10.475317377208301</v>
      </c>
      <c r="F1489">
        <v>6</v>
      </c>
      <c r="G1489">
        <f t="shared" si="392"/>
        <v>-1</v>
      </c>
      <c r="H1489">
        <f t="shared" si="393"/>
        <v>99999</v>
      </c>
      <c r="I1489">
        <f t="shared" si="394"/>
        <v>99999</v>
      </c>
      <c r="J1489">
        <f>IF(Basket_Sheet!$I$6=0,IF(C1489&lt;Basket_Sheet!$I$7,-10,10),IF(Basket_Sheet!$I$6=1,IF(D1489&lt;Basket_Sheet!$I$7,-10,10),IF(Basket_Sheet!$I$6=2,IF(E1489&gt;Basket_Sheet!$I$7,-10,10),"")))</f>
        <v>10</v>
      </c>
      <c r="K1489">
        <f t="shared" si="395"/>
        <v>-1</v>
      </c>
      <c r="L1489">
        <f t="shared" si="396"/>
        <v>1</v>
      </c>
      <c r="M1489">
        <f t="shared" si="397"/>
        <v>1</v>
      </c>
      <c r="N1489">
        <v>35314.050799999997</v>
      </c>
      <c r="O1489" s="6">
        <f t="shared" si="402"/>
        <v>4.9867905692879688E-4</v>
      </c>
      <c r="P1489">
        <v>66695832</v>
      </c>
      <c r="Q1489" s="6">
        <f t="shared" si="403"/>
        <v>1.61156908127702E-3</v>
      </c>
      <c r="R1489">
        <v>9507.8981075836091</v>
      </c>
      <c r="S1489" s="6">
        <f t="shared" si="404"/>
        <v>1.1088838896280429E-3</v>
      </c>
      <c r="T1489" s="29">
        <v>1429.7870399999997</v>
      </c>
      <c r="U1489" s="6">
        <f t="shared" si="405"/>
        <v>-3.3262419091972806E-4</v>
      </c>
      <c r="V1489">
        <v>2150.2967200000012</v>
      </c>
      <c r="W1489" s="6">
        <f t="shared" si="407"/>
        <v>3.1536852450781971E-3</v>
      </c>
      <c r="X1489">
        <v>10937.685147583608</v>
      </c>
      <c r="Y1489" s="6">
        <f t="shared" si="406"/>
        <v>9.2021210390180741E-4</v>
      </c>
      <c r="Z1489" s="29">
        <v>13087.98186758361</v>
      </c>
      <c r="AA1489" s="6">
        <f t="shared" si="408"/>
        <v>1.286478706948202E-3</v>
      </c>
      <c r="AB1489">
        <f t="shared" si="398"/>
        <v>2022</v>
      </c>
      <c r="AC1489">
        <f t="shared" si="399"/>
        <v>6</v>
      </c>
      <c r="AD1489" s="23">
        <f t="shared" si="400"/>
        <v>2</v>
      </c>
      <c r="AE1489">
        <f>IF(ISBLANK(Basket_Sheet!$I$1),0,IF(Basket_Sheet!$I$1=0,1,IF(Calculation_Sheet!AB1489=Basket_Sheet!$I$1,1,0)))</f>
        <v>1</v>
      </c>
      <c r="AF1489">
        <f>IF(ISBLANK(Basket_Sheet!$I$2),0,IF(Basket_Sheet!$I$2=0,1,IF(Calculation_Sheet!AC1489=Basket_Sheet!$I$2,1,0)))</f>
        <v>0</v>
      </c>
      <c r="AG1489">
        <f>IF(ISBLANK(Basket_Sheet!$I$3),0,IF(Basket_Sheet!$I$3=0,1,IF(Calculation_Sheet!AD1489=Basket_Sheet!$I$3,1,0)))</f>
        <v>0</v>
      </c>
      <c r="AH1489">
        <f t="shared" si="401"/>
        <v>1</v>
      </c>
    </row>
    <row r="1490" spans="1:34" x14ac:dyDescent="0.35">
      <c r="A1490" s="19">
        <v>44719</v>
      </c>
      <c r="B1490" s="7">
        <v>-0.23761293393265989</v>
      </c>
      <c r="C1490">
        <v>0.55871932599999996</v>
      </c>
      <c r="D1490">
        <v>1.36465566246665E-2</v>
      </c>
      <c r="E1490">
        <v>9.1879710811832904</v>
      </c>
      <c r="F1490">
        <v>1</v>
      </c>
      <c r="G1490">
        <f t="shared" si="392"/>
        <v>99999</v>
      </c>
      <c r="H1490">
        <f t="shared" si="393"/>
        <v>0</v>
      </c>
      <c r="I1490">
        <f t="shared" si="394"/>
        <v>99999</v>
      </c>
      <c r="J1490">
        <f>IF(Basket_Sheet!$I$6=0,IF(C1490&lt;Basket_Sheet!$I$7,-10,10),IF(Basket_Sheet!$I$6=1,IF(D1490&lt;Basket_Sheet!$I$7,-10,10),IF(Basket_Sheet!$I$6=2,IF(E1490&gt;Basket_Sheet!$I$7,-10,10),"")))</f>
        <v>-10</v>
      </c>
      <c r="K1490">
        <f t="shared" si="395"/>
        <v>0</v>
      </c>
      <c r="L1490">
        <f t="shared" si="396"/>
        <v>4</v>
      </c>
      <c r="M1490">
        <f t="shared" si="397"/>
        <v>4</v>
      </c>
      <c r="N1490">
        <v>34972.050799999997</v>
      </c>
      <c r="O1490" s="6">
        <f t="shared" si="402"/>
        <v>-9.684530441916861E-3</v>
      </c>
      <c r="P1490">
        <v>66521464</v>
      </c>
      <c r="Q1490" s="6">
        <f t="shared" si="403"/>
        <v>-2.6143762626725797E-3</v>
      </c>
      <c r="R1490">
        <v>9499.5787672798906</v>
      </c>
      <c r="S1490" s="6">
        <f t="shared" si="404"/>
        <v>-8.7499258086110032E-4</v>
      </c>
      <c r="T1490" s="29">
        <v>1433.7411999999999</v>
      </c>
      <c r="U1490" s="6">
        <f t="shared" si="405"/>
        <v>2.7655587086592437E-3</v>
      </c>
      <c r="V1490">
        <v>2145.2442800000008</v>
      </c>
      <c r="W1490" s="6">
        <f t="shared" si="407"/>
        <v>-2.3496478197670978E-3</v>
      </c>
      <c r="X1490">
        <v>10933.319967279891</v>
      </c>
      <c r="Y1490" s="6">
        <f t="shared" si="406"/>
        <v>-3.9909544339755687E-4</v>
      </c>
      <c r="Z1490" s="29">
        <v>13078.564247279892</v>
      </c>
      <c r="AA1490" s="6">
        <f t="shared" si="408"/>
        <v>-7.1956245042215095E-4</v>
      </c>
      <c r="AB1490">
        <f t="shared" si="398"/>
        <v>2022</v>
      </c>
      <c r="AC1490">
        <f t="shared" si="399"/>
        <v>6</v>
      </c>
      <c r="AD1490" s="23">
        <f t="shared" si="400"/>
        <v>2</v>
      </c>
      <c r="AE1490">
        <f>IF(ISBLANK(Basket_Sheet!$I$1),0,IF(Basket_Sheet!$I$1=0,1,IF(Calculation_Sheet!AB1490=Basket_Sheet!$I$1,1,0)))</f>
        <v>1</v>
      </c>
      <c r="AF1490">
        <f>IF(ISBLANK(Basket_Sheet!$I$2),0,IF(Basket_Sheet!$I$2=0,1,IF(Calculation_Sheet!AC1490=Basket_Sheet!$I$2,1,0)))</f>
        <v>0</v>
      </c>
      <c r="AG1490">
        <f>IF(ISBLANK(Basket_Sheet!$I$3),0,IF(Basket_Sheet!$I$3=0,1,IF(Calculation_Sheet!AD1490=Basket_Sheet!$I$3,1,0)))</f>
        <v>0</v>
      </c>
      <c r="AH1490">
        <f t="shared" si="401"/>
        <v>1</v>
      </c>
    </row>
    <row r="1491" spans="1:34" x14ac:dyDescent="0.35">
      <c r="A1491" s="19">
        <v>44720</v>
      </c>
      <c r="B1491" s="7">
        <v>4.5426008028201473E-2</v>
      </c>
      <c r="C1491">
        <v>0.23001650800000001</v>
      </c>
      <c r="D1491">
        <v>4.5715377908791398E-2</v>
      </c>
      <c r="E1491">
        <v>6.7840324426953504</v>
      </c>
      <c r="F1491">
        <v>7</v>
      </c>
      <c r="G1491">
        <f t="shared" si="392"/>
        <v>99999</v>
      </c>
      <c r="H1491">
        <f t="shared" si="393"/>
        <v>0</v>
      </c>
      <c r="I1491">
        <f t="shared" si="394"/>
        <v>99999</v>
      </c>
      <c r="J1491">
        <f>IF(Basket_Sheet!$I$6=0,IF(C1491&lt;Basket_Sheet!$I$7,-10,10),IF(Basket_Sheet!$I$6=1,IF(D1491&lt;Basket_Sheet!$I$7,-10,10),IF(Basket_Sheet!$I$6=2,IF(E1491&gt;Basket_Sheet!$I$7,-10,10),"")))</f>
        <v>-10</v>
      </c>
      <c r="K1491">
        <f t="shared" si="395"/>
        <v>0</v>
      </c>
      <c r="L1491">
        <f t="shared" si="396"/>
        <v>4</v>
      </c>
      <c r="M1491">
        <f t="shared" si="397"/>
        <v>4</v>
      </c>
      <c r="N1491">
        <v>34888.75</v>
      </c>
      <c r="O1491" s="6">
        <f t="shared" si="402"/>
        <v>-2.3819249399007481E-3</v>
      </c>
      <c r="P1491">
        <v>65962224</v>
      </c>
      <c r="Q1491" s="6">
        <f t="shared" si="403"/>
        <v>-8.406910587536065E-3</v>
      </c>
      <c r="R1491">
        <v>9497.2185484972761</v>
      </c>
      <c r="S1491" s="6">
        <f t="shared" si="404"/>
        <v>-2.4845509895066176E-4</v>
      </c>
      <c r="T1491" s="29">
        <v>1426.0044400000002</v>
      </c>
      <c r="U1491" s="6">
        <f t="shared" si="405"/>
        <v>-5.3962040011124035E-3</v>
      </c>
      <c r="V1491">
        <v>2146.761680000001</v>
      </c>
      <c r="W1491" s="6">
        <f t="shared" si="407"/>
        <v>7.0733203400052957E-4</v>
      </c>
      <c r="X1491">
        <v>10923.222988497277</v>
      </c>
      <c r="Y1491" s="6">
        <f t="shared" si="406"/>
        <v>-9.2350528593621029E-4</v>
      </c>
      <c r="Z1491" s="29">
        <v>13069.984668497278</v>
      </c>
      <c r="AA1491" s="6">
        <f t="shared" si="408"/>
        <v>-6.5600310709934551E-4</v>
      </c>
      <c r="AB1491">
        <f t="shared" si="398"/>
        <v>2022</v>
      </c>
      <c r="AC1491">
        <f t="shared" si="399"/>
        <v>6</v>
      </c>
      <c r="AD1491" s="23">
        <f t="shared" si="400"/>
        <v>2</v>
      </c>
      <c r="AE1491">
        <f>IF(ISBLANK(Basket_Sheet!$I$1),0,IF(Basket_Sheet!$I$1=0,1,IF(Calculation_Sheet!AB1491=Basket_Sheet!$I$1,1,0)))</f>
        <v>1</v>
      </c>
      <c r="AF1491">
        <f>IF(ISBLANK(Basket_Sheet!$I$2),0,IF(Basket_Sheet!$I$2=0,1,IF(Calculation_Sheet!AC1491=Basket_Sheet!$I$2,1,0)))</f>
        <v>0</v>
      </c>
      <c r="AG1491">
        <f>IF(ISBLANK(Basket_Sheet!$I$3),0,IF(Basket_Sheet!$I$3=0,1,IF(Calculation_Sheet!AD1491=Basket_Sheet!$I$3,1,0)))</f>
        <v>0</v>
      </c>
      <c r="AH1491">
        <f t="shared" si="401"/>
        <v>1</v>
      </c>
    </row>
    <row r="1492" spans="1:34" x14ac:dyDescent="0.35">
      <c r="A1492" s="19">
        <v>44721</v>
      </c>
      <c r="B1492" s="7">
        <v>-0.66340456232140843</v>
      </c>
      <c r="C1492">
        <v>0.55951911799999998</v>
      </c>
      <c r="D1492">
        <v>0.26529178122439201</v>
      </c>
      <c r="E1492">
        <v>6.4499044233857603</v>
      </c>
      <c r="F1492">
        <v>4</v>
      </c>
      <c r="G1492">
        <f t="shared" si="392"/>
        <v>-1</v>
      </c>
      <c r="H1492">
        <f t="shared" si="393"/>
        <v>99999</v>
      </c>
      <c r="I1492">
        <f t="shared" si="394"/>
        <v>99999</v>
      </c>
      <c r="J1492">
        <f>IF(Basket_Sheet!$I$6=0,IF(C1492&lt;Basket_Sheet!$I$7,-10,10),IF(Basket_Sheet!$I$6=1,IF(D1492&lt;Basket_Sheet!$I$7,-10,10),IF(Basket_Sheet!$I$6=2,IF(E1492&gt;Basket_Sheet!$I$7,-10,10),"")))</f>
        <v>10</v>
      </c>
      <c r="K1492">
        <f t="shared" si="395"/>
        <v>-1</v>
      </c>
      <c r="L1492">
        <f t="shared" si="396"/>
        <v>1</v>
      </c>
      <c r="M1492">
        <f t="shared" si="397"/>
        <v>1</v>
      </c>
      <c r="N1492">
        <v>35116.800799999997</v>
      </c>
      <c r="O1492" s="6">
        <f t="shared" si="402"/>
        <v>6.5365139192432586E-3</v>
      </c>
      <c r="P1492">
        <v>65269624</v>
      </c>
      <c r="Q1492" s="6">
        <f t="shared" si="403"/>
        <v>-1.0499949183035429E-2</v>
      </c>
      <c r="R1492">
        <v>9483.827745271974</v>
      </c>
      <c r="S1492" s="6">
        <f t="shared" si="404"/>
        <v>-1.4099710517265773E-3</v>
      </c>
      <c r="T1492" s="29">
        <v>1430.6026599999998</v>
      </c>
      <c r="U1492" s="6">
        <f t="shared" si="405"/>
        <v>3.2245481648007779E-3</v>
      </c>
      <c r="V1492">
        <v>2132.8410000000008</v>
      </c>
      <c r="W1492" s="6">
        <f t="shared" si="407"/>
        <v>-6.4845018101870044E-3</v>
      </c>
      <c r="X1492">
        <v>10914.430405271974</v>
      </c>
      <c r="Y1492" s="6">
        <f t="shared" si="406"/>
        <v>-8.0494403845465801E-4</v>
      </c>
      <c r="Z1492" s="29">
        <v>13047.271405271975</v>
      </c>
      <c r="AA1492" s="6">
        <f t="shared" si="408"/>
        <v>-1.7378186586590738E-3</v>
      </c>
      <c r="AB1492">
        <f t="shared" si="398"/>
        <v>2022</v>
      </c>
      <c r="AC1492">
        <f t="shared" si="399"/>
        <v>6</v>
      </c>
      <c r="AD1492" s="23">
        <f t="shared" si="400"/>
        <v>2</v>
      </c>
      <c r="AE1492">
        <f>IF(ISBLANK(Basket_Sheet!$I$1),0,IF(Basket_Sheet!$I$1=0,1,IF(Calculation_Sheet!AB1492=Basket_Sheet!$I$1,1,0)))</f>
        <v>1</v>
      </c>
      <c r="AF1492">
        <f>IF(ISBLANK(Basket_Sheet!$I$2),0,IF(Basket_Sheet!$I$2=0,1,IF(Calculation_Sheet!AC1492=Basket_Sheet!$I$2,1,0)))</f>
        <v>0</v>
      </c>
      <c r="AG1492">
        <f>IF(ISBLANK(Basket_Sheet!$I$3),0,IF(Basket_Sheet!$I$3=0,1,IF(Calculation_Sheet!AD1492=Basket_Sheet!$I$3,1,0)))</f>
        <v>0</v>
      </c>
      <c r="AH1492">
        <f t="shared" si="401"/>
        <v>1</v>
      </c>
    </row>
    <row r="1493" spans="1:34" x14ac:dyDescent="0.35">
      <c r="A1493" s="19">
        <v>44722</v>
      </c>
      <c r="B1493" s="7">
        <v>-2.6741513455086463</v>
      </c>
      <c r="C1493">
        <v>0.81883237399999997</v>
      </c>
      <c r="D1493">
        <v>0.15115639857197299</v>
      </c>
      <c r="E1493">
        <v>7.9190520994826903</v>
      </c>
      <c r="F1493">
        <v>1</v>
      </c>
      <c r="G1493">
        <f t="shared" si="392"/>
        <v>-1</v>
      </c>
      <c r="H1493">
        <f t="shared" si="393"/>
        <v>99999</v>
      </c>
      <c r="I1493">
        <f t="shared" si="394"/>
        <v>99999</v>
      </c>
      <c r="J1493">
        <f>IF(Basket_Sheet!$I$6=0,IF(C1493&lt;Basket_Sheet!$I$7,-10,10),IF(Basket_Sheet!$I$6=1,IF(D1493&lt;Basket_Sheet!$I$7,-10,10),IF(Basket_Sheet!$I$6=2,IF(E1493&gt;Basket_Sheet!$I$7,-10,10),"")))</f>
        <v>10</v>
      </c>
      <c r="K1493">
        <f t="shared" si="395"/>
        <v>-1</v>
      </c>
      <c r="L1493">
        <f t="shared" si="396"/>
        <v>1</v>
      </c>
      <c r="M1493">
        <f t="shared" si="397"/>
        <v>1</v>
      </c>
      <c r="N1493">
        <v>34479.398399999998</v>
      </c>
      <c r="O1493" s="6">
        <f t="shared" si="402"/>
        <v>-1.8150924499933385E-2</v>
      </c>
      <c r="P1493">
        <v>65148476</v>
      </c>
      <c r="Q1493" s="6">
        <f t="shared" si="403"/>
        <v>-1.8561161008067151E-3</v>
      </c>
      <c r="R1493">
        <v>9471.974362199704</v>
      </c>
      <c r="S1493" s="6">
        <f t="shared" si="404"/>
        <v>-1.2498522105885979E-3</v>
      </c>
      <c r="T1493" s="29">
        <v>1434.8628800000001</v>
      </c>
      <c r="U1493" s="6">
        <f t="shared" si="405"/>
        <v>2.9779198089847636E-3</v>
      </c>
      <c r="V1493">
        <v>2133.4917200000009</v>
      </c>
      <c r="W1493" s="6">
        <f t="shared" si="407"/>
        <v>3.0509541030010467E-4</v>
      </c>
      <c r="X1493">
        <v>10906.837242199705</v>
      </c>
      <c r="Y1493" s="6">
        <f t="shared" si="406"/>
        <v>-6.9569943554748104E-4</v>
      </c>
      <c r="Z1493" s="29">
        <v>13040.328962199706</v>
      </c>
      <c r="AA1493" s="6">
        <f t="shared" si="408"/>
        <v>-5.3209923030062001E-4</v>
      </c>
      <c r="AB1493">
        <f t="shared" si="398"/>
        <v>2022</v>
      </c>
      <c r="AC1493">
        <f t="shared" si="399"/>
        <v>6</v>
      </c>
      <c r="AD1493" s="23">
        <f t="shared" si="400"/>
        <v>2</v>
      </c>
      <c r="AE1493">
        <f>IF(ISBLANK(Basket_Sheet!$I$1),0,IF(Basket_Sheet!$I$1=0,1,IF(Calculation_Sheet!AB1493=Basket_Sheet!$I$1,1,0)))</f>
        <v>1</v>
      </c>
      <c r="AF1493">
        <f>IF(ISBLANK(Basket_Sheet!$I$2),0,IF(Basket_Sheet!$I$2=0,1,IF(Calculation_Sheet!AC1493=Basket_Sheet!$I$2,1,0)))</f>
        <v>0</v>
      </c>
      <c r="AG1493">
        <f>IF(ISBLANK(Basket_Sheet!$I$3),0,IF(Basket_Sheet!$I$3=0,1,IF(Calculation_Sheet!AD1493=Basket_Sheet!$I$3,1,0)))</f>
        <v>0</v>
      </c>
      <c r="AH1493">
        <f t="shared" si="401"/>
        <v>1</v>
      </c>
    </row>
    <row r="1494" spans="1:34" x14ac:dyDescent="0.35">
      <c r="A1494" s="19">
        <v>44725</v>
      </c>
      <c r="B1494" s="7">
        <v>-0.32080586094647146</v>
      </c>
      <c r="C1494">
        <v>1.8004744E-2</v>
      </c>
      <c r="D1494">
        <v>2.3978647988359698E-2</v>
      </c>
      <c r="E1494">
        <v>12.9584551712509</v>
      </c>
      <c r="F1494">
        <v>3</v>
      </c>
      <c r="G1494">
        <f t="shared" si="392"/>
        <v>-1</v>
      </c>
      <c r="H1494">
        <f t="shared" si="393"/>
        <v>99999</v>
      </c>
      <c r="I1494">
        <f t="shared" si="394"/>
        <v>99999</v>
      </c>
      <c r="J1494">
        <f>IF(Basket_Sheet!$I$6=0,IF(C1494&lt;Basket_Sheet!$I$7,-10,10),IF(Basket_Sheet!$I$6=1,IF(D1494&lt;Basket_Sheet!$I$7,-10,10),IF(Basket_Sheet!$I$6=2,IF(E1494&gt;Basket_Sheet!$I$7,-10,10),"")))</f>
        <v>-10</v>
      </c>
      <c r="K1494">
        <f t="shared" si="395"/>
        <v>-1</v>
      </c>
      <c r="L1494">
        <f t="shared" si="396"/>
        <v>2</v>
      </c>
      <c r="M1494">
        <f t="shared" si="397"/>
        <v>2</v>
      </c>
      <c r="N1494">
        <v>33441.699200000003</v>
      </c>
      <c r="O1494" s="6">
        <f t="shared" si="402"/>
        <v>-3.0096209567275878E-2</v>
      </c>
      <c r="P1494">
        <v>65113288</v>
      </c>
      <c r="Q1494" s="6">
        <f t="shared" si="403"/>
        <v>-5.4012007894088665E-4</v>
      </c>
      <c r="R1494">
        <v>9452.7474543382195</v>
      </c>
      <c r="S1494" s="6">
        <f t="shared" si="404"/>
        <v>-2.0298733005670311E-3</v>
      </c>
      <c r="T1494" s="29">
        <v>1445.1630400000001</v>
      </c>
      <c r="U1494" s="6">
        <f t="shared" si="405"/>
        <v>7.1784977809168371E-3</v>
      </c>
      <c r="V1494">
        <v>2130.6861200000008</v>
      </c>
      <c r="W1494" s="6">
        <f t="shared" si="407"/>
        <v>-1.3150273674369384E-3</v>
      </c>
      <c r="X1494">
        <v>10897.910494338219</v>
      </c>
      <c r="Y1494" s="6">
        <f t="shared" si="406"/>
        <v>-8.184543019443824E-4</v>
      </c>
      <c r="Z1494" s="29">
        <v>13028.596614338219</v>
      </c>
      <c r="AA1494" s="6">
        <f t="shared" si="408"/>
        <v>-8.9969723121985368E-4</v>
      </c>
      <c r="AB1494">
        <f t="shared" si="398"/>
        <v>2022</v>
      </c>
      <c r="AC1494">
        <f t="shared" si="399"/>
        <v>6</v>
      </c>
      <c r="AD1494" s="23">
        <f t="shared" si="400"/>
        <v>2</v>
      </c>
      <c r="AE1494">
        <f>IF(ISBLANK(Basket_Sheet!$I$1),0,IF(Basket_Sheet!$I$1=0,1,IF(Calculation_Sheet!AB1494=Basket_Sheet!$I$1,1,0)))</f>
        <v>1</v>
      </c>
      <c r="AF1494">
        <f>IF(ISBLANK(Basket_Sheet!$I$2),0,IF(Basket_Sheet!$I$2=0,1,IF(Calculation_Sheet!AC1494=Basket_Sheet!$I$2,1,0)))</f>
        <v>0</v>
      </c>
      <c r="AG1494">
        <f>IF(ISBLANK(Basket_Sheet!$I$3),0,IF(Basket_Sheet!$I$3=0,1,IF(Calculation_Sheet!AD1494=Basket_Sheet!$I$3,1,0)))</f>
        <v>0</v>
      </c>
      <c r="AH1494">
        <f t="shared" si="401"/>
        <v>1</v>
      </c>
    </row>
    <row r="1495" spans="1:34" x14ac:dyDescent="0.35">
      <c r="A1495" s="19">
        <v>44726</v>
      </c>
      <c r="B1495" s="7">
        <v>5.7060313988056E-2</v>
      </c>
      <c r="C1495">
        <v>0.123916473</v>
      </c>
      <c r="D1495">
        <v>0.105282879308713</v>
      </c>
      <c r="E1495">
        <v>7.0154585735961801</v>
      </c>
      <c r="F1495">
        <v>4</v>
      </c>
      <c r="G1495">
        <f t="shared" si="392"/>
        <v>99999</v>
      </c>
      <c r="H1495">
        <f t="shared" si="393"/>
        <v>0</v>
      </c>
      <c r="I1495">
        <f t="shared" si="394"/>
        <v>99999</v>
      </c>
      <c r="J1495">
        <f>IF(Basket_Sheet!$I$6=0,IF(C1495&lt;Basket_Sheet!$I$7,-10,10),IF(Basket_Sheet!$I$6=1,IF(D1495&lt;Basket_Sheet!$I$7,-10,10),IF(Basket_Sheet!$I$6=2,IF(E1495&gt;Basket_Sheet!$I$7,-10,10),"")))</f>
        <v>10</v>
      </c>
      <c r="K1495">
        <f t="shared" si="395"/>
        <v>0</v>
      </c>
      <c r="L1495">
        <f t="shared" si="396"/>
        <v>3</v>
      </c>
      <c r="M1495">
        <f t="shared" si="397"/>
        <v>3</v>
      </c>
      <c r="N1495">
        <v>33329.550799999997</v>
      </c>
      <c r="O1495" s="6">
        <f t="shared" si="402"/>
        <v>-3.3535496904417705E-3</v>
      </c>
      <c r="P1495">
        <v>65084732</v>
      </c>
      <c r="Q1495" s="6">
        <f t="shared" si="403"/>
        <v>-4.3855871630993359E-4</v>
      </c>
      <c r="R1495">
        <v>9433.0646328819348</v>
      </c>
      <c r="S1495" s="6">
        <f t="shared" si="404"/>
        <v>-2.082232869476619E-3</v>
      </c>
      <c r="T1495" s="29">
        <v>1443.69714</v>
      </c>
      <c r="U1495" s="6">
        <f t="shared" si="405"/>
        <v>-1.014349218341537E-3</v>
      </c>
      <c r="V1495">
        <v>2172.507160000001</v>
      </c>
      <c r="W1495" s="6">
        <f t="shared" si="407"/>
        <v>1.9627968478060032E-2</v>
      </c>
      <c r="X1495">
        <v>10876.761772881935</v>
      </c>
      <c r="Y1495" s="6">
        <f t="shared" si="406"/>
        <v>-1.9406216877327909E-3</v>
      </c>
      <c r="Z1495" s="29">
        <v>13049.268932881936</v>
      </c>
      <c r="AA1495" s="6">
        <f t="shared" si="408"/>
        <v>1.5866880490387203E-3</v>
      </c>
      <c r="AB1495">
        <f t="shared" si="398"/>
        <v>2022</v>
      </c>
      <c r="AC1495">
        <f t="shared" si="399"/>
        <v>6</v>
      </c>
      <c r="AD1495" s="23">
        <f t="shared" si="400"/>
        <v>2</v>
      </c>
      <c r="AE1495">
        <f>IF(ISBLANK(Basket_Sheet!$I$1),0,IF(Basket_Sheet!$I$1=0,1,IF(Calculation_Sheet!AB1495=Basket_Sheet!$I$1,1,0)))</f>
        <v>1</v>
      </c>
      <c r="AF1495">
        <f>IF(ISBLANK(Basket_Sheet!$I$2),0,IF(Basket_Sheet!$I$2=0,1,IF(Calculation_Sheet!AC1495=Basket_Sheet!$I$2,1,0)))</f>
        <v>0</v>
      </c>
      <c r="AG1495">
        <f>IF(ISBLANK(Basket_Sheet!$I$3),0,IF(Basket_Sheet!$I$3=0,1,IF(Calculation_Sheet!AD1495=Basket_Sheet!$I$3,1,0)))</f>
        <v>0</v>
      </c>
      <c r="AH1495">
        <f t="shared" si="401"/>
        <v>1</v>
      </c>
    </row>
    <row r="1496" spans="1:34" x14ac:dyDescent="0.35">
      <c r="A1496" s="19">
        <v>44727</v>
      </c>
      <c r="B1496" s="7">
        <v>-1.4414313242126322</v>
      </c>
      <c r="C1496">
        <v>9.2046635000000002E-2</v>
      </c>
      <c r="D1496">
        <v>3.5279913336634099E-2</v>
      </c>
      <c r="E1496">
        <v>10.8044314754073</v>
      </c>
      <c r="F1496">
        <v>4</v>
      </c>
      <c r="G1496">
        <f t="shared" si="392"/>
        <v>-1</v>
      </c>
      <c r="H1496">
        <f t="shared" si="393"/>
        <v>99999</v>
      </c>
      <c r="I1496">
        <f t="shared" si="394"/>
        <v>99999</v>
      </c>
      <c r="J1496">
        <f>IF(Basket_Sheet!$I$6=0,IF(C1496&lt;Basket_Sheet!$I$7,-10,10),IF(Basket_Sheet!$I$6=1,IF(D1496&lt;Basket_Sheet!$I$7,-10,10),IF(Basket_Sheet!$I$6=2,IF(E1496&gt;Basket_Sheet!$I$7,-10,10),"")))</f>
        <v>-10</v>
      </c>
      <c r="K1496">
        <f t="shared" si="395"/>
        <v>-1</v>
      </c>
      <c r="L1496">
        <f t="shared" si="396"/>
        <v>2</v>
      </c>
      <c r="M1496">
        <f t="shared" si="397"/>
        <v>2</v>
      </c>
      <c r="N1496">
        <v>33330</v>
      </c>
      <c r="O1496" s="6">
        <f t="shared" si="402"/>
        <v>1.3477529376304531E-5</v>
      </c>
      <c r="P1496">
        <v>64966108</v>
      </c>
      <c r="Q1496" s="6">
        <f t="shared" si="403"/>
        <v>-1.8226087187391826E-3</v>
      </c>
      <c r="R1496">
        <v>9390.6180112010115</v>
      </c>
      <c r="S1496" s="6">
        <f t="shared" si="404"/>
        <v>-4.4997700464133317E-3</v>
      </c>
      <c r="T1496" s="29">
        <v>1441.3313400000002</v>
      </c>
      <c r="U1496" s="6">
        <f t="shared" si="405"/>
        <v>-1.6387093486933679E-3</v>
      </c>
      <c r="V1496">
        <v>2165.8744800000009</v>
      </c>
      <c r="W1496" s="6">
        <f t="shared" si="407"/>
        <v>-3.0530071992951324E-3</v>
      </c>
      <c r="X1496">
        <v>10831.949351201012</v>
      </c>
      <c r="Y1496" s="6">
        <f t="shared" si="406"/>
        <v>-4.1200150023189552E-3</v>
      </c>
      <c r="Z1496" s="29">
        <v>12997.823831201013</v>
      </c>
      <c r="AA1496" s="6">
        <f t="shared" si="408"/>
        <v>-3.9423742391645478E-3</v>
      </c>
      <c r="AB1496">
        <f t="shared" si="398"/>
        <v>2022</v>
      </c>
      <c r="AC1496">
        <f t="shared" si="399"/>
        <v>6</v>
      </c>
      <c r="AD1496" s="23">
        <f t="shared" si="400"/>
        <v>2</v>
      </c>
      <c r="AE1496">
        <f>IF(ISBLANK(Basket_Sheet!$I$1),0,IF(Basket_Sheet!$I$1=0,1,IF(Calculation_Sheet!AB1496=Basket_Sheet!$I$1,1,0)))</f>
        <v>1</v>
      </c>
      <c r="AF1496">
        <f>IF(ISBLANK(Basket_Sheet!$I$2),0,IF(Basket_Sheet!$I$2=0,1,IF(Calculation_Sheet!AC1496=Basket_Sheet!$I$2,1,0)))</f>
        <v>0</v>
      </c>
      <c r="AG1496">
        <f>IF(ISBLANK(Basket_Sheet!$I$3),0,IF(Basket_Sheet!$I$3=0,1,IF(Calculation_Sheet!AD1496=Basket_Sheet!$I$3,1,0)))</f>
        <v>0</v>
      </c>
      <c r="AH1496">
        <f t="shared" si="401"/>
        <v>1</v>
      </c>
    </row>
    <row r="1497" spans="1:34" x14ac:dyDescent="0.35">
      <c r="A1497" s="19">
        <v>44728</v>
      </c>
      <c r="B1497" s="7">
        <v>-1.7132588659483741</v>
      </c>
      <c r="C1497">
        <v>0.97174597299999999</v>
      </c>
      <c r="D1497">
        <v>0.44301971919687899</v>
      </c>
      <c r="E1497">
        <v>4.2030625027630704</v>
      </c>
      <c r="F1497">
        <v>6</v>
      </c>
      <c r="G1497">
        <f t="shared" si="392"/>
        <v>-1</v>
      </c>
      <c r="H1497">
        <f t="shared" si="393"/>
        <v>99999</v>
      </c>
      <c r="I1497">
        <f t="shared" si="394"/>
        <v>99999</v>
      </c>
      <c r="J1497">
        <f>IF(Basket_Sheet!$I$6=0,IF(C1497&lt;Basket_Sheet!$I$7,-10,10),IF(Basket_Sheet!$I$6=1,IF(D1497&lt;Basket_Sheet!$I$7,-10,10),IF(Basket_Sheet!$I$6=2,IF(E1497&gt;Basket_Sheet!$I$7,-10,10),"")))</f>
        <v>10</v>
      </c>
      <c r="K1497">
        <f t="shared" si="395"/>
        <v>-1</v>
      </c>
      <c r="L1497">
        <f t="shared" si="396"/>
        <v>1</v>
      </c>
      <c r="M1497">
        <f t="shared" si="397"/>
        <v>1</v>
      </c>
      <c r="N1497">
        <v>32573.800800000001</v>
      </c>
      <c r="O1497" s="6">
        <f t="shared" si="402"/>
        <v>-2.2688244824482395E-2</v>
      </c>
      <c r="P1497">
        <v>65265284</v>
      </c>
      <c r="Q1497" s="6">
        <f t="shared" si="403"/>
        <v>4.6051088669187834E-3</v>
      </c>
      <c r="R1497">
        <v>9418.9566536260536</v>
      </c>
      <c r="S1497" s="6">
        <f t="shared" si="404"/>
        <v>3.0177611730388687E-3</v>
      </c>
      <c r="T1497" s="29">
        <v>1438.6677200000001</v>
      </c>
      <c r="U1497" s="6">
        <f t="shared" si="405"/>
        <v>-1.8480275326560047E-3</v>
      </c>
      <c r="V1497">
        <v>2164.8467600000013</v>
      </c>
      <c r="W1497" s="6">
        <f t="shared" si="407"/>
        <v>-4.7450579869223741E-4</v>
      </c>
      <c r="X1497">
        <v>10857.624373626053</v>
      </c>
      <c r="Y1497" s="6">
        <f t="shared" si="406"/>
        <v>2.3703048816594574E-3</v>
      </c>
      <c r="Z1497" s="29">
        <v>13022.471133626055</v>
      </c>
      <c r="AA1497" s="6">
        <f t="shared" si="408"/>
        <v>1.8962637703918706E-3</v>
      </c>
      <c r="AB1497">
        <f t="shared" si="398"/>
        <v>2022</v>
      </c>
      <c r="AC1497">
        <f t="shared" si="399"/>
        <v>6</v>
      </c>
      <c r="AD1497" s="23">
        <f t="shared" si="400"/>
        <v>2</v>
      </c>
      <c r="AE1497">
        <f>IF(ISBLANK(Basket_Sheet!$I$1),0,IF(Basket_Sheet!$I$1=0,1,IF(Calculation_Sheet!AB1497=Basket_Sheet!$I$1,1,0)))</f>
        <v>1</v>
      </c>
      <c r="AF1497">
        <f>IF(ISBLANK(Basket_Sheet!$I$2),0,IF(Basket_Sheet!$I$2=0,1,IF(Calculation_Sheet!AC1497=Basket_Sheet!$I$2,1,0)))</f>
        <v>0</v>
      </c>
      <c r="AG1497">
        <f>IF(ISBLANK(Basket_Sheet!$I$3),0,IF(Basket_Sheet!$I$3=0,1,IF(Calculation_Sheet!AD1497=Basket_Sheet!$I$3,1,0)))</f>
        <v>0</v>
      </c>
      <c r="AH1497">
        <f t="shared" si="401"/>
        <v>1</v>
      </c>
    </row>
    <row r="1498" spans="1:34" x14ac:dyDescent="0.35">
      <c r="A1498" s="19">
        <v>44729</v>
      </c>
      <c r="B1498" s="7">
        <v>0.47987041944512959</v>
      </c>
      <c r="C1498">
        <v>0.124413709</v>
      </c>
      <c r="D1498">
        <v>0.107709921623522</v>
      </c>
      <c r="E1498">
        <v>9.6549317136649897</v>
      </c>
      <c r="F1498">
        <v>11</v>
      </c>
      <c r="G1498">
        <f t="shared" si="392"/>
        <v>99999</v>
      </c>
      <c r="H1498">
        <f t="shared" si="393"/>
        <v>99999</v>
      </c>
      <c r="I1498">
        <f t="shared" si="394"/>
        <v>1</v>
      </c>
      <c r="J1498">
        <f>IF(Basket_Sheet!$I$6=0,IF(C1498&lt;Basket_Sheet!$I$7,-10,10),IF(Basket_Sheet!$I$6=1,IF(D1498&lt;Basket_Sheet!$I$7,-10,10),IF(Basket_Sheet!$I$6=2,IF(E1498&gt;Basket_Sheet!$I$7,-10,10),"")))</f>
        <v>10</v>
      </c>
      <c r="K1498">
        <f t="shared" si="395"/>
        <v>1</v>
      </c>
      <c r="L1498">
        <f t="shared" si="396"/>
        <v>5</v>
      </c>
      <c r="M1498">
        <f t="shared" si="397"/>
        <v>5</v>
      </c>
      <c r="N1498">
        <v>32857.050799999997</v>
      </c>
      <c r="O1498" s="6">
        <f t="shared" si="402"/>
        <v>8.6956386127343688E-3</v>
      </c>
      <c r="P1498">
        <v>65331088</v>
      </c>
      <c r="Q1498" s="6">
        <f t="shared" si="403"/>
        <v>1.0082542504525893E-3</v>
      </c>
      <c r="R1498">
        <v>9441.2323362504521</v>
      </c>
      <c r="S1498" s="6">
        <f t="shared" si="404"/>
        <v>2.3649840893813501E-3</v>
      </c>
      <c r="T1498" s="29">
        <v>1432.3573200000003</v>
      </c>
      <c r="U1498" s="6">
        <f t="shared" si="405"/>
        <v>-4.3862803844656462E-3</v>
      </c>
      <c r="V1498">
        <v>2328.4868000000006</v>
      </c>
      <c r="W1498" s="6">
        <f t="shared" si="407"/>
        <v>7.5589664369592358E-2</v>
      </c>
      <c r="X1498">
        <v>10873.589656250453</v>
      </c>
      <c r="Y1498" s="6">
        <f t="shared" si="406"/>
        <v>1.470421344026418E-3</v>
      </c>
      <c r="Z1498" s="29">
        <v>13202.076456250454</v>
      </c>
      <c r="AA1498" s="6">
        <f t="shared" si="408"/>
        <v>1.3791953983344207E-2</v>
      </c>
      <c r="AB1498">
        <f t="shared" si="398"/>
        <v>2022</v>
      </c>
      <c r="AC1498">
        <f t="shared" si="399"/>
        <v>6</v>
      </c>
      <c r="AD1498" s="23">
        <f t="shared" si="400"/>
        <v>2</v>
      </c>
      <c r="AE1498">
        <f>IF(ISBLANK(Basket_Sheet!$I$1),0,IF(Basket_Sheet!$I$1=0,1,IF(Calculation_Sheet!AB1498=Basket_Sheet!$I$1,1,0)))</f>
        <v>1</v>
      </c>
      <c r="AF1498">
        <f>IF(ISBLANK(Basket_Sheet!$I$2),0,IF(Basket_Sheet!$I$2=0,1,IF(Calculation_Sheet!AC1498=Basket_Sheet!$I$2,1,0)))</f>
        <v>0</v>
      </c>
      <c r="AG1498">
        <f>IF(ISBLANK(Basket_Sheet!$I$3),0,IF(Basket_Sheet!$I$3=0,1,IF(Calculation_Sheet!AD1498=Basket_Sheet!$I$3,1,0)))</f>
        <v>0</v>
      </c>
      <c r="AH1498">
        <f t="shared" si="401"/>
        <v>1</v>
      </c>
    </row>
    <row r="1499" spans="1:34" x14ac:dyDescent="0.35">
      <c r="A1499" s="19">
        <v>44732</v>
      </c>
      <c r="B1499" s="7">
        <v>0.76279481815436057</v>
      </c>
      <c r="C1499">
        <v>4.8658860999999998E-2</v>
      </c>
      <c r="D1499">
        <v>3.83381495792205E-2</v>
      </c>
      <c r="E1499">
        <v>10.9294003010971</v>
      </c>
      <c r="F1499">
        <v>7</v>
      </c>
      <c r="G1499">
        <f t="shared" si="392"/>
        <v>99999</v>
      </c>
      <c r="H1499">
        <f t="shared" si="393"/>
        <v>99999</v>
      </c>
      <c r="I1499">
        <f t="shared" si="394"/>
        <v>1</v>
      </c>
      <c r="J1499">
        <f>IF(Basket_Sheet!$I$6=0,IF(C1499&lt;Basket_Sheet!$I$7,-10,10),IF(Basket_Sheet!$I$6=1,IF(D1499&lt;Basket_Sheet!$I$7,-10,10),IF(Basket_Sheet!$I$6=2,IF(E1499&gt;Basket_Sheet!$I$7,-10,10),"")))</f>
        <v>-10</v>
      </c>
      <c r="K1499">
        <f t="shared" si="395"/>
        <v>1</v>
      </c>
      <c r="L1499">
        <f t="shared" si="396"/>
        <v>6</v>
      </c>
      <c r="M1499">
        <f t="shared" si="397"/>
        <v>6</v>
      </c>
      <c r="N1499">
        <v>32699.449199999999</v>
      </c>
      <c r="O1499" s="6">
        <f t="shared" si="402"/>
        <v>-4.7965838735593014E-3</v>
      </c>
      <c r="P1499">
        <v>65329108</v>
      </c>
      <c r="Q1499" s="6">
        <f t="shared" si="403"/>
        <v>-3.0307164025855649E-5</v>
      </c>
      <c r="R1499">
        <v>9437.8175205329499</v>
      </c>
      <c r="S1499" s="6">
        <f t="shared" si="404"/>
        <v>-3.6169173640510088E-4</v>
      </c>
      <c r="T1499" s="29">
        <v>1423.8605200000002</v>
      </c>
      <c r="U1499" s="6">
        <f t="shared" si="405"/>
        <v>-5.932039360122876E-3</v>
      </c>
      <c r="V1499">
        <v>2327.2054400000006</v>
      </c>
      <c r="W1499" s="6">
        <f t="shared" si="407"/>
        <v>-5.5029730037547964E-4</v>
      </c>
      <c r="X1499">
        <v>10861.67804053295</v>
      </c>
      <c r="Y1499" s="6">
        <f t="shared" si="406"/>
        <v>-1.0954630525951137E-3</v>
      </c>
      <c r="Z1499" s="29">
        <v>13188.88348053295</v>
      </c>
      <c r="AA1499" s="6">
        <f t="shared" si="408"/>
        <v>-9.9931065853342549E-4</v>
      </c>
      <c r="AB1499">
        <f t="shared" si="398"/>
        <v>2022</v>
      </c>
      <c r="AC1499">
        <f t="shared" si="399"/>
        <v>6</v>
      </c>
      <c r="AD1499" s="23">
        <f t="shared" si="400"/>
        <v>2</v>
      </c>
      <c r="AE1499">
        <f>IF(ISBLANK(Basket_Sheet!$I$1),0,IF(Basket_Sheet!$I$1=0,1,IF(Calculation_Sheet!AB1499=Basket_Sheet!$I$1,1,0)))</f>
        <v>1</v>
      </c>
      <c r="AF1499">
        <f>IF(ISBLANK(Basket_Sheet!$I$2),0,IF(Basket_Sheet!$I$2=0,1,IF(Calculation_Sheet!AC1499=Basket_Sheet!$I$2,1,0)))</f>
        <v>0</v>
      </c>
      <c r="AG1499">
        <f>IF(ISBLANK(Basket_Sheet!$I$3),0,IF(Basket_Sheet!$I$3=0,1,IF(Calculation_Sheet!AD1499=Basket_Sheet!$I$3,1,0)))</f>
        <v>0</v>
      </c>
      <c r="AH1499">
        <f t="shared" si="401"/>
        <v>1</v>
      </c>
    </row>
    <row r="1500" spans="1:34" x14ac:dyDescent="0.35">
      <c r="A1500" s="19">
        <v>44733</v>
      </c>
      <c r="B1500" s="7">
        <v>-0.24962830574342165</v>
      </c>
      <c r="C1500">
        <v>0.56380035100000003</v>
      </c>
      <c r="D1500">
        <v>0.159424224471093</v>
      </c>
      <c r="E1500">
        <v>4.9414450235483498</v>
      </c>
      <c r="F1500">
        <v>1</v>
      </c>
      <c r="G1500">
        <f t="shared" si="392"/>
        <v>99999</v>
      </c>
      <c r="H1500">
        <f t="shared" si="393"/>
        <v>0</v>
      </c>
      <c r="I1500">
        <f t="shared" si="394"/>
        <v>99999</v>
      </c>
      <c r="J1500">
        <f>IF(Basket_Sheet!$I$6=0,IF(C1500&lt;Basket_Sheet!$I$7,-10,10),IF(Basket_Sheet!$I$6=1,IF(D1500&lt;Basket_Sheet!$I$7,-10,10),IF(Basket_Sheet!$I$6=2,IF(E1500&gt;Basket_Sheet!$I$7,-10,10),"")))</f>
        <v>10</v>
      </c>
      <c r="K1500">
        <f t="shared" si="395"/>
        <v>0</v>
      </c>
      <c r="L1500">
        <f t="shared" si="396"/>
        <v>3</v>
      </c>
      <c r="M1500">
        <f t="shared" si="397"/>
        <v>3</v>
      </c>
      <c r="N1500">
        <v>33186.550799999997</v>
      </c>
      <c r="O1500" s="6">
        <f t="shared" si="402"/>
        <v>1.4896324308728559E-2</v>
      </c>
      <c r="P1500">
        <v>65376016</v>
      </c>
      <c r="Q1500" s="6">
        <f t="shared" si="403"/>
        <v>7.1802602907111712E-4</v>
      </c>
      <c r="R1500">
        <v>9413.0866853873613</v>
      </c>
      <c r="S1500" s="6">
        <f t="shared" si="404"/>
        <v>-2.6203976811147722E-3</v>
      </c>
      <c r="T1500" s="29">
        <v>1429.1331600000001</v>
      </c>
      <c r="U1500" s="6">
        <f t="shared" si="405"/>
        <v>3.7030593417954893E-3</v>
      </c>
      <c r="V1500">
        <v>2321.9130000000005</v>
      </c>
      <c r="W1500" s="6">
        <f t="shared" si="407"/>
        <v>-2.2741610641818788E-3</v>
      </c>
      <c r="X1500">
        <v>10842.219845387361</v>
      </c>
      <c r="Y1500" s="6">
        <f t="shared" si="406"/>
        <v>-1.7914538686357728E-3</v>
      </c>
      <c r="Z1500" s="29">
        <v>13164.132845387361</v>
      </c>
      <c r="AA1500" s="6">
        <f t="shared" si="408"/>
        <v>-1.8766285396425442E-3</v>
      </c>
      <c r="AB1500">
        <f t="shared" si="398"/>
        <v>2022</v>
      </c>
      <c r="AC1500">
        <f t="shared" si="399"/>
        <v>6</v>
      </c>
      <c r="AD1500" s="23">
        <f t="shared" si="400"/>
        <v>2</v>
      </c>
      <c r="AE1500">
        <f>IF(ISBLANK(Basket_Sheet!$I$1),0,IF(Basket_Sheet!$I$1=0,1,IF(Calculation_Sheet!AB1500=Basket_Sheet!$I$1,1,0)))</f>
        <v>1</v>
      </c>
      <c r="AF1500">
        <f>IF(ISBLANK(Basket_Sheet!$I$2),0,IF(Basket_Sheet!$I$2=0,1,IF(Calculation_Sheet!AC1500=Basket_Sheet!$I$2,1,0)))</f>
        <v>0</v>
      </c>
      <c r="AG1500">
        <f>IF(ISBLANK(Basket_Sheet!$I$3),0,IF(Basket_Sheet!$I$3=0,1,IF(Calculation_Sheet!AD1500=Basket_Sheet!$I$3,1,0)))</f>
        <v>0</v>
      </c>
      <c r="AH1500">
        <f t="shared" si="401"/>
        <v>1</v>
      </c>
    </row>
    <row r="1501" spans="1:34" x14ac:dyDescent="0.35">
      <c r="A1501" s="19">
        <v>44734</v>
      </c>
      <c r="B1501" s="7">
        <v>0.40893179019049869</v>
      </c>
      <c r="C1501">
        <v>1.6805180999999999E-2</v>
      </c>
      <c r="D1501">
        <v>1.4707074791452101E-2</v>
      </c>
      <c r="E1501">
        <v>13.232397507777501</v>
      </c>
      <c r="F1501">
        <v>5</v>
      </c>
      <c r="G1501">
        <f t="shared" si="392"/>
        <v>99999</v>
      </c>
      <c r="H1501">
        <f t="shared" si="393"/>
        <v>99999</v>
      </c>
      <c r="I1501">
        <f t="shared" si="394"/>
        <v>1</v>
      </c>
      <c r="J1501">
        <f>IF(Basket_Sheet!$I$6=0,IF(C1501&lt;Basket_Sheet!$I$7,-10,10),IF(Basket_Sheet!$I$6=1,IF(D1501&lt;Basket_Sheet!$I$7,-10,10),IF(Basket_Sheet!$I$6=2,IF(E1501&gt;Basket_Sheet!$I$7,-10,10),"")))</f>
        <v>-10</v>
      </c>
      <c r="K1501">
        <f t="shared" si="395"/>
        <v>1</v>
      </c>
      <c r="L1501">
        <f t="shared" si="396"/>
        <v>6</v>
      </c>
      <c r="M1501">
        <f t="shared" si="397"/>
        <v>6</v>
      </c>
      <c r="N1501">
        <v>32793.5</v>
      </c>
      <c r="O1501" s="6">
        <f t="shared" si="402"/>
        <v>-1.1843677348957748E-2</v>
      </c>
      <c r="P1501">
        <v>65299620</v>
      </c>
      <c r="Q1501" s="6">
        <f t="shared" si="403"/>
        <v>-1.1685631011837394E-3</v>
      </c>
      <c r="R1501">
        <v>9407.4708266367088</v>
      </c>
      <c r="S1501" s="6">
        <f t="shared" si="404"/>
        <v>-5.9660119346083285E-4</v>
      </c>
      <c r="T1501" s="29">
        <v>1431.1417800000002</v>
      </c>
      <c r="U1501" s="6">
        <f t="shared" si="405"/>
        <v>1.4054813478683315E-3</v>
      </c>
      <c r="V1501">
        <v>2314.8948400000008</v>
      </c>
      <c r="W1501" s="6">
        <f t="shared" si="407"/>
        <v>-3.0225766426216216E-3</v>
      </c>
      <c r="X1501">
        <v>10838.612606636709</v>
      </c>
      <c r="Y1501" s="6">
        <f t="shared" si="406"/>
        <v>-3.3270297061782639E-4</v>
      </c>
      <c r="Z1501" s="29">
        <v>13153.50744663671</v>
      </c>
      <c r="AA1501" s="6">
        <f t="shared" si="408"/>
        <v>-8.0714763938094514E-4</v>
      </c>
      <c r="AB1501">
        <f t="shared" si="398"/>
        <v>2022</v>
      </c>
      <c r="AC1501">
        <f t="shared" si="399"/>
        <v>6</v>
      </c>
      <c r="AD1501" s="23">
        <f t="shared" si="400"/>
        <v>2</v>
      </c>
      <c r="AE1501">
        <f>IF(ISBLANK(Basket_Sheet!$I$1),0,IF(Basket_Sheet!$I$1=0,1,IF(Calculation_Sheet!AB1501=Basket_Sheet!$I$1,1,0)))</f>
        <v>1</v>
      </c>
      <c r="AF1501">
        <f>IF(ISBLANK(Basket_Sheet!$I$2),0,IF(Basket_Sheet!$I$2=0,1,IF(Calculation_Sheet!AC1501=Basket_Sheet!$I$2,1,0)))</f>
        <v>0</v>
      </c>
      <c r="AG1501">
        <f>IF(ISBLANK(Basket_Sheet!$I$3),0,IF(Basket_Sheet!$I$3=0,1,IF(Calculation_Sheet!AD1501=Basket_Sheet!$I$3,1,0)))</f>
        <v>0</v>
      </c>
      <c r="AH1501">
        <f t="shared" si="401"/>
        <v>1</v>
      </c>
    </row>
    <row r="1502" spans="1:34" x14ac:dyDescent="0.35">
      <c r="A1502" s="19">
        <v>44735</v>
      </c>
      <c r="B1502" s="7">
        <v>1.4754847940249294</v>
      </c>
      <c r="C1502">
        <v>0.26267057100000002</v>
      </c>
      <c r="D1502">
        <v>1.8854602147544201E-2</v>
      </c>
      <c r="E1502">
        <v>6.9409327557374496</v>
      </c>
      <c r="F1502">
        <v>5</v>
      </c>
      <c r="G1502">
        <f t="shared" si="392"/>
        <v>99999</v>
      </c>
      <c r="H1502">
        <f t="shared" si="393"/>
        <v>99999</v>
      </c>
      <c r="I1502">
        <f t="shared" si="394"/>
        <v>1</v>
      </c>
      <c r="J1502">
        <f>IF(Basket_Sheet!$I$6=0,IF(C1502&lt;Basket_Sheet!$I$7,-10,10),IF(Basket_Sheet!$I$6=1,IF(D1502&lt;Basket_Sheet!$I$7,-10,10),IF(Basket_Sheet!$I$6=2,IF(E1502&gt;Basket_Sheet!$I$7,-10,10),"")))</f>
        <v>-10</v>
      </c>
      <c r="K1502">
        <f t="shared" si="395"/>
        <v>1</v>
      </c>
      <c r="L1502">
        <f t="shared" si="396"/>
        <v>6</v>
      </c>
      <c r="M1502">
        <f t="shared" si="397"/>
        <v>6</v>
      </c>
      <c r="N1502">
        <v>33171.050799999997</v>
      </c>
      <c r="O1502" s="6">
        <f t="shared" si="402"/>
        <v>1.1512976656959273E-2</v>
      </c>
      <c r="P1502">
        <v>64697768</v>
      </c>
      <c r="Q1502" s="6">
        <f t="shared" si="403"/>
        <v>-9.2167764529104135E-3</v>
      </c>
      <c r="R1502">
        <v>9396.2061708851325</v>
      </c>
      <c r="S1502" s="6">
        <f t="shared" si="404"/>
        <v>-1.1974159643080018E-3</v>
      </c>
      <c r="T1502" s="29">
        <v>1414.8279</v>
      </c>
      <c r="U1502" s="6">
        <f t="shared" si="405"/>
        <v>-1.1399206024158004E-2</v>
      </c>
      <c r="V1502">
        <v>2299.2402000000006</v>
      </c>
      <c r="W1502" s="6">
        <f t="shared" si="407"/>
        <v>-6.7625706919801631E-3</v>
      </c>
      <c r="X1502">
        <v>10811.034070885133</v>
      </c>
      <c r="Y1502" s="6">
        <f t="shared" si="406"/>
        <v>-2.5444710271026461E-3</v>
      </c>
      <c r="Z1502" s="29">
        <v>13110.274270885133</v>
      </c>
      <c r="AA1502" s="6">
        <f t="shared" si="408"/>
        <v>-3.2868172939402029E-3</v>
      </c>
      <c r="AB1502">
        <f t="shared" si="398"/>
        <v>2022</v>
      </c>
      <c r="AC1502">
        <f t="shared" si="399"/>
        <v>6</v>
      </c>
      <c r="AD1502" s="23">
        <f t="shared" si="400"/>
        <v>2</v>
      </c>
      <c r="AE1502">
        <f>IF(ISBLANK(Basket_Sheet!$I$1),0,IF(Basket_Sheet!$I$1=0,1,IF(Calculation_Sheet!AB1502=Basket_Sheet!$I$1,1,0)))</f>
        <v>1</v>
      </c>
      <c r="AF1502">
        <f>IF(ISBLANK(Basket_Sheet!$I$2),0,IF(Basket_Sheet!$I$2=0,1,IF(Calculation_Sheet!AC1502=Basket_Sheet!$I$2,1,0)))</f>
        <v>0</v>
      </c>
      <c r="AG1502">
        <f>IF(ISBLANK(Basket_Sheet!$I$3),0,IF(Basket_Sheet!$I$3=0,1,IF(Calculation_Sheet!AD1502=Basket_Sheet!$I$3,1,0)))</f>
        <v>0</v>
      </c>
      <c r="AH1502">
        <f t="shared" si="401"/>
        <v>1</v>
      </c>
    </row>
    <row r="1503" spans="1:34" x14ac:dyDescent="0.35">
      <c r="A1503" s="19">
        <v>44736</v>
      </c>
      <c r="B1503" s="7">
        <v>0.39711907773125649</v>
      </c>
      <c r="C1503">
        <v>0.241607876</v>
      </c>
      <c r="D1503">
        <v>1.7109876247900099E-2</v>
      </c>
      <c r="E1503">
        <v>13.468486203133001</v>
      </c>
      <c r="F1503">
        <v>4</v>
      </c>
      <c r="G1503">
        <f t="shared" si="392"/>
        <v>99999</v>
      </c>
      <c r="H1503">
        <f t="shared" si="393"/>
        <v>99999</v>
      </c>
      <c r="I1503">
        <f t="shared" si="394"/>
        <v>1</v>
      </c>
      <c r="J1503">
        <f>IF(Basket_Sheet!$I$6=0,IF(C1503&lt;Basket_Sheet!$I$7,-10,10),IF(Basket_Sheet!$I$6=1,IF(D1503&lt;Basket_Sheet!$I$7,-10,10),IF(Basket_Sheet!$I$6=2,IF(E1503&gt;Basket_Sheet!$I$7,-10,10),"")))</f>
        <v>-10</v>
      </c>
      <c r="K1503">
        <f t="shared" si="395"/>
        <v>1</v>
      </c>
      <c r="L1503">
        <f t="shared" si="396"/>
        <v>6</v>
      </c>
      <c r="M1503">
        <f t="shared" si="397"/>
        <v>6</v>
      </c>
      <c r="N1503">
        <v>33655.898399999998</v>
      </c>
      <c r="O1503" s="6">
        <f t="shared" si="402"/>
        <v>1.4616588510364625E-2</v>
      </c>
      <c r="P1503">
        <v>65026736</v>
      </c>
      <c r="Q1503" s="6">
        <f t="shared" si="403"/>
        <v>5.0846885475246406E-3</v>
      </c>
      <c r="R1503">
        <v>9402.9614091280382</v>
      </c>
      <c r="S1503" s="6">
        <f t="shared" si="404"/>
        <v>7.1893252660171214E-4</v>
      </c>
      <c r="T1503" s="29">
        <v>1417.7665</v>
      </c>
      <c r="U1503" s="6">
        <f t="shared" si="405"/>
        <v>2.0770017328608503E-3</v>
      </c>
      <c r="V1503">
        <v>2256.8622800000003</v>
      </c>
      <c r="W1503" s="6">
        <f t="shared" si="407"/>
        <v>-1.8431271339114708E-2</v>
      </c>
      <c r="X1503">
        <v>10820.727909128038</v>
      </c>
      <c r="Y1503" s="6">
        <f t="shared" si="406"/>
        <v>8.9666152001233179E-4</v>
      </c>
      <c r="Z1503" s="29">
        <v>13077.590189128037</v>
      </c>
      <c r="AA1503" s="6">
        <f t="shared" si="408"/>
        <v>-2.4930128143603181E-3</v>
      </c>
      <c r="AB1503">
        <f t="shared" si="398"/>
        <v>2022</v>
      </c>
      <c r="AC1503">
        <f t="shared" si="399"/>
        <v>6</v>
      </c>
      <c r="AD1503" s="23">
        <f t="shared" si="400"/>
        <v>2</v>
      </c>
      <c r="AE1503">
        <f>IF(ISBLANK(Basket_Sheet!$I$1),0,IF(Basket_Sheet!$I$1=0,1,IF(Calculation_Sheet!AB1503=Basket_Sheet!$I$1,1,0)))</f>
        <v>1</v>
      </c>
      <c r="AF1503">
        <f>IF(ISBLANK(Basket_Sheet!$I$2),0,IF(Basket_Sheet!$I$2=0,1,IF(Calculation_Sheet!AC1503=Basket_Sheet!$I$2,1,0)))</f>
        <v>0</v>
      </c>
      <c r="AG1503">
        <f>IF(ISBLANK(Basket_Sheet!$I$3),0,IF(Basket_Sheet!$I$3=0,1,IF(Calculation_Sheet!AD1503=Basket_Sheet!$I$3,1,0)))</f>
        <v>0</v>
      </c>
      <c r="AH1503">
        <f t="shared" si="401"/>
        <v>1</v>
      </c>
    </row>
    <row r="1504" spans="1:34" x14ac:dyDescent="0.35">
      <c r="A1504" s="19">
        <v>44739</v>
      </c>
      <c r="B1504" s="7">
        <v>-0.52011470261389281</v>
      </c>
      <c r="C1504">
        <v>0.445736994</v>
      </c>
      <c r="D1504">
        <v>0.11965824675342999</v>
      </c>
      <c r="E1504">
        <v>9.6243293329231392</v>
      </c>
      <c r="F1504">
        <v>2</v>
      </c>
      <c r="G1504">
        <f t="shared" si="392"/>
        <v>-1</v>
      </c>
      <c r="H1504">
        <f t="shared" si="393"/>
        <v>99999</v>
      </c>
      <c r="I1504">
        <f t="shared" si="394"/>
        <v>99999</v>
      </c>
      <c r="J1504">
        <f>IF(Basket_Sheet!$I$6=0,IF(C1504&lt;Basket_Sheet!$I$7,-10,10),IF(Basket_Sheet!$I$6=1,IF(D1504&lt;Basket_Sheet!$I$7,-10,10),IF(Basket_Sheet!$I$6=2,IF(E1504&gt;Basket_Sheet!$I$7,-10,10),"")))</f>
        <v>10</v>
      </c>
      <c r="K1504">
        <f t="shared" si="395"/>
        <v>-1</v>
      </c>
      <c r="L1504">
        <f t="shared" si="396"/>
        <v>1</v>
      </c>
      <c r="M1504">
        <f t="shared" si="397"/>
        <v>1</v>
      </c>
      <c r="N1504">
        <v>33814.800799999997</v>
      </c>
      <c r="O1504" s="6">
        <f t="shared" si="402"/>
        <v>4.721383399469703E-3</v>
      </c>
      <c r="P1504">
        <v>65097484</v>
      </c>
      <c r="Q1504" s="6">
        <f t="shared" si="403"/>
        <v>1.0879832566099701E-3</v>
      </c>
      <c r="R1504">
        <v>9426.1617155092572</v>
      </c>
      <c r="S1504" s="6">
        <f t="shared" si="404"/>
        <v>2.4673403805206551E-3</v>
      </c>
      <c r="T1504" s="29">
        <v>1422.6412399999999</v>
      </c>
      <c r="U1504" s="6">
        <f t="shared" si="405"/>
        <v>3.4383235885457886E-3</v>
      </c>
      <c r="V1504">
        <v>2256.6252000000004</v>
      </c>
      <c r="W1504" s="6">
        <f t="shared" si="407"/>
        <v>-1.0504850123149723E-4</v>
      </c>
      <c r="X1504">
        <v>10848.802955509258</v>
      </c>
      <c r="Y1504" s="6">
        <f t="shared" si="406"/>
        <v>2.5945617168265933E-3</v>
      </c>
      <c r="Z1504" s="29">
        <v>13105.428155509258</v>
      </c>
      <c r="AA1504" s="6">
        <f t="shared" si="408"/>
        <v>2.1286770711292924E-3</v>
      </c>
      <c r="AB1504">
        <f t="shared" si="398"/>
        <v>2022</v>
      </c>
      <c r="AC1504">
        <f t="shared" si="399"/>
        <v>6</v>
      </c>
      <c r="AD1504" s="23">
        <f t="shared" si="400"/>
        <v>2</v>
      </c>
      <c r="AE1504">
        <f>IF(ISBLANK(Basket_Sheet!$I$1),0,IF(Basket_Sheet!$I$1=0,1,IF(Calculation_Sheet!AB1504=Basket_Sheet!$I$1,1,0)))</f>
        <v>1</v>
      </c>
      <c r="AF1504">
        <f>IF(ISBLANK(Basket_Sheet!$I$2),0,IF(Basket_Sheet!$I$2=0,1,IF(Calculation_Sheet!AC1504=Basket_Sheet!$I$2,1,0)))</f>
        <v>0</v>
      </c>
      <c r="AG1504">
        <f>IF(ISBLANK(Basket_Sheet!$I$3),0,IF(Basket_Sheet!$I$3=0,1,IF(Calculation_Sheet!AD1504=Basket_Sheet!$I$3,1,0)))</f>
        <v>0</v>
      </c>
      <c r="AH1504">
        <f t="shared" si="401"/>
        <v>1</v>
      </c>
    </row>
    <row r="1505" spans="1:34" x14ac:dyDescent="0.35">
      <c r="A1505" s="19">
        <v>44740</v>
      </c>
      <c r="B1505" s="7">
        <v>-0.64739767578541196</v>
      </c>
      <c r="C1505">
        <v>0.213456706</v>
      </c>
      <c r="D1505">
        <v>2.12790424346368E-2</v>
      </c>
      <c r="E1505">
        <v>12.187016528921401</v>
      </c>
      <c r="F1505">
        <v>3</v>
      </c>
      <c r="G1505">
        <f t="shared" si="392"/>
        <v>-1</v>
      </c>
      <c r="H1505">
        <f t="shared" si="393"/>
        <v>99999</v>
      </c>
      <c r="I1505">
        <f t="shared" si="394"/>
        <v>99999</v>
      </c>
      <c r="J1505">
        <f>IF(Basket_Sheet!$I$6=0,IF(C1505&lt;Basket_Sheet!$I$7,-10,10),IF(Basket_Sheet!$I$6=1,IF(D1505&lt;Basket_Sheet!$I$7,-10,10),IF(Basket_Sheet!$I$6=2,IF(E1505&gt;Basket_Sheet!$I$7,-10,10),"")))</f>
        <v>-10</v>
      </c>
      <c r="K1505">
        <f t="shared" si="395"/>
        <v>-1</v>
      </c>
      <c r="L1505">
        <f t="shared" si="396"/>
        <v>2</v>
      </c>
      <c r="M1505">
        <f t="shared" si="397"/>
        <v>2</v>
      </c>
      <c r="N1505">
        <v>33692.25</v>
      </c>
      <c r="O1505" s="6">
        <f t="shared" si="402"/>
        <v>-3.6241763103923574E-3</v>
      </c>
      <c r="P1505">
        <v>65469400</v>
      </c>
      <c r="Q1505" s="6">
        <f t="shared" si="403"/>
        <v>5.7132161974187134E-3</v>
      </c>
      <c r="R1505">
        <v>9449.9720821523642</v>
      </c>
      <c r="S1505" s="6">
        <f t="shared" si="404"/>
        <v>2.5259874975336327E-3</v>
      </c>
      <c r="T1505" s="29">
        <v>1422.3806600000003</v>
      </c>
      <c r="U1505" s="6">
        <f t="shared" si="405"/>
        <v>-1.8316634768700268E-4</v>
      </c>
      <c r="V1505">
        <v>2255.9126400000005</v>
      </c>
      <c r="W1505" s="6">
        <f t="shared" si="407"/>
        <v>-3.1576355701423697E-4</v>
      </c>
      <c r="X1505">
        <v>10872.352742152365</v>
      </c>
      <c r="Y1505" s="6">
        <f t="shared" si="406"/>
        <v>2.1707267372892414E-3</v>
      </c>
      <c r="Z1505" s="29">
        <v>13128.265382152365</v>
      </c>
      <c r="AA1505" s="6">
        <f t="shared" si="408"/>
        <v>1.7425776840038765E-3</v>
      </c>
      <c r="AB1505">
        <f t="shared" si="398"/>
        <v>2022</v>
      </c>
      <c r="AC1505">
        <f t="shared" si="399"/>
        <v>6</v>
      </c>
      <c r="AD1505" s="23">
        <f t="shared" si="400"/>
        <v>2</v>
      </c>
      <c r="AE1505">
        <f>IF(ISBLANK(Basket_Sheet!$I$1),0,IF(Basket_Sheet!$I$1=0,1,IF(Calculation_Sheet!AB1505=Basket_Sheet!$I$1,1,0)))</f>
        <v>1</v>
      </c>
      <c r="AF1505">
        <f>IF(ISBLANK(Basket_Sheet!$I$2),0,IF(Basket_Sheet!$I$2=0,1,IF(Calculation_Sheet!AC1505=Basket_Sheet!$I$2,1,0)))</f>
        <v>0</v>
      </c>
      <c r="AG1505">
        <f>IF(ISBLANK(Basket_Sheet!$I$3),0,IF(Basket_Sheet!$I$3=0,1,IF(Calculation_Sheet!AD1505=Basket_Sheet!$I$3,1,0)))</f>
        <v>0</v>
      </c>
      <c r="AH1505">
        <f t="shared" si="401"/>
        <v>1</v>
      </c>
    </row>
    <row r="1506" spans="1:34" x14ac:dyDescent="0.35">
      <c r="A1506" s="19">
        <v>44741</v>
      </c>
      <c r="B1506" s="7">
        <v>0.23265814121672979</v>
      </c>
      <c r="C1506">
        <v>0.34336393599999998</v>
      </c>
      <c r="D1506">
        <v>3.8762453944483397E-2</v>
      </c>
      <c r="E1506">
        <v>11.9142578411351</v>
      </c>
      <c r="F1506">
        <v>1</v>
      </c>
      <c r="G1506">
        <f t="shared" si="392"/>
        <v>99999</v>
      </c>
      <c r="H1506">
        <f t="shared" si="393"/>
        <v>0</v>
      </c>
      <c r="I1506">
        <f t="shared" si="394"/>
        <v>99999</v>
      </c>
      <c r="J1506">
        <f>IF(Basket_Sheet!$I$6=0,IF(C1506&lt;Basket_Sheet!$I$7,-10,10),IF(Basket_Sheet!$I$6=1,IF(D1506&lt;Basket_Sheet!$I$7,-10,10),IF(Basket_Sheet!$I$6=2,IF(E1506&gt;Basket_Sheet!$I$7,-10,10),"")))</f>
        <v>-10</v>
      </c>
      <c r="K1506">
        <f t="shared" si="395"/>
        <v>0</v>
      </c>
      <c r="L1506">
        <f t="shared" si="396"/>
        <v>4</v>
      </c>
      <c r="M1506">
        <f t="shared" si="397"/>
        <v>4</v>
      </c>
      <c r="N1506">
        <v>33239.25</v>
      </c>
      <c r="O1506" s="6">
        <f t="shared" si="402"/>
        <v>-1.3445228502103612E-2</v>
      </c>
      <c r="P1506">
        <v>65274932</v>
      </c>
      <c r="Q1506" s="6">
        <f t="shared" si="403"/>
        <v>-2.9703647811037959E-3</v>
      </c>
      <c r="R1506">
        <v>9413.0041330652639</v>
      </c>
      <c r="S1506" s="6">
        <f t="shared" si="404"/>
        <v>-3.9119638413450675E-3</v>
      </c>
      <c r="T1506" s="29">
        <v>1419.8332600000003</v>
      </c>
      <c r="U1506" s="6">
        <f t="shared" si="405"/>
        <v>-1.790941111361799E-3</v>
      </c>
      <c r="V1506">
        <v>2258.3946800000003</v>
      </c>
      <c r="W1506" s="6">
        <f t="shared" si="407"/>
        <v>1.1002376404078973E-3</v>
      </c>
      <c r="X1506">
        <v>10832.837393065263</v>
      </c>
      <c r="Y1506" s="6">
        <f t="shared" si="406"/>
        <v>-3.6344800453262938E-3</v>
      </c>
      <c r="Z1506" s="29">
        <v>13091.232073065265</v>
      </c>
      <c r="AA1506" s="6">
        <f t="shared" si="408"/>
        <v>-2.8208836437331186E-3</v>
      </c>
      <c r="AB1506">
        <f t="shared" si="398"/>
        <v>2022</v>
      </c>
      <c r="AC1506">
        <f t="shared" si="399"/>
        <v>6</v>
      </c>
      <c r="AD1506" s="23">
        <f t="shared" si="400"/>
        <v>2</v>
      </c>
      <c r="AE1506">
        <f>IF(ISBLANK(Basket_Sheet!$I$1),0,IF(Basket_Sheet!$I$1=0,1,IF(Calculation_Sheet!AB1506=Basket_Sheet!$I$1,1,0)))</f>
        <v>1</v>
      </c>
      <c r="AF1506">
        <f>IF(ISBLANK(Basket_Sheet!$I$2),0,IF(Basket_Sheet!$I$2=0,1,IF(Calculation_Sheet!AC1506=Basket_Sheet!$I$2,1,0)))</f>
        <v>0</v>
      </c>
      <c r="AG1506">
        <f>IF(ISBLANK(Basket_Sheet!$I$3),0,IF(Basket_Sheet!$I$3=0,1,IF(Calculation_Sheet!AD1506=Basket_Sheet!$I$3,1,0)))</f>
        <v>0</v>
      </c>
      <c r="AH1506">
        <f t="shared" si="401"/>
        <v>1</v>
      </c>
    </row>
    <row r="1507" spans="1:34" x14ac:dyDescent="0.35">
      <c r="A1507" s="19">
        <v>44742</v>
      </c>
      <c r="B1507" s="7">
        <v>0.40594878947947</v>
      </c>
      <c r="C1507">
        <v>2.3200959999999998E-3</v>
      </c>
      <c r="D1507">
        <v>7.27024851454276E-3</v>
      </c>
      <c r="E1507">
        <v>11.994503453005001</v>
      </c>
      <c r="F1507">
        <v>9</v>
      </c>
      <c r="G1507">
        <f t="shared" si="392"/>
        <v>99999</v>
      </c>
      <c r="H1507">
        <f t="shared" si="393"/>
        <v>99999</v>
      </c>
      <c r="I1507">
        <f t="shared" si="394"/>
        <v>1</v>
      </c>
      <c r="J1507">
        <f>IF(Basket_Sheet!$I$6=0,IF(C1507&lt;Basket_Sheet!$I$7,-10,10),IF(Basket_Sheet!$I$6=1,IF(D1507&lt;Basket_Sheet!$I$7,-10,10),IF(Basket_Sheet!$I$6=2,IF(E1507&gt;Basket_Sheet!$I$7,-10,10),"")))</f>
        <v>-10</v>
      </c>
      <c r="K1507">
        <f t="shared" si="395"/>
        <v>1</v>
      </c>
      <c r="L1507">
        <f t="shared" si="396"/>
        <v>6</v>
      </c>
      <c r="M1507">
        <f t="shared" si="397"/>
        <v>6</v>
      </c>
      <c r="N1507">
        <v>33360.601600000002</v>
      </c>
      <c r="O1507" s="6">
        <f t="shared" si="402"/>
        <v>3.6508525312695106E-3</v>
      </c>
      <c r="P1507">
        <v>65574960</v>
      </c>
      <c r="Q1507" s="6">
        <f t="shared" si="403"/>
        <v>4.5963739954566485E-3</v>
      </c>
      <c r="R1507">
        <v>9452.0297263754783</v>
      </c>
      <c r="S1507" s="6">
        <f t="shared" si="404"/>
        <v>4.1459233161418307E-3</v>
      </c>
      <c r="T1507" s="29">
        <v>1420.1441200000002</v>
      </c>
      <c r="U1507" s="6">
        <f t="shared" si="405"/>
        <v>2.1894120158849617E-4</v>
      </c>
      <c r="V1507">
        <v>2258.3946800000003</v>
      </c>
      <c r="W1507" s="6">
        <f t="shared" si="407"/>
        <v>0</v>
      </c>
      <c r="X1507">
        <v>10872.173846375479</v>
      </c>
      <c r="Y1507" s="6">
        <f t="shared" si="406"/>
        <v>3.6312234627833284E-3</v>
      </c>
      <c r="Z1507" s="29">
        <v>13130.568526375479</v>
      </c>
      <c r="AA1507" s="6">
        <f t="shared" si="408"/>
        <v>3.0047938261783536E-3</v>
      </c>
      <c r="AB1507">
        <f t="shared" si="398"/>
        <v>2022</v>
      </c>
      <c r="AC1507">
        <f t="shared" si="399"/>
        <v>6</v>
      </c>
      <c r="AD1507" s="23">
        <f t="shared" si="400"/>
        <v>2</v>
      </c>
      <c r="AE1507">
        <f>IF(ISBLANK(Basket_Sheet!$I$1),0,IF(Basket_Sheet!$I$1=0,1,IF(Calculation_Sheet!AB1507=Basket_Sheet!$I$1,1,0)))</f>
        <v>1</v>
      </c>
      <c r="AF1507">
        <f>IF(ISBLANK(Basket_Sheet!$I$2),0,IF(Basket_Sheet!$I$2=0,1,IF(Calculation_Sheet!AC1507=Basket_Sheet!$I$2,1,0)))</f>
        <v>0</v>
      </c>
      <c r="AG1507">
        <f>IF(ISBLANK(Basket_Sheet!$I$3),0,IF(Basket_Sheet!$I$3=0,1,IF(Calculation_Sheet!AD1507=Basket_Sheet!$I$3,1,0)))</f>
        <v>0</v>
      </c>
      <c r="AH1507">
        <f t="shared" si="401"/>
        <v>1</v>
      </c>
    </row>
    <row r="1508" spans="1:34" x14ac:dyDescent="0.35">
      <c r="A1508" s="19">
        <v>44743</v>
      </c>
      <c r="B1508" s="7">
        <v>1.6262105671190821</v>
      </c>
      <c r="C1508">
        <v>0.91110662899999995</v>
      </c>
      <c r="D1508">
        <v>0.25202434939308499</v>
      </c>
      <c r="E1508">
        <v>6.5062347541068304</v>
      </c>
      <c r="F1508">
        <v>0</v>
      </c>
      <c r="G1508">
        <f t="shared" si="392"/>
        <v>99999</v>
      </c>
      <c r="H1508">
        <f t="shared" si="393"/>
        <v>99999</v>
      </c>
      <c r="I1508">
        <f t="shared" si="394"/>
        <v>1</v>
      </c>
      <c r="J1508">
        <f>IF(Basket_Sheet!$I$6=0,IF(C1508&lt;Basket_Sheet!$I$7,-10,10),IF(Basket_Sheet!$I$6=1,IF(D1508&lt;Basket_Sheet!$I$7,-10,10),IF(Basket_Sheet!$I$6=2,IF(E1508&gt;Basket_Sheet!$I$7,-10,10),"")))</f>
        <v>10</v>
      </c>
      <c r="K1508">
        <f t="shared" si="395"/>
        <v>1</v>
      </c>
      <c r="L1508">
        <f t="shared" si="396"/>
        <v>5</v>
      </c>
      <c r="M1508">
        <f t="shared" si="397"/>
        <v>5</v>
      </c>
      <c r="N1508">
        <v>33605.351600000002</v>
      </c>
      <c r="O1508" s="6">
        <f t="shared" si="402"/>
        <v>7.3364983921633264E-3</v>
      </c>
      <c r="P1508">
        <v>65762028</v>
      </c>
      <c r="Q1508" s="6">
        <f t="shared" si="403"/>
        <v>2.852735251382521E-3</v>
      </c>
      <c r="R1508">
        <v>9468.4008927951454</v>
      </c>
      <c r="S1508" s="6">
        <f t="shared" si="404"/>
        <v>1.7320265481164387E-3</v>
      </c>
      <c r="T1508" s="29">
        <v>1421.2497400000004</v>
      </c>
      <c r="U1508" s="6">
        <f t="shared" si="405"/>
        <v>7.7852661883381913E-4</v>
      </c>
      <c r="V1508">
        <v>2247.6338000000005</v>
      </c>
      <c r="W1508" s="6">
        <f t="shared" si="407"/>
        <v>-4.7648358789084133E-3</v>
      </c>
      <c r="X1508">
        <v>10889.650632795147</v>
      </c>
      <c r="Y1508" s="6">
        <f t="shared" si="406"/>
        <v>1.6074785656130519E-3</v>
      </c>
      <c r="Z1508" s="29">
        <v>13137.284432795146</v>
      </c>
      <c r="AA1508" s="6">
        <f t="shared" si="408"/>
        <v>5.1147110699556464E-4</v>
      </c>
      <c r="AB1508">
        <f t="shared" si="398"/>
        <v>2022</v>
      </c>
      <c r="AC1508">
        <f t="shared" si="399"/>
        <v>7</v>
      </c>
      <c r="AD1508" s="23">
        <f t="shared" si="400"/>
        <v>3</v>
      </c>
      <c r="AE1508">
        <f>IF(ISBLANK(Basket_Sheet!$I$1),0,IF(Basket_Sheet!$I$1=0,1,IF(Calculation_Sheet!AB1508=Basket_Sheet!$I$1,1,0)))</f>
        <v>1</v>
      </c>
      <c r="AF1508">
        <f>IF(ISBLANK(Basket_Sheet!$I$2),0,IF(Basket_Sheet!$I$2=0,1,IF(Calculation_Sheet!AC1508=Basket_Sheet!$I$2,1,0)))</f>
        <v>0</v>
      </c>
      <c r="AG1508">
        <f>IF(ISBLANK(Basket_Sheet!$I$3),0,IF(Basket_Sheet!$I$3=0,1,IF(Calculation_Sheet!AD1508=Basket_Sheet!$I$3,1,0)))</f>
        <v>0</v>
      </c>
      <c r="AH1508">
        <f t="shared" si="401"/>
        <v>1</v>
      </c>
    </row>
    <row r="1509" spans="1:34" x14ac:dyDescent="0.35">
      <c r="A1509" s="19">
        <v>44746</v>
      </c>
      <c r="B1509" s="7">
        <v>0.26311533442493706</v>
      </c>
      <c r="C1509">
        <v>0.55793084199999998</v>
      </c>
      <c r="D1509">
        <v>0.178615165516671</v>
      </c>
      <c r="E1509">
        <v>6.3510057498586603</v>
      </c>
      <c r="F1509">
        <v>3</v>
      </c>
      <c r="G1509">
        <f t="shared" si="392"/>
        <v>99999</v>
      </c>
      <c r="H1509">
        <f t="shared" si="393"/>
        <v>99999</v>
      </c>
      <c r="I1509">
        <f t="shared" si="394"/>
        <v>1</v>
      </c>
      <c r="J1509">
        <f>IF(Basket_Sheet!$I$6=0,IF(C1509&lt;Basket_Sheet!$I$7,-10,10),IF(Basket_Sheet!$I$6=1,IF(D1509&lt;Basket_Sheet!$I$7,-10,10),IF(Basket_Sheet!$I$6=2,IF(E1509&gt;Basket_Sheet!$I$7,-10,10),"")))</f>
        <v>10</v>
      </c>
      <c r="K1509">
        <f t="shared" si="395"/>
        <v>1</v>
      </c>
      <c r="L1509">
        <f t="shared" si="396"/>
        <v>5</v>
      </c>
      <c r="M1509">
        <f t="shared" si="397"/>
        <v>5</v>
      </c>
      <c r="N1509">
        <v>33964.75</v>
      </c>
      <c r="O1509" s="6">
        <f t="shared" si="402"/>
        <v>1.0694677570342703E-2</v>
      </c>
      <c r="P1509">
        <v>65402712</v>
      </c>
      <c r="Q1509" s="6">
        <f t="shared" si="403"/>
        <v>-5.4638825919419709E-3</v>
      </c>
      <c r="R1509">
        <v>9477.8716053822172</v>
      </c>
      <c r="S1509" s="6">
        <f t="shared" si="404"/>
        <v>1.0002441483312197E-3</v>
      </c>
      <c r="T1509" s="29">
        <v>1427.5277400000002</v>
      </c>
      <c r="U1509" s="6">
        <f t="shared" si="405"/>
        <v>4.4172391546046796E-3</v>
      </c>
      <c r="V1509">
        <v>2252.2227200000007</v>
      </c>
      <c r="W1509" s="6">
        <f t="shared" si="407"/>
        <v>2.0416671078715698E-3</v>
      </c>
      <c r="X1509">
        <v>10905.399345382217</v>
      </c>
      <c r="Y1509" s="6">
        <f t="shared" si="406"/>
        <v>1.4462091685147893E-3</v>
      </c>
      <c r="Z1509" s="29">
        <v>13157.622065382217</v>
      </c>
      <c r="AA1509" s="6">
        <f t="shared" si="408"/>
        <v>1.5480849707645294E-3</v>
      </c>
      <c r="AB1509">
        <f t="shared" si="398"/>
        <v>2022</v>
      </c>
      <c r="AC1509">
        <f t="shared" si="399"/>
        <v>7</v>
      </c>
      <c r="AD1509" s="23">
        <f t="shared" si="400"/>
        <v>3</v>
      </c>
      <c r="AE1509">
        <f>IF(ISBLANK(Basket_Sheet!$I$1),0,IF(Basket_Sheet!$I$1=0,1,IF(Calculation_Sheet!AB1509=Basket_Sheet!$I$1,1,0)))</f>
        <v>1</v>
      </c>
      <c r="AF1509">
        <f>IF(ISBLANK(Basket_Sheet!$I$2),0,IF(Basket_Sheet!$I$2=0,1,IF(Calculation_Sheet!AC1509=Basket_Sheet!$I$2,1,0)))</f>
        <v>0</v>
      </c>
      <c r="AG1509">
        <f>IF(ISBLANK(Basket_Sheet!$I$3),0,IF(Basket_Sheet!$I$3=0,1,IF(Calculation_Sheet!AD1509=Basket_Sheet!$I$3,1,0)))</f>
        <v>0</v>
      </c>
      <c r="AH1509">
        <f t="shared" si="401"/>
        <v>1</v>
      </c>
    </row>
    <row r="1510" spans="1:34" x14ac:dyDescent="0.35">
      <c r="A1510" s="19">
        <v>44747</v>
      </c>
      <c r="B1510" s="7">
        <v>0.36289523240816479</v>
      </c>
      <c r="C1510">
        <v>0.40740480600000001</v>
      </c>
      <c r="D1510">
        <v>0.17686240422011201</v>
      </c>
      <c r="E1510">
        <v>5.2639312370688298</v>
      </c>
      <c r="F1510">
        <v>1</v>
      </c>
      <c r="G1510">
        <f t="shared" si="392"/>
        <v>99999</v>
      </c>
      <c r="H1510">
        <f t="shared" si="393"/>
        <v>99999</v>
      </c>
      <c r="I1510">
        <f t="shared" si="394"/>
        <v>1</v>
      </c>
      <c r="J1510">
        <f>IF(Basket_Sheet!$I$6=0,IF(C1510&lt;Basket_Sheet!$I$7,-10,10),IF(Basket_Sheet!$I$6=1,IF(D1510&lt;Basket_Sheet!$I$7,-10,10),IF(Basket_Sheet!$I$6=2,IF(E1510&gt;Basket_Sheet!$I$7,-10,10),"")))</f>
        <v>10</v>
      </c>
      <c r="K1510">
        <f t="shared" si="395"/>
        <v>1</v>
      </c>
      <c r="L1510">
        <f t="shared" si="396"/>
        <v>5</v>
      </c>
      <c r="M1510">
        <f t="shared" si="397"/>
        <v>5</v>
      </c>
      <c r="N1510">
        <v>33769.398399999998</v>
      </c>
      <c r="O1510" s="6">
        <f t="shared" si="402"/>
        <v>-5.7515983482876454E-3</v>
      </c>
      <c r="P1510">
        <v>64885112</v>
      </c>
      <c r="Q1510" s="6">
        <f t="shared" si="403"/>
        <v>-7.9140449099419641E-3</v>
      </c>
      <c r="R1510">
        <v>9502.106702253348</v>
      </c>
      <c r="S1510" s="6">
        <f t="shared" si="404"/>
        <v>2.5570189046841829E-3</v>
      </c>
      <c r="T1510" s="29">
        <v>1433.5615800000003</v>
      </c>
      <c r="U1510" s="6">
        <f t="shared" si="405"/>
        <v>4.2267760064684801E-3</v>
      </c>
      <c r="V1510">
        <v>2249.9411200000004</v>
      </c>
      <c r="W1510" s="6">
        <f t="shared" si="407"/>
        <v>-1.0130436833530876E-3</v>
      </c>
      <c r="X1510">
        <v>10935.668282253348</v>
      </c>
      <c r="Y1510" s="6">
        <f t="shared" si="406"/>
        <v>2.7755917882958947E-3</v>
      </c>
      <c r="Z1510" s="29">
        <v>13185.609402253347</v>
      </c>
      <c r="AA1510" s="6">
        <f t="shared" si="408"/>
        <v>2.1270816817855476E-3</v>
      </c>
      <c r="AB1510">
        <f t="shared" si="398"/>
        <v>2022</v>
      </c>
      <c r="AC1510">
        <f t="shared" si="399"/>
        <v>7</v>
      </c>
      <c r="AD1510" s="23">
        <f t="shared" si="400"/>
        <v>3</v>
      </c>
      <c r="AE1510">
        <f>IF(ISBLANK(Basket_Sheet!$I$1),0,IF(Basket_Sheet!$I$1=0,1,IF(Calculation_Sheet!AB1510=Basket_Sheet!$I$1,1,0)))</f>
        <v>1</v>
      </c>
      <c r="AF1510">
        <f>IF(ISBLANK(Basket_Sheet!$I$2),0,IF(Basket_Sheet!$I$2=0,1,IF(Calculation_Sheet!AC1510=Basket_Sheet!$I$2,1,0)))</f>
        <v>0</v>
      </c>
      <c r="AG1510">
        <f>IF(ISBLANK(Basket_Sheet!$I$3),0,IF(Basket_Sheet!$I$3=0,1,IF(Calculation_Sheet!AD1510=Basket_Sheet!$I$3,1,0)))</f>
        <v>0</v>
      </c>
      <c r="AH1510">
        <f t="shared" si="401"/>
        <v>1</v>
      </c>
    </row>
    <row r="1511" spans="1:34" x14ac:dyDescent="0.35">
      <c r="A1511" s="19">
        <v>44748</v>
      </c>
      <c r="B1511" s="7">
        <v>1.9141244184252466</v>
      </c>
      <c r="C1511">
        <v>0.62898445000000003</v>
      </c>
      <c r="D1511">
        <v>0.10806811148945</v>
      </c>
      <c r="E1511">
        <v>8.7646874744517298</v>
      </c>
      <c r="F1511">
        <v>7</v>
      </c>
      <c r="G1511">
        <f t="shared" si="392"/>
        <v>99999</v>
      </c>
      <c r="H1511">
        <f t="shared" si="393"/>
        <v>99999</v>
      </c>
      <c r="I1511">
        <f t="shared" si="394"/>
        <v>1</v>
      </c>
      <c r="J1511">
        <f>IF(Basket_Sheet!$I$6=0,IF(C1511&lt;Basket_Sheet!$I$7,-10,10),IF(Basket_Sheet!$I$6=1,IF(D1511&lt;Basket_Sheet!$I$7,-10,10),IF(Basket_Sheet!$I$6=2,IF(E1511&gt;Basket_Sheet!$I$7,-10,10),"")))</f>
        <v>10</v>
      </c>
      <c r="K1511">
        <f t="shared" si="395"/>
        <v>1</v>
      </c>
      <c r="L1511">
        <f t="shared" si="396"/>
        <v>5</v>
      </c>
      <c r="M1511">
        <f t="shared" si="397"/>
        <v>5</v>
      </c>
      <c r="N1511">
        <v>34355.550799999997</v>
      </c>
      <c r="O1511" s="6">
        <f t="shared" si="402"/>
        <v>1.7357501992099511E-2</v>
      </c>
      <c r="P1511">
        <v>64368272</v>
      </c>
      <c r="Q1511" s="6">
        <f t="shared" si="403"/>
        <v>-7.9654636336298212E-3</v>
      </c>
      <c r="R1511">
        <v>9498.8840036515558</v>
      </c>
      <c r="S1511" s="6">
        <f t="shared" si="404"/>
        <v>-3.3915622111757582E-4</v>
      </c>
      <c r="T1511" s="29">
        <v>1431.1515800000002</v>
      </c>
      <c r="U1511" s="6">
        <f t="shared" si="405"/>
        <v>-1.6811276429437028E-3</v>
      </c>
      <c r="V1511">
        <v>2262.8875600000001</v>
      </c>
      <c r="W1511" s="6">
        <f t="shared" si="407"/>
        <v>5.7541239123626298E-3</v>
      </c>
      <c r="X1511">
        <v>10930.035583651555</v>
      </c>
      <c r="Y1511" s="6">
        <f t="shared" si="406"/>
        <v>-5.1507584689025609E-4</v>
      </c>
      <c r="Z1511" s="29">
        <v>13192.923143651555</v>
      </c>
      <c r="AA1511" s="6">
        <f t="shared" si="408"/>
        <v>5.5467602407199834E-4</v>
      </c>
      <c r="AB1511">
        <f t="shared" si="398"/>
        <v>2022</v>
      </c>
      <c r="AC1511">
        <f t="shared" si="399"/>
        <v>7</v>
      </c>
      <c r="AD1511" s="23">
        <f t="shared" si="400"/>
        <v>3</v>
      </c>
      <c r="AE1511">
        <f>IF(ISBLANK(Basket_Sheet!$I$1),0,IF(Basket_Sheet!$I$1=0,1,IF(Calculation_Sheet!AB1511=Basket_Sheet!$I$1,1,0)))</f>
        <v>1</v>
      </c>
      <c r="AF1511">
        <f>IF(ISBLANK(Basket_Sheet!$I$2),0,IF(Basket_Sheet!$I$2=0,1,IF(Calculation_Sheet!AC1511=Basket_Sheet!$I$2,1,0)))</f>
        <v>0</v>
      </c>
      <c r="AG1511">
        <f>IF(ISBLANK(Basket_Sheet!$I$3),0,IF(Basket_Sheet!$I$3=0,1,IF(Calculation_Sheet!AD1511=Basket_Sheet!$I$3,1,0)))</f>
        <v>0</v>
      </c>
      <c r="AH1511">
        <f t="shared" si="401"/>
        <v>1</v>
      </c>
    </row>
    <row r="1512" spans="1:34" x14ac:dyDescent="0.35">
      <c r="A1512" s="19">
        <v>44749</v>
      </c>
      <c r="B1512" s="7">
        <v>1.0148443310424273</v>
      </c>
      <c r="C1512">
        <v>0.76861572199999995</v>
      </c>
      <c r="D1512">
        <v>0.21424692493415001</v>
      </c>
      <c r="E1512">
        <v>7.7706767485841404</v>
      </c>
      <c r="F1512">
        <v>2</v>
      </c>
      <c r="G1512">
        <f t="shared" si="392"/>
        <v>99999</v>
      </c>
      <c r="H1512">
        <f t="shared" si="393"/>
        <v>99999</v>
      </c>
      <c r="I1512">
        <f t="shared" si="394"/>
        <v>1</v>
      </c>
      <c r="J1512">
        <f>IF(Basket_Sheet!$I$6=0,IF(C1512&lt;Basket_Sheet!$I$7,-10,10),IF(Basket_Sheet!$I$6=1,IF(D1512&lt;Basket_Sheet!$I$7,-10,10),IF(Basket_Sheet!$I$6=2,IF(E1512&gt;Basket_Sheet!$I$7,-10,10),"")))</f>
        <v>10</v>
      </c>
      <c r="K1512">
        <f t="shared" si="395"/>
        <v>1</v>
      </c>
      <c r="L1512">
        <f t="shared" si="396"/>
        <v>5</v>
      </c>
      <c r="M1512">
        <f t="shared" si="397"/>
        <v>5</v>
      </c>
      <c r="N1512">
        <v>34935.449200000003</v>
      </c>
      <c r="O1512" s="6">
        <f t="shared" si="402"/>
        <v>1.6879321870747255E-2</v>
      </c>
      <c r="P1512">
        <v>64665172</v>
      </c>
      <c r="Q1512" s="6">
        <f t="shared" si="403"/>
        <v>4.6125209016019131E-3</v>
      </c>
      <c r="R1512">
        <v>9544.4382593726677</v>
      </c>
      <c r="S1512" s="6">
        <f t="shared" si="404"/>
        <v>4.7957481851130801E-3</v>
      </c>
      <c r="T1512" s="29">
        <v>1435.5806200000002</v>
      </c>
      <c r="U1512" s="6">
        <f t="shared" si="405"/>
        <v>3.0947385740929256E-3</v>
      </c>
      <c r="V1512">
        <v>2260.2571600000001</v>
      </c>
      <c r="W1512" s="6">
        <f t="shared" si="407"/>
        <v>-1.162408617421562E-3</v>
      </c>
      <c r="X1512">
        <v>10980.018879372668</v>
      </c>
      <c r="Y1512" s="6">
        <f t="shared" si="406"/>
        <v>4.5730222320479186E-3</v>
      </c>
      <c r="Z1512" s="29">
        <v>13240.276039372668</v>
      </c>
      <c r="AA1512" s="6">
        <f t="shared" si="408"/>
        <v>3.589264881293408E-3</v>
      </c>
      <c r="AB1512">
        <f t="shared" si="398"/>
        <v>2022</v>
      </c>
      <c r="AC1512">
        <f t="shared" si="399"/>
        <v>7</v>
      </c>
      <c r="AD1512" s="23">
        <f t="shared" si="400"/>
        <v>3</v>
      </c>
      <c r="AE1512">
        <f>IF(ISBLANK(Basket_Sheet!$I$1),0,IF(Basket_Sheet!$I$1=0,1,IF(Calculation_Sheet!AB1512=Basket_Sheet!$I$1,1,0)))</f>
        <v>1</v>
      </c>
      <c r="AF1512">
        <f>IF(ISBLANK(Basket_Sheet!$I$2),0,IF(Basket_Sheet!$I$2=0,1,IF(Calculation_Sheet!AC1512=Basket_Sheet!$I$2,1,0)))</f>
        <v>0</v>
      </c>
      <c r="AG1512">
        <f>IF(ISBLANK(Basket_Sheet!$I$3),0,IF(Basket_Sheet!$I$3=0,1,IF(Calculation_Sheet!AD1512=Basket_Sheet!$I$3,1,0)))</f>
        <v>0</v>
      </c>
      <c r="AH1512">
        <f t="shared" si="401"/>
        <v>1</v>
      </c>
    </row>
    <row r="1513" spans="1:34" x14ac:dyDescent="0.35">
      <c r="A1513" s="19">
        <v>44750</v>
      </c>
      <c r="B1513" s="7">
        <v>0.69645063734546453</v>
      </c>
      <c r="C1513">
        <v>0.315893906</v>
      </c>
      <c r="D1513">
        <v>1.65202898411827E-2</v>
      </c>
      <c r="E1513">
        <v>10.1000341714907</v>
      </c>
      <c r="F1513">
        <v>1</v>
      </c>
      <c r="G1513">
        <f t="shared" si="392"/>
        <v>99999</v>
      </c>
      <c r="H1513">
        <f t="shared" si="393"/>
        <v>99999</v>
      </c>
      <c r="I1513">
        <f t="shared" si="394"/>
        <v>1</v>
      </c>
      <c r="J1513">
        <f>IF(Basket_Sheet!$I$6=0,IF(C1513&lt;Basket_Sheet!$I$7,-10,10),IF(Basket_Sheet!$I$6=1,IF(D1513&lt;Basket_Sheet!$I$7,-10,10),IF(Basket_Sheet!$I$6=2,IF(E1513&gt;Basket_Sheet!$I$7,-10,10),"")))</f>
        <v>-10</v>
      </c>
      <c r="K1513">
        <f t="shared" si="395"/>
        <v>1</v>
      </c>
      <c r="L1513">
        <f t="shared" si="396"/>
        <v>6</v>
      </c>
      <c r="M1513">
        <f t="shared" si="397"/>
        <v>6</v>
      </c>
      <c r="N1513">
        <v>35125.550799999997</v>
      </c>
      <c r="O1513" s="6">
        <f t="shared" si="402"/>
        <v>5.441510109450487E-3</v>
      </c>
      <c r="P1513">
        <v>64939216</v>
      </c>
      <c r="Q1513" s="6">
        <f t="shared" si="403"/>
        <v>4.2378917665293336E-3</v>
      </c>
      <c r="R1513">
        <v>9575.7195031874708</v>
      </c>
      <c r="S1513" s="6">
        <f t="shared" si="404"/>
        <v>3.2774316271662052E-3</v>
      </c>
      <c r="T1513" s="29">
        <v>1434.6702</v>
      </c>
      <c r="U1513" s="6">
        <f t="shared" si="405"/>
        <v>-6.3418242578405781E-4</v>
      </c>
      <c r="V1513">
        <v>2284.7316799999999</v>
      </c>
      <c r="W1513" s="6">
        <f t="shared" si="407"/>
        <v>1.08282015131409E-2</v>
      </c>
      <c r="X1513">
        <v>11010.389703187471</v>
      </c>
      <c r="Y1513" s="6">
        <f t="shared" si="406"/>
        <v>2.7660083419216441E-3</v>
      </c>
      <c r="Z1513" s="29">
        <v>13295.12138318747</v>
      </c>
      <c r="AA1513" s="6">
        <f t="shared" si="408"/>
        <v>4.1423112064815637E-3</v>
      </c>
      <c r="AB1513">
        <f t="shared" si="398"/>
        <v>2022</v>
      </c>
      <c r="AC1513">
        <f t="shared" si="399"/>
        <v>7</v>
      </c>
      <c r="AD1513" s="23">
        <f t="shared" si="400"/>
        <v>3</v>
      </c>
      <c r="AE1513">
        <f>IF(ISBLANK(Basket_Sheet!$I$1),0,IF(Basket_Sheet!$I$1=0,1,IF(Calculation_Sheet!AB1513=Basket_Sheet!$I$1,1,0)))</f>
        <v>1</v>
      </c>
      <c r="AF1513">
        <f>IF(ISBLANK(Basket_Sheet!$I$2),0,IF(Basket_Sheet!$I$2=0,1,IF(Calculation_Sheet!AC1513=Basket_Sheet!$I$2,1,0)))</f>
        <v>0</v>
      </c>
      <c r="AG1513">
        <f>IF(ISBLANK(Basket_Sheet!$I$3),0,IF(Basket_Sheet!$I$3=0,1,IF(Calculation_Sheet!AD1513=Basket_Sheet!$I$3,1,0)))</f>
        <v>0</v>
      </c>
      <c r="AH1513">
        <f t="shared" si="401"/>
        <v>1</v>
      </c>
    </row>
    <row r="1514" spans="1:34" x14ac:dyDescent="0.35">
      <c r="A1514" s="19">
        <v>44753</v>
      </c>
      <c r="B1514" s="7">
        <v>-0.4044093440815324</v>
      </c>
      <c r="C1514">
        <v>0.52020592899999996</v>
      </c>
      <c r="D1514">
        <v>0.14612041811521301</v>
      </c>
      <c r="E1514">
        <v>8.2914948605011904</v>
      </c>
      <c r="F1514">
        <v>3</v>
      </c>
      <c r="G1514">
        <f t="shared" si="392"/>
        <v>-1</v>
      </c>
      <c r="H1514">
        <f t="shared" si="393"/>
        <v>99999</v>
      </c>
      <c r="I1514">
        <f t="shared" si="394"/>
        <v>99999</v>
      </c>
      <c r="J1514">
        <f>IF(Basket_Sheet!$I$6=0,IF(C1514&lt;Basket_Sheet!$I$7,-10,10),IF(Basket_Sheet!$I$6=1,IF(D1514&lt;Basket_Sheet!$I$7,-10,10),IF(Basket_Sheet!$I$6=2,IF(E1514&gt;Basket_Sheet!$I$7,-10,10),"")))</f>
        <v>10</v>
      </c>
      <c r="K1514">
        <f t="shared" si="395"/>
        <v>-1</v>
      </c>
      <c r="L1514">
        <f t="shared" si="396"/>
        <v>1</v>
      </c>
      <c r="M1514">
        <f t="shared" si="397"/>
        <v>1</v>
      </c>
      <c r="N1514">
        <v>35442.199200000003</v>
      </c>
      <c r="O1514" s="6">
        <f t="shared" si="402"/>
        <v>9.0147597059178075E-3</v>
      </c>
      <c r="P1514">
        <v>65024284</v>
      </c>
      <c r="Q1514" s="6">
        <f t="shared" si="403"/>
        <v>1.3099634587518949E-3</v>
      </c>
      <c r="R1514">
        <v>9578.1947114944869</v>
      </c>
      <c r="S1514" s="6">
        <f t="shared" si="404"/>
        <v>2.5848797118510625E-4</v>
      </c>
      <c r="T1514" s="29">
        <v>1439.4461800000004</v>
      </c>
      <c r="U1514" s="6">
        <f t="shared" si="405"/>
        <v>3.3289741433260023E-3</v>
      </c>
      <c r="V1514">
        <v>2283.9883199999999</v>
      </c>
      <c r="W1514" s="6">
        <f t="shared" si="407"/>
        <v>-3.2535986895398938E-4</v>
      </c>
      <c r="X1514">
        <v>11017.640891494488</v>
      </c>
      <c r="Y1514" s="6">
        <f t="shared" si="406"/>
        <v>6.5857689895554294E-4</v>
      </c>
      <c r="Z1514" s="29">
        <v>13301.629211494488</v>
      </c>
      <c r="AA1514" s="6">
        <f t="shared" si="408"/>
        <v>4.894899504450656E-4</v>
      </c>
      <c r="AB1514">
        <f t="shared" si="398"/>
        <v>2022</v>
      </c>
      <c r="AC1514">
        <f t="shared" si="399"/>
        <v>7</v>
      </c>
      <c r="AD1514" s="23">
        <f t="shared" si="400"/>
        <v>3</v>
      </c>
      <c r="AE1514">
        <f>IF(ISBLANK(Basket_Sheet!$I$1),0,IF(Basket_Sheet!$I$1=0,1,IF(Calculation_Sheet!AB1514=Basket_Sheet!$I$1,1,0)))</f>
        <v>1</v>
      </c>
      <c r="AF1514">
        <f>IF(ISBLANK(Basket_Sheet!$I$2),0,IF(Basket_Sheet!$I$2=0,1,IF(Calculation_Sheet!AC1514=Basket_Sheet!$I$2,1,0)))</f>
        <v>0</v>
      </c>
      <c r="AG1514">
        <f>IF(ISBLANK(Basket_Sheet!$I$3),0,IF(Basket_Sheet!$I$3=0,1,IF(Calculation_Sheet!AD1514=Basket_Sheet!$I$3,1,0)))</f>
        <v>0</v>
      </c>
      <c r="AH1514">
        <f t="shared" si="401"/>
        <v>1</v>
      </c>
    </row>
    <row r="1515" spans="1:34" x14ac:dyDescent="0.35">
      <c r="A1515" s="19">
        <v>44754</v>
      </c>
      <c r="B1515" s="7">
        <v>-1.1238205586900463</v>
      </c>
      <c r="C1515">
        <v>0.17840134499999999</v>
      </c>
      <c r="D1515">
        <v>0.22012451036076999</v>
      </c>
      <c r="E1515">
        <v>8.1457236668088893</v>
      </c>
      <c r="F1515">
        <v>2</v>
      </c>
      <c r="G1515">
        <f t="shared" si="392"/>
        <v>-1</v>
      </c>
      <c r="H1515">
        <f t="shared" si="393"/>
        <v>99999</v>
      </c>
      <c r="I1515">
        <f t="shared" si="394"/>
        <v>99999</v>
      </c>
      <c r="J1515">
        <f>IF(Basket_Sheet!$I$6=0,IF(C1515&lt;Basket_Sheet!$I$7,-10,10),IF(Basket_Sheet!$I$6=1,IF(D1515&lt;Basket_Sheet!$I$7,-10,10),IF(Basket_Sheet!$I$6=2,IF(E1515&gt;Basket_Sheet!$I$7,-10,10),"")))</f>
        <v>10</v>
      </c>
      <c r="K1515">
        <f t="shared" si="395"/>
        <v>-1</v>
      </c>
      <c r="L1515">
        <f t="shared" si="396"/>
        <v>1</v>
      </c>
      <c r="M1515">
        <f t="shared" si="397"/>
        <v>1</v>
      </c>
      <c r="N1515">
        <v>35054.050799999997</v>
      </c>
      <c r="O1515" s="6">
        <f t="shared" si="402"/>
        <v>-1.0951589031190978E-2</v>
      </c>
      <c r="P1515">
        <v>65307132</v>
      </c>
      <c r="Q1515" s="6">
        <f t="shared" si="403"/>
        <v>4.3498825761771887E-3</v>
      </c>
      <c r="R1515">
        <v>9598.0074162392157</v>
      </c>
      <c r="S1515" s="6">
        <f t="shared" si="404"/>
        <v>2.0685218187255217E-3</v>
      </c>
      <c r="T1515" s="29">
        <v>1439.2306600000002</v>
      </c>
      <c r="U1515" s="6">
        <f t="shared" si="405"/>
        <v>-1.4972425019754709E-4</v>
      </c>
      <c r="V1515">
        <v>2279.81288</v>
      </c>
      <c r="W1515" s="6">
        <f t="shared" si="407"/>
        <v>-1.8281354433545838E-3</v>
      </c>
      <c r="X1515">
        <v>11037.238076239217</v>
      </c>
      <c r="Y1515" s="6">
        <f t="shared" si="406"/>
        <v>1.7787097018071574E-3</v>
      </c>
      <c r="Z1515" s="29">
        <v>13317.050956239216</v>
      </c>
      <c r="AA1515" s="6">
        <f t="shared" si="408"/>
        <v>1.1593876584232721E-3</v>
      </c>
      <c r="AB1515">
        <f t="shared" si="398"/>
        <v>2022</v>
      </c>
      <c r="AC1515">
        <f t="shared" si="399"/>
        <v>7</v>
      </c>
      <c r="AD1515" s="23">
        <f t="shared" si="400"/>
        <v>3</v>
      </c>
      <c r="AE1515">
        <f>IF(ISBLANK(Basket_Sheet!$I$1),0,IF(Basket_Sheet!$I$1=0,1,IF(Calculation_Sheet!AB1515=Basket_Sheet!$I$1,1,0)))</f>
        <v>1</v>
      </c>
      <c r="AF1515">
        <f>IF(ISBLANK(Basket_Sheet!$I$2),0,IF(Basket_Sheet!$I$2=0,1,IF(Calculation_Sheet!AC1515=Basket_Sheet!$I$2,1,0)))</f>
        <v>0</v>
      </c>
      <c r="AG1515">
        <f>IF(ISBLANK(Basket_Sheet!$I$3),0,IF(Basket_Sheet!$I$3=0,1,IF(Calculation_Sheet!AD1515=Basket_Sheet!$I$3,1,0)))</f>
        <v>0</v>
      </c>
      <c r="AH1515">
        <f t="shared" si="401"/>
        <v>1</v>
      </c>
    </row>
    <row r="1516" spans="1:34" x14ac:dyDescent="0.35">
      <c r="A1516" s="19">
        <v>44755</v>
      </c>
      <c r="B1516" s="7">
        <v>-1.3948394695578878</v>
      </c>
      <c r="C1516">
        <v>0.89709172299999995</v>
      </c>
      <c r="D1516">
        <v>0.26145635462037697</v>
      </c>
      <c r="E1516">
        <v>6.2901402256640697</v>
      </c>
      <c r="F1516">
        <v>5</v>
      </c>
      <c r="G1516">
        <f t="shared" si="392"/>
        <v>-1</v>
      </c>
      <c r="H1516">
        <f t="shared" si="393"/>
        <v>99999</v>
      </c>
      <c r="I1516">
        <f t="shared" si="394"/>
        <v>99999</v>
      </c>
      <c r="J1516">
        <f>IF(Basket_Sheet!$I$6=0,IF(C1516&lt;Basket_Sheet!$I$7,-10,10),IF(Basket_Sheet!$I$6=1,IF(D1516&lt;Basket_Sheet!$I$7,-10,10),IF(Basket_Sheet!$I$6=2,IF(E1516&gt;Basket_Sheet!$I$7,-10,10),"")))</f>
        <v>10</v>
      </c>
      <c r="K1516">
        <f t="shared" si="395"/>
        <v>-1</v>
      </c>
      <c r="L1516">
        <f t="shared" si="396"/>
        <v>1</v>
      </c>
      <c r="M1516">
        <f t="shared" si="397"/>
        <v>1</v>
      </c>
      <c r="N1516">
        <v>34818.898399999998</v>
      </c>
      <c r="O1516" s="6">
        <f t="shared" si="402"/>
        <v>-6.7082803451633533E-3</v>
      </c>
      <c r="P1516">
        <v>65511732</v>
      </c>
      <c r="Q1516" s="6">
        <f t="shared" si="403"/>
        <v>3.1328890694510836E-3</v>
      </c>
      <c r="R1516">
        <v>9612.0965865733742</v>
      </c>
      <c r="S1516" s="6">
        <f t="shared" si="404"/>
        <v>1.4679265938386532E-3</v>
      </c>
      <c r="T1516" s="29">
        <v>1442.1532400000003</v>
      </c>
      <c r="U1516" s="6">
        <f t="shared" si="405"/>
        <v>2.0306543497343732E-3</v>
      </c>
      <c r="V1516">
        <v>2274.0234</v>
      </c>
      <c r="W1516" s="6">
        <f t="shared" si="407"/>
        <v>-2.5394540274725763E-3</v>
      </c>
      <c r="X1516">
        <v>11054.249826573374</v>
      </c>
      <c r="Y1516" s="6">
        <f t="shared" si="406"/>
        <v>1.5413050091561686E-3</v>
      </c>
      <c r="Z1516" s="29">
        <v>13328.273226573374</v>
      </c>
      <c r="AA1516" s="6">
        <f t="shared" si="408"/>
        <v>8.4269936122005618E-4</v>
      </c>
      <c r="AB1516">
        <f t="shared" si="398"/>
        <v>2022</v>
      </c>
      <c r="AC1516">
        <f t="shared" si="399"/>
        <v>7</v>
      </c>
      <c r="AD1516" s="23">
        <f t="shared" si="400"/>
        <v>3</v>
      </c>
      <c r="AE1516">
        <f>IF(ISBLANK(Basket_Sheet!$I$1),0,IF(Basket_Sheet!$I$1=0,1,IF(Calculation_Sheet!AB1516=Basket_Sheet!$I$1,1,0)))</f>
        <v>1</v>
      </c>
      <c r="AF1516">
        <f>IF(ISBLANK(Basket_Sheet!$I$2),0,IF(Basket_Sheet!$I$2=0,1,IF(Calculation_Sheet!AC1516=Basket_Sheet!$I$2,1,0)))</f>
        <v>0</v>
      </c>
      <c r="AG1516">
        <f>IF(ISBLANK(Basket_Sheet!$I$3),0,IF(Basket_Sheet!$I$3=0,1,IF(Calculation_Sheet!AD1516=Basket_Sheet!$I$3,1,0)))</f>
        <v>0</v>
      </c>
      <c r="AH1516">
        <f t="shared" si="401"/>
        <v>1</v>
      </c>
    </row>
    <row r="1517" spans="1:34" x14ac:dyDescent="0.35">
      <c r="A1517" s="19">
        <v>44756</v>
      </c>
      <c r="B1517" s="7">
        <v>-0.34226644193931999</v>
      </c>
      <c r="C1517">
        <v>0.86817843699999997</v>
      </c>
      <c r="D1517">
        <v>0.15543426494290899</v>
      </c>
      <c r="E1517">
        <v>7.2195363382995099</v>
      </c>
      <c r="F1517">
        <v>1</v>
      </c>
      <c r="G1517">
        <f t="shared" si="392"/>
        <v>-1</v>
      </c>
      <c r="H1517">
        <f t="shared" si="393"/>
        <v>99999</v>
      </c>
      <c r="I1517">
        <f t="shared" si="394"/>
        <v>99999</v>
      </c>
      <c r="J1517">
        <f>IF(Basket_Sheet!$I$6=0,IF(C1517&lt;Basket_Sheet!$I$7,-10,10),IF(Basket_Sheet!$I$6=1,IF(D1517&lt;Basket_Sheet!$I$7,-10,10),IF(Basket_Sheet!$I$6=2,IF(E1517&gt;Basket_Sheet!$I$7,-10,10),"")))</f>
        <v>10</v>
      </c>
      <c r="K1517">
        <f t="shared" si="395"/>
        <v>-1</v>
      </c>
      <c r="L1517">
        <f t="shared" si="396"/>
        <v>1</v>
      </c>
      <c r="M1517">
        <f t="shared" si="397"/>
        <v>1</v>
      </c>
      <c r="N1517">
        <v>34663.148399999998</v>
      </c>
      <c r="O1517" s="6">
        <f t="shared" si="402"/>
        <v>-4.4731455375394136E-3</v>
      </c>
      <c r="P1517">
        <v>65866008</v>
      </c>
      <c r="Q1517" s="6">
        <f t="shared" si="403"/>
        <v>5.4078252731892817E-3</v>
      </c>
      <c r="R1517">
        <v>9653.0041915179245</v>
      </c>
      <c r="S1517" s="6">
        <f t="shared" si="404"/>
        <v>4.2558462221127247E-3</v>
      </c>
      <c r="T1517" s="29">
        <v>1444.7744200000002</v>
      </c>
      <c r="U1517" s="6">
        <f t="shared" si="405"/>
        <v>1.8175461021048278E-3</v>
      </c>
      <c r="V1517">
        <v>2282.9043999999999</v>
      </c>
      <c r="W1517" s="6">
        <f t="shared" si="407"/>
        <v>3.9054127587252463E-3</v>
      </c>
      <c r="X1517">
        <v>11097.778611517924</v>
      </c>
      <c r="Y1517" s="6">
        <f t="shared" si="406"/>
        <v>3.9377421016766334E-3</v>
      </c>
      <c r="Z1517" s="29">
        <v>13380.683011517924</v>
      </c>
      <c r="AA1517" s="6">
        <f t="shared" si="408"/>
        <v>3.9322261821626014E-3</v>
      </c>
      <c r="AB1517">
        <f t="shared" si="398"/>
        <v>2022</v>
      </c>
      <c r="AC1517">
        <f t="shared" si="399"/>
        <v>7</v>
      </c>
      <c r="AD1517" s="23">
        <f t="shared" si="400"/>
        <v>3</v>
      </c>
      <c r="AE1517">
        <f>IF(ISBLANK(Basket_Sheet!$I$1),0,IF(Basket_Sheet!$I$1=0,1,IF(Calculation_Sheet!AB1517=Basket_Sheet!$I$1,1,0)))</f>
        <v>1</v>
      </c>
      <c r="AF1517">
        <f>IF(ISBLANK(Basket_Sheet!$I$2),0,IF(Basket_Sheet!$I$2=0,1,IF(Calculation_Sheet!AC1517=Basket_Sheet!$I$2,1,0)))</f>
        <v>0</v>
      </c>
      <c r="AG1517">
        <f>IF(ISBLANK(Basket_Sheet!$I$3),0,IF(Basket_Sheet!$I$3=0,1,IF(Calculation_Sheet!AD1517=Basket_Sheet!$I$3,1,0)))</f>
        <v>0</v>
      </c>
      <c r="AH1517">
        <f t="shared" si="401"/>
        <v>1</v>
      </c>
    </row>
    <row r="1518" spans="1:34" x14ac:dyDescent="0.35">
      <c r="A1518" s="19">
        <v>44757</v>
      </c>
      <c r="B1518" s="7">
        <v>1.2080788852235815</v>
      </c>
      <c r="C1518">
        <v>7.7036028000000006E-2</v>
      </c>
      <c r="D1518">
        <v>8.0097974752806197E-4</v>
      </c>
      <c r="E1518">
        <v>11.361965670200901</v>
      </c>
      <c r="F1518">
        <v>5</v>
      </c>
      <c r="G1518">
        <f t="shared" si="392"/>
        <v>99999</v>
      </c>
      <c r="H1518">
        <f t="shared" si="393"/>
        <v>99999</v>
      </c>
      <c r="I1518">
        <f t="shared" si="394"/>
        <v>1</v>
      </c>
      <c r="J1518">
        <f>IF(Basket_Sheet!$I$6=0,IF(C1518&lt;Basket_Sheet!$I$7,-10,10),IF(Basket_Sheet!$I$6=1,IF(D1518&lt;Basket_Sheet!$I$7,-10,10),IF(Basket_Sheet!$I$6=2,IF(E1518&gt;Basket_Sheet!$I$7,-10,10),"")))</f>
        <v>-10</v>
      </c>
      <c r="K1518">
        <f t="shared" si="395"/>
        <v>1</v>
      </c>
      <c r="L1518">
        <f t="shared" si="396"/>
        <v>6</v>
      </c>
      <c r="M1518">
        <f t="shared" si="397"/>
        <v>6</v>
      </c>
      <c r="N1518">
        <v>34704.851600000002</v>
      </c>
      <c r="O1518" s="6">
        <f t="shared" si="402"/>
        <v>1.2030990237459349E-3</v>
      </c>
      <c r="P1518">
        <v>65765008</v>
      </c>
      <c r="Q1518" s="6">
        <f t="shared" si="403"/>
        <v>-1.5334161438780303E-3</v>
      </c>
      <c r="R1518">
        <v>9667.5507586960848</v>
      </c>
      <c r="S1518" s="6">
        <f t="shared" si="404"/>
        <v>1.5069471523634359E-3</v>
      </c>
      <c r="T1518" s="29">
        <v>1440.6989000000003</v>
      </c>
      <c r="U1518" s="6">
        <f t="shared" si="405"/>
        <v>-2.8208694337209517E-3</v>
      </c>
      <c r="V1518">
        <v>2263.0123199999998</v>
      </c>
      <c r="W1518" s="6">
        <f t="shared" si="407"/>
        <v>-8.7134967193545076E-3</v>
      </c>
      <c r="X1518">
        <v>11108.249658696084</v>
      </c>
      <c r="Y1518" s="6">
        <f t="shared" si="406"/>
        <v>9.4352640692374479E-4</v>
      </c>
      <c r="Z1518" s="29">
        <v>13371.261978696084</v>
      </c>
      <c r="AA1518" s="6">
        <f t="shared" si="408"/>
        <v>-7.0407712474240824E-4</v>
      </c>
      <c r="AB1518">
        <f t="shared" si="398"/>
        <v>2022</v>
      </c>
      <c r="AC1518">
        <f t="shared" si="399"/>
        <v>7</v>
      </c>
      <c r="AD1518" s="23">
        <f t="shared" si="400"/>
        <v>3</v>
      </c>
      <c r="AE1518">
        <f>IF(ISBLANK(Basket_Sheet!$I$1),0,IF(Basket_Sheet!$I$1=0,1,IF(Calculation_Sheet!AB1518=Basket_Sheet!$I$1,1,0)))</f>
        <v>1</v>
      </c>
      <c r="AF1518">
        <f>IF(ISBLANK(Basket_Sheet!$I$2),0,IF(Basket_Sheet!$I$2=0,1,IF(Calculation_Sheet!AC1518=Basket_Sheet!$I$2,1,0)))</f>
        <v>0</v>
      </c>
      <c r="AG1518">
        <f>IF(ISBLANK(Basket_Sheet!$I$3),0,IF(Basket_Sheet!$I$3=0,1,IF(Calculation_Sheet!AD1518=Basket_Sheet!$I$3,1,0)))</f>
        <v>0</v>
      </c>
      <c r="AH1518">
        <f t="shared" si="401"/>
        <v>1</v>
      </c>
    </row>
    <row r="1519" spans="1:34" x14ac:dyDescent="0.35">
      <c r="A1519" s="19">
        <v>44760</v>
      </c>
      <c r="B1519" s="7">
        <v>1.8027881087035864</v>
      </c>
      <c r="C1519">
        <v>0.93046720900000002</v>
      </c>
      <c r="D1519">
        <v>0.33987649939125503</v>
      </c>
      <c r="E1519">
        <v>4.2181907124990801</v>
      </c>
      <c r="F1519">
        <v>1</v>
      </c>
      <c r="G1519">
        <f t="shared" si="392"/>
        <v>99999</v>
      </c>
      <c r="H1519">
        <f t="shared" si="393"/>
        <v>99999</v>
      </c>
      <c r="I1519">
        <f t="shared" si="394"/>
        <v>1</v>
      </c>
      <c r="J1519">
        <f>IF(Basket_Sheet!$I$6=0,IF(C1519&lt;Basket_Sheet!$I$7,-10,10),IF(Basket_Sheet!$I$6=1,IF(D1519&lt;Basket_Sheet!$I$7,-10,10),IF(Basket_Sheet!$I$6=2,IF(E1519&gt;Basket_Sheet!$I$7,-10,10),"")))</f>
        <v>10</v>
      </c>
      <c r="K1519">
        <f t="shared" si="395"/>
        <v>1</v>
      </c>
      <c r="L1519">
        <f t="shared" si="396"/>
        <v>5</v>
      </c>
      <c r="M1519">
        <f t="shared" si="397"/>
        <v>5</v>
      </c>
      <c r="N1519">
        <v>35354</v>
      </c>
      <c r="O1519" s="6">
        <f t="shared" si="402"/>
        <v>1.8704831459356974E-2</v>
      </c>
      <c r="P1519">
        <v>65947988</v>
      </c>
      <c r="Q1519" s="6">
        <f t="shared" si="403"/>
        <v>2.7823306886847199E-3</v>
      </c>
      <c r="R1519">
        <v>9683.7428050732415</v>
      </c>
      <c r="S1519" s="6">
        <f t="shared" si="404"/>
        <v>1.6748860990041248E-3</v>
      </c>
      <c r="T1519" s="29">
        <v>1449.3729600000004</v>
      </c>
      <c r="U1519" s="6">
        <f t="shared" si="405"/>
        <v>6.0207306328894372E-3</v>
      </c>
      <c r="V1519">
        <v>2256.0891999999999</v>
      </c>
      <c r="W1519" s="6">
        <f t="shared" si="407"/>
        <v>-3.0592498055865835E-3</v>
      </c>
      <c r="X1519">
        <v>11133.115765073242</v>
      </c>
      <c r="Y1519" s="6">
        <f t="shared" si="406"/>
        <v>2.2385260631669901E-3</v>
      </c>
      <c r="Z1519" s="29">
        <v>13389.204965073242</v>
      </c>
      <c r="AA1519" s="6">
        <f t="shared" si="408"/>
        <v>1.3419067254643036E-3</v>
      </c>
      <c r="AB1519">
        <f t="shared" si="398"/>
        <v>2022</v>
      </c>
      <c r="AC1519">
        <f t="shared" si="399"/>
        <v>7</v>
      </c>
      <c r="AD1519" s="23">
        <f t="shared" si="400"/>
        <v>3</v>
      </c>
      <c r="AE1519">
        <f>IF(ISBLANK(Basket_Sheet!$I$1),0,IF(Basket_Sheet!$I$1=0,1,IF(Calculation_Sheet!AB1519=Basket_Sheet!$I$1,1,0)))</f>
        <v>1</v>
      </c>
      <c r="AF1519">
        <f>IF(ISBLANK(Basket_Sheet!$I$2),0,IF(Basket_Sheet!$I$2=0,1,IF(Calculation_Sheet!AC1519=Basket_Sheet!$I$2,1,0)))</f>
        <v>0</v>
      </c>
      <c r="AG1519">
        <f>IF(ISBLANK(Basket_Sheet!$I$3),0,IF(Basket_Sheet!$I$3=0,1,IF(Calculation_Sheet!AD1519=Basket_Sheet!$I$3,1,0)))</f>
        <v>0</v>
      </c>
      <c r="AH1519">
        <f t="shared" si="401"/>
        <v>1</v>
      </c>
    </row>
    <row r="1520" spans="1:34" x14ac:dyDescent="0.35">
      <c r="A1520" s="19">
        <v>44761</v>
      </c>
      <c r="B1520" s="7">
        <v>1.5398116846764029</v>
      </c>
      <c r="C1520">
        <v>0.61507171900000002</v>
      </c>
      <c r="D1520">
        <v>0.23695810193336</v>
      </c>
      <c r="E1520">
        <v>6.6490090708957403</v>
      </c>
      <c r="F1520">
        <v>6</v>
      </c>
      <c r="G1520">
        <f t="shared" si="392"/>
        <v>99999</v>
      </c>
      <c r="H1520">
        <f t="shared" si="393"/>
        <v>99999</v>
      </c>
      <c r="I1520">
        <f t="shared" si="394"/>
        <v>1</v>
      </c>
      <c r="J1520">
        <f>IF(Basket_Sheet!$I$6=0,IF(C1520&lt;Basket_Sheet!$I$7,-10,10),IF(Basket_Sheet!$I$6=1,IF(D1520&lt;Basket_Sheet!$I$7,-10,10),IF(Basket_Sheet!$I$6=2,IF(E1520&gt;Basket_Sheet!$I$7,-10,10),"")))</f>
        <v>10</v>
      </c>
      <c r="K1520">
        <f t="shared" si="395"/>
        <v>1</v>
      </c>
      <c r="L1520">
        <f t="shared" si="396"/>
        <v>5</v>
      </c>
      <c r="M1520">
        <f t="shared" si="397"/>
        <v>5</v>
      </c>
      <c r="N1520">
        <v>35708.148399999998</v>
      </c>
      <c r="O1520" s="6">
        <f t="shared" si="402"/>
        <v>1.0017208802398647E-2</v>
      </c>
      <c r="P1520">
        <v>66009496</v>
      </c>
      <c r="Q1520" s="6">
        <f t="shared" si="403"/>
        <v>9.3267439789057605E-4</v>
      </c>
      <c r="R1520">
        <v>9671.0723465326082</v>
      </c>
      <c r="S1520" s="6">
        <f t="shared" si="404"/>
        <v>-1.3084257601302385E-3</v>
      </c>
      <c r="T1520" s="29">
        <v>1450.8843400000003</v>
      </c>
      <c r="U1520" s="6">
        <f t="shared" si="405"/>
        <v>1.0427819765590485E-3</v>
      </c>
      <c r="V1520">
        <v>2260.9071199999998</v>
      </c>
      <c r="W1520" s="6">
        <f t="shared" si="407"/>
        <v>2.135518400602221E-3</v>
      </c>
      <c r="X1520">
        <v>11121.956686532609</v>
      </c>
      <c r="Y1520" s="6">
        <f t="shared" si="406"/>
        <v>-1.0023320314014317E-3</v>
      </c>
      <c r="Z1520" s="29">
        <v>13382.863806532609</v>
      </c>
      <c r="AA1520" s="6">
        <f t="shared" si="408"/>
        <v>-4.7360232046456119E-4</v>
      </c>
      <c r="AB1520">
        <f t="shared" si="398"/>
        <v>2022</v>
      </c>
      <c r="AC1520">
        <f t="shared" si="399"/>
        <v>7</v>
      </c>
      <c r="AD1520" s="23">
        <f t="shared" si="400"/>
        <v>3</v>
      </c>
      <c r="AE1520">
        <f>IF(ISBLANK(Basket_Sheet!$I$1),0,IF(Basket_Sheet!$I$1=0,1,IF(Calculation_Sheet!AB1520=Basket_Sheet!$I$1,1,0)))</f>
        <v>1</v>
      </c>
      <c r="AF1520">
        <f>IF(ISBLANK(Basket_Sheet!$I$2),0,IF(Basket_Sheet!$I$2=0,1,IF(Calculation_Sheet!AC1520=Basket_Sheet!$I$2,1,0)))</f>
        <v>0</v>
      </c>
      <c r="AG1520">
        <f>IF(ISBLANK(Basket_Sheet!$I$3),0,IF(Basket_Sheet!$I$3=0,1,IF(Calculation_Sheet!AD1520=Basket_Sheet!$I$3,1,0)))</f>
        <v>0</v>
      </c>
      <c r="AH1520">
        <f t="shared" si="401"/>
        <v>1</v>
      </c>
    </row>
    <row r="1521" spans="1:34" x14ac:dyDescent="0.35">
      <c r="A1521" s="19">
        <v>44762</v>
      </c>
      <c r="B1521" s="7">
        <v>0.51533348998621931</v>
      </c>
      <c r="C1521">
        <v>0.26408106999999997</v>
      </c>
      <c r="D1521">
        <v>1.1287673706999299E-2</v>
      </c>
      <c r="E1521">
        <v>12.717285098268301</v>
      </c>
      <c r="F1521">
        <v>7</v>
      </c>
      <c r="G1521">
        <f t="shared" si="392"/>
        <v>99999</v>
      </c>
      <c r="H1521">
        <f t="shared" si="393"/>
        <v>99999</v>
      </c>
      <c r="I1521">
        <f t="shared" si="394"/>
        <v>1</v>
      </c>
      <c r="J1521">
        <f>IF(Basket_Sheet!$I$6=0,IF(C1521&lt;Basket_Sheet!$I$7,-10,10),IF(Basket_Sheet!$I$6=1,IF(D1521&lt;Basket_Sheet!$I$7,-10,10),IF(Basket_Sheet!$I$6=2,IF(E1521&gt;Basket_Sheet!$I$7,-10,10),"")))</f>
        <v>-10</v>
      </c>
      <c r="K1521">
        <f t="shared" si="395"/>
        <v>1</v>
      </c>
      <c r="L1521">
        <f t="shared" si="396"/>
        <v>6</v>
      </c>
      <c r="M1521">
        <f t="shared" si="397"/>
        <v>6</v>
      </c>
      <c r="N1521">
        <v>35890.851600000002</v>
      </c>
      <c r="O1521" s="6">
        <f t="shared" si="402"/>
        <v>5.1165688557517353E-3</v>
      </c>
      <c r="P1521">
        <v>65939848</v>
      </c>
      <c r="Q1521" s="6">
        <f t="shared" si="403"/>
        <v>-1.0551209177540599E-3</v>
      </c>
      <c r="R1521">
        <v>9712.9495705649897</v>
      </c>
      <c r="S1521" s="6">
        <f t="shared" si="404"/>
        <v>4.3301531135164772E-3</v>
      </c>
      <c r="T1521" s="29">
        <v>1453.3564000000001</v>
      </c>
      <c r="U1521" s="6">
        <f t="shared" si="405"/>
        <v>1.703829817337299E-3</v>
      </c>
      <c r="V1521">
        <v>2260.1280799999995</v>
      </c>
      <c r="W1521" s="6">
        <f t="shared" si="407"/>
        <v>-3.4456966104845499E-4</v>
      </c>
      <c r="X1521">
        <v>11166.30597056499</v>
      </c>
      <c r="Y1521" s="6">
        <f t="shared" si="406"/>
        <v>3.9875433147553707E-3</v>
      </c>
      <c r="Z1521" s="29">
        <v>13426.434050564989</v>
      </c>
      <c r="AA1521" s="6">
        <f t="shared" si="408"/>
        <v>3.2556741712570503E-3</v>
      </c>
      <c r="AB1521">
        <f t="shared" si="398"/>
        <v>2022</v>
      </c>
      <c r="AC1521">
        <f t="shared" si="399"/>
        <v>7</v>
      </c>
      <c r="AD1521" s="23">
        <f t="shared" si="400"/>
        <v>3</v>
      </c>
      <c r="AE1521">
        <f>IF(ISBLANK(Basket_Sheet!$I$1),0,IF(Basket_Sheet!$I$1=0,1,IF(Calculation_Sheet!AB1521=Basket_Sheet!$I$1,1,0)))</f>
        <v>1</v>
      </c>
      <c r="AF1521">
        <f>IF(ISBLANK(Basket_Sheet!$I$2),0,IF(Basket_Sheet!$I$2=0,1,IF(Calculation_Sheet!AC1521=Basket_Sheet!$I$2,1,0)))</f>
        <v>0</v>
      </c>
      <c r="AG1521">
        <f>IF(ISBLANK(Basket_Sheet!$I$3),0,IF(Basket_Sheet!$I$3=0,1,IF(Calculation_Sheet!AD1521=Basket_Sheet!$I$3,1,0)))</f>
        <v>0</v>
      </c>
      <c r="AH1521">
        <f t="shared" si="401"/>
        <v>1</v>
      </c>
    </row>
    <row r="1522" spans="1:34" x14ac:dyDescent="0.35">
      <c r="A1522" s="19">
        <v>44763</v>
      </c>
      <c r="B1522" s="7">
        <v>1.8316266947988895</v>
      </c>
      <c r="C1522">
        <v>0.10877394899999999</v>
      </c>
      <c r="D1522">
        <v>0.14821292263688601</v>
      </c>
      <c r="E1522">
        <v>8.7418123712716902</v>
      </c>
      <c r="F1522">
        <v>4</v>
      </c>
      <c r="G1522">
        <f t="shared" si="392"/>
        <v>99999</v>
      </c>
      <c r="H1522">
        <f t="shared" si="393"/>
        <v>99999</v>
      </c>
      <c r="I1522">
        <f t="shared" si="394"/>
        <v>1</v>
      </c>
      <c r="J1522">
        <f>IF(Basket_Sheet!$I$6=0,IF(C1522&lt;Basket_Sheet!$I$7,-10,10),IF(Basket_Sheet!$I$6=1,IF(D1522&lt;Basket_Sheet!$I$7,-10,10),IF(Basket_Sheet!$I$6=2,IF(E1522&gt;Basket_Sheet!$I$7,-10,10),"")))</f>
        <v>10</v>
      </c>
      <c r="K1522">
        <f t="shared" si="395"/>
        <v>1</v>
      </c>
      <c r="L1522">
        <f t="shared" si="396"/>
        <v>5</v>
      </c>
      <c r="M1522">
        <f t="shared" si="397"/>
        <v>5</v>
      </c>
      <c r="N1522">
        <v>36226.148399999998</v>
      </c>
      <c r="O1522" s="6">
        <f t="shared" si="402"/>
        <v>9.3421243869287185E-3</v>
      </c>
      <c r="P1522">
        <v>66244300</v>
      </c>
      <c r="Q1522" s="6">
        <f t="shared" si="403"/>
        <v>4.6171171034545821E-3</v>
      </c>
      <c r="R1522">
        <v>9754.0403941462228</v>
      </c>
      <c r="S1522" s="6">
        <f t="shared" si="404"/>
        <v>4.2305196050598237E-3</v>
      </c>
      <c r="T1522" s="29">
        <v>1452.0445800000002</v>
      </c>
      <c r="U1522" s="6">
        <f t="shared" si="405"/>
        <v>-9.0261411447312145E-4</v>
      </c>
      <c r="V1522">
        <v>2274.7973999999995</v>
      </c>
      <c r="W1522" s="6">
        <f t="shared" si="407"/>
        <v>6.4904817252657843E-3</v>
      </c>
      <c r="X1522">
        <v>11206.084974146223</v>
      </c>
      <c r="Y1522" s="6">
        <f t="shared" si="406"/>
        <v>3.5624138982124354E-3</v>
      </c>
      <c r="Z1522" s="29">
        <v>13480.882374146222</v>
      </c>
      <c r="AA1522" s="6">
        <f t="shared" si="408"/>
        <v>4.0553078632923345E-3</v>
      </c>
      <c r="AB1522">
        <f t="shared" si="398"/>
        <v>2022</v>
      </c>
      <c r="AC1522">
        <f t="shared" si="399"/>
        <v>7</v>
      </c>
      <c r="AD1522" s="23">
        <f t="shared" si="400"/>
        <v>3</v>
      </c>
      <c r="AE1522">
        <f>IF(ISBLANK(Basket_Sheet!$I$1),0,IF(Basket_Sheet!$I$1=0,1,IF(Calculation_Sheet!AB1522=Basket_Sheet!$I$1,1,0)))</f>
        <v>1</v>
      </c>
      <c r="AF1522">
        <f>IF(ISBLANK(Basket_Sheet!$I$2),0,IF(Basket_Sheet!$I$2=0,1,IF(Calculation_Sheet!AC1522=Basket_Sheet!$I$2,1,0)))</f>
        <v>0</v>
      </c>
      <c r="AG1522">
        <f>IF(ISBLANK(Basket_Sheet!$I$3),0,IF(Basket_Sheet!$I$3=0,1,IF(Calculation_Sheet!AD1522=Basket_Sheet!$I$3,1,0)))</f>
        <v>0</v>
      </c>
      <c r="AH1522">
        <f t="shared" si="401"/>
        <v>1</v>
      </c>
    </row>
    <row r="1523" spans="1:34" x14ac:dyDescent="0.35">
      <c r="A1523" s="19">
        <v>44764</v>
      </c>
      <c r="B1523" s="7">
        <v>0.50731147060310289</v>
      </c>
      <c r="C1523">
        <v>0.839264754</v>
      </c>
      <c r="D1523">
        <v>0.133876591035542</v>
      </c>
      <c r="E1523">
        <v>7.2291326724524296</v>
      </c>
      <c r="F1523">
        <v>3</v>
      </c>
      <c r="G1523">
        <f t="shared" si="392"/>
        <v>99999</v>
      </c>
      <c r="H1523">
        <f t="shared" si="393"/>
        <v>99999</v>
      </c>
      <c r="I1523">
        <f t="shared" si="394"/>
        <v>1</v>
      </c>
      <c r="J1523">
        <f>IF(Basket_Sheet!$I$6=0,IF(C1523&lt;Basket_Sheet!$I$7,-10,10),IF(Basket_Sheet!$I$6=1,IF(D1523&lt;Basket_Sheet!$I$7,-10,10),IF(Basket_Sheet!$I$6=2,IF(E1523&gt;Basket_Sheet!$I$7,-10,10),"")))</f>
        <v>10</v>
      </c>
      <c r="K1523">
        <f t="shared" si="395"/>
        <v>1</v>
      </c>
      <c r="L1523">
        <f t="shared" si="396"/>
        <v>5</v>
      </c>
      <c r="M1523">
        <f t="shared" si="397"/>
        <v>5</v>
      </c>
      <c r="N1523">
        <v>36737.050799999997</v>
      </c>
      <c r="O1523" s="6">
        <f t="shared" si="402"/>
        <v>1.4103138825545036E-2</v>
      </c>
      <c r="P1523">
        <v>66284076</v>
      </c>
      <c r="Q1523" s="6">
        <f t="shared" si="403"/>
        <v>6.0044411368220807E-4</v>
      </c>
      <c r="R1523">
        <v>9757.2071370557551</v>
      </c>
      <c r="S1523" s="6">
        <f t="shared" si="404"/>
        <v>3.2465960582173103E-4</v>
      </c>
      <c r="T1523" s="29">
        <v>1457.0257800000002</v>
      </c>
      <c r="U1523" s="6">
        <f t="shared" si="405"/>
        <v>3.4304731883645356E-3</v>
      </c>
      <c r="V1523">
        <v>2244.7911199999999</v>
      </c>
      <c r="W1523" s="6">
        <f t="shared" si="407"/>
        <v>-1.3190748327741031E-2</v>
      </c>
      <c r="X1523">
        <v>11214.232917055755</v>
      </c>
      <c r="Y1523" s="6">
        <f t="shared" si="406"/>
        <v>7.2709986835994833E-4</v>
      </c>
      <c r="Z1523" s="29">
        <v>13459.024037055755</v>
      </c>
      <c r="AA1523" s="6">
        <f t="shared" si="408"/>
        <v>-1.621432224079622E-3</v>
      </c>
      <c r="AB1523">
        <f t="shared" si="398"/>
        <v>2022</v>
      </c>
      <c r="AC1523">
        <f t="shared" si="399"/>
        <v>7</v>
      </c>
      <c r="AD1523" s="23">
        <f t="shared" si="400"/>
        <v>3</v>
      </c>
      <c r="AE1523">
        <f>IF(ISBLANK(Basket_Sheet!$I$1),0,IF(Basket_Sheet!$I$1=0,1,IF(Calculation_Sheet!AB1523=Basket_Sheet!$I$1,1,0)))</f>
        <v>1</v>
      </c>
      <c r="AF1523">
        <f>IF(ISBLANK(Basket_Sheet!$I$2),0,IF(Basket_Sheet!$I$2=0,1,IF(Calculation_Sheet!AC1523=Basket_Sheet!$I$2,1,0)))</f>
        <v>0</v>
      </c>
      <c r="AG1523">
        <f>IF(ISBLANK(Basket_Sheet!$I$3),0,IF(Basket_Sheet!$I$3=0,1,IF(Calculation_Sheet!AD1523=Basket_Sheet!$I$3,1,0)))</f>
        <v>0</v>
      </c>
      <c r="AH1523">
        <f t="shared" si="401"/>
        <v>1</v>
      </c>
    </row>
    <row r="1524" spans="1:34" x14ac:dyDescent="0.35">
      <c r="A1524" s="19">
        <v>44767</v>
      </c>
      <c r="B1524" s="7">
        <v>-1.11393956310751</v>
      </c>
      <c r="C1524">
        <v>7.5327941999999995E-2</v>
      </c>
      <c r="D1524">
        <v>7.0036131828523904E-2</v>
      </c>
      <c r="E1524">
        <v>7.6608673267324603</v>
      </c>
      <c r="F1524">
        <v>4</v>
      </c>
      <c r="G1524">
        <f t="shared" si="392"/>
        <v>-1</v>
      </c>
      <c r="H1524">
        <f t="shared" si="393"/>
        <v>99999</v>
      </c>
      <c r="I1524">
        <f t="shared" si="394"/>
        <v>99999</v>
      </c>
      <c r="J1524">
        <f>IF(Basket_Sheet!$I$6=0,IF(C1524&lt;Basket_Sheet!$I$7,-10,10),IF(Basket_Sheet!$I$6=1,IF(D1524&lt;Basket_Sheet!$I$7,-10,10),IF(Basket_Sheet!$I$6=2,IF(E1524&gt;Basket_Sheet!$I$7,-10,10),"")))</f>
        <v>-10</v>
      </c>
      <c r="K1524">
        <f t="shared" si="395"/>
        <v>-1</v>
      </c>
      <c r="L1524">
        <f t="shared" si="396"/>
        <v>2</v>
      </c>
      <c r="M1524">
        <f t="shared" si="397"/>
        <v>2</v>
      </c>
      <c r="N1524">
        <v>36667.851600000002</v>
      </c>
      <c r="O1524" s="6">
        <f t="shared" si="402"/>
        <v>-1.883635144713236E-3</v>
      </c>
      <c r="P1524">
        <v>66476968</v>
      </c>
      <c r="Q1524" s="6">
        <f t="shared" si="403"/>
        <v>2.9100805448354361E-3</v>
      </c>
      <c r="R1524">
        <v>9764.3539811102528</v>
      </c>
      <c r="S1524" s="6">
        <f t="shared" si="404"/>
        <v>7.324682108422742E-4</v>
      </c>
      <c r="T1524" s="29">
        <v>1452.8341200000002</v>
      </c>
      <c r="U1524" s="6">
        <f t="shared" si="405"/>
        <v>-2.8768605590492324E-3</v>
      </c>
      <c r="V1524">
        <v>2245.4963600000001</v>
      </c>
      <c r="W1524" s="6">
        <f t="shared" si="407"/>
        <v>3.141673154873903E-4</v>
      </c>
      <c r="X1524">
        <v>11217.188101110252</v>
      </c>
      <c r="Y1524" s="6">
        <f t="shared" si="406"/>
        <v>2.6352083788117042E-4</v>
      </c>
      <c r="Z1524" s="29">
        <v>13462.684461110253</v>
      </c>
      <c r="AA1524" s="6">
        <f t="shared" si="408"/>
        <v>2.7196801524542735E-4</v>
      </c>
      <c r="AB1524">
        <f t="shared" si="398"/>
        <v>2022</v>
      </c>
      <c r="AC1524">
        <f t="shared" si="399"/>
        <v>7</v>
      </c>
      <c r="AD1524" s="23">
        <f t="shared" si="400"/>
        <v>3</v>
      </c>
      <c r="AE1524">
        <f>IF(ISBLANK(Basket_Sheet!$I$1),0,IF(Basket_Sheet!$I$1=0,1,IF(Calculation_Sheet!AB1524=Basket_Sheet!$I$1,1,0)))</f>
        <v>1</v>
      </c>
      <c r="AF1524">
        <f>IF(ISBLANK(Basket_Sheet!$I$2),0,IF(Basket_Sheet!$I$2=0,1,IF(Calculation_Sheet!AC1524=Basket_Sheet!$I$2,1,0)))</f>
        <v>0</v>
      </c>
      <c r="AG1524">
        <f>IF(ISBLANK(Basket_Sheet!$I$3),0,IF(Basket_Sheet!$I$3=0,1,IF(Calculation_Sheet!AD1524=Basket_Sheet!$I$3,1,0)))</f>
        <v>0</v>
      </c>
      <c r="AH1524">
        <f t="shared" si="401"/>
        <v>1</v>
      </c>
    </row>
    <row r="1525" spans="1:34" x14ac:dyDescent="0.35">
      <c r="A1525" s="19">
        <v>44768</v>
      </c>
      <c r="B1525" s="7">
        <v>0.38847784654256662</v>
      </c>
      <c r="C1525">
        <v>7.9469100000000004E-4</v>
      </c>
      <c r="D1525">
        <v>0.11108394149702699</v>
      </c>
      <c r="E1525">
        <v>11.476980848345301</v>
      </c>
      <c r="F1525">
        <v>4</v>
      </c>
      <c r="G1525">
        <f t="shared" si="392"/>
        <v>99999</v>
      </c>
      <c r="H1525">
        <f t="shared" si="393"/>
        <v>99999</v>
      </c>
      <c r="I1525">
        <f t="shared" si="394"/>
        <v>1</v>
      </c>
      <c r="J1525">
        <f>IF(Basket_Sheet!$I$6=0,IF(C1525&lt;Basket_Sheet!$I$7,-10,10),IF(Basket_Sheet!$I$6=1,IF(D1525&lt;Basket_Sheet!$I$7,-10,10),IF(Basket_Sheet!$I$6=2,IF(E1525&gt;Basket_Sheet!$I$7,-10,10),"")))</f>
        <v>10</v>
      </c>
      <c r="K1525">
        <f t="shared" si="395"/>
        <v>1</v>
      </c>
      <c r="L1525">
        <f t="shared" si="396"/>
        <v>5</v>
      </c>
      <c r="M1525">
        <f t="shared" si="397"/>
        <v>5</v>
      </c>
      <c r="N1525">
        <v>36349.851600000002</v>
      </c>
      <c r="O1525" s="6">
        <f t="shared" si="402"/>
        <v>-8.6724470107760743E-3</v>
      </c>
      <c r="P1525">
        <v>66876128</v>
      </c>
      <c r="Q1525" s="6">
        <f t="shared" si="403"/>
        <v>6.0044856438097316E-3</v>
      </c>
      <c r="R1525">
        <v>9782.027667563043</v>
      </c>
      <c r="S1525" s="6">
        <f t="shared" si="404"/>
        <v>1.810021071233292E-3</v>
      </c>
      <c r="T1525" s="29">
        <v>1452.3783400000002</v>
      </c>
      <c r="U1525" s="6">
        <f t="shared" si="405"/>
        <v>-3.1371785238631933E-4</v>
      </c>
      <c r="V1525">
        <v>2249.0531199999996</v>
      </c>
      <c r="W1525" s="6">
        <f t="shared" si="407"/>
        <v>1.5839526900855994E-3</v>
      </c>
      <c r="X1525">
        <v>11234.406007563044</v>
      </c>
      <c r="Y1525" s="6">
        <f t="shared" si="406"/>
        <v>1.5349574507970143E-3</v>
      </c>
      <c r="Z1525" s="29">
        <v>13483.459127563045</v>
      </c>
      <c r="AA1525" s="6">
        <f t="shared" si="408"/>
        <v>1.5431295677175161E-3</v>
      </c>
      <c r="AB1525">
        <f t="shared" si="398"/>
        <v>2022</v>
      </c>
      <c r="AC1525">
        <f t="shared" si="399"/>
        <v>7</v>
      </c>
      <c r="AD1525" s="23">
        <f t="shared" si="400"/>
        <v>3</v>
      </c>
      <c r="AE1525">
        <f>IF(ISBLANK(Basket_Sheet!$I$1),0,IF(Basket_Sheet!$I$1=0,1,IF(Calculation_Sheet!AB1525=Basket_Sheet!$I$1,1,0)))</f>
        <v>1</v>
      </c>
      <c r="AF1525">
        <f>IF(ISBLANK(Basket_Sheet!$I$2),0,IF(Basket_Sheet!$I$2=0,1,IF(Calculation_Sheet!AC1525=Basket_Sheet!$I$2,1,0)))</f>
        <v>0</v>
      </c>
      <c r="AG1525">
        <f>IF(ISBLANK(Basket_Sheet!$I$3),0,IF(Basket_Sheet!$I$3=0,1,IF(Calculation_Sheet!AD1525=Basket_Sheet!$I$3,1,0)))</f>
        <v>0</v>
      </c>
      <c r="AH1525">
        <f t="shared" si="401"/>
        <v>1</v>
      </c>
    </row>
    <row r="1526" spans="1:34" x14ac:dyDescent="0.35">
      <c r="A1526" s="19">
        <v>44769</v>
      </c>
      <c r="B1526" s="7">
        <v>1.5743104766777525</v>
      </c>
      <c r="C1526">
        <v>0.82822884600000002</v>
      </c>
      <c r="D1526">
        <v>0.33636945080178798</v>
      </c>
      <c r="E1526">
        <v>4.9604761394088603</v>
      </c>
      <c r="F1526">
        <v>0</v>
      </c>
      <c r="G1526">
        <f t="shared" si="392"/>
        <v>99999</v>
      </c>
      <c r="H1526">
        <f t="shared" si="393"/>
        <v>99999</v>
      </c>
      <c r="I1526">
        <f t="shared" si="394"/>
        <v>1</v>
      </c>
      <c r="J1526">
        <f>IF(Basket_Sheet!$I$6=0,IF(C1526&lt;Basket_Sheet!$I$7,-10,10),IF(Basket_Sheet!$I$6=1,IF(D1526&lt;Basket_Sheet!$I$7,-10,10),IF(Basket_Sheet!$I$6=2,IF(E1526&gt;Basket_Sheet!$I$7,-10,10),"")))</f>
        <v>10</v>
      </c>
      <c r="K1526">
        <f t="shared" si="395"/>
        <v>1</v>
      </c>
      <c r="L1526">
        <f t="shared" si="396"/>
        <v>5</v>
      </c>
      <c r="M1526">
        <f t="shared" si="397"/>
        <v>5</v>
      </c>
      <c r="N1526">
        <v>36795.398399999998</v>
      </c>
      <c r="O1526" s="6">
        <f t="shared" si="402"/>
        <v>1.2257183465365085E-2</v>
      </c>
      <c r="P1526">
        <v>67024696</v>
      </c>
      <c r="Q1526" s="6">
        <f t="shared" si="403"/>
        <v>2.2215400987330991E-3</v>
      </c>
      <c r="R1526">
        <v>9780.1270269126417</v>
      </c>
      <c r="S1526" s="6">
        <f t="shared" si="404"/>
        <v>-1.9429925113623181E-4</v>
      </c>
      <c r="T1526" s="29">
        <v>1452.2308600000001</v>
      </c>
      <c r="U1526" s="6">
        <f t="shared" si="405"/>
        <v>-1.0154378920312901E-4</v>
      </c>
      <c r="V1526">
        <v>2254.0685599999997</v>
      </c>
      <c r="W1526" s="6">
        <f t="shared" si="407"/>
        <v>2.2300229173777275E-3</v>
      </c>
      <c r="X1526">
        <v>11232.357886912641</v>
      </c>
      <c r="Y1526" s="6">
        <f t="shared" si="406"/>
        <v>-1.8230787182016428E-4</v>
      </c>
      <c r="Z1526" s="29">
        <v>13486.426446912641</v>
      </c>
      <c r="AA1526" s="6">
        <f t="shared" si="408"/>
        <v>2.2007107534682824E-4</v>
      </c>
      <c r="AB1526">
        <f t="shared" si="398"/>
        <v>2022</v>
      </c>
      <c r="AC1526">
        <f t="shared" si="399"/>
        <v>7</v>
      </c>
      <c r="AD1526" s="23">
        <f t="shared" si="400"/>
        <v>3</v>
      </c>
      <c r="AE1526">
        <f>IF(ISBLANK(Basket_Sheet!$I$1),0,IF(Basket_Sheet!$I$1=0,1,IF(Calculation_Sheet!AB1526=Basket_Sheet!$I$1,1,0)))</f>
        <v>1</v>
      </c>
      <c r="AF1526">
        <f>IF(ISBLANK(Basket_Sheet!$I$2),0,IF(Basket_Sheet!$I$2=0,1,IF(Calculation_Sheet!AC1526=Basket_Sheet!$I$2,1,0)))</f>
        <v>0</v>
      </c>
      <c r="AG1526">
        <f>IF(ISBLANK(Basket_Sheet!$I$3),0,IF(Basket_Sheet!$I$3=0,1,IF(Calculation_Sheet!AD1526=Basket_Sheet!$I$3,1,0)))</f>
        <v>0</v>
      </c>
      <c r="AH1526">
        <f t="shared" si="401"/>
        <v>1</v>
      </c>
    </row>
    <row r="1527" spans="1:34" x14ac:dyDescent="0.35">
      <c r="A1527" s="19">
        <v>44770</v>
      </c>
      <c r="B1527" s="7">
        <v>0.66675111465513826</v>
      </c>
      <c r="C1527">
        <v>0.73978685600000005</v>
      </c>
      <c r="D1527">
        <v>0.18778691032031899</v>
      </c>
      <c r="E1527">
        <v>8.4624830244403899</v>
      </c>
      <c r="F1527">
        <v>2</v>
      </c>
      <c r="G1527">
        <f t="shared" si="392"/>
        <v>99999</v>
      </c>
      <c r="H1527">
        <f t="shared" si="393"/>
        <v>99999</v>
      </c>
      <c r="I1527">
        <f t="shared" si="394"/>
        <v>1</v>
      </c>
      <c r="J1527">
        <f>IF(Basket_Sheet!$I$6=0,IF(C1527&lt;Basket_Sheet!$I$7,-10,10),IF(Basket_Sheet!$I$6=1,IF(D1527&lt;Basket_Sheet!$I$7,-10,10),IF(Basket_Sheet!$I$6=2,IF(E1527&gt;Basket_Sheet!$I$7,-10,10),"")))</f>
        <v>10</v>
      </c>
      <c r="K1527">
        <f t="shared" si="395"/>
        <v>1</v>
      </c>
      <c r="L1527">
        <f t="shared" si="396"/>
        <v>5</v>
      </c>
      <c r="M1527">
        <f t="shared" si="397"/>
        <v>5</v>
      </c>
      <c r="N1527">
        <v>37336.25</v>
      </c>
      <c r="O1527" s="6">
        <f t="shared" si="402"/>
        <v>1.4698892348451897E-2</v>
      </c>
      <c r="P1527">
        <v>67270712</v>
      </c>
      <c r="Q1527" s="6">
        <f t="shared" si="403"/>
        <v>3.6705276514794605E-3</v>
      </c>
      <c r="R1527">
        <v>9886.8196176717302</v>
      </c>
      <c r="S1527" s="6">
        <f t="shared" si="404"/>
        <v>1.0909121166370772E-2</v>
      </c>
      <c r="T1527" s="29">
        <v>1456.9332000000002</v>
      </c>
      <c r="U1527" s="6">
        <f t="shared" si="405"/>
        <v>3.2380113448353676E-3</v>
      </c>
      <c r="V1527">
        <v>2265.22876</v>
      </c>
      <c r="W1527" s="6">
        <f t="shared" si="407"/>
        <v>4.9511360027134632E-3</v>
      </c>
      <c r="X1527">
        <v>11343.75281767173</v>
      </c>
      <c r="Y1527" s="6">
        <f t="shared" si="406"/>
        <v>9.9173238495970928E-3</v>
      </c>
      <c r="Z1527" s="29">
        <v>13608.98157767173</v>
      </c>
      <c r="AA1527" s="6">
        <f t="shared" si="408"/>
        <v>9.087294639651855E-3</v>
      </c>
      <c r="AB1527">
        <f t="shared" si="398"/>
        <v>2022</v>
      </c>
      <c r="AC1527">
        <f t="shared" si="399"/>
        <v>7</v>
      </c>
      <c r="AD1527" s="23">
        <f t="shared" si="400"/>
        <v>3</v>
      </c>
      <c r="AE1527">
        <f>IF(ISBLANK(Basket_Sheet!$I$1),0,IF(Basket_Sheet!$I$1=0,1,IF(Calculation_Sheet!AB1527=Basket_Sheet!$I$1,1,0)))</f>
        <v>1</v>
      </c>
      <c r="AF1527">
        <f>IF(ISBLANK(Basket_Sheet!$I$2),0,IF(Basket_Sheet!$I$2=0,1,IF(Calculation_Sheet!AC1527=Basket_Sheet!$I$2,1,0)))</f>
        <v>0</v>
      </c>
      <c r="AG1527">
        <f>IF(ISBLANK(Basket_Sheet!$I$3),0,IF(Basket_Sheet!$I$3=0,1,IF(Calculation_Sheet!AD1527=Basket_Sheet!$I$3,1,0)))</f>
        <v>0</v>
      </c>
      <c r="AH1527">
        <f t="shared" si="401"/>
        <v>1</v>
      </c>
    </row>
    <row r="1528" spans="1:34" x14ac:dyDescent="0.35">
      <c r="A1528" s="19">
        <v>44771</v>
      </c>
      <c r="B1528" s="7">
        <v>0.39704461701031929</v>
      </c>
      <c r="C1528">
        <v>1.540886E-2</v>
      </c>
      <c r="D1528">
        <v>4.23307638289738E-2</v>
      </c>
      <c r="E1528">
        <v>8.5423486261964996</v>
      </c>
      <c r="F1528">
        <v>3</v>
      </c>
      <c r="G1528">
        <f t="shared" si="392"/>
        <v>99999</v>
      </c>
      <c r="H1528">
        <f t="shared" si="393"/>
        <v>99999</v>
      </c>
      <c r="I1528">
        <f t="shared" si="394"/>
        <v>1</v>
      </c>
      <c r="J1528">
        <f>IF(Basket_Sheet!$I$6=0,IF(C1528&lt;Basket_Sheet!$I$7,-10,10),IF(Basket_Sheet!$I$6=1,IF(D1528&lt;Basket_Sheet!$I$7,-10,10),IF(Basket_Sheet!$I$6=2,IF(E1528&gt;Basket_Sheet!$I$7,-10,10),"")))</f>
        <v>-10</v>
      </c>
      <c r="K1528">
        <f t="shared" si="395"/>
        <v>1</v>
      </c>
      <c r="L1528">
        <f t="shared" si="396"/>
        <v>6</v>
      </c>
      <c r="M1528">
        <f t="shared" si="397"/>
        <v>6</v>
      </c>
      <c r="N1528">
        <v>37486</v>
      </c>
      <c r="O1528" s="6">
        <f t="shared" si="402"/>
        <v>4.0108473668352129E-3</v>
      </c>
      <c r="P1528">
        <v>67265480</v>
      </c>
      <c r="Q1528" s="6">
        <f t="shared" si="403"/>
        <v>-7.7775302868787755E-5</v>
      </c>
      <c r="R1528">
        <v>9890.292487574714</v>
      </c>
      <c r="S1528" s="6">
        <f t="shared" si="404"/>
        <v>3.5126259376427882E-4</v>
      </c>
      <c r="T1528" s="29">
        <v>1445.0776600000002</v>
      </c>
      <c r="U1528" s="6">
        <f t="shared" si="405"/>
        <v>-8.1373257195319626E-3</v>
      </c>
      <c r="V1528">
        <v>2305.2510400000001</v>
      </c>
      <c r="W1528" s="6">
        <f t="shared" si="407"/>
        <v>1.7668096355972551E-2</v>
      </c>
      <c r="X1528">
        <v>11335.370147574715</v>
      </c>
      <c r="Y1528" s="6">
        <f t="shared" si="406"/>
        <v>-7.3896797927008873E-4</v>
      </c>
      <c r="Z1528" s="29">
        <v>13640.621187574714</v>
      </c>
      <c r="AA1528" s="6">
        <f t="shared" si="408"/>
        <v>2.3249065128352342E-3</v>
      </c>
      <c r="AB1528">
        <f t="shared" si="398"/>
        <v>2022</v>
      </c>
      <c r="AC1528">
        <f t="shared" si="399"/>
        <v>7</v>
      </c>
      <c r="AD1528" s="23">
        <f t="shared" si="400"/>
        <v>3</v>
      </c>
      <c r="AE1528">
        <f>IF(ISBLANK(Basket_Sheet!$I$1),0,IF(Basket_Sheet!$I$1=0,1,IF(Calculation_Sheet!AB1528=Basket_Sheet!$I$1,1,0)))</f>
        <v>1</v>
      </c>
      <c r="AF1528">
        <f>IF(ISBLANK(Basket_Sheet!$I$2),0,IF(Basket_Sheet!$I$2=0,1,IF(Calculation_Sheet!AC1528=Basket_Sheet!$I$2,1,0)))</f>
        <v>0</v>
      </c>
      <c r="AG1528">
        <f>IF(ISBLANK(Basket_Sheet!$I$3),0,IF(Basket_Sheet!$I$3=0,1,IF(Calculation_Sheet!AD1528=Basket_Sheet!$I$3,1,0)))</f>
        <v>0</v>
      </c>
      <c r="AH1528">
        <f t="shared" si="401"/>
        <v>1</v>
      </c>
    </row>
    <row r="1529" spans="1:34" x14ac:dyDescent="0.35">
      <c r="A1529" s="19">
        <v>44774</v>
      </c>
      <c r="B1529" s="7">
        <v>0.8912506773880281</v>
      </c>
      <c r="C1529">
        <v>0.92384218299999998</v>
      </c>
      <c r="D1529">
        <v>0.37657582228502601</v>
      </c>
      <c r="E1529">
        <v>5.1845774694597999</v>
      </c>
      <c r="F1529">
        <v>0</v>
      </c>
      <c r="G1529">
        <f t="shared" si="392"/>
        <v>99999</v>
      </c>
      <c r="H1529">
        <f t="shared" si="393"/>
        <v>99999</v>
      </c>
      <c r="I1529">
        <f t="shared" si="394"/>
        <v>1</v>
      </c>
      <c r="J1529">
        <f>IF(Basket_Sheet!$I$6=0,IF(C1529&lt;Basket_Sheet!$I$7,-10,10),IF(Basket_Sheet!$I$6=1,IF(D1529&lt;Basket_Sheet!$I$7,-10,10),IF(Basket_Sheet!$I$6=2,IF(E1529&gt;Basket_Sheet!$I$7,-10,10),"")))</f>
        <v>10</v>
      </c>
      <c r="K1529">
        <f t="shared" si="395"/>
        <v>1</v>
      </c>
      <c r="L1529">
        <f t="shared" si="396"/>
        <v>5</v>
      </c>
      <c r="M1529">
        <f t="shared" si="397"/>
        <v>5</v>
      </c>
      <c r="N1529">
        <v>37867.148399999998</v>
      </c>
      <c r="O1529" s="6">
        <f t="shared" si="402"/>
        <v>1.0167753294563209E-2</v>
      </c>
      <c r="P1529">
        <v>67390080</v>
      </c>
      <c r="Q1529" s="6">
        <f t="shared" si="403"/>
        <v>1.8523617165893125E-3</v>
      </c>
      <c r="R1529">
        <v>9896.2975784979517</v>
      </c>
      <c r="S1529" s="6">
        <f t="shared" si="404"/>
        <v>6.07170205611407E-4</v>
      </c>
      <c r="T1529" s="29">
        <v>1452.3811400000002</v>
      </c>
      <c r="U1529" s="6">
        <f t="shared" si="405"/>
        <v>5.0540397946501336E-3</v>
      </c>
      <c r="V1529">
        <v>2299.4013599999998</v>
      </c>
      <c r="W1529" s="6">
        <f t="shared" si="407"/>
        <v>-2.5375457590077755E-3</v>
      </c>
      <c r="X1529">
        <v>11348.678718497951</v>
      </c>
      <c r="Y1529" s="6">
        <f t="shared" si="406"/>
        <v>1.1740746662856072E-3</v>
      </c>
      <c r="Z1529" s="29">
        <v>13648.080078497951</v>
      </c>
      <c r="AA1529" s="6">
        <f t="shared" si="408"/>
        <v>5.4681460768302159E-4</v>
      </c>
      <c r="AB1529">
        <f t="shared" si="398"/>
        <v>2022</v>
      </c>
      <c r="AC1529">
        <f t="shared" si="399"/>
        <v>8</v>
      </c>
      <c r="AD1529" s="23">
        <f t="shared" si="400"/>
        <v>3</v>
      </c>
      <c r="AE1529">
        <f>IF(ISBLANK(Basket_Sheet!$I$1),0,IF(Basket_Sheet!$I$1=0,1,IF(Calculation_Sheet!AB1529=Basket_Sheet!$I$1,1,0)))</f>
        <v>1</v>
      </c>
      <c r="AF1529">
        <f>IF(ISBLANK(Basket_Sheet!$I$2),0,IF(Basket_Sheet!$I$2=0,1,IF(Calculation_Sheet!AC1529=Basket_Sheet!$I$2,1,0)))</f>
        <v>0</v>
      </c>
      <c r="AG1529">
        <f>IF(ISBLANK(Basket_Sheet!$I$3),0,IF(Basket_Sheet!$I$3=0,1,IF(Calculation_Sheet!AD1529=Basket_Sheet!$I$3,1,0)))</f>
        <v>0</v>
      </c>
      <c r="AH1529">
        <f t="shared" si="401"/>
        <v>1</v>
      </c>
    </row>
    <row r="1530" spans="1:34" x14ac:dyDescent="0.35">
      <c r="A1530" s="19">
        <v>44775</v>
      </c>
      <c r="B1530" s="7">
        <v>0.47025853046535132</v>
      </c>
      <c r="C1530">
        <v>0.74241424499999997</v>
      </c>
      <c r="D1530">
        <v>7.4609958581508706E-2</v>
      </c>
      <c r="E1530">
        <v>6.8299818026035197</v>
      </c>
      <c r="F1530">
        <v>4</v>
      </c>
      <c r="G1530">
        <f t="shared" si="392"/>
        <v>99999</v>
      </c>
      <c r="H1530">
        <f t="shared" si="393"/>
        <v>99999</v>
      </c>
      <c r="I1530">
        <f t="shared" si="394"/>
        <v>1</v>
      </c>
      <c r="J1530">
        <f>IF(Basket_Sheet!$I$6=0,IF(C1530&lt;Basket_Sheet!$I$7,-10,10),IF(Basket_Sheet!$I$6=1,IF(D1530&lt;Basket_Sheet!$I$7,-10,10),IF(Basket_Sheet!$I$6=2,IF(E1530&gt;Basket_Sheet!$I$7,-10,10),"")))</f>
        <v>-10</v>
      </c>
      <c r="K1530">
        <f t="shared" si="395"/>
        <v>1</v>
      </c>
      <c r="L1530">
        <f t="shared" si="396"/>
        <v>6</v>
      </c>
      <c r="M1530">
        <f t="shared" si="397"/>
        <v>6</v>
      </c>
      <c r="N1530">
        <v>37876.300799999997</v>
      </c>
      <c r="O1530" s="6">
        <f t="shared" si="402"/>
        <v>2.4169762938885953E-4</v>
      </c>
      <c r="P1530">
        <v>67378424</v>
      </c>
      <c r="Q1530" s="6">
        <f t="shared" si="403"/>
        <v>-1.7296314234971355E-4</v>
      </c>
      <c r="R1530">
        <v>9886.3555616926114</v>
      </c>
      <c r="S1530" s="6">
        <f t="shared" si="404"/>
        <v>-1.0046198314551669E-3</v>
      </c>
      <c r="T1530" s="29">
        <v>1448.4783400000003</v>
      </c>
      <c r="U1530" s="6">
        <f t="shared" si="405"/>
        <v>-2.6871734233617772E-3</v>
      </c>
      <c r="V1530">
        <v>2303.7728799999995</v>
      </c>
      <c r="W1530" s="6">
        <f t="shared" si="407"/>
        <v>1.9011556990640166E-3</v>
      </c>
      <c r="X1530">
        <v>11334.833901692611</v>
      </c>
      <c r="Y1530" s="6">
        <f t="shared" si="406"/>
        <v>-1.2199496653979569E-3</v>
      </c>
      <c r="Z1530" s="29">
        <v>13638.606781692612</v>
      </c>
      <c r="AA1530" s="6">
        <f t="shared" si="408"/>
        <v>-6.9411204732483522E-4</v>
      </c>
      <c r="AB1530">
        <f t="shared" si="398"/>
        <v>2022</v>
      </c>
      <c r="AC1530">
        <f t="shared" si="399"/>
        <v>8</v>
      </c>
      <c r="AD1530" s="23">
        <f t="shared" si="400"/>
        <v>3</v>
      </c>
      <c r="AE1530">
        <f>IF(ISBLANK(Basket_Sheet!$I$1),0,IF(Basket_Sheet!$I$1=0,1,IF(Calculation_Sheet!AB1530=Basket_Sheet!$I$1,1,0)))</f>
        <v>1</v>
      </c>
      <c r="AF1530">
        <f>IF(ISBLANK(Basket_Sheet!$I$2),0,IF(Basket_Sheet!$I$2=0,1,IF(Calculation_Sheet!AC1530=Basket_Sheet!$I$2,1,0)))</f>
        <v>0</v>
      </c>
      <c r="AG1530">
        <f>IF(ISBLANK(Basket_Sheet!$I$3),0,IF(Basket_Sheet!$I$3=0,1,IF(Calculation_Sheet!AD1530=Basket_Sheet!$I$3,1,0)))</f>
        <v>0</v>
      </c>
      <c r="AH1530">
        <f t="shared" si="401"/>
        <v>1</v>
      </c>
    </row>
    <row r="1531" spans="1:34" x14ac:dyDescent="0.35">
      <c r="A1531" s="19">
        <v>44776</v>
      </c>
      <c r="B1531" s="7">
        <v>-0.65012726992024039</v>
      </c>
      <c r="C1531">
        <v>6.7201298000000007E-2</v>
      </c>
      <c r="D1531">
        <v>1.84565053774867E-2</v>
      </c>
      <c r="E1531">
        <v>10.515943481431499</v>
      </c>
      <c r="F1531">
        <v>7</v>
      </c>
      <c r="G1531">
        <f t="shared" si="392"/>
        <v>-1</v>
      </c>
      <c r="H1531">
        <f t="shared" si="393"/>
        <v>99999</v>
      </c>
      <c r="I1531">
        <f t="shared" si="394"/>
        <v>99999</v>
      </c>
      <c r="J1531">
        <f>IF(Basket_Sheet!$I$6=0,IF(C1531&lt;Basket_Sheet!$I$7,-10,10),IF(Basket_Sheet!$I$6=1,IF(D1531&lt;Basket_Sheet!$I$7,-10,10),IF(Basket_Sheet!$I$6=2,IF(E1531&gt;Basket_Sheet!$I$7,-10,10),"")))</f>
        <v>-10</v>
      </c>
      <c r="K1531">
        <f t="shared" si="395"/>
        <v>-1</v>
      </c>
      <c r="L1531">
        <f t="shared" si="396"/>
        <v>2</v>
      </c>
      <c r="M1531">
        <f t="shared" si="397"/>
        <v>2</v>
      </c>
      <c r="N1531">
        <v>37999.699200000003</v>
      </c>
      <c r="O1531" s="6">
        <f t="shared" si="402"/>
        <v>3.2579316721448315E-3</v>
      </c>
      <c r="P1531">
        <v>67301296</v>
      </c>
      <c r="Q1531" s="6">
        <f t="shared" si="403"/>
        <v>-1.1446987836937206E-3</v>
      </c>
      <c r="R1531">
        <v>9917.7045223701589</v>
      </c>
      <c r="S1531" s="6">
        <f t="shared" si="404"/>
        <v>3.1709319457431384E-3</v>
      </c>
      <c r="T1531" s="29">
        <v>1448.1946000000003</v>
      </c>
      <c r="U1531" s="6">
        <f t="shared" si="405"/>
        <v>-1.9588832788486332E-4</v>
      </c>
      <c r="V1531">
        <v>2285.9747200000002</v>
      </c>
      <c r="W1531" s="6">
        <f t="shared" si="407"/>
        <v>-7.7256574007413814E-3</v>
      </c>
      <c r="X1531">
        <v>11365.89912237016</v>
      </c>
      <c r="Y1531" s="6">
        <f t="shared" si="406"/>
        <v>2.7406860080154694E-3</v>
      </c>
      <c r="Z1531" s="29">
        <v>13651.87384237016</v>
      </c>
      <c r="AA1531" s="6">
        <f t="shared" si="408"/>
        <v>9.7275776697047789E-4</v>
      </c>
      <c r="AB1531">
        <f t="shared" si="398"/>
        <v>2022</v>
      </c>
      <c r="AC1531">
        <f t="shared" si="399"/>
        <v>8</v>
      </c>
      <c r="AD1531" s="23">
        <f t="shared" si="400"/>
        <v>3</v>
      </c>
      <c r="AE1531">
        <f>IF(ISBLANK(Basket_Sheet!$I$1),0,IF(Basket_Sheet!$I$1=0,1,IF(Calculation_Sheet!AB1531=Basket_Sheet!$I$1,1,0)))</f>
        <v>1</v>
      </c>
      <c r="AF1531">
        <f>IF(ISBLANK(Basket_Sheet!$I$2),0,IF(Basket_Sheet!$I$2=0,1,IF(Calculation_Sheet!AC1531=Basket_Sheet!$I$2,1,0)))</f>
        <v>0</v>
      </c>
      <c r="AG1531">
        <f>IF(ISBLANK(Basket_Sheet!$I$3),0,IF(Basket_Sheet!$I$3=0,1,IF(Calculation_Sheet!AD1531=Basket_Sheet!$I$3,1,0)))</f>
        <v>0</v>
      </c>
      <c r="AH1531">
        <f t="shared" si="401"/>
        <v>1</v>
      </c>
    </row>
    <row r="1532" spans="1:34" x14ac:dyDescent="0.35">
      <c r="A1532" s="19">
        <v>44777</v>
      </c>
      <c r="B1532" s="7">
        <v>-0.56266120808249531</v>
      </c>
      <c r="C1532">
        <v>0.445905622</v>
      </c>
      <c r="D1532">
        <v>0.14978580639797401</v>
      </c>
      <c r="E1532">
        <v>5.4392761501264397</v>
      </c>
      <c r="F1532">
        <v>8</v>
      </c>
      <c r="G1532">
        <f t="shared" si="392"/>
        <v>-1</v>
      </c>
      <c r="H1532">
        <f t="shared" si="393"/>
        <v>99999</v>
      </c>
      <c r="I1532">
        <f t="shared" si="394"/>
        <v>99999</v>
      </c>
      <c r="J1532">
        <f>IF(Basket_Sheet!$I$6=0,IF(C1532&lt;Basket_Sheet!$I$7,-10,10),IF(Basket_Sheet!$I$6=1,IF(D1532&lt;Basket_Sheet!$I$7,-10,10),IF(Basket_Sheet!$I$6=2,IF(E1532&gt;Basket_Sheet!$I$7,-10,10),"")))</f>
        <v>10</v>
      </c>
      <c r="K1532">
        <f t="shared" si="395"/>
        <v>-1</v>
      </c>
      <c r="L1532">
        <f t="shared" si="396"/>
        <v>1</v>
      </c>
      <c r="M1532">
        <f t="shared" si="397"/>
        <v>1</v>
      </c>
      <c r="N1532">
        <v>37687.949200000003</v>
      </c>
      <c r="O1532" s="6">
        <f t="shared" si="402"/>
        <v>-8.2040123096552842E-3</v>
      </c>
      <c r="P1532">
        <v>67622360</v>
      </c>
      <c r="Q1532" s="6">
        <f t="shared" si="403"/>
        <v>4.7705470634622493E-3</v>
      </c>
      <c r="R1532">
        <v>9946.6249548925771</v>
      </c>
      <c r="S1532" s="6">
        <f t="shared" si="404"/>
        <v>2.9160409505228913E-3</v>
      </c>
      <c r="T1532" s="29">
        <v>1453.2787000000003</v>
      </c>
      <c r="U1532" s="6">
        <f t="shared" si="405"/>
        <v>3.5106469807304475E-3</v>
      </c>
      <c r="V1532">
        <v>2282.7140399999998</v>
      </c>
      <c r="W1532" s="6">
        <f t="shared" si="407"/>
        <v>-1.4263849776957604E-3</v>
      </c>
      <c r="X1532">
        <v>11399.903654892578</v>
      </c>
      <c r="Y1532" s="6">
        <f t="shared" si="406"/>
        <v>2.9918031258513444E-3</v>
      </c>
      <c r="Z1532" s="29">
        <v>13682.617694892579</v>
      </c>
      <c r="AA1532" s="6">
        <f t="shared" si="408"/>
        <v>2.2519877401006028E-3</v>
      </c>
      <c r="AB1532">
        <f t="shared" si="398"/>
        <v>2022</v>
      </c>
      <c r="AC1532">
        <f t="shared" si="399"/>
        <v>8</v>
      </c>
      <c r="AD1532" s="23">
        <f t="shared" si="400"/>
        <v>3</v>
      </c>
      <c r="AE1532">
        <f>IF(ISBLANK(Basket_Sheet!$I$1),0,IF(Basket_Sheet!$I$1=0,1,IF(Calculation_Sheet!AB1532=Basket_Sheet!$I$1,1,0)))</f>
        <v>1</v>
      </c>
      <c r="AF1532">
        <f>IF(ISBLANK(Basket_Sheet!$I$2),0,IF(Basket_Sheet!$I$2=0,1,IF(Calculation_Sheet!AC1532=Basket_Sheet!$I$2,1,0)))</f>
        <v>0</v>
      </c>
      <c r="AG1532">
        <f>IF(ISBLANK(Basket_Sheet!$I$3),0,IF(Basket_Sheet!$I$3=0,1,IF(Calculation_Sheet!AD1532=Basket_Sheet!$I$3,1,0)))</f>
        <v>0</v>
      </c>
      <c r="AH1532">
        <f t="shared" si="401"/>
        <v>1</v>
      </c>
    </row>
    <row r="1533" spans="1:34" x14ac:dyDescent="0.35">
      <c r="A1533" s="19">
        <v>44778</v>
      </c>
      <c r="B1533" s="7">
        <v>0.85712466855214742</v>
      </c>
      <c r="C1533">
        <v>0.147854872</v>
      </c>
      <c r="D1533">
        <v>1.36915088211231E-3</v>
      </c>
      <c r="E1533">
        <v>13.5744366947826</v>
      </c>
      <c r="F1533">
        <v>15</v>
      </c>
      <c r="G1533">
        <f t="shared" si="392"/>
        <v>99999</v>
      </c>
      <c r="H1533">
        <f t="shared" si="393"/>
        <v>99999</v>
      </c>
      <c r="I1533">
        <f t="shared" si="394"/>
        <v>1</v>
      </c>
      <c r="J1533">
        <f>IF(Basket_Sheet!$I$6=0,IF(C1533&lt;Basket_Sheet!$I$7,-10,10),IF(Basket_Sheet!$I$6=1,IF(D1533&lt;Basket_Sheet!$I$7,-10,10),IF(Basket_Sheet!$I$6=2,IF(E1533&gt;Basket_Sheet!$I$7,-10,10),"")))</f>
        <v>-10</v>
      </c>
      <c r="K1533">
        <f t="shared" si="395"/>
        <v>1</v>
      </c>
      <c r="L1533">
        <f t="shared" si="396"/>
        <v>6</v>
      </c>
      <c r="M1533">
        <f t="shared" si="397"/>
        <v>6</v>
      </c>
      <c r="N1533">
        <v>37907.25</v>
      </c>
      <c r="O1533" s="6">
        <f t="shared" si="402"/>
        <v>5.8188573444584168E-3</v>
      </c>
      <c r="P1533">
        <v>68011496</v>
      </c>
      <c r="Q1533" s="6">
        <f t="shared" si="403"/>
        <v>5.7545462772965461E-3</v>
      </c>
      <c r="R1533">
        <v>9959.7740816868954</v>
      </c>
      <c r="S1533" s="6">
        <f t="shared" si="404"/>
        <v>1.3219686932952612E-3</v>
      </c>
      <c r="T1533" s="29">
        <v>1455.2667800000004</v>
      </c>
      <c r="U1533" s="6">
        <f t="shared" si="405"/>
        <v>1.3679963794970273E-3</v>
      </c>
      <c r="V1533">
        <v>2275.7237599999994</v>
      </c>
      <c r="W1533" s="6">
        <f t="shared" si="407"/>
        <v>-3.0622670547032493E-3</v>
      </c>
      <c r="X1533">
        <v>11415.040861686895</v>
      </c>
      <c r="Y1533" s="6">
        <f t="shared" si="406"/>
        <v>1.3278363793733927E-3</v>
      </c>
      <c r="Z1533" s="29">
        <v>13690.764621686894</v>
      </c>
      <c r="AA1533" s="6">
        <f t="shared" si="408"/>
        <v>5.9542164927672836E-4</v>
      </c>
      <c r="AB1533">
        <f t="shared" si="398"/>
        <v>2022</v>
      </c>
      <c r="AC1533">
        <f t="shared" si="399"/>
        <v>8</v>
      </c>
      <c r="AD1533" s="23">
        <f t="shared" si="400"/>
        <v>3</v>
      </c>
      <c r="AE1533">
        <f>IF(ISBLANK(Basket_Sheet!$I$1),0,IF(Basket_Sheet!$I$1=0,1,IF(Calculation_Sheet!AB1533=Basket_Sheet!$I$1,1,0)))</f>
        <v>1</v>
      </c>
      <c r="AF1533">
        <f>IF(ISBLANK(Basket_Sheet!$I$2),0,IF(Basket_Sheet!$I$2=0,1,IF(Calculation_Sheet!AC1533=Basket_Sheet!$I$2,1,0)))</f>
        <v>0</v>
      </c>
      <c r="AG1533">
        <f>IF(ISBLANK(Basket_Sheet!$I$3),0,IF(Basket_Sheet!$I$3=0,1,IF(Calculation_Sheet!AD1533=Basket_Sheet!$I$3,1,0)))</f>
        <v>0</v>
      </c>
      <c r="AH1533">
        <f t="shared" si="401"/>
        <v>1</v>
      </c>
    </row>
    <row r="1534" spans="1:34" x14ac:dyDescent="0.35">
      <c r="A1534" s="19">
        <v>44781</v>
      </c>
      <c r="B1534" s="7">
        <v>1.2228293729610997</v>
      </c>
      <c r="C1534">
        <v>0.801633343</v>
      </c>
      <c r="D1534">
        <v>0.28800472213931</v>
      </c>
      <c r="E1534">
        <v>5.7638460018219204</v>
      </c>
      <c r="F1534">
        <v>4</v>
      </c>
      <c r="G1534">
        <f t="shared" si="392"/>
        <v>99999</v>
      </c>
      <c r="H1534">
        <f t="shared" si="393"/>
        <v>99999</v>
      </c>
      <c r="I1534">
        <f t="shared" si="394"/>
        <v>1</v>
      </c>
      <c r="J1534">
        <f>IF(Basket_Sheet!$I$6=0,IF(C1534&lt;Basket_Sheet!$I$7,-10,10),IF(Basket_Sheet!$I$6=1,IF(D1534&lt;Basket_Sheet!$I$7,-10,10),IF(Basket_Sheet!$I$6=2,IF(E1534&gt;Basket_Sheet!$I$7,-10,10),"")))</f>
        <v>10</v>
      </c>
      <c r="K1534">
        <f t="shared" si="395"/>
        <v>1</v>
      </c>
      <c r="L1534">
        <f t="shared" si="396"/>
        <v>5</v>
      </c>
      <c r="M1534">
        <f t="shared" si="397"/>
        <v>5</v>
      </c>
      <c r="N1534">
        <v>38246.25</v>
      </c>
      <c r="O1534" s="6">
        <f t="shared" si="402"/>
        <v>8.9428803197277862E-3</v>
      </c>
      <c r="P1534">
        <v>68160320</v>
      </c>
      <c r="Q1534" s="6">
        <f t="shared" si="403"/>
        <v>2.1882182976831199E-3</v>
      </c>
      <c r="R1534">
        <v>9959.618115825011</v>
      </c>
      <c r="S1534" s="6">
        <f t="shared" si="404"/>
        <v>-1.5659578280091679E-5</v>
      </c>
      <c r="T1534" s="29">
        <v>1455.34618</v>
      </c>
      <c r="U1534" s="6">
        <f t="shared" si="405"/>
        <v>5.4560442862339187E-5</v>
      </c>
      <c r="V1534">
        <v>2273.2231199999997</v>
      </c>
      <c r="W1534" s="6">
        <f t="shared" si="407"/>
        <v>-1.0988328390084678E-3</v>
      </c>
      <c r="X1534">
        <v>11414.964295825012</v>
      </c>
      <c r="Y1534" s="6">
        <f t="shared" si="406"/>
        <v>-6.7074540346379052E-6</v>
      </c>
      <c r="Z1534" s="29">
        <v>13688.18741582501</v>
      </c>
      <c r="AA1534" s="6">
        <f t="shared" si="408"/>
        <v>-1.8824411441575872E-4</v>
      </c>
      <c r="AB1534">
        <f t="shared" si="398"/>
        <v>2022</v>
      </c>
      <c r="AC1534">
        <f t="shared" si="399"/>
        <v>8</v>
      </c>
      <c r="AD1534" s="23">
        <f t="shared" si="400"/>
        <v>3</v>
      </c>
      <c r="AE1534">
        <f>IF(ISBLANK(Basket_Sheet!$I$1),0,IF(Basket_Sheet!$I$1=0,1,IF(Calculation_Sheet!AB1534=Basket_Sheet!$I$1,1,0)))</f>
        <v>1</v>
      </c>
      <c r="AF1534">
        <f>IF(ISBLANK(Basket_Sheet!$I$2),0,IF(Basket_Sheet!$I$2=0,1,IF(Calculation_Sheet!AC1534=Basket_Sheet!$I$2,1,0)))</f>
        <v>0</v>
      </c>
      <c r="AG1534">
        <f>IF(ISBLANK(Basket_Sheet!$I$3),0,IF(Basket_Sheet!$I$3=0,1,IF(Calculation_Sheet!AD1534=Basket_Sheet!$I$3,1,0)))</f>
        <v>0</v>
      </c>
      <c r="AH1534">
        <f t="shared" si="401"/>
        <v>1</v>
      </c>
    </row>
    <row r="1535" spans="1:34" x14ac:dyDescent="0.35">
      <c r="A1535" s="19">
        <v>44783</v>
      </c>
      <c r="B1535" s="7">
        <v>1.2027911259442583</v>
      </c>
      <c r="C1535">
        <v>3.1433860000000002E-3</v>
      </c>
      <c r="D1535">
        <v>1.4675476700698201E-2</v>
      </c>
      <c r="E1535">
        <v>13.162189439176499</v>
      </c>
      <c r="F1535">
        <v>3</v>
      </c>
      <c r="G1535">
        <f t="shared" si="392"/>
        <v>99999</v>
      </c>
      <c r="H1535">
        <f t="shared" si="393"/>
        <v>99999</v>
      </c>
      <c r="I1535">
        <f t="shared" si="394"/>
        <v>1</v>
      </c>
      <c r="J1535">
        <f>IF(Basket_Sheet!$I$6=0,IF(C1535&lt;Basket_Sheet!$I$7,-10,10),IF(Basket_Sheet!$I$6=1,IF(D1535&lt;Basket_Sheet!$I$7,-10,10),IF(Basket_Sheet!$I$6=2,IF(E1535&gt;Basket_Sheet!$I$7,-10,10),"")))</f>
        <v>-10</v>
      </c>
      <c r="K1535">
        <f t="shared" si="395"/>
        <v>1</v>
      </c>
      <c r="L1535">
        <f t="shared" si="396"/>
        <v>6</v>
      </c>
      <c r="M1535">
        <f t="shared" si="397"/>
        <v>6</v>
      </c>
      <c r="N1535">
        <v>38277</v>
      </c>
      <c r="O1535" s="6">
        <f t="shared" si="402"/>
        <v>8.0400039219541419E-4</v>
      </c>
      <c r="P1535">
        <v>68197576</v>
      </c>
      <c r="Q1535" s="6">
        <f t="shared" si="403"/>
        <v>5.4659367796405789E-4</v>
      </c>
      <c r="R1535">
        <v>9959.240003132385</v>
      </c>
      <c r="S1535" s="6">
        <f t="shared" si="404"/>
        <v>-3.7964577379256959E-5</v>
      </c>
      <c r="T1535" s="29">
        <v>1455.7091</v>
      </c>
      <c r="U1535" s="6">
        <f t="shared" si="405"/>
        <v>2.4937022200455239E-4</v>
      </c>
      <c r="V1535">
        <v>2273.71324</v>
      </c>
      <c r="W1535" s="6">
        <f t="shared" si="407"/>
        <v>2.1560576068768711E-4</v>
      </c>
      <c r="X1535">
        <v>11414.949103132385</v>
      </c>
      <c r="Y1535" s="6">
        <f t="shared" si="406"/>
        <v>-1.3309452603360583E-6</v>
      </c>
      <c r="Z1535" s="29">
        <v>13688.662343132386</v>
      </c>
      <c r="AA1535" s="6">
        <f t="shared" si="408"/>
        <v>3.4696142955148446E-5</v>
      </c>
      <c r="AB1535">
        <f t="shared" si="398"/>
        <v>2022</v>
      </c>
      <c r="AC1535">
        <f t="shared" si="399"/>
        <v>8</v>
      </c>
      <c r="AD1535" s="23">
        <f t="shared" si="400"/>
        <v>3</v>
      </c>
      <c r="AE1535">
        <f>IF(ISBLANK(Basket_Sheet!$I$1),0,IF(Basket_Sheet!$I$1=0,1,IF(Calculation_Sheet!AB1535=Basket_Sheet!$I$1,1,0)))</f>
        <v>1</v>
      </c>
      <c r="AF1535">
        <f>IF(ISBLANK(Basket_Sheet!$I$2),0,IF(Basket_Sheet!$I$2=0,1,IF(Calculation_Sheet!AC1535=Basket_Sheet!$I$2,1,0)))</f>
        <v>0</v>
      </c>
      <c r="AG1535">
        <f>IF(ISBLANK(Basket_Sheet!$I$3),0,IF(Basket_Sheet!$I$3=0,1,IF(Calculation_Sheet!AD1535=Basket_Sheet!$I$3,1,0)))</f>
        <v>0</v>
      </c>
      <c r="AH1535">
        <f t="shared" si="401"/>
        <v>1</v>
      </c>
    </row>
    <row r="1536" spans="1:34" x14ac:dyDescent="0.35">
      <c r="A1536" s="19">
        <v>44784</v>
      </c>
      <c r="B1536" s="7">
        <v>0.85377131994507094</v>
      </c>
      <c r="C1536">
        <v>0.410467478</v>
      </c>
      <c r="D1536">
        <v>0.154079922075915</v>
      </c>
      <c r="E1536">
        <v>9.1645950591588701</v>
      </c>
      <c r="F1536">
        <v>0</v>
      </c>
      <c r="G1536">
        <f t="shared" si="392"/>
        <v>99999</v>
      </c>
      <c r="H1536">
        <f t="shared" si="393"/>
        <v>99999</v>
      </c>
      <c r="I1536">
        <f t="shared" si="394"/>
        <v>1</v>
      </c>
      <c r="J1536">
        <f>IF(Basket_Sheet!$I$6=0,IF(C1536&lt;Basket_Sheet!$I$7,-10,10),IF(Basket_Sheet!$I$6=1,IF(D1536&lt;Basket_Sheet!$I$7,-10,10),IF(Basket_Sheet!$I$6=2,IF(E1536&gt;Basket_Sheet!$I$7,-10,10),"")))</f>
        <v>10</v>
      </c>
      <c r="K1536">
        <f t="shared" si="395"/>
        <v>1</v>
      </c>
      <c r="L1536">
        <f t="shared" si="396"/>
        <v>5</v>
      </c>
      <c r="M1536">
        <f t="shared" si="397"/>
        <v>5</v>
      </c>
      <c r="N1536">
        <v>38835.101600000002</v>
      </c>
      <c r="O1536" s="6">
        <f t="shared" si="402"/>
        <v>1.4580599315515919E-2</v>
      </c>
      <c r="P1536">
        <v>68509272</v>
      </c>
      <c r="Q1536" s="6">
        <f t="shared" si="403"/>
        <v>4.570485027209692E-3</v>
      </c>
      <c r="R1536">
        <v>10102.980111730731</v>
      </c>
      <c r="S1536" s="6">
        <f t="shared" si="404"/>
        <v>1.4432839107515916E-2</v>
      </c>
      <c r="T1536" s="29">
        <v>1457.1871200000003</v>
      </c>
      <c r="U1536" s="6">
        <f t="shared" si="405"/>
        <v>1.0153264824683816E-3</v>
      </c>
      <c r="V1536">
        <v>2272.2992399999998</v>
      </c>
      <c r="W1536" s="6">
        <f t="shared" si="407"/>
        <v>-6.2189020810743401E-4</v>
      </c>
      <c r="X1536">
        <v>11560.167231730731</v>
      </c>
      <c r="Y1536" s="6">
        <f t="shared" si="406"/>
        <v>1.2721749986471353E-2</v>
      </c>
      <c r="Z1536" s="29">
        <v>13832.466471730731</v>
      </c>
      <c r="AA1536" s="6">
        <f t="shared" si="408"/>
        <v>1.0505345591382165E-2</v>
      </c>
      <c r="AB1536">
        <f t="shared" si="398"/>
        <v>2022</v>
      </c>
      <c r="AC1536">
        <f t="shared" si="399"/>
        <v>8</v>
      </c>
      <c r="AD1536" s="23">
        <f t="shared" si="400"/>
        <v>3</v>
      </c>
      <c r="AE1536">
        <f>IF(ISBLANK(Basket_Sheet!$I$1),0,IF(Basket_Sheet!$I$1=0,1,IF(Calculation_Sheet!AB1536=Basket_Sheet!$I$1,1,0)))</f>
        <v>1</v>
      </c>
      <c r="AF1536">
        <f>IF(ISBLANK(Basket_Sheet!$I$2),0,IF(Basket_Sheet!$I$2=0,1,IF(Calculation_Sheet!AC1536=Basket_Sheet!$I$2,1,0)))</f>
        <v>0</v>
      </c>
      <c r="AG1536">
        <f>IF(ISBLANK(Basket_Sheet!$I$3),0,IF(Basket_Sheet!$I$3=0,1,IF(Calculation_Sheet!AD1536=Basket_Sheet!$I$3,1,0)))</f>
        <v>0</v>
      </c>
      <c r="AH1536">
        <f t="shared" si="401"/>
        <v>1</v>
      </c>
    </row>
    <row r="1537" spans="1:34" x14ac:dyDescent="0.35">
      <c r="A1537" s="19">
        <v>44785</v>
      </c>
      <c r="B1537" s="7">
        <v>0.74606512662599067</v>
      </c>
      <c r="C1537">
        <v>0.70405301600000003</v>
      </c>
      <c r="D1537">
        <v>0.29331992449015398</v>
      </c>
      <c r="E1537">
        <v>6.5239459704778699</v>
      </c>
      <c r="F1537">
        <v>2</v>
      </c>
      <c r="G1537">
        <f t="shared" si="392"/>
        <v>99999</v>
      </c>
      <c r="H1537">
        <f t="shared" si="393"/>
        <v>99999</v>
      </c>
      <c r="I1537">
        <f t="shared" si="394"/>
        <v>1</v>
      </c>
      <c r="J1537">
        <f>IF(Basket_Sheet!$I$6=0,IF(C1537&lt;Basket_Sheet!$I$7,-10,10),IF(Basket_Sheet!$I$6=1,IF(D1537&lt;Basket_Sheet!$I$7,-10,10),IF(Basket_Sheet!$I$6=2,IF(E1537&gt;Basket_Sheet!$I$7,-10,10),"")))</f>
        <v>10</v>
      </c>
      <c r="K1537">
        <f t="shared" si="395"/>
        <v>1</v>
      </c>
      <c r="L1537">
        <f t="shared" si="396"/>
        <v>5</v>
      </c>
      <c r="M1537">
        <f t="shared" si="397"/>
        <v>5</v>
      </c>
      <c r="N1537">
        <v>39052.351600000002</v>
      </c>
      <c r="O1537" s="6">
        <f t="shared" si="402"/>
        <v>5.5941658718359211E-3</v>
      </c>
      <c r="P1537">
        <v>68622968</v>
      </c>
      <c r="Q1537" s="6">
        <f t="shared" si="403"/>
        <v>1.659570984785752E-3</v>
      </c>
      <c r="R1537">
        <v>10113.379451871315</v>
      </c>
      <c r="S1537" s="6">
        <f t="shared" si="404"/>
        <v>1.0293339218305775E-3</v>
      </c>
      <c r="T1537" s="29">
        <v>1459.3348200000003</v>
      </c>
      <c r="U1537" s="6">
        <f t="shared" si="405"/>
        <v>1.4738669938285653E-3</v>
      </c>
      <c r="V1537">
        <v>2255.0359199999998</v>
      </c>
      <c r="W1537" s="6">
        <f t="shared" si="407"/>
        <v>-7.597291631361025E-3</v>
      </c>
      <c r="X1537">
        <v>11572.714271871315</v>
      </c>
      <c r="Y1537" s="6">
        <f t="shared" si="406"/>
        <v>1.0853683938190084E-3</v>
      </c>
      <c r="Z1537" s="29">
        <v>13827.750191871315</v>
      </c>
      <c r="AA1537" s="6">
        <f t="shared" si="408"/>
        <v>-3.4095725943417143E-4</v>
      </c>
      <c r="AB1537">
        <f t="shared" si="398"/>
        <v>2022</v>
      </c>
      <c r="AC1537">
        <f t="shared" si="399"/>
        <v>8</v>
      </c>
      <c r="AD1537" s="23">
        <f t="shared" si="400"/>
        <v>3</v>
      </c>
      <c r="AE1537">
        <f>IF(ISBLANK(Basket_Sheet!$I$1),0,IF(Basket_Sheet!$I$1=0,1,IF(Calculation_Sheet!AB1537=Basket_Sheet!$I$1,1,0)))</f>
        <v>1</v>
      </c>
      <c r="AF1537">
        <f>IF(ISBLANK(Basket_Sheet!$I$2),0,IF(Basket_Sheet!$I$2=0,1,IF(Calculation_Sheet!AC1537=Basket_Sheet!$I$2,1,0)))</f>
        <v>0</v>
      </c>
      <c r="AG1537">
        <f>IF(ISBLANK(Basket_Sheet!$I$3),0,IF(Basket_Sheet!$I$3=0,1,IF(Calculation_Sheet!AD1537=Basket_Sheet!$I$3,1,0)))</f>
        <v>0</v>
      </c>
      <c r="AH1537">
        <f t="shared" si="401"/>
        <v>1</v>
      </c>
    </row>
    <row r="1538" spans="1:34" x14ac:dyDescent="0.35">
      <c r="A1538" s="19">
        <v>44789</v>
      </c>
      <c r="B1538" s="7">
        <v>0.19957510467910727</v>
      </c>
      <c r="C1538">
        <v>0.66326462900000005</v>
      </c>
      <c r="D1538">
        <v>0.108890949141051</v>
      </c>
      <c r="E1538">
        <v>7.49571423995957</v>
      </c>
      <c r="F1538">
        <v>1</v>
      </c>
      <c r="G1538">
        <f t="shared" si="392"/>
        <v>99999</v>
      </c>
      <c r="H1538">
        <f t="shared" si="393"/>
        <v>0</v>
      </c>
      <c r="I1538">
        <f t="shared" si="394"/>
        <v>99999</v>
      </c>
      <c r="J1538">
        <f>IF(Basket_Sheet!$I$6=0,IF(C1538&lt;Basket_Sheet!$I$7,-10,10),IF(Basket_Sheet!$I$6=1,IF(D1538&lt;Basket_Sheet!$I$7,-10,10),IF(Basket_Sheet!$I$6=2,IF(E1538&gt;Basket_Sheet!$I$7,-10,10),"")))</f>
        <v>10</v>
      </c>
      <c r="K1538">
        <f t="shared" si="395"/>
        <v>0</v>
      </c>
      <c r="L1538">
        <f t="shared" si="396"/>
        <v>3</v>
      </c>
      <c r="M1538">
        <f t="shared" si="397"/>
        <v>3</v>
      </c>
      <c r="N1538">
        <v>39247.300799999997</v>
      </c>
      <c r="O1538" s="6">
        <f t="shared" si="402"/>
        <v>4.9919964358815516E-3</v>
      </c>
      <c r="P1538">
        <v>68582160</v>
      </c>
      <c r="Q1538" s="6">
        <f t="shared" si="403"/>
        <v>-5.9466970300670052E-4</v>
      </c>
      <c r="R1538">
        <v>10106.69905702705</v>
      </c>
      <c r="S1538" s="6">
        <f t="shared" si="404"/>
        <v>-6.6055020243793727E-4</v>
      </c>
      <c r="T1538" s="29">
        <v>1462.4139399999999</v>
      </c>
      <c r="U1538" s="6">
        <f t="shared" si="405"/>
        <v>2.1099475992765182E-3</v>
      </c>
      <c r="V1538">
        <v>2255.0359199999998</v>
      </c>
      <c r="W1538" s="6">
        <f t="shared" si="407"/>
        <v>0</v>
      </c>
      <c r="X1538">
        <v>11569.11299702705</v>
      </c>
      <c r="Y1538" s="6">
        <f t="shared" si="406"/>
        <v>-3.1118670690921668E-4</v>
      </c>
      <c r="Z1538" s="29">
        <v>13824.148917027051</v>
      </c>
      <c r="AA1538" s="6">
        <f t="shared" si="408"/>
        <v>-2.604382342965561E-4</v>
      </c>
      <c r="AB1538">
        <f t="shared" si="398"/>
        <v>2022</v>
      </c>
      <c r="AC1538">
        <f t="shared" si="399"/>
        <v>8</v>
      </c>
      <c r="AD1538" s="23">
        <f t="shared" si="400"/>
        <v>3</v>
      </c>
      <c r="AE1538">
        <f>IF(ISBLANK(Basket_Sheet!$I$1),0,IF(Basket_Sheet!$I$1=0,1,IF(Calculation_Sheet!AB1538=Basket_Sheet!$I$1,1,0)))</f>
        <v>1</v>
      </c>
      <c r="AF1538">
        <f>IF(ISBLANK(Basket_Sheet!$I$2),0,IF(Basket_Sheet!$I$2=0,1,IF(Calculation_Sheet!AC1538=Basket_Sheet!$I$2,1,0)))</f>
        <v>0</v>
      </c>
      <c r="AG1538">
        <f>IF(ISBLANK(Basket_Sheet!$I$3),0,IF(Basket_Sheet!$I$3=0,1,IF(Calculation_Sheet!AD1538=Basket_Sheet!$I$3,1,0)))</f>
        <v>0</v>
      </c>
      <c r="AH1538">
        <f t="shared" si="401"/>
        <v>1</v>
      </c>
    </row>
    <row r="1539" spans="1:34" x14ac:dyDescent="0.35">
      <c r="A1539" s="19">
        <v>44790</v>
      </c>
      <c r="B1539" s="7">
        <v>0.87546296680390279</v>
      </c>
      <c r="C1539">
        <v>0.70051634500000004</v>
      </c>
      <c r="D1539">
        <v>0.210133564437923</v>
      </c>
      <c r="E1539">
        <v>7.63244715266325</v>
      </c>
      <c r="F1539">
        <v>0</v>
      </c>
      <c r="G1539">
        <f t="shared" si="392"/>
        <v>99999</v>
      </c>
      <c r="H1539">
        <f t="shared" si="393"/>
        <v>99999</v>
      </c>
      <c r="I1539">
        <f t="shared" si="394"/>
        <v>1</v>
      </c>
      <c r="J1539">
        <f>IF(Basket_Sheet!$I$6=0,IF(C1539&lt;Basket_Sheet!$I$7,-10,10),IF(Basket_Sheet!$I$6=1,IF(D1539&lt;Basket_Sheet!$I$7,-10,10),IF(Basket_Sheet!$I$6=2,IF(E1539&gt;Basket_Sheet!$I$7,-10,10),"")))</f>
        <v>10</v>
      </c>
      <c r="K1539">
        <f t="shared" si="395"/>
        <v>1</v>
      </c>
      <c r="L1539">
        <f t="shared" si="396"/>
        <v>5</v>
      </c>
      <c r="M1539">
        <f t="shared" si="397"/>
        <v>5</v>
      </c>
      <c r="N1539">
        <v>39416.199200000003</v>
      </c>
      <c r="O1539" s="6">
        <f t="shared" si="402"/>
        <v>4.3034398941392826E-3</v>
      </c>
      <c r="P1539">
        <v>68683976</v>
      </c>
      <c r="Q1539" s="6">
        <f t="shared" si="403"/>
        <v>1.4845843292190519E-3</v>
      </c>
      <c r="R1539">
        <v>10106.93662363347</v>
      </c>
      <c r="S1539" s="6">
        <f t="shared" si="404"/>
        <v>2.3505855381689145E-5</v>
      </c>
      <c r="T1539" s="29">
        <v>1464.7369000000001</v>
      </c>
      <c r="U1539" s="6">
        <f t="shared" si="405"/>
        <v>1.5884421889469369E-3</v>
      </c>
      <c r="V1539">
        <v>2251.8732799999993</v>
      </c>
      <c r="W1539" s="6">
        <f t="shared" si="407"/>
        <v>-1.4024787684980833E-3</v>
      </c>
      <c r="X1539">
        <v>11571.67352363347</v>
      </c>
      <c r="Y1539" s="6">
        <f t="shared" si="406"/>
        <v>2.2132436661981281E-4</v>
      </c>
      <c r="Z1539" s="29">
        <v>13823.54680363347</v>
      </c>
      <c r="AA1539" s="6">
        <f t="shared" si="408"/>
        <v>-4.3555187172472642E-5</v>
      </c>
      <c r="AB1539">
        <f t="shared" si="398"/>
        <v>2022</v>
      </c>
      <c r="AC1539">
        <f t="shared" si="399"/>
        <v>8</v>
      </c>
      <c r="AD1539" s="23">
        <f t="shared" si="400"/>
        <v>3</v>
      </c>
      <c r="AE1539">
        <f>IF(ISBLANK(Basket_Sheet!$I$1),0,IF(Basket_Sheet!$I$1=0,1,IF(Calculation_Sheet!AB1539=Basket_Sheet!$I$1,1,0)))</f>
        <v>1</v>
      </c>
      <c r="AF1539">
        <f>IF(ISBLANK(Basket_Sheet!$I$2),0,IF(Basket_Sheet!$I$2=0,1,IF(Calculation_Sheet!AC1539=Basket_Sheet!$I$2,1,0)))</f>
        <v>0</v>
      </c>
      <c r="AG1539">
        <f>IF(ISBLANK(Basket_Sheet!$I$3),0,IF(Basket_Sheet!$I$3=0,1,IF(Calculation_Sheet!AD1539=Basket_Sheet!$I$3,1,0)))</f>
        <v>0</v>
      </c>
      <c r="AH1539">
        <f t="shared" si="401"/>
        <v>1</v>
      </c>
    </row>
    <row r="1540" spans="1:34" x14ac:dyDescent="0.35">
      <c r="A1540" s="19">
        <v>44791</v>
      </c>
      <c r="B1540" s="7">
        <v>-1.2195701822796741</v>
      </c>
      <c r="C1540">
        <v>6.6829259999999996E-3</v>
      </c>
      <c r="D1540">
        <v>0.17481286640471599</v>
      </c>
      <c r="E1540">
        <v>7.6283765228800799</v>
      </c>
      <c r="F1540">
        <v>2</v>
      </c>
      <c r="G1540">
        <f t="shared" si="392"/>
        <v>-1</v>
      </c>
      <c r="H1540">
        <f t="shared" si="393"/>
        <v>99999</v>
      </c>
      <c r="I1540">
        <f t="shared" si="394"/>
        <v>99999</v>
      </c>
      <c r="J1540">
        <f>IF(Basket_Sheet!$I$6=0,IF(C1540&lt;Basket_Sheet!$I$7,-10,10),IF(Basket_Sheet!$I$6=1,IF(D1540&lt;Basket_Sheet!$I$7,-10,10),IF(Basket_Sheet!$I$6=2,IF(E1540&gt;Basket_Sheet!$I$7,-10,10),"")))</f>
        <v>10</v>
      </c>
      <c r="K1540">
        <f t="shared" si="395"/>
        <v>-1</v>
      </c>
      <c r="L1540">
        <f t="shared" si="396"/>
        <v>1</v>
      </c>
      <c r="M1540">
        <f t="shared" si="397"/>
        <v>1</v>
      </c>
      <c r="N1540">
        <v>39670.800799999997</v>
      </c>
      <c r="O1540" s="6">
        <f t="shared" si="402"/>
        <v>6.459313814305867E-3</v>
      </c>
      <c r="P1540">
        <v>68955096</v>
      </c>
      <c r="Q1540" s="6">
        <f t="shared" si="403"/>
        <v>3.947354474644893E-3</v>
      </c>
      <c r="R1540">
        <v>10087.137374781791</v>
      </c>
      <c r="S1540" s="6">
        <f t="shared" si="404"/>
        <v>-1.9589762545242362E-3</v>
      </c>
      <c r="T1540" s="29">
        <v>1464.2420200000001</v>
      </c>
      <c r="U1540" s="6">
        <f t="shared" si="405"/>
        <v>-3.3786272469815692E-4</v>
      </c>
      <c r="V1540">
        <v>2249.3042799999998</v>
      </c>
      <c r="W1540" s="6">
        <f t="shared" si="407"/>
        <v>-1.1408279599105509E-3</v>
      </c>
      <c r="X1540">
        <v>11551.37939478179</v>
      </c>
      <c r="Y1540" s="6">
        <f t="shared" si="406"/>
        <v>-1.7537764792820987E-3</v>
      </c>
      <c r="Z1540" s="29">
        <v>13800.683674781791</v>
      </c>
      <c r="AA1540" s="6">
        <f t="shared" si="408"/>
        <v>-1.6539263892584311E-3</v>
      </c>
      <c r="AB1540">
        <f t="shared" si="398"/>
        <v>2022</v>
      </c>
      <c r="AC1540">
        <f t="shared" si="399"/>
        <v>8</v>
      </c>
      <c r="AD1540" s="23">
        <f t="shared" si="400"/>
        <v>3</v>
      </c>
      <c r="AE1540">
        <f>IF(ISBLANK(Basket_Sheet!$I$1),0,IF(Basket_Sheet!$I$1=0,1,IF(Calculation_Sheet!AB1540=Basket_Sheet!$I$1,1,0)))</f>
        <v>1</v>
      </c>
      <c r="AF1540">
        <f>IF(ISBLANK(Basket_Sheet!$I$2),0,IF(Basket_Sheet!$I$2=0,1,IF(Calculation_Sheet!AC1540=Basket_Sheet!$I$2,1,0)))</f>
        <v>0</v>
      </c>
      <c r="AG1540">
        <f>IF(ISBLANK(Basket_Sheet!$I$3),0,IF(Basket_Sheet!$I$3=0,1,IF(Calculation_Sheet!AD1540=Basket_Sheet!$I$3,1,0)))</f>
        <v>0</v>
      </c>
      <c r="AH1540">
        <f t="shared" si="401"/>
        <v>1</v>
      </c>
    </row>
    <row r="1541" spans="1:34" x14ac:dyDescent="0.35">
      <c r="A1541" s="19">
        <v>44792</v>
      </c>
      <c r="B1541" s="7">
        <v>-3.3422067427063844</v>
      </c>
      <c r="C1541">
        <v>0.73101444400000004</v>
      </c>
      <c r="D1541">
        <v>0.24244745134248899</v>
      </c>
      <c r="E1541">
        <v>5.7846394797872396</v>
      </c>
      <c r="F1541">
        <v>6</v>
      </c>
      <c r="G1541">
        <f t="shared" si="392"/>
        <v>-1</v>
      </c>
      <c r="H1541">
        <f t="shared" si="393"/>
        <v>99999</v>
      </c>
      <c r="I1541">
        <f t="shared" si="394"/>
        <v>99999</v>
      </c>
      <c r="J1541">
        <f>IF(Basket_Sheet!$I$6=0,IF(C1541&lt;Basket_Sheet!$I$7,-10,10),IF(Basket_Sheet!$I$6=1,IF(D1541&lt;Basket_Sheet!$I$7,-10,10),IF(Basket_Sheet!$I$6=2,IF(E1541&gt;Basket_Sheet!$I$7,-10,10),"")))</f>
        <v>10</v>
      </c>
      <c r="K1541">
        <f t="shared" si="395"/>
        <v>-1</v>
      </c>
      <c r="L1541">
        <f t="shared" si="396"/>
        <v>1</v>
      </c>
      <c r="M1541">
        <f t="shared" si="397"/>
        <v>1</v>
      </c>
      <c r="N1541">
        <v>38900.148399999998</v>
      </c>
      <c r="O1541" s="6">
        <f t="shared" si="402"/>
        <v>-1.9426187131569073E-2</v>
      </c>
      <c r="P1541">
        <v>69054640</v>
      </c>
      <c r="Q1541" s="6">
        <f t="shared" si="403"/>
        <v>1.443606140436593E-3</v>
      </c>
      <c r="R1541">
        <v>10088.714177349322</v>
      </c>
      <c r="S1541" s="6">
        <f t="shared" si="404"/>
        <v>1.5631814150496304E-4</v>
      </c>
      <c r="T1541" s="29">
        <v>1466.9522200000001</v>
      </c>
      <c r="U1541" s="6">
        <f t="shared" si="405"/>
        <v>1.8509235242409883E-3</v>
      </c>
      <c r="V1541">
        <v>2241.0473199999997</v>
      </c>
      <c r="W1541" s="6">
        <f t="shared" si="407"/>
        <v>-3.670895073386915E-3</v>
      </c>
      <c r="X1541">
        <v>11555.666397349323</v>
      </c>
      <c r="Y1541" s="6">
        <f t="shared" si="406"/>
        <v>3.7112473073741548E-4</v>
      </c>
      <c r="Z1541" s="29">
        <v>13796.713717349323</v>
      </c>
      <c r="AA1541" s="6">
        <f t="shared" si="408"/>
        <v>-2.8766382347578112E-4</v>
      </c>
      <c r="AB1541">
        <f t="shared" si="398"/>
        <v>2022</v>
      </c>
      <c r="AC1541">
        <f t="shared" si="399"/>
        <v>8</v>
      </c>
      <c r="AD1541" s="23">
        <f t="shared" si="400"/>
        <v>3</v>
      </c>
      <c r="AE1541">
        <f>IF(ISBLANK(Basket_Sheet!$I$1),0,IF(Basket_Sheet!$I$1=0,1,IF(Calculation_Sheet!AB1541=Basket_Sheet!$I$1,1,0)))</f>
        <v>1</v>
      </c>
      <c r="AF1541">
        <f>IF(ISBLANK(Basket_Sheet!$I$2),0,IF(Basket_Sheet!$I$2=0,1,IF(Calculation_Sheet!AC1541=Basket_Sheet!$I$2,1,0)))</f>
        <v>0</v>
      </c>
      <c r="AG1541">
        <f>IF(ISBLANK(Basket_Sheet!$I$3),0,IF(Basket_Sheet!$I$3=0,1,IF(Calculation_Sheet!AD1541=Basket_Sheet!$I$3,1,0)))</f>
        <v>0</v>
      </c>
      <c r="AH1541">
        <f t="shared" si="401"/>
        <v>1</v>
      </c>
    </row>
    <row r="1542" spans="1:34" x14ac:dyDescent="0.35">
      <c r="A1542" s="19">
        <v>44795</v>
      </c>
      <c r="B1542" s="7">
        <v>0.39274243839247724</v>
      </c>
      <c r="C1542">
        <v>0.30183189300000002</v>
      </c>
      <c r="D1542">
        <v>0.11228981226212099</v>
      </c>
      <c r="E1542">
        <v>12.015881893731899</v>
      </c>
      <c r="F1542">
        <v>4</v>
      </c>
      <c r="G1542">
        <f t="shared" si="392"/>
        <v>99999</v>
      </c>
      <c r="H1542">
        <f t="shared" si="393"/>
        <v>99999</v>
      </c>
      <c r="I1542">
        <f t="shared" si="394"/>
        <v>1</v>
      </c>
      <c r="J1542">
        <f>IF(Basket_Sheet!$I$6=0,IF(C1542&lt;Basket_Sheet!$I$7,-10,10),IF(Basket_Sheet!$I$6=1,IF(D1542&lt;Basket_Sheet!$I$7,-10,10),IF(Basket_Sheet!$I$6=2,IF(E1542&gt;Basket_Sheet!$I$7,-10,10),"")))</f>
        <v>10</v>
      </c>
      <c r="K1542">
        <f t="shared" si="395"/>
        <v>1</v>
      </c>
      <c r="L1542">
        <f t="shared" si="396"/>
        <v>5</v>
      </c>
      <c r="M1542">
        <f t="shared" si="397"/>
        <v>5</v>
      </c>
      <c r="N1542">
        <v>38331.199200000003</v>
      </c>
      <c r="O1542" s="6">
        <f t="shared" si="402"/>
        <v>-1.4625887648284541E-2</v>
      </c>
      <c r="P1542">
        <v>69354408</v>
      </c>
      <c r="Q1542" s="6">
        <f t="shared" si="403"/>
        <v>4.3410261786898108E-3</v>
      </c>
      <c r="R1542">
        <v>10109.569217963695</v>
      </c>
      <c r="S1542" s="6">
        <f t="shared" si="404"/>
        <v>2.0671653738784102E-3</v>
      </c>
      <c r="T1542" s="29">
        <v>1471.5897800000002</v>
      </c>
      <c r="U1542" s="6">
        <f t="shared" si="405"/>
        <v>3.1613572253907929E-3</v>
      </c>
      <c r="V1542">
        <v>2259.8493999999996</v>
      </c>
      <c r="W1542" s="6">
        <f t="shared" si="407"/>
        <v>8.3898630038743427E-3</v>
      </c>
      <c r="X1542">
        <v>11581.158997963696</v>
      </c>
      <c r="Y1542" s="6">
        <f t="shared" si="406"/>
        <v>2.2060692769929613E-3</v>
      </c>
      <c r="Z1542" s="29">
        <v>13841.008397963695</v>
      </c>
      <c r="AA1542" s="6">
        <f t="shared" si="408"/>
        <v>3.2105240075157582E-3</v>
      </c>
      <c r="AB1542">
        <f t="shared" si="398"/>
        <v>2022</v>
      </c>
      <c r="AC1542">
        <f t="shared" si="399"/>
        <v>8</v>
      </c>
      <c r="AD1542" s="23">
        <f t="shared" si="400"/>
        <v>3</v>
      </c>
      <c r="AE1542">
        <f>IF(ISBLANK(Basket_Sheet!$I$1),0,IF(Basket_Sheet!$I$1=0,1,IF(Calculation_Sheet!AB1542=Basket_Sheet!$I$1,1,0)))</f>
        <v>1</v>
      </c>
      <c r="AF1542">
        <f>IF(ISBLANK(Basket_Sheet!$I$2),0,IF(Basket_Sheet!$I$2=0,1,IF(Calculation_Sheet!AC1542=Basket_Sheet!$I$2,1,0)))</f>
        <v>0</v>
      </c>
      <c r="AG1542">
        <f>IF(ISBLANK(Basket_Sheet!$I$3),0,IF(Basket_Sheet!$I$3=0,1,IF(Calculation_Sheet!AD1542=Basket_Sheet!$I$3,1,0)))</f>
        <v>0</v>
      </c>
      <c r="AH1542">
        <f t="shared" si="401"/>
        <v>1</v>
      </c>
    </row>
    <row r="1543" spans="1:34" x14ac:dyDescent="0.35">
      <c r="A1543" s="19">
        <v>44796</v>
      </c>
      <c r="B1543" s="7">
        <v>1.8690298818145656</v>
      </c>
      <c r="C1543">
        <v>0.372659566</v>
      </c>
      <c r="D1543">
        <v>0.204259392821316</v>
      </c>
      <c r="E1543">
        <v>8.6086861810522297</v>
      </c>
      <c r="F1543">
        <v>6</v>
      </c>
      <c r="G1543">
        <f t="shared" si="392"/>
        <v>99999</v>
      </c>
      <c r="H1543">
        <f t="shared" si="393"/>
        <v>99999</v>
      </c>
      <c r="I1543">
        <f t="shared" si="394"/>
        <v>1</v>
      </c>
      <c r="J1543">
        <f>IF(Basket_Sheet!$I$6=0,IF(C1543&lt;Basket_Sheet!$I$7,-10,10),IF(Basket_Sheet!$I$6=1,IF(D1543&lt;Basket_Sheet!$I$7,-10,10),IF(Basket_Sheet!$I$6=2,IF(E1543&gt;Basket_Sheet!$I$7,-10,10),"")))</f>
        <v>10</v>
      </c>
      <c r="K1543">
        <f t="shared" si="395"/>
        <v>1</v>
      </c>
      <c r="L1543">
        <f t="shared" si="396"/>
        <v>5</v>
      </c>
      <c r="M1543">
        <f t="shared" si="397"/>
        <v>5</v>
      </c>
      <c r="N1543">
        <v>38852.199200000003</v>
      </c>
      <c r="O1543" s="6">
        <f t="shared" si="402"/>
        <v>1.3592061059232385E-2</v>
      </c>
      <c r="P1543">
        <v>69515616</v>
      </c>
      <c r="Q1543" s="6">
        <f t="shared" si="403"/>
        <v>2.3244088537242025E-3</v>
      </c>
      <c r="R1543">
        <v>10094.668891149977</v>
      </c>
      <c r="S1543" s="6">
        <f t="shared" si="404"/>
        <v>-1.4738834556117242E-3</v>
      </c>
      <c r="T1543" s="29">
        <v>1472.88</v>
      </c>
      <c r="U1543" s="6">
        <f t="shared" si="405"/>
        <v>8.767524873676269E-4</v>
      </c>
      <c r="V1543">
        <v>2277.5337999999992</v>
      </c>
      <c r="W1543" s="6">
        <f t="shared" si="407"/>
        <v>7.8254772198536049E-3</v>
      </c>
      <c r="X1543">
        <v>11567.548891149978</v>
      </c>
      <c r="Y1543" s="6">
        <f t="shared" si="406"/>
        <v>-1.1751938485700109E-3</v>
      </c>
      <c r="Z1543" s="29">
        <v>13845.082691149977</v>
      </c>
      <c r="AA1543" s="6">
        <f t="shared" si="408"/>
        <v>2.94363898144967E-4</v>
      </c>
      <c r="AB1543">
        <f t="shared" si="398"/>
        <v>2022</v>
      </c>
      <c r="AC1543">
        <f t="shared" si="399"/>
        <v>8</v>
      </c>
      <c r="AD1543" s="23">
        <f t="shared" si="400"/>
        <v>3</v>
      </c>
      <c r="AE1543">
        <f>IF(ISBLANK(Basket_Sheet!$I$1),0,IF(Basket_Sheet!$I$1=0,1,IF(Calculation_Sheet!AB1543=Basket_Sheet!$I$1,1,0)))</f>
        <v>1</v>
      </c>
      <c r="AF1543">
        <f>IF(ISBLANK(Basket_Sheet!$I$2),0,IF(Basket_Sheet!$I$2=0,1,IF(Calculation_Sheet!AC1543=Basket_Sheet!$I$2,1,0)))</f>
        <v>0</v>
      </c>
      <c r="AG1543">
        <f>IF(ISBLANK(Basket_Sheet!$I$3),0,IF(Basket_Sheet!$I$3=0,1,IF(Calculation_Sheet!AD1543=Basket_Sheet!$I$3,1,0)))</f>
        <v>0</v>
      </c>
      <c r="AH1543">
        <f t="shared" si="401"/>
        <v>1</v>
      </c>
    </row>
    <row r="1544" spans="1:34" x14ac:dyDescent="0.35">
      <c r="A1544" s="19">
        <v>44797</v>
      </c>
      <c r="B1544" s="7">
        <v>0.1642869338754446</v>
      </c>
      <c r="C1544">
        <v>9.8955211000000001E-2</v>
      </c>
      <c r="D1544">
        <v>0.227457092973988</v>
      </c>
      <c r="E1544">
        <v>7.5715643852675498</v>
      </c>
      <c r="F1544">
        <v>2</v>
      </c>
      <c r="G1544">
        <f t="shared" si="392"/>
        <v>99999</v>
      </c>
      <c r="H1544">
        <f t="shared" si="393"/>
        <v>0</v>
      </c>
      <c r="I1544">
        <f t="shared" si="394"/>
        <v>99999</v>
      </c>
      <c r="J1544">
        <f>IF(Basket_Sheet!$I$6=0,IF(C1544&lt;Basket_Sheet!$I$7,-10,10),IF(Basket_Sheet!$I$6=1,IF(D1544&lt;Basket_Sheet!$I$7,-10,10),IF(Basket_Sheet!$I$6=2,IF(E1544&gt;Basket_Sheet!$I$7,-10,10),"")))</f>
        <v>10</v>
      </c>
      <c r="K1544">
        <f t="shared" si="395"/>
        <v>0</v>
      </c>
      <c r="L1544">
        <f t="shared" si="396"/>
        <v>3</v>
      </c>
      <c r="M1544">
        <f t="shared" si="397"/>
        <v>3</v>
      </c>
      <c r="N1544">
        <v>39087.25</v>
      </c>
      <c r="O1544" s="6">
        <f t="shared" si="402"/>
        <v>6.0498711743453004E-3</v>
      </c>
      <c r="P1544">
        <v>68963128</v>
      </c>
      <c r="Q1544" s="6">
        <f t="shared" si="403"/>
        <v>-7.9476818561170504E-3</v>
      </c>
      <c r="R1544">
        <v>10041.371318193034</v>
      </c>
      <c r="S1544" s="6">
        <f t="shared" si="404"/>
        <v>-5.2797742582393337E-3</v>
      </c>
      <c r="T1544" s="29">
        <v>1472.5249200000001</v>
      </c>
      <c r="U1544" s="6">
        <f t="shared" si="405"/>
        <v>-2.4107870294931555E-4</v>
      </c>
      <c r="V1544">
        <v>2326.3735999999999</v>
      </c>
      <c r="W1544" s="6">
        <f t="shared" si="407"/>
        <v>2.1444160345721608E-2</v>
      </c>
      <c r="X1544">
        <v>11513.896238193034</v>
      </c>
      <c r="Y1544" s="6">
        <f t="shared" si="406"/>
        <v>-4.6382041227412962E-3</v>
      </c>
      <c r="Z1544" s="29">
        <v>13840.269838193035</v>
      </c>
      <c r="AA1544" s="6">
        <f t="shared" si="408"/>
        <v>-3.4762182821912457E-4</v>
      </c>
      <c r="AB1544">
        <f t="shared" si="398"/>
        <v>2022</v>
      </c>
      <c r="AC1544">
        <f t="shared" si="399"/>
        <v>8</v>
      </c>
      <c r="AD1544" s="23">
        <f t="shared" si="400"/>
        <v>3</v>
      </c>
      <c r="AE1544">
        <f>IF(ISBLANK(Basket_Sheet!$I$1),0,IF(Basket_Sheet!$I$1=0,1,IF(Calculation_Sheet!AB1544=Basket_Sheet!$I$1,1,0)))</f>
        <v>1</v>
      </c>
      <c r="AF1544">
        <f>IF(ISBLANK(Basket_Sheet!$I$2),0,IF(Basket_Sheet!$I$2=0,1,IF(Calculation_Sheet!AC1544=Basket_Sheet!$I$2,1,0)))</f>
        <v>0</v>
      </c>
      <c r="AG1544">
        <f>IF(ISBLANK(Basket_Sheet!$I$3),0,IF(Basket_Sheet!$I$3=0,1,IF(Calculation_Sheet!AD1544=Basket_Sheet!$I$3,1,0)))</f>
        <v>0</v>
      </c>
      <c r="AH1544">
        <f t="shared" si="401"/>
        <v>1</v>
      </c>
    </row>
    <row r="1545" spans="1:34" x14ac:dyDescent="0.35">
      <c r="A1545" s="19">
        <v>44798</v>
      </c>
      <c r="B1545" s="7">
        <v>-0.4455945938259514</v>
      </c>
      <c r="C1545">
        <v>8.3750160000000004E-2</v>
      </c>
      <c r="D1545">
        <v>0.248685493122595</v>
      </c>
      <c r="E1545">
        <v>5.9919770272402699</v>
      </c>
      <c r="F1545">
        <v>6</v>
      </c>
      <c r="G1545">
        <f t="shared" ref="G1545:G1608" si="409">IF(B1545&gt;=MIN($B$9:$B$1732),IF(B1545&lt;-0.25,-1,99999),99999)</f>
        <v>-1</v>
      </c>
      <c r="H1545">
        <f t="shared" ref="H1545:H1608" si="410">IF(B1545&gt;-0.25,IF(B1545&lt;0.25,0,99999),99999)</f>
        <v>99999</v>
      </c>
      <c r="I1545">
        <f t="shared" ref="I1545:I1608" si="411">IF(B1545&gt;0.25,1,99999)</f>
        <v>99999</v>
      </c>
      <c r="J1545">
        <f>IF(Basket_Sheet!$I$6=0,IF(C1545&lt;Basket_Sheet!$I$7,-10,10),IF(Basket_Sheet!$I$6=1,IF(D1545&lt;Basket_Sheet!$I$7,-10,10),IF(Basket_Sheet!$I$6=2,IF(E1545&gt;Basket_Sheet!$I$7,-10,10),"")))</f>
        <v>10</v>
      </c>
      <c r="K1545">
        <f t="shared" ref="K1545:K1608" si="412">MIN(G1545:I1545)</f>
        <v>-1</v>
      </c>
      <c r="L1545">
        <f t="shared" ref="L1545:L1608" si="413">IF(AND(K1545=-1,J1545=10),1,IF(AND(K1545=-1,J1545=-10),2,IF(AND(K1545=0,J1545=10),3,IF(AND(K1545=0,J1545=-10),4,IF(AND(K1545=1,J1545=10),5,IF(AND(K1545=1,J1545=-10),6,""))))))</f>
        <v>1</v>
      </c>
      <c r="M1545">
        <f t="shared" ref="M1545:M1608" si="414">L1545</f>
        <v>1</v>
      </c>
      <c r="N1545">
        <v>38847.949200000003</v>
      </c>
      <c r="O1545" s="6">
        <f t="shared" si="402"/>
        <v>-6.1222214404952346E-3</v>
      </c>
      <c r="P1545">
        <v>69207400</v>
      </c>
      <c r="Q1545" s="6">
        <f t="shared" si="403"/>
        <v>3.5420667113590376E-3</v>
      </c>
      <c r="R1545">
        <v>10021.794717534551</v>
      </c>
      <c r="S1545" s="6">
        <f t="shared" si="404"/>
        <v>-1.9495943370816393E-3</v>
      </c>
      <c r="T1545" s="29">
        <v>1476.8311200000003</v>
      </c>
      <c r="U1545" s="6">
        <f t="shared" si="405"/>
        <v>2.924364770682697E-3</v>
      </c>
      <c r="V1545">
        <v>2315.0569199999995</v>
      </c>
      <c r="W1545" s="6">
        <f t="shared" si="407"/>
        <v>-4.8645153125879137E-3</v>
      </c>
      <c r="X1545">
        <v>11498.625837534551</v>
      </c>
      <c r="Y1545" s="6">
        <f t="shared" si="406"/>
        <v>-1.3262583179991516E-3</v>
      </c>
      <c r="Z1545" s="29">
        <v>13813.682757534551</v>
      </c>
      <c r="AA1545" s="6">
        <f t="shared" si="408"/>
        <v>-1.9209943858982115E-3</v>
      </c>
      <c r="AB1545">
        <f t="shared" ref="AB1545:AB1608" si="415">YEAR(A1545)</f>
        <v>2022</v>
      </c>
      <c r="AC1545">
        <f t="shared" ref="AC1545:AC1608" si="416">MONTH(A1545)</f>
        <v>8</v>
      </c>
      <c r="AD1545" s="23">
        <f t="shared" si="400"/>
        <v>3</v>
      </c>
      <c r="AE1545">
        <f>IF(ISBLANK(Basket_Sheet!$I$1),0,IF(Basket_Sheet!$I$1=0,1,IF(Calculation_Sheet!AB1545=Basket_Sheet!$I$1,1,0)))</f>
        <v>1</v>
      </c>
      <c r="AF1545">
        <f>IF(ISBLANK(Basket_Sheet!$I$2),0,IF(Basket_Sheet!$I$2=0,1,IF(Calculation_Sheet!AC1545=Basket_Sheet!$I$2,1,0)))</f>
        <v>0</v>
      </c>
      <c r="AG1545">
        <f>IF(ISBLANK(Basket_Sheet!$I$3),0,IF(Basket_Sheet!$I$3=0,1,IF(Calculation_Sheet!AD1545=Basket_Sheet!$I$3,1,0)))</f>
        <v>0</v>
      </c>
      <c r="AH1545">
        <f t="shared" si="401"/>
        <v>1</v>
      </c>
    </row>
    <row r="1546" spans="1:34" x14ac:dyDescent="0.35">
      <c r="A1546" s="19">
        <v>44799</v>
      </c>
      <c r="B1546" s="7">
        <v>-2.0632099251732487</v>
      </c>
      <c r="C1546">
        <v>0.43087147799999997</v>
      </c>
      <c r="D1546">
        <v>0.100445484021926</v>
      </c>
      <c r="E1546">
        <v>9.33292623630172</v>
      </c>
      <c r="F1546">
        <v>9</v>
      </c>
      <c r="G1546">
        <f t="shared" si="409"/>
        <v>-1</v>
      </c>
      <c r="H1546">
        <f t="shared" si="410"/>
        <v>99999</v>
      </c>
      <c r="I1546">
        <f t="shared" si="411"/>
        <v>99999</v>
      </c>
      <c r="J1546">
        <f>IF(Basket_Sheet!$I$6=0,IF(C1546&lt;Basket_Sheet!$I$7,-10,10),IF(Basket_Sheet!$I$6=1,IF(D1546&lt;Basket_Sheet!$I$7,-10,10),IF(Basket_Sheet!$I$6=2,IF(E1546&gt;Basket_Sheet!$I$7,-10,10),"")))</f>
        <v>10</v>
      </c>
      <c r="K1546">
        <f t="shared" si="412"/>
        <v>-1</v>
      </c>
      <c r="L1546">
        <f t="shared" si="413"/>
        <v>1</v>
      </c>
      <c r="M1546">
        <f t="shared" si="414"/>
        <v>1</v>
      </c>
      <c r="N1546">
        <v>39036.601600000002</v>
      </c>
      <c r="O1546" s="6">
        <f t="shared" si="402"/>
        <v>4.8561739779044988E-3</v>
      </c>
      <c r="P1546">
        <v>69211792</v>
      </c>
      <c r="Q1546" s="6">
        <f t="shared" si="403"/>
        <v>6.3461421755395264E-5</v>
      </c>
      <c r="R1546">
        <v>10012.084281904014</v>
      </c>
      <c r="S1546" s="6">
        <f t="shared" si="404"/>
        <v>-9.6893180355683839E-4</v>
      </c>
      <c r="T1546" s="29">
        <v>1467.6015000000002</v>
      </c>
      <c r="U1546" s="6">
        <f t="shared" si="405"/>
        <v>-6.2496109914044196E-3</v>
      </c>
      <c r="V1546">
        <v>2294.1746799999996</v>
      </c>
      <c r="W1546" s="6">
        <f t="shared" si="407"/>
        <v>-9.020184263979103E-3</v>
      </c>
      <c r="X1546">
        <v>11479.685781904014</v>
      </c>
      <c r="Y1546" s="6">
        <f t="shared" si="406"/>
        <v>-1.6471581820421966E-3</v>
      </c>
      <c r="Z1546" s="29">
        <v>13773.860461904014</v>
      </c>
      <c r="AA1546" s="6">
        <f t="shared" si="408"/>
        <v>-2.8828152730534518E-3</v>
      </c>
      <c r="AB1546">
        <f t="shared" si="415"/>
        <v>2022</v>
      </c>
      <c r="AC1546">
        <f t="shared" si="416"/>
        <v>8</v>
      </c>
      <c r="AD1546" s="23">
        <f t="shared" ref="AD1546:AD1609" si="417">ROUNDUP(AC1546/3,0)</f>
        <v>3</v>
      </c>
      <c r="AE1546">
        <f>IF(ISBLANK(Basket_Sheet!$I$1),0,IF(Basket_Sheet!$I$1=0,1,IF(Calculation_Sheet!AB1546=Basket_Sheet!$I$1,1,0)))</f>
        <v>1</v>
      </c>
      <c r="AF1546">
        <f>IF(ISBLANK(Basket_Sheet!$I$2),0,IF(Basket_Sheet!$I$2=0,1,IF(Calculation_Sheet!AC1546=Basket_Sheet!$I$2,1,0)))</f>
        <v>0</v>
      </c>
      <c r="AG1546">
        <f>IF(ISBLANK(Basket_Sheet!$I$3),0,IF(Basket_Sheet!$I$3=0,1,IF(Calculation_Sheet!AD1546=Basket_Sheet!$I$3,1,0)))</f>
        <v>0</v>
      </c>
      <c r="AH1546">
        <f t="shared" ref="AH1546:AH1609" si="418">IF(SUM(AE1546:AG1546)&gt;=$T$1,1,0)</f>
        <v>1</v>
      </c>
    </row>
    <row r="1547" spans="1:34" x14ac:dyDescent="0.35">
      <c r="A1547" s="19">
        <v>44802</v>
      </c>
      <c r="B1547" s="7">
        <v>3.0143001795480995</v>
      </c>
      <c r="C1547">
        <v>2.4429399999999999E-4</v>
      </c>
      <c r="D1547">
        <v>2.1128864559512E-2</v>
      </c>
      <c r="E1547">
        <v>14.059575475685399</v>
      </c>
      <c r="F1547">
        <v>5</v>
      </c>
      <c r="G1547">
        <f t="shared" si="409"/>
        <v>99999</v>
      </c>
      <c r="H1547">
        <f t="shared" si="410"/>
        <v>99999</v>
      </c>
      <c r="I1547">
        <f t="shared" si="411"/>
        <v>1</v>
      </c>
      <c r="J1547">
        <f>IF(Basket_Sheet!$I$6=0,IF(C1547&lt;Basket_Sheet!$I$7,-10,10),IF(Basket_Sheet!$I$6=1,IF(D1547&lt;Basket_Sheet!$I$7,-10,10),IF(Basket_Sheet!$I$6=2,IF(E1547&gt;Basket_Sheet!$I$7,-10,10),"")))</f>
        <v>-10</v>
      </c>
      <c r="K1547">
        <f t="shared" si="412"/>
        <v>1</v>
      </c>
      <c r="L1547">
        <f t="shared" si="413"/>
        <v>6</v>
      </c>
      <c r="M1547">
        <f t="shared" si="414"/>
        <v>6</v>
      </c>
      <c r="N1547">
        <v>38346.851600000002</v>
      </c>
      <c r="O1547" s="6">
        <f t="shared" ref="O1547:O1610" si="419">N1547/N1546-1</f>
        <v>-1.7669314738709252E-2</v>
      </c>
      <c r="P1547">
        <v>69691512</v>
      </c>
      <c r="Q1547" s="6">
        <f t="shared" ref="Q1547:Q1610" si="420">P1547/P1546-1</f>
        <v>6.9311888355672036E-3</v>
      </c>
      <c r="R1547">
        <v>10039.004440107894</v>
      </c>
      <c r="S1547" s="6">
        <f t="shared" ref="S1547:S1610" si="421">R1547/R1546-1</f>
        <v>2.688766638984097E-3</v>
      </c>
      <c r="T1547" s="29">
        <v>1472.9888800000003</v>
      </c>
      <c r="U1547" s="6">
        <f t="shared" ref="U1547:U1610" si="422">T1547/T1546-1</f>
        <v>3.6708738714155142E-3</v>
      </c>
      <c r="V1547">
        <v>2287.7270399999998</v>
      </c>
      <c r="W1547" s="6">
        <f t="shared" si="407"/>
        <v>-2.8104398746131576E-3</v>
      </c>
      <c r="X1547">
        <v>11511.993320107895</v>
      </c>
      <c r="Y1547" s="6">
        <f t="shared" ref="Y1547:Y1610" si="423">X1547/X1546-1</f>
        <v>2.8143225187233778E-3</v>
      </c>
      <c r="Z1547" s="29">
        <v>13799.720360107895</v>
      </c>
      <c r="AA1547" s="6">
        <f t="shared" si="408"/>
        <v>1.8774618978756319E-3</v>
      </c>
      <c r="AB1547">
        <f t="shared" si="415"/>
        <v>2022</v>
      </c>
      <c r="AC1547">
        <f t="shared" si="416"/>
        <v>8</v>
      </c>
      <c r="AD1547" s="23">
        <f t="shared" si="417"/>
        <v>3</v>
      </c>
      <c r="AE1547">
        <f>IF(ISBLANK(Basket_Sheet!$I$1),0,IF(Basket_Sheet!$I$1=0,1,IF(Calculation_Sheet!AB1547=Basket_Sheet!$I$1,1,0)))</f>
        <v>1</v>
      </c>
      <c r="AF1547">
        <f>IF(ISBLANK(Basket_Sheet!$I$2),0,IF(Basket_Sheet!$I$2=0,1,IF(Calculation_Sheet!AC1547=Basket_Sheet!$I$2,1,0)))</f>
        <v>0</v>
      </c>
      <c r="AG1547">
        <f>IF(ISBLANK(Basket_Sheet!$I$3),0,IF(Basket_Sheet!$I$3=0,1,IF(Calculation_Sheet!AD1547=Basket_Sheet!$I$3,1,0)))</f>
        <v>0</v>
      </c>
      <c r="AH1547">
        <f t="shared" si="418"/>
        <v>1</v>
      </c>
    </row>
    <row r="1548" spans="1:34" x14ac:dyDescent="0.35">
      <c r="A1548" s="19">
        <v>44803</v>
      </c>
      <c r="B1548" s="7">
        <v>1.5435253218468206</v>
      </c>
      <c r="C1548">
        <v>0.95098046999999997</v>
      </c>
      <c r="D1548">
        <v>0.46956864468981502</v>
      </c>
      <c r="E1548">
        <v>3.4167468831341901</v>
      </c>
      <c r="F1548">
        <v>2</v>
      </c>
      <c r="G1548">
        <f t="shared" si="409"/>
        <v>99999</v>
      </c>
      <c r="H1548">
        <f t="shared" si="410"/>
        <v>99999</v>
      </c>
      <c r="I1548">
        <f t="shared" si="411"/>
        <v>1</v>
      </c>
      <c r="J1548">
        <f>IF(Basket_Sheet!$I$6=0,IF(C1548&lt;Basket_Sheet!$I$7,-10,10),IF(Basket_Sheet!$I$6=1,IF(D1548&lt;Basket_Sheet!$I$7,-10,10),IF(Basket_Sheet!$I$6=2,IF(E1548&gt;Basket_Sheet!$I$7,-10,10),"")))</f>
        <v>10</v>
      </c>
      <c r="K1548">
        <f t="shared" si="412"/>
        <v>1</v>
      </c>
      <c r="L1548">
        <f t="shared" si="413"/>
        <v>5</v>
      </c>
      <c r="M1548">
        <f t="shared" si="414"/>
        <v>5</v>
      </c>
      <c r="N1548">
        <v>39520.351600000002</v>
      </c>
      <c r="O1548" s="6">
        <f t="shared" si="419"/>
        <v>3.0602251580935436E-2</v>
      </c>
      <c r="P1548">
        <v>69776344</v>
      </c>
      <c r="Q1548" s="6">
        <f t="shared" si="420"/>
        <v>1.2172501007008396E-3</v>
      </c>
      <c r="R1548">
        <v>10048.510811625723</v>
      </c>
      <c r="S1548" s="6">
        <f t="shared" si="421"/>
        <v>9.4694365109049272E-4</v>
      </c>
      <c r="T1548" s="29">
        <v>1480.8839200000004</v>
      </c>
      <c r="U1548" s="6">
        <f t="shared" si="422"/>
        <v>5.3598775301006985E-3</v>
      </c>
      <c r="V1548">
        <v>2328.6967599999994</v>
      </c>
      <c r="W1548" s="6">
        <f t="shared" ref="W1548:W1611" si="424">V1548/V1547-1</f>
        <v>1.7908482648349322E-2</v>
      </c>
      <c r="X1548">
        <v>11529.394731625724</v>
      </c>
      <c r="Y1548" s="6">
        <f t="shared" si="423"/>
        <v>1.5115897858830607E-3</v>
      </c>
      <c r="Z1548" s="29">
        <v>13858.091491625722</v>
      </c>
      <c r="AA1548" s="6">
        <f t="shared" ref="AA1548:AA1611" si="425">Z1548/Z1547-1</f>
        <v>4.229877852203856E-3</v>
      </c>
      <c r="AB1548">
        <f t="shared" si="415"/>
        <v>2022</v>
      </c>
      <c r="AC1548">
        <f t="shared" si="416"/>
        <v>8</v>
      </c>
      <c r="AD1548" s="23">
        <f t="shared" si="417"/>
        <v>3</v>
      </c>
      <c r="AE1548">
        <f>IF(ISBLANK(Basket_Sheet!$I$1),0,IF(Basket_Sheet!$I$1=0,1,IF(Calculation_Sheet!AB1548=Basket_Sheet!$I$1,1,0)))</f>
        <v>1</v>
      </c>
      <c r="AF1548">
        <f>IF(ISBLANK(Basket_Sheet!$I$2),0,IF(Basket_Sheet!$I$2=0,1,IF(Calculation_Sheet!AC1548=Basket_Sheet!$I$2,1,0)))</f>
        <v>0</v>
      </c>
      <c r="AG1548">
        <f>IF(ISBLANK(Basket_Sheet!$I$3),0,IF(Basket_Sheet!$I$3=0,1,IF(Calculation_Sheet!AD1548=Basket_Sheet!$I$3,1,0)))</f>
        <v>0</v>
      </c>
      <c r="AH1548">
        <f t="shared" si="418"/>
        <v>1</v>
      </c>
    </row>
    <row r="1549" spans="1:34" x14ac:dyDescent="0.35">
      <c r="A1549" s="19">
        <v>44805</v>
      </c>
      <c r="B1549" s="7">
        <v>0.54422362745536346</v>
      </c>
      <c r="C1549">
        <v>0.54224080200000002</v>
      </c>
      <c r="D1549">
        <v>2.0110200504638801E-2</v>
      </c>
      <c r="E1549">
        <v>8.7922773867956607</v>
      </c>
      <c r="F1549">
        <v>18</v>
      </c>
      <c r="G1549">
        <f t="shared" si="409"/>
        <v>99999</v>
      </c>
      <c r="H1549">
        <f t="shared" si="410"/>
        <v>99999</v>
      </c>
      <c r="I1549">
        <f t="shared" si="411"/>
        <v>1</v>
      </c>
      <c r="J1549">
        <f>IF(Basket_Sheet!$I$6=0,IF(C1549&lt;Basket_Sheet!$I$7,-10,10),IF(Basket_Sheet!$I$6=1,IF(D1549&lt;Basket_Sheet!$I$7,-10,10),IF(Basket_Sheet!$I$6=2,IF(E1549&gt;Basket_Sheet!$I$7,-10,10),"")))</f>
        <v>-10</v>
      </c>
      <c r="K1549">
        <f t="shared" si="412"/>
        <v>1</v>
      </c>
      <c r="L1549">
        <f t="shared" si="413"/>
        <v>6</v>
      </c>
      <c r="M1549">
        <f t="shared" si="414"/>
        <v>6</v>
      </c>
      <c r="N1549">
        <v>39345.800799999997</v>
      </c>
      <c r="O1549" s="6">
        <f t="shared" si="419"/>
        <v>-4.4167319604515587E-3</v>
      </c>
      <c r="P1549">
        <v>70059808</v>
      </c>
      <c r="Q1549" s="6">
        <f t="shared" si="420"/>
        <v>4.0624656402175052E-3</v>
      </c>
      <c r="R1549">
        <v>10053.753957806714</v>
      </c>
      <c r="S1549" s="6">
        <f t="shared" si="421"/>
        <v>5.2178340445463434E-4</v>
      </c>
      <c r="T1549" s="29">
        <v>1479.8960600000005</v>
      </c>
      <c r="U1549" s="6">
        <f t="shared" si="422"/>
        <v>-6.670745671949474E-4</v>
      </c>
      <c r="V1549">
        <v>2393.1433599999996</v>
      </c>
      <c r="W1549" s="6">
        <f t="shared" si="424"/>
        <v>2.7674964429460713E-2</v>
      </c>
      <c r="X1549">
        <v>11533.650017806714</v>
      </c>
      <c r="Y1549" s="6">
        <f t="shared" si="423"/>
        <v>3.6908148953540554E-4</v>
      </c>
      <c r="Z1549" s="29">
        <v>13926.793377806714</v>
      </c>
      <c r="AA1549" s="6">
        <f t="shared" si="425"/>
        <v>4.9575286916316852E-3</v>
      </c>
      <c r="AB1549">
        <f t="shared" si="415"/>
        <v>2022</v>
      </c>
      <c r="AC1549">
        <f t="shared" si="416"/>
        <v>9</v>
      </c>
      <c r="AD1549" s="23">
        <f t="shared" si="417"/>
        <v>3</v>
      </c>
      <c r="AE1549">
        <f>IF(ISBLANK(Basket_Sheet!$I$1),0,IF(Basket_Sheet!$I$1=0,1,IF(Calculation_Sheet!AB1549=Basket_Sheet!$I$1,1,0)))</f>
        <v>1</v>
      </c>
      <c r="AF1549">
        <f>IF(ISBLANK(Basket_Sheet!$I$2),0,IF(Basket_Sheet!$I$2=0,1,IF(Calculation_Sheet!AC1549=Basket_Sheet!$I$2,1,0)))</f>
        <v>0</v>
      </c>
      <c r="AG1549">
        <f>IF(ISBLANK(Basket_Sheet!$I$3),0,IF(Basket_Sheet!$I$3=0,1,IF(Calculation_Sheet!AD1549=Basket_Sheet!$I$3,1,0)))</f>
        <v>0</v>
      </c>
      <c r="AH1549">
        <f t="shared" si="418"/>
        <v>1</v>
      </c>
    </row>
    <row r="1550" spans="1:34" x14ac:dyDescent="0.35">
      <c r="A1550" s="19">
        <v>44806</v>
      </c>
      <c r="B1550" s="7">
        <v>0.65535197722599936</v>
      </c>
      <c r="C1550">
        <v>0.583627707</v>
      </c>
      <c r="D1550">
        <v>8.9698257678760301E-2</v>
      </c>
      <c r="E1550">
        <v>10.2690138347869</v>
      </c>
      <c r="F1550">
        <v>8</v>
      </c>
      <c r="G1550">
        <f t="shared" si="409"/>
        <v>99999</v>
      </c>
      <c r="H1550">
        <f t="shared" si="410"/>
        <v>99999</v>
      </c>
      <c r="I1550">
        <f t="shared" si="411"/>
        <v>1</v>
      </c>
      <c r="J1550">
        <f>IF(Basket_Sheet!$I$6=0,IF(C1550&lt;Basket_Sheet!$I$7,-10,10),IF(Basket_Sheet!$I$6=1,IF(D1550&lt;Basket_Sheet!$I$7,-10,10),IF(Basket_Sheet!$I$6=2,IF(E1550&gt;Basket_Sheet!$I$7,-10,10),"")))</f>
        <v>-10</v>
      </c>
      <c r="K1550">
        <f t="shared" si="412"/>
        <v>1</v>
      </c>
      <c r="L1550">
        <f t="shared" si="413"/>
        <v>6</v>
      </c>
      <c r="M1550">
        <f t="shared" si="414"/>
        <v>6</v>
      </c>
      <c r="N1550">
        <v>39384.050799999997</v>
      </c>
      <c r="O1550" s="6">
        <f t="shared" si="419"/>
        <v>9.7214948539048329E-4</v>
      </c>
      <c r="P1550">
        <v>70394640</v>
      </c>
      <c r="Q1550" s="6">
        <f t="shared" si="420"/>
        <v>4.779230910824106E-3</v>
      </c>
      <c r="R1550">
        <v>10074.92647998806</v>
      </c>
      <c r="S1550" s="6">
        <f t="shared" si="421"/>
        <v>2.1059320001466375E-3</v>
      </c>
      <c r="T1550" s="29">
        <v>1476.2815200000005</v>
      </c>
      <c r="U1550" s="6">
        <f t="shared" si="422"/>
        <v>-2.4424282878353631E-3</v>
      </c>
      <c r="V1550">
        <v>2308.7722799999992</v>
      </c>
      <c r="W1550" s="6">
        <f t="shared" si="424"/>
        <v>-3.5255338819317639E-2</v>
      </c>
      <c r="X1550">
        <v>11551.207999988061</v>
      </c>
      <c r="Y1550" s="6">
        <f t="shared" si="423"/>
        <v>1.5223265968915545E-3</v>
      </c>
      <c r="Z1550" s="29">
        <v>13859.98027998806</v>
      </c>
      <c r="AA1550" s="6">
        <f t="shared" si="425"/>
        <v>-4.7974502102634542E-3</v>
      </c>
      <c r="AB1550">
        <f t="shared" si="415"/>
        <v>2022</v>
      </c>
      <c r="AC1550">
        <f t="shared" si="416"/>
        <v>9</v>
      </c>
      <c r="AD1550" s="23">
        <f t="shared" si="417"/>
        <v>3</v>
      </c>
      <c r="AE1550">
        <f>IF(ISBLANK(Basket_Sheet!$I$1),0,IF(Basket_Sheet!$I$1=0,1,IF(Calculation_Sheet!AB1550=Basket_Sheet!$I$1,1,0)))</f>
        <v>1</v>
      </c>
      <c r="AF1550">
        <f>IF(ISBLANK(Basket_Sheet!$I$2),0,IF(Basket_Sheet!$I$2=0,1,IF(Calculation_Sheet!AC1550=Basket_Sheet!$I$2,1,0)))</f>
        <v>0</v>
      </c>
      <c r="AG1550">
        <f>IF(ISBLANK(Basket_Sheet!$I$3),0,IF(Basket_Sheet!$I$3=0,1,IF(Calculation_Sheet!AD1550=Basket_Sheet!$I$3,1,0)))</f>
        <v>0</v>
      </c>
      <c r="AH1550">
        <f t="shared" si="418"/>
        <v>1</v>
      </c>
    </row>
    <row r="1551" spans="1:34" x14ac:dyDescent="0.35">
      <c r="A1551" s="19">
        <v>44809</v>
      </c>
      <c r="B1551" s="7">
        <v>1.0756471761938648E-2</v>
      </c>
      <c r="C1551">
        <v>0.441115602</v>
      </c>
      <c r="D1551">
        <v>2.15042348045047E-2</v>
      </c>
      <c r="E1551">
        <v>11.609931637119701</v>
      </c>
      <c r="F1551">
        <v>5</v>
      </c>
      <c r="G1551">
        <f t="shared" si="409"/>
        <v>99999</v>
      </c>
      <c r="H1551">
        <f t="shared" si="410"/>
        <v>0</v>
      </c>
      <c r="I1551">
        <f t="shared" si="411"/>
        <v>99999</v>
      </c>
      <c r="J1551">
        <f>IF(Basket_Sheet!$I$6=0,IF(C1551&lt;Basket_Sheet!$I$7,-10,10),IF(Basket_Sheet!$I$6=1,IF(D1551&lt;Basket_Sheet!$I$7,-10,10),IF(Basket_Sheet!$I$6=2,IF(E1551&gt;Basket_Sheet!$I$7,-10,10),"")))</f>
        <v>-10</v>
      </c>
      <c r="K1551">
        <f t="shared" si="412"/>
        <v>0</v>
      </c>
      <c r="L1551">
        <f t="shared" si="413"/>
        <v>4</v>
      </c>
      <c r="M1551">
        <f t="shared" si="414"/>
        <v>4</v>
      </c>
      <c r="N1551">
        <v>39754.449200000003</v>
      </c>
      <c r="O1551" s="6">
        <f t="shared" si="419"/>
        <v>9.4047816940152629E-3</v>
      </c>
      <c r="P1551">
        <v>70381176</v>
      </c>
      <c r="Q1551" s="6">
        <f t="shared" si="420"/>
        <v>-1.912645621882092E-4</v>
      </c>
      <c r="R1551">
        <v>10078.854562743702</v>
      </c>
      <c r="S1551" s="6">
        <f t="shared" si="421"/>
        <v>3.8988698959174783E-4</v>
      </c>
      <c r="T1551" s="29">
        <v>1478.3259200000005</v>
      </c>
      <c r="U1551" s="6">
        <f t="shared" si="422"/>
        <v>1.3848307198209842E-3</v>
      </c>
      <c r="V1551">
        <v>2308.7722799999992</v>
      </c>
      <c r="W1551" s="6">
        <f t="shared" si="424"/>
        <v>0</v>
      </c>
      <c r="X1551">
        <v>11557.180482743703</v>
      </c>
      <c r="Y1551" s="6">
        <f t="shared" si="423"/>
        <v>5.170439970996199E-4</v>
      </c>
      <c r="Z1551" s="29">
        <v>13865.952762743702</v>
      </c>
      <c r="AA1551" s="6">
        <f t="shared" si="425"/>
        <v>4.3091567484165871E-4</v>
      </c>
      <c r="AB1551">
        <f t="shared" si="415"/>
        <v>2022</v>
      </c>
      <c r="AC1551">
        <f t="shared" si="416"/>
        <v>9</v>
      </c>
      <c r="AD1551" s="23">
        <f t="shared" si="417"/>
        <v>3</v>
      </c>
      <c r="AE1551">
        <f>IF(ISBLANK(Basket_Sheet!$I$1),0,IF(Basket_Sheet!$I$1=0,1,IF(Calculation_Sheet!AB1551=Basket_Sheet!$I$1,1,0)))</f>
        <v>1</v>
      </c>
      <c r="AF1551">
        <f>IF(ISBLANK(Basket_Sheet!$I$2),0,IF(Basket_Sheet!$I$2=0,1,IF(Calculation_Sheet!AC1551=Basket_Sheet!$I$2,1,0)))</f>
        <v>0</v>
      </c>
      <c r="AG1551">
        <f>IF(ISBLANK(Basket_Sheet!$I$3),0,IF(Basket_Sheet!$I$3=0,1,IF(Calculation_Sheet!AD1551=Basket_Sheet!$I$3,1,0)))</f>
        <v>0</v>
      </c>
      <c r="AH1551">
        <f t="shared" si="418"/>
        <v>1</v>
      </c>
    </row>
    <row r="1552" spans="1:34" x14ac:dyDescent="0.35">
      <c r="A1552" s="19">
        <v>44810</v>
      </c>
      <c r="B1552" s="7">
        <v>-0.98773996213339077</v>
      </c>
      <c r="C1552">
        <v>1.021323E-3</v>
      </c>
      <c r="D1552">
        <v>8.3495605588889604E-2</v>
      </c>
      <c r="E1552">
        <v>9.2773288219580401</v>
      </c>
      <c r="F1552">
        <v>5</v>
      </c>
      <c r="G1552">
        <f t="shared" si="409"/>
        <v>-1</v>
      </c>
      <c r="H1552">
        <f t="shared" si="410"/>
        <v>99999</v>
      </c>
      <c r="I1552">
        <f t="shared" si="411"/>
        <v>99999</v>
      </c>
      <c r="J1552">
        <f>IF(Basket_Sheet!$I$6=0,IF(C1552&lt;Basket_Sheet!$I$7,-10,10),IF(Basket_Sheet!$I$6=1,IF(D1552&lt;Basket_Sheet!$I$7,-10,10),IF(Basket_Sheet!$I$6=2,IF(E1552&gt;Basket_Sheet!$I$7,-10,10),"")))</f>
        <v>-10</v>
      </c>
      <c r="K1552">
        <f t="shared" si="412"/>
        <v>-1</v>
      </c>
      <c r="L1552">
        <f t="shared" si="413"/>
        <v>2</v>
      </c>
      <c r="M1552">
        <f t="shared" si="414"/>
        <v>2</v>
      </c>
      <c r="N1552">
        <v>39673.300799999997</v>
      </c>
      <c r="O1552" s="6">
        <f t="shared" si="419"/>
        <v>-2.0412407072163408E-3</v>
      </c>
      <c r="P1552">
        <v>70440664</v>
      </c>
      <c r="Q1552" s="6">
        <f t="shared" si="420"/>
        <v>8.4522600190717334E-4</v>
      </c>
      <c r="R1552">
        <v>10074.62734582659</v>
      </c>
      <c r="S1552" s="6">
        <f t="shared" si="421"/>
        <v>-4.194144176599135E-4</v>
      </c>
      <c r="T1552" s="29">
        <v>1469.6044200000003</v>
      </c>
      <c r="U1552" s="6">
        <f t="shared" si="422"/>
        <v>-5.899578626071933E-3</v>
      </c>
      <c r="V1552">
        <v>2308.6964399999997</v>
      </c>
      <c r="W1552" s="6">
        <f t="shared" si="424"/>
        <v>-3.2848627236403694E-5</v>
      </c>
      <c r="X1552">
        <v>11544.231765826589</v>
      </c>
      <c r="Y1552" s="6">
        <f t="shared" si="423"/>
        <v>-1.1204044910821942E-3</v>
      </c>
      <c r="Z1552" s="29">
        <v>13852.928205826589</v>
      </c>
      <c r="AA1552" s="6">
        <f t="shared" si="425"/>
        <v>-9.3931929092594402E-4</v>
      </c>
      <c r="AB1552">
        <f t="shared" si="415"/>
        <v>2022</v>
      </c>
      <c r="AC1552">
        <f t="shared" si="416"/>
        <v>9</v>
      </c>
      <c r="AD1552" s="23">
        <f t="shared" si="417"/>
        <v>3</v>
      </c>
      <c r="AE1552">
        <f>IF(ISBLANK(Basket_Sheet!$I$1),0,IF(Basket_Sheet!$I$1=0,1,IF(Calculation_Sheet!AB1552=Basket_Sheet!$I$1,1,0)))</f>
        <v>1</v>
      </c>
      <c r="AF1552">
        <f>IF(ISBLANK(Basket_Sheet!$I$2),0,IF(Basket_Sheet!$I$2=0,1,IF(Calculation_Sheet!AC1552=Basket_Sheet!$I$2,1,0)))</f>
        <v>0</v>
      </c>
      <c r="AG1552">
        <f>IF(ISBLANK(Basket_Sheet!$I$3),0,IF(Basket_Sheet!$I$3=0,1,IF(Calculation_Sheet!AD1552=Basket_Sheet!$I$3,1,0)))</f>
        <v>0</v>
      </c>
      <c r="AH1552">
        <f t="shared" si="418"/>
        <v>1</v>
      </c>
    </row>
    <row r="1553" spans="1:34" x14ac:dyDescent="0.35">
      <c r="A1553" s="19">
        <v>44811</v>
      </c>
      <c r="B1553" s="7">
        <v>1.5239202372229317</v>
      </c>
      <c r="C1553">
        <v>0.25628803300000003</v>
      </c>
      <c r="D1553">
        <v>0.100256926923673</v>
      </c>
      <c r="E1553">
        <v>9.7939316916982992</v>
      </c>
      <c r="F1553">
        <v>3</v>
      </c>
      <c r="G1553">
        <f t="shared" si="409"/>
        <v>99999</v>
      </c>
      <c r="H1553">
        <f t="shared" si="410"/>
        <v>99999</v>
      </c>
      <c r="I1553">
        <f t="shared" si="411"/>
        <v>1</v>
      </c>
      <c r="J1553">
        <f>IF(Basket_Sheet!$I$6=0,IF(C1553&lt;Basket_Sheet!$I$7,-10,10),IF(Basket_Sheet!$I$6=1,IF(D1553&lt;Basket_Sheet!$I$7,-10,10),IF(Basket_Sheet!$I$6=2,IF(E1553&gt;Basket_Sheet!$I$7,-10,10),"")))</f>
        <v>10</v>
      </c>
      <c r="K1553">
        <f t="shared" si="412"/>
        <v>1</v>
      </c>
      <c r="L1553">
        <f t="shared" si="413"/>
        <v>5</v>
      </c>
      <c r="M1553">
        <f t="shared" si="414"/>
        <v>5</v>
      </c>
      <c r="N1553">
        <v>39454.601600000002</v>
      </c>
      <c r="O1553" s="6">
        <f t="shared" si="419"/>
        <v>-5.5125032601268664E-3</v>
      </c>
      <c r="P1553">
        <v>70510256</v>
      </c>
      <c r="Q1553" s="6">
        <f t="shared" si="420"/>
        <v>9.8795207268342899E-4</v>
      </c>
      <c r="R1553">
        <v>10136.815695521915</v>
      </c>
      <c r="S1553" s="6">
        <f t="shared" si="421"/>
        <v>6.172769231120645E-3</v>
      </c>
      <c r="T1553" s="29">
        <v>1473.4993000000004</v>
      </c>
      <c r="U1553" s="6">
        <f t="shared" si="422"/>
        <v>2.6502914301251845E-3</v>
      </c>
      <c r="V1553">
        <v>2308.3679999999995</v>
      </c>
      <c r="W1553" s="6">
        <f t="shared" si="424"/>
        <v>-1.4226209834677928E-4</v>
      </c>
      <c r="X1553">
        <v>11610.314995521916</v>
      </c>
      <c r="Y1553" s="6">
        <f t="shared" si="423"/>
        <v>5.7243505705548703E-3</v>
      </c>
      <c r="Z1553" s="29">
        <v>13918.682995521915</v>
      </c>
      <c r="AA1553" s="6">
        <f t="shared" si="425"/>
        <v>4.7466346983353613E-3</v>
      </c>
      <c r="AB1553">
        <f t="shared" si="415"/>
        <v>2022</v>
      </c>
      <c r="AC1553">
        <f t="shared" si="416"/>
        <v>9</v>
      </c>
      <c r="AD1553" s="23">
        <f t="shared" si="417"/>
        <v>3</v>
      </c>
      <c r="AE1553">
        <f>IF(ISBLANK(Basket_Sheet!$I$1),0,IF(Basket_Sheet!$I$1=0,1,IF(Calculation_Sheet!AB1553=Basket_Sheet!$I$1,1,0)))</f>
        <v>1</v>
      </c>
      <c r="AF1553">
        <f>IF(ISBLANK(Basket_Sheet!$I$2),0,IF(Basket_Sheet!$I$2=0,1,IF(Calculation_Sheet!AC1553=Basket_Sheet!$I$2,1,0)))</f>
        <v>0</v>
      </c>
      <c r="AG1553">
        <f>IF(ISBLANK(Basket_Sheet!$I$3),0,IF(Basket_Sheet!$I$3=0,1,IF(Calculation_Sheet!AD1553=Basket_Sheet!$I$3,1,0)))</f>
        <v>0</v>
      </c>
      <c r="AH1553">
        <f t="shared" si="418"/>
        <v>1</v>
      </c>
    </row>
    <row r="1554" spans="1:34" x14ac:dyDescent="0.35">
      <c r="A1554" s="19">
        <v>44812</v>
      </c>
      <c r="B1554" s="7">
        <v>1.2536021154251298</v>
      </c>
      <c r="C1554">
        <v>0.84368341899999999</v>
      </c>
      <c r="D1554">
        <v>0.256876209027386</v>
      </c>
      <c r="E1554">
        <v>6.6152676709173202</v>
      </c>
      <c r="F1554">
        <v>2</v>
      </c>
      <c r="G1554">
        <f t="shared" si="409"/>
        <v>99999</v>
      </c>
      <c r="H1554">
        <f t="shared" si="410"/>
        <v>99999</v>
      </c>
      <c r="I1554">
        <f t="shared" si="411"/>
        <v>1</v>
      </c>
      <c r="J1554">
        <f>IF(Basket_Sheet!$I$6=0,IF(C1554&lt;Basket_Sheet!$I$7,-10,10),IF(Basket_Sheet!$I$6=1,IF(D1554&lt;Basket_Sheet!$I$7,-10,10),IF(Basket_Sheet!$I$6=2,IF(E1554&gt;Basket_Sheet!$I$7,-10,10),"")))</f>
        <v>10</v>
      </c>
      <c r="K1554">
        <f t="shared" si="412"/>
        <v>1</v>
      </c>
      <c r="L1554">
        <f t="shared" si="413"/>
        <v>5</v>
      </c>
      <c r="M1554">
        <f t="shared" si="414"/>
        <v>5</v>
      </c>
      <c r="N1554">
        <v>40242.101600000002</v>
      </c>
      <c r="O1554" s="6">
        <f t="shared" si="419"/>
        <v>1.9959649015946379E-2</v>
      </c>
      <c r="P1554">
        <v>70887760</v>
      </c>
      <c r="Q1554" s="6">
        <f t="shared" si="420"/>
        <v>5.3538878088883468E-3</v>
      </c>
      <c r="R1554">
        <v>10176.287856976371</v>
      </c>
      <c r="S1554" s="6">
        <f t="shared" si="421"/>
        <v>3.8939409218905485E-3</v>
      </c>
      <c r="T1554" s="29">
        <v>1477.9101000000003</v>
      </c>
      <c r="U1554" s="6">
        <f t="shared" si="422"/>
        <v>2.9934184563236155E-3</v>
      </c>
      <c r="V1554">
        <v>2317.4332799999993</v>
      </c>
      <c r="W1554" s="6">
        <f t="shared" si="424"/>
        <v>3.9271381339542888E-3</v>
      </c>
      <c r="X1554">
        <v>11654.197956976372</v>
      </c>
      <c r="Y1554" s="6">
        <f t="shared" si="423"/>
        <v>3.7796529613005614E-3</v>
      </c>
      <c r="Z1554" s="29">
        <v>13971.631236976371</v>
      </c>
      <c r="AA1554" s="6">
        <f t="shared" si="425"/>
        <v>3.8041128942654101E-3</v>
      </c>
      <c r="AB1554">
        <f t="shared" si="415"/>
        <v>2022</v>
      </c>
      <c r="AC1554">
        <f t="shared" si="416"/>
        <v>9</v>
      </c>
      <c r="AD1554" s="23">
        <f t="shared" si="417"/>
        <v>3</v>
      </c>
      <c r="AE1554">
        <f>IF(ISBLANK(Basket_Sheet!$I$1),0,IF(Basket_Sheet!$I$1=0,1,IF(Calculation_Sheet!AB1554=Basket_Sheet!$I$1,1,0)))</f>
        <v>1</v>
      </c>
      <c r="AF1554">
        <f>IF(ISBLANK(Basket_Sheet!$I$2),0,IF(Basket_Sheet!$I$2=0,1,IF(Calculation_Sheet!AC1554=Basket_Sheet!$I$2,1,0)))</f>
        <v>0</v>
      </c>
      <c r="AG1554">
        <f>IF(ISBLANK(Basket_Sheet!$I$3),0,IF(Basket_Sheet!$I$3=0,1,IF(Calculation_Sheet!AD1554=Basket_Sheet!$I$3,1,0)))</f>
        <v>0</v>
      </c>
      <c r="AH1554">
        <f t="shared" si="418"/>
        <v>1</v>
      </c>
    </row>
    <row r="1555" spans="1:34" x14ac:dyDescent="0.35">
      <c r="A1555" s="19">
        <v>44813</v>
      </c>
      <c r="B1555" s="7">
        <v>3.1584408461016851E-2</v>
      </c>
      <c r="C1555">
        <v>0.64175045200000003</v>
      </c>
      <c r="D1555">
        <v>7.94438726477322E-2</v>
      </c>
      <c r="E1555">
        <v>7.6836087606919596</v>
      </c>
      <c r="F1555">
        <v>2</v>
      </c>
      <c r="G1555">
        <f t="shared" si="409"/>
        <v>99999</v>
      </c>
      <c r="H1555">
        <f t="shared" si="410"/>
        <v>0</v>
      </c>
      <c r="I1555">
        <f t="shared" si="411"/>
        <v>99999</v>
      </c>
      <c r="J1555">
        <f>IF(Basket_Sheet!$I$6=0,IF(C1555&lt;Basket_Sheet!$I$7,-10,10),IF(Basket_Sheet!$I$6=1,IF(D1555&lt;Basket_Sheet!$I$7,-10,10),IF(Basket_Sheet!$I$6=2,IF(E1555&gt;Basket_Sheet!$I$7,-10,10),"")))</f>
        <v>-10</v>
      </c>
      <c r="K1555">
        <f t="shared" si="412"/>
        <v>0</v>
      </c>
      <c r="L1555">
        <f t="shared" si="413"/>
        <v>4</v>
      </c>
      <c r="M1555">
        <f t="shared" si="414"/>
        <v>4</v>
      </c>
      <c r="N1555">
        <v>40385</v>
      </c>
      <c r="O1555" s="6">
        <f t="shared" si="419"/>
        <v>3.5509676264025014E-3</v>
      </c>
      <c r="P1555">
        <v>70906520</v>
      </c>
      <c r="Q1555" s="6">
        <f t="shared" si="420"/>
        <v>2.6464371282153287E-4</v>
      </c>
      <c r="R1555">
        <v>10167.593435280993</v>
      </c>
      <c r="S1555" s="6">
        <f t="shared" si="421"/>
        <v>-8.5438047916630566E-4</v>
      </c>
      <c r="T1555" s="29">
        <v>1475.6721200000004</v>
      </c>
      <c r="U1555" s="6">
        <f t="shared" si="422"/>
        <v>-1.5142869650865975E-3</v>
      </c>
      <c r="V1555">
        <v>2332.6788799999995</v>
      </c>
      <c r="W1555" s="6">
        <f t="shared" si="424"/>
        <v>6.578657574124458E-3</v>
      </c>
      <c r="X1555">
        <v>11643.265555280994</v>
      </c>
      <c r="Y1555" s="6">
        <f t="shared" si="423"/>
        <v>-9.3806555678366266E-4</v>
      </c>
      <c r="Z1555" s="29">
        <v>13975.944435280993</v>
      </c>
      <c r="AA1555" s="6">
        <f t="shared" si="425"/>
        <v>3.0871114699948521E-4</v>
      </c>
      <c r="AB1555">
        <f t="shared" si="415"/>
        <v>2022</v>
      </c>
      <c r="AC1555">
        <f t="shared" si="416"/>
        <v>9</v>
      </c>
      <c r="AD1555" s="23">
        <f t="shared" si="417"/>
        <v>3</v>
      </c>
      <c r="AE1555">
        <f>IF(ISBLANK(Basket_Sheet!$I$1),0,IF(Basket_Sheet!$I$1=0,1,IF(Calculation_Sheet!AB1555=Basket_Sheet!$I$1,1,0)))</f>
        <v>1</v>
      </c>
      <c r="AF1555">
        <f>IF(ISBLANK(Basket_Sheet!$I$2),0,IF(Basket_Sheet!$I$2=0,1,IF(Calculation_Sheet!AC1555=Basket_Sheet!$I$2,1,0)))</f>
        <v>0</v>
      </c>
      <c r="AG1555">
        <f>IF(ISBLANK(Basket_Sheet!$I$3),0,IF(Basket_Sheet!$I$3=0,1,IF(Calculation_Sheet!AD1555=Basket_Sheet!$I$3,1,0)))</f>
        <v>0</v>
      </c>
      <c r="AH1555">
        <f t="shared" si="418"/>
        <v>1</v>
      </c>
    </row>
    <row r="1556" spans="1:34" x14ac:dyDescent="0.35">
      <c r="A1556" s="19">
        <v>44816</v>
      </c>
      <c r="B1556" s="7">
        <v>0.5372864064386087</v>
      </c>
      <c r="C1556">
        <v>1.9937222000000001E-2</v>
      </c>
      <c r="D1556">
        <v>9.8425093286819407E-2</v>
      </c>
      <c r="E1556">
        <v>7.34294723127043</v>
      </c>
      <c r="F1556">
        <v>1</v>
      </c>
      <c r="G1556">
        <f t="shared" si="409"/>
        <v>99999</v>
      </c>
      <c r="H1556">
        <f t="shared" si="410"/>
        <v>99999</v>
      </c>
      <c r="I1556">
        <f t="shared" si="411"/>
        <v>1</v>
      </c>
      <c r="J1556">
        <f>IF(Basket_Sheet!$I$6=0,IF(C1556&lt;Basket_Sheet!$I$7,-10,10),IF(Basket_Sheet!$I$6=1,IF(D1556&lt;Basket_Sheet!$I$7,-10,10),IF(Basket_Sheet!$I$6=2,IF(E1556&gt;Basket_Sheet!$I$7,-10,10),"")))</f>
        <v>10</v>
      </c>
      <c r="K1556">
        <f t="shared" si="412"/>
        <v>1</v>
      </c>
      <c r="L1556">
        <f t="shared" si="413"/>
        <v>5</v>
      </c>
      <c r="M1556">
        <f t="shared" si="414"/>
        <v>5</v>
      </c>
      <c r="N1556">
        <v>40561.5</v>
      </c>
      <c r="O1556" s="6">
        <f t="shared" si="419"/>
        <v>4.3704345672899159E-3</v>
      </c>
      <c r="P1556">
        <v>70913704</v>
      </c>
      <c r="Q1556" s="6">
        <f t="shared" si="420"/>
        <v>1.0131649388522845E-4</v>
      </c>
      <c r="R1556">
        <v>10176.046535852867</v>
      </c>
      <c r="S1556" s="6">
        <f t="shared" si="421"/>
        <v>8.3137672898514481E-4</v>
      </c>
      <c r="T1556" s="29">
        <v>1476.0700800000006</v>
      </c>
      <c r="U1556" s="6">
        <f t="shared" si="422"/>
        <v>2.6968050328157744E-4</v>
      </c>
      <c r="V1556">
        <v>2332.6788799999995</v>
      </c>
      <c r="W1556" s="6">
        <f t="shared" si="424"/>
        <v>0</v>
      </c>
      <c r="X1556">
        <v>11652.116615852869</v>
      </c>
      <c r="Y1556" s="6">
        <f t="shared" si="423"/>
        <v>7.6018712532577304E-4</v>
      </c>
      <c r="Z1556" s="29">
        <v>13984.795495852868</v>
      </c>
      <c r="AA1556" s="6">
        <f t="shared" si="425"/>
        <v>6.3330679460427142E-4</v>
      </c>
      <c r="AB1556">
        <f t="shared" si="415"/>
        <v>2022</v>
      </c>
      <c r="AC1556">
        <f t="shared" si="416"/>
        <v>9</v>
      </c>
      <c r="AD1556" s="23">
        <f t="shared" si="417"/>
        <v>3</v>
      </c>
      <c r="AE1556">
        <f>IF(ISBLANK(Basket_Sheet!$I$1),0,IF(Basket_Sheet!$I$1=0,1,IF(Calculation_Sheet!AB1556=Basket_Sheet!$I$1,1,0)))</f>
        <v>1</v>
      </c>
      <c r="AF1556">
        <f>IF(ISBLANK(Basket_Sheet!$I$2),0,IF(Basket_Sheet!$I$2=0,1,IF(Calculation_Sheet!AC1556=Basket_Sheet!$I$2,1,0)))</f>
        <v>0</v>
      </c>
      <c r="AG1556">
        <f>IF(ISBLANK(Basket_Sheet!$I$3),0,IF(Basket_Sheet!$I$3=0,1,IF(Calculation_Sheet!AD1556=Basket_Sheet!$I$3,1,0)))</f>
        <v>0</v>
      </c>
      <c r="AH1556">
        <f t="shared" si="418"/>
        <v>1</v>
      </c>
    </row>
    <row r="1557" spans="1:34" x14ac:dyDescent="0.35">
      <c r="A1557" s="19">
        <v>44817</v>
      </c>
      <c r="B1557" s="7">
        <v>1.1837794419227339</v>
      </c>
      <c r="C1557">
        <v>0.30599114100000002</v>
      </c>
      <c r="D1557">
        <v>0.10403122033145799</v>
      </c>
      <c r="E1557">
        <v>10.4939596371019</v>
      </c>
      <c r="F1557">
        <v>0</v>
      </c>
      <c r="G1557">
        <f t="shared" si="409"/>
        <v>99999</v>
      </c>
      <c r="H1557">
        <f t="shared" si="410"/>
        <v>99999</v>
      </c>
      <c r="I1557">
        <f t="shared" si="411"/>
        <v>1</v>
      </c>
      <c r="J1557">
        <f>IF(Basket_Sheet!$I$6=0,IF(C1557&lt;Basket_Sheet!$I$7,-10,10),IF(Basket_Sheet!$I$6=1,IF(D1557&lt;Basket_Sheet!$I$7,-10,10),IF(Basket_Sheet!$I$6=2,IF(E1557&gt;Basket_Sheet!$I$7,-10,10),"")))</f>
        <v>10</v>
      </c>
      <c r="K1557">
        <f t="shared" si="412"/>
        <v>1</v>
      </c>
      <c r="L1557">
        <f t="shared" si="413"/>
        <v>5</v>
      </c>
      <c r="M1557">
        <f t="shared" si="414"/>
        <v>5</v>
      </c>
      <c r="N1557">
        <v>40864.949200000003</v>
      </c>
      <c r="O1557" s="6">
        <f t="shared" si="419"/>
        <v>7.4812124798147028E-3</v>
      </c>
      <c r="P1557">
        <v>71135936</v>
      </c>
      <c r="Q1557" s="6">
        <f t="shared" si="420"/>
        <v>3.1338371494458173E-3</v>
      </c>
      <c r="R1557">
        <v>10193.279499571583</v>
      </c>
      <c r="S1557" s="6">
        <f t="shared" si="421"/>
        <v>1.6934831870116795E-3</v>
      </c>
      <c r="T1557" s="29">
        <v>1478.9924800000003</v>
      </c>
      <c r="U1557" s="6">
        <f t="shared" si="422"/>
        <v>1.9798517967384299E-3</v>
      </c>
      <c r="V1557">
        <v>2332.6788799999995</v>
      </c>
      <c r="W1557" s="6">
        <f t="shared" si="424"/>
        <v>0</v>
      </c>
      <c r="X1557">
        <v>11672.271979571584</v>
      </c>
      <c r="Y1557" s="6">
        <f t="shared" si="423"/>
        <v>1.7297598696612848E-3</v>
      </c>
      <c r="Z1557" s="29">
        <v>14004.950859571583</v>
      </c>
      <c r="AA1557" s="6">
        <f t="shared" si="425"/>
        <v>1.441234069149866E-3</v>
      </c>
      <c r="AB1557">
        <f t="shared" si="415"/>
        <v>2022</v>
      </c>
      <c r="AC1557">
        <f t="shared" si="416"/>
        <v>9</v>
      </c>
      <c r="AD1557" s="23">
        <f t="shared" si="417"/>
        <v>3</v>
      </c>
      <c r="AE1557">
        <f>IF(ISBLANK(Basket_Sheet!$I$1),0,IF(Basket_Sheet!$I$1=0,1,IF(Calculation_Sheet!AB1557=Basket_Sheet!$I$1,1,0)))</f>
        <v>1</v>
      </c>
      <c r="AF1557">
        <f>IF(ISBLANK(Basket_Sheet!$I$2),0,IF(Basket_Sheet!$I$2=0,1,IF(Calculation_Sheet!AC1557=Basket_Sheet!$I$2,1,0)))</f>
        <v>0</v>
      </c>
      <c r="AG1557">
        <f>IF(ISBLANK(Basket_Sheet!$I$3),0,IF(Basket_Sheet!$I$3=0,1,IF(Calculation_Sheet!AD1557=Basket_Sheet!$I$3,1,0)))</f>
        <v>0</v>
      </c>
      <c r="AH1557">
        <f t="shared" si="418"/>
        <v>1</v>
      </c>
    </row>
    <row r="1558" spans="1:34" x14ac:dyDescent="0.35">
      <c r="A1558" s="19">
        <v>44818</v>
      </c>
      <c r="B1558" s="7">
        <v>1.2513096688531726</v>
      </c>
      <c r="C1558">
        <v>0.90898095400000001</v>
      </c>
      <c r="D1558">
        <v>0.275294373579619</v>
      </c>
      <c r="E1558">
        <v>4.14470047601373</v>
      </c>
      <c r="F1558">
        <v>3</v>
      </c>
      <c r="G1558">
        <f t="shared" si="409"/>
        <v>99999</v>
      </c>
      <c r="H1558">
        <f t="shared" si="410"/>
        <v>99999</v>
      </c>
      <c r="I1558">
        <f t="shared" si="411"/>
        <v>1</v>
      </c>
      <c r="J1558">
        <f>IF(Basket_Sheet!$I$6=0,IF(C1558&lt;Basket_Sheet!$I$7,-10,10),IF(Basket_Sheet!$I$6=1,IF(D1558&lt;Basket_Sheet!$I$7,-10,10),IF(Basket_Sheet!$I$6=2,IF(E1558&gt;Basket_Sheet!$I$7,-10,10),"")))</f>
        <v>10</v>
      </c>
      <c r="K1558">
        <f t="shared" si="412"/>
        <v>1</v>
      </c>
      <c r="L1558">
        <f t="shared" si="413"/>
        <v>5</v>
      </c>
      <c r="M1558">
        <f t="shared" si="414"/>
        <v>5</v>
      </c>
      <c r="N1558">
        <v>41373.648399999998</v>
      </c>
      <c r="O1558" s="6">
        <f t="shared" si="419"/>
        <v>1.2448301293862762E-2</v>
      </c>
      <c r="P1558">
        <v>71176776</v>
      </c>
      <c r="Q1558" s="6">
        <f t="shared" si="420"/>
        <v>5.7411207747382065E-4</v>
      </c>
      <c r="R1558">
        <v>10188.413927186422</v>
      </c>
      <c r="S1558" s="6">
        <f t="shared" si="421"/>
        <v>-4.773314010829699E-4</v>
      </c>
      <c r="T1558" s="29">
        <v>1475.3136200000006</v>
      </c>
      <c r="U1558" s="6">
        <f t="shared" si="422"/>
        <v>-2.4874095370652771E-3</v>
      </c>
      <c r="V1558">
        <v>2332.6788799999995</v>
      </c>
      <c r="W1558" s="6">
        <f t="shared" si="424"/>
        <v>0</v>
      </c>
      <c r="X1558">
        <v>11663.727547186423</v>
      </c>
      <c r="Y1558" s="6">
        <f t="shared" si="423"/>
        <v>-7.3202821182671851E-4</v>
      </c>
      <c r="Z1558" s="29">
        <v>13996.406427186423</v>
      </c>
      <c r="AA1558" s="6">
        <f t="shared" si="425"/>
        <v>-6.101008472529923E-4</v>
      </c>
      <c r="AB1558">
        <f t="shared" si="415"/>
        <v>2022</v>
      </c>
      <c r="AC1558">
        <f t="shared" si="416"/>
        <v>9</v>
      </c>
      <c r="AD1558" s="23">
        <f t="shared" si="417"/>
        <v>3</v>
      </c>
      <c r="AE1558">
        <f>IF(ISBLANK(Basket_Sheet!$I$1),0,IF(Basket_Sheet!$I$1=0,1,IF(Calculation_Sheet!AB1558=Basket_Sheet!$I$1,1,0)))</f>
        <v>1</v>
      </c>
      <c r="AF1558">
        <f>IF(ISBLANK(Basket_Sheet!$I$2),0,IF(Basket_Sheet!$I$2=0,1,IF(Calculation_Sheet!AC1558=Basket_Sheet!$I$2,1,0)))</f>
        <v>0</v>
      </c>
      <c r="AG1558">
        <f>IF(ISBLANK(Basket_Sheet!$I$3),0,IF(Basket_Sheet!$I$3=0,1,IF(Calculation_Sheet!AD1558=Basket_Sheet!$I$3,1,0)))</f>
        <v>0</v>
      </c>
      <c r="AH1558">
        <f t="shared" si="418"/>
        <v>1</v>
      </c>
    </row>
    <row r="1559" spans="1:34" x14ac:dyDescent="0.35">
      <c r="A1559" s="19">
        <v>44819</v>
      </c>
      <c r="B1559" s="7">
        <v>-1.6461365453517507</v>
      </c>
      <c r="C1559">
        <v>0.126700391</v>
      </c>
      <c r="D1559">
        <v>0.193756171492868</v>
      </c>
      <c r="E1559">
        <v>8.2879320077946605</v>
      </c>
      <c r="F1559">
        <v>8</v>
      </c>
      <c r="G1559">
        <f t="shared" si="409"/>
        <v>-1</v>
      </c>
      <c r="H1559">
        <f t="shared" si="410"/>
        <v>99999</v>
      </c>
      <c r="I1559">
        <f t="shared" si="411"/>
        <v>99999</v>
      </c>
      <c r="J1559">
        <f>IF(Basket_Sheet!$I$6=0,IF(C1559&lt;Basket_Sheet!$I$7,-10,10),IF(Basket_Sheet!$I$6=1,IF(D1559&lt;Basket_Sheet!$I$7,-10,10),IF(Basket_Sheet!$I$6=2,IF(E1559&gt;Basket_Sheet!$I$7,-10,10),"")))</f>
        <v>10</v>
      </c>
      <c r="K1559">
        <f t="shared" si="412"/>
        <v>-1</v>
      </c>
      <c r="L1559">
        <f t="shared" si="413"/>
        <v>1</v>
      </c>
      <c r="M1559">
        <f t="shared" si="414"/>
        <v>1</v>
      </c>
      <c r="N1559">
        <v>41208.449200000003</v>
      </c>
      <c r="O1559" s="6">
        <f t="shared" si="419"/>
        <v>-3.9928603444118194E-3</v>
      </c>
      <c r="P1559">
        <v>71480496</v>
      </c>
      <c r="Q1559" s="6">
        <f t="shared" si="420"/>
        <v>4.2671221860344222E-3</v>
      </c>
      <c r="R1559">
        <v>10253.612124160682</v>
      </c>
      <c r="S1559" s="6">
        <f t="shared" si="421"/>
        <v>6.3992489351347714E-3</v>
      </c>
      <c r="T1559" s="29">
        <v>1472.8968400000006</v>
      </c>
      <c r="U1559" s="6">
        <f t="shared" si="422"/>
        <v>-1.6381466064144812E-3</v>
      </c>
      <c r="V1559">
        <v>2365.3171599999996</v>
      </c>
      <c r="W1559" s="6">
        <f t="shared" si="424"/>
        <v>1.3991758694192891E-2</v>
      </c>
      <c r="X1559">
        <v>11726.508964160683</v>
      </c>
      <c r="Y1559" s="6">
        <f t="shared" si="423"/>
        <v>5.3826203261584382E-3</v>
      </c>
      <c r="Z1559" s="29">
        <v>14091.826124160682</v>
      </c>
      <c r="AA1559" s="6">
        <f t="shared" si="425"/>
        <v>6.8174425678948491E-3</v>
      </c>
      <c r="AB1559">
        <f t="shared" si="415"/>
        <v>2022</v>
      </c>
      <c r="AC1559">
        <f t="shared" si="416"/>
        <v>9</v>
      </c>
      <c r="AD1559" s="23">
        <f t="shared" si="417"/>
        <v>3</v>
      </c>
      <c r="AE1559">
        <f>IF(ISBLANK(Basket_Sheet!$I$1),0,IF(Basket_Sheet!$I$1=0,1,IF(Calculation_Sheet!AB1559=Basket_Sheet!$I$1,1,0)))</f>
        <v>1</v>
      </c>
      <c r="AF1559">
        <f>IF(ISBLANK(Basket_Sheet!$I$2),0,IF(Basket_Sheet!$I$2=0,1,IF(Calculation_Sheet!AC1559=Basket_Sheet!$I$2,1,0)))</f>
        <v>0</v>
      </c>
      <c r="AG1559">
        <f>IF(ISBLANK(Basket_Sheet!$I$3),0,IF(Basket_Sheet!$I$3=0,1,IF(Calculation_Sheet!AD1559=Basket_Sheet!$I$3,1,0)))</f>
        <v>0</v>
      </c>
      <c r="AH1559">
        <f t="shared" si="418"/>
        <v>1</v>
      </c>
    </row>
    <row r="1560" spans="1:34" x14ac:dyDescent="0.35">
      <c r="A1560" s="19">
        <v>44820</v>
      </c>
      <c r="B1560" s="7">
        <v>-0.17900159211662844</v>
      </c>
      <c r="C1560">
        <v>0.52880469299999999</v>
      </c>
      <c r="D1560">
        <v>0.12629627502225699</v>
      </c>
      <c r="E1560">
        <v>7.7614671953566603</v>
      </c>
      <c r="F1560">
        <v>7</v>
      </c>
      <c r="G1560">
        <f t="shared" si="409"/>
        <v>99999</v>
      </c>
      <c r="H1560">
        <f t="shared" si="410"/>
        <v>0</v>
      </c>
      <c r="I1560">
        <f t="shared" si="411"/>
        <v>99999</v>
      </c>
      <c r="J1560">
        <f>IF(Basket_Sheet!$I$6=0,IF(C1560&lt;Basket_Sheet!$I$7,-10,10),IF(Basket_Sheet!$I$6=1,IF(D1560&lt;Basket_Sheet!$I$7,-10,10),IF(Basket_Sheet!$I$6=2,IF(E1560&gt;Basket_Sheet!$I$7,-10,10),"")))</f>
        <v>10</v>
      </c>
      <c r="K1560">
        <f t="shared" si="412"/>
        <v>0</v>
      </c>
      <c r="L1560">
        <f t="shared" si="413"/>
        <v>3</v>
      </c>
      <c r="M1560">
        <f t="shared" si="414"/>
        <v>3</v>
      </c>
      <c r="N1560">
        <v>40825.148399999998</v>
      </c>
      <c r="O1560" s="6">
        <f t="shared" si="419"/>
        <v>-9.3015099437424587E-3</v>
      </c>
      <c r="P1560">
        <v>71567400</v>
      </c>
      <c r="Q1560" s="6">
        <f t="shared" si="420"/>
        <v>1.2157722016925554E-3</v>
      </c>
      <c r="R1560">
        <v>10249.349036684704</v>
      </c>
      <c r="S1560" s="6">
        <f t="shared" si="421"/>
        <v>-4.1576445689150976E-4</v>
      </c>
      <c r="T1560" s="29">
        <v>1476.8115800000005</v>
      </c>
      <c r="U1560" s="6">
        <f t="shared" si="422"/>
        <v>2.6578507697796461E-3</v>
      </c>
      <c r="V1560">
        <v>2400.5939599999997</v>
      </c>
      <c r="W1560" s="6">
        <f t="shared" si="424"/>
        <v>1.4914194424564986E-2</v>
      </c>
      <c r="X1560">
        <v>11726.160616684705</v>
      </c>
      <c r="Y1560" s="6">
        <f t="shared" si="423"/>
        <v>-2.9705983003336378E-5</v>
      </c>
      <c r="Z1560" s="29">
        <v>14126.754576684705</v>
      </c>
      <c r="AA1560" s="6">
        <f t="shared" si="425"/>
        <v>2.4786320961012187E-3</v>
      </c>
      <c r="AB1560">
        <f t="shared" si="415"/>
        <v>2022</v>
      </c>
      <c r="AC1560">
        <f t="shared" si="416"/>
        <v>9</v>
      </c>
      <c r="AD1560" s="23">
        <f t="shared" si="417"/>
        <v>3</v>
      </c>
      <c r="AE1560">
        <f>IF(ISBLANK(Basket_Sheet!$I$1),0,IF(Basket_Sheet!$I$1=0,1,IF(Calculation_Sheet!AB1560=Basket_Sheet!$I$1,1,0)))</f>
        <v>1</v>
      </c>
      <c r="AF1560">
        <f>IF(ISBLANK(Basket_Sheet!$I$2),0,IF(Basket_Sheet!$I$2=0,1,IF(Calculation_Sheet!AC1560=Basket_Sheet!$I$2,1,0)))</f>
        <v>0</v>
      </c>
      <c r="AG1560">
        <f>IF(ISBLANK(Basket_Sheet!$I$3),0,IF(Basket_Sheet!$I$3=0,1,IF(Calculation_Sheet!AD1560=Basket_Sheet!$I$3,1,0)))</f>
        <v>0</v>
      </c>
      <c r="AH1560">
        <f t="shared" si="418"/>
        <v>1</v>
      </c>
    </row>
    <row r="1561" spans="1:34" x14ac:dyDescent="0.35">
      <c r="A1561" s="19">
        <v>44823</v>
      </c>
      <c r="B1561" s="7">
        <v>0.92840727315960125</v>
      </c>
      <c r="C1561">
        <v>0.44880376900000002</v>
      </c>
      <c r="D1561">
        <v>8.7242776913904196E-3</v>
      </c>
      <c r="E1561">
        <v>9.7843890780578793</v>
      </c>
      <c r="F1561">
        <v>2</v>
      </c>
      <c r="G1561">
        <f t="shared" si="409"/>
        <v>99999</v>
      </c>
      <c r="H1561">
        <f t="shared" si="410"/>
        <v>99999</v>
      </c>
      <c r="I1561">
        <f t="shared" si="411"/>
        <v>1</v>
      </c>
      <c r="J1561">
        <f>IF(Basket_Sheet!$I$6=0,IF(C1561&lt;Basket_Sheet!$I$7,-10,10),IF(Basket_Sheet!$I$6=1,IF(D1561&lt;Basket_Sheet!$I$7,-10,10),IF(Basket_Sheet!$I$6=2,IF(E1561&gt;Basket_Sheet!$I$7,-10,10),"")))</f>
        <v>-10</v>
      </c>
      <c r="K1561">
        <f t="shared" si="412"/>
        <v>1</v>
      </c>
      <c r="L1561">
        <f t="shared" si="413"/>
        <v>6</v>
      </c>
      <c r="M1561">
        <f t="shared" si="414"/>
        <v>6</v>
      </c>
      <c r="N1561">
        <v>40966.050799999997</v>
      </c>
      <c r="O1561" s="6">
        <f t="shared" si="419"/>
        <v>3.4513628369321481E-3</v>
      </c>
      <c r="P1561">
        <v>71606328</v>
      </c>
      <c r="Q1561" s="6">
        <f t="shared" si="420"/>
        <v>5.4393480830650098E-4</v>
      </c>
      <c r="R1561">
        <v>10245.509067389694</v>
      </c>
      <c r="S1561" s="6">
        <f t="shared" si="421"/>
        <v>-3.7465494454969051E-4</v>
      </c>
      <c r="T1561" s="29">
        <v>1472.7650200000007</v>
      </c>
      <c r="U1561" s="6">
        <f t="shared" si="422"/>
        <v>-2.740065188275298E-3</v>
      </c>
      <c r="V1561">
        <v>2394.46396</v>
      </c>
      <c r="W1561" s="6">
        <f t="shared" si="424"/>
        <v>-2.5535347093849081E-3</v>
      </c>
      <c r="X1561">
        <v>11718.274087389695</v>
      </c>
      <c r="Y1561" s="6">
        <f t="shared" si="423"/>
        <v>-6.7255852557479567E-4</v>
      </c>
      <c r="Z1561" s="29">
        <v>14112.738047389696</v>
      </c>
      <c r="AA1561" s="6">
        <f t="shared" si="425"/>
        <v>-9.9219740945621915E-4</v>
      </c>
      <c r="AB1561">
        <f t="shared" si="415"/>
        <v>2022</v>
      </c>
      <c r="AC1561">
        <f t="shared" si="416"/>
        <v>9</v>
      </c>
      <c r="AD1561" s="23">
        <f t="shared" si="417"/>
        <v>3</v>
      </c>
      <c r="AE1561">
        <f>IF(ISBLANK(Basket_Sheet!$I$1),0,IF(Basket_Sheet!$I$1=0,1,IF(Calculation_Sheet!AB1561=Basket_Sheet!$I$1,1,0)))</f>
        <v>1</v>
      </c>
      <c r="AF1561">
        <f>IF(ISBLANK(Basket_Sheet!$I$2),0,IF(Basket_Sheet!$I$2=0,1,IF(Calculation_Sheet!AC1561=Basket_Sheet!$I$2,1,0)))</f>
        <v>0</v>
      </c>
      <c r="AG1561">
        <f>IF(ISBLANK(Basket_Sheet!$I$3),0,IF(Basket_Sheet!$I$3=0,1,IF(Calculation_Sheet!AD1561=Basket_Sheet!$I$3,1,0)))</f>
        <v>0</v>
      </c>
      <c r="AH1561">
        <f t="shared" si="418"/>
        <v>1</v>
      </c>
    </row>
    <row r="1562" spans="1:34" x14ac:dyDescent="0.35">
      <c r="A1562" s="19">
        <v>44824</v>
      </c>
      <c r="B1562" s="7">
        <v>-0.32927983683417289</v>
      </c>
      <c r="C1562">
        <v>0.23770913399999999</v>
      </c>
      <c r="D1562">
        <v>3.2740269870784502E-2</v>
      </c>
      <c r="E1562">
        <v>10.2380380219284</v>
      </c>
      <c r="F1562">
        <v>1</v>
      </c>
      <c r="G1562">
        <f t="shared" si="409"/>
        <v>-1</v>
      </c>
      <c r="H1562">
        <f t="shared" si="410"/>
        <v>99999</v>
      </c>
      <c r="I1562">
        <f t="shared" si="411"/>
        <v>99999</v>
      </c>
      <c r="J1562">
        <f>IF(Basket_Sheet!$I$6=0,IF(C1562&lt;Basket_Sheet!$I$7,-10,10),IF(Basket_Sheet!$I$6=1,IF(D1562&lt;Basket_Sheet!$I$7,-10,10),IF(Basket_Sheet!$I$6=2,IF(E1562&gt;Basket_Sheet!$I$7,-10,10),"")))</f>
        <v>-10</v>
      </c>
      <c r="K1562">
        <f t="shared" si="412"/>
        <v>-1</v>
      </c>
      <c r="L1562">
        <f t="shared" si="413"/>
        <v>2</v>
      </c>
      <c r="M1562">
        <f t="shared" si="414"/>
        <v>2</v>
      </c>
      <c r="N1562">
        <v>41414.699200000003</v>
      </c>
      <c r="O1562" s="6">
        <f t="shared" si="419"/>
        <v>1.0951712240712341E-2</v>
      </c>
      <c r="P1562">
        <v>71431184</v>
      </c>
      <c r="Q1562" s="6">
        <f t="shared" si="420"/>
        <v>-2.4459290804578204E-3</v>
      </c>
      <c r="R1562">
        <v>10208.119558251105</v>
      </c>
      <c r="S1562" s="6">
        <f t="shared" si="421"/>
        <v>-3.6493559170813761E-3</v>
      </c>
      <c r="T1562" s="29">
        <v>1465.4579600000004</v>
      </c>
      <c r="U1562" s="6">
        <f t="shared" si="422"/>
        <v>-4.9614567841924639E-3</v>
      </c>
      <c r="V1562">
        <v>2388.6238800000001</v>
      </c>
      <c r="W1562" s="6">
        <f t="shared" si="424"/>
        <v>-2.438992650363403E-3</v>
      </c>
      <c r="X1562">
        <v>11673.577518251104</v>
      </c>
      <c r="Y1562" s="6">
        <f t="shared" si="423"/>
        <v>-3.8142621349580574E-3</v>
      </c>
      <c r="Z1562" s="29">
        <v>14062.201398251105</v>
      </c>
      <c r="AA1562" s="6">
        <f t="shared" si="425"/>
        <v>-3.5809244789275496E-3</v>
      </c>
      <c r="AB1562">
        <f t="shared" si="415"/>
        <v>2022</v>
      </c>
      <c r="AC1562">
        <f t="shared" si="416"/>
        <v>9</v>
      </c>
      <c r="AD1562" s="23">
        <f t="shared" si="417"/>
        <v>3</v>
      </c>
      <c r="AE1562">
        <f>IF(ISBLANK(Basket_Sheet!$I$1),0,IF(Basket_Sheet!$I$1=0,1,IF(Calculation_Sheet!AB1562=Basket_Sheet!$I$1,1,0)))</f>
        <v>1</v>
      </c>
      <c r="AF1562">
        <f>IF(ISBLANK(Basket_Sheet!$I$2),0,IF(Basket_Sheet!$I$2=0,1,IF(Calculation_Sheet!AC1562=Basket_Sheet!$I$2,1,0)))</f>
        <v>0</v>
      </c>
      <c r="AG1562">
        <f>IF(ISBLANK(Basket_Sheet!$I$3),0,IF(Basket_Sheet!$I$3=0,1,IF(Calculation_Sheet!AD1562=Basket_Sheet!$I$3,1,0)))</f>
        <v>0</v>
      </c>
      <c r="AH1562">
        <f t="shared" si="418"/>
        <v>1</v>
      </c>
    </row>
    <row r="1563" spans="1:34" x14ac:dyDescent="0.35">
      <c r="A1563" s="19">
        <v>44825</v>
      </c>
      <c r="B1563" s="7">
        <v>-1.0441059593652411</v>
      </c>
      <c r="C1563">
        <v>8.4177371000000001E-2</v>
      </c>
      <c r="D1563">
        <v>8.2791462215023606E-2</v>
      </c>
      <c r="E1563">
        <v>7.4266366200804796</v>
      </c>
      <c r="F1563">
        <v>4</v>
      </c>
      <c r="G1563">
        <f t="shared" si="409"/>
        <v>-1</v>
      </c>
      <c r="H1563">
        <f t="shared" si="410"/>
        <v>99999</v>
      </c>
      <c r="I1563">
        <f t="shared" si="411"/>
        <v>99999</v>
      </c>
      <c r="J1563">
        <f>IF(Basket_Sheet!$I$6=0,IF(C1563&lt;Basket_Sheet!$I$7,-10,10),IF(Basket_Sheet!$I$6=1,IF(D1563&lt;Basket_Sheet!$I$7,-10,10),IF(Basket_Sheet!$I$6=2,IF(E1563&gt;Basket_Sheet!$I$7,-10,10),"")))</f>
        <v>-10</v>
      </c>
      <c r="K1563">
        <f t="shared" si="412"/>
        <v>-1</v>
      </c>
      <c r="L1563">
        <f t="shared" si="413"/>
        <v>2</v>
      </c>
      <c r="M1563">
        <f t="shared" si="414"/>
        <v>2</v>
      </c>
      <c r="N1563">
        <v>41197.601600000002</v>
      </c>
      <c r="O1563" s="6">
        <f t="shared" si="419"/>
        <v>-5.2420421781066429E-3</v>
      </c>
      <c r="P1563">
        <v>71443784</v>
      </c>
      <c r="Q1563" s="6">
        <f t="shared" si="420"/>
        <v>1.7639354822951425E-4</v>
      </c>
      <c r="R1563">
        <v>10182.181345399033</v>
      </c>
      <c r="S1563" s="6">
        <f t="shared" si="421"/>
        <v>-2.5409393673397895E-3</v>
      </c>
      <c r="T1563" s="29">
        <v>1461.9548000000004</v>
      </c>
      <c r="U1563" s="6">
        <f t="shared" si="422"/>
        <v>-2.3904882266291283E-3</v>
      </c>
      <c r="V1563">
        <v>2390.1420399999997</v>
      </c>
      <c r="W1563" s="6">
        <f t="shared" si="424"/>
        <v>6.3557934453850606E-4</v>
      </c>
      <c r="X1563">
        <v>11644.136145399032</v>
      </c>
      <c r="Y1563" s="6">
        <f t="shared" si="423"/>
        <v>-2.5220522848322657E-3</v>
      </c>
      <c r="Z1563" s="29">
        <v>14034.278185399031</v>
      </c>
      <c r="AA1563" s="6">
        <f t="shared" si="425"/>
        <v>-1.9856928557108189E-3</v>
      </c>
      <c r="AB1563">
        <f t="shared" si="415"/>
        <v>2022</v>
      </c>
      <c r="AC1563">
        <f t="shared" si="416"/>
        <v>9</v>
      </c>
      <c r="AD1563" s="23">
        <f t="shared" si="417"/>
        <v>3</v>
      </c>
      <c r="AE1563">
        <f>IF(ISBLANK(Basket_Sheet!$I$1),0,IF(Basket_Sheet!$I$1=0,1,IF(Calculation_Sheet!AB1563=Basket_Sheet!$I$1,1,0)))</f>
        <v>1</v>
      </c>
      <c r="AF1563">
        <f>IF(ISBLANK(Basket_Sheet!$I$2),0,IF(Basket_Sheet!$I$2=0,1,IF(Calculation_Sheet!AC1563=Basket_Sheet!$I$2,1,0)))</f>
        <v>0</v>
      </c>
      <c r="AG1563">
        <f>IF(ISBLANK(Basket_Sheet!$I$3),0,IF(Basket_Sheet!$I$3=0,1,IF(Calculation_Sheet!AD1563=Basket_Sheet!$I$3,1,0)))</f>
        <v>0</v>
      </c>
      <c r="AH1563">
        <f t="shared" si="418"/>
        <v>1</v>
      </c>
    </row>
    <row r="1564" spans="1:34" x14ac:dyDescent="0.35">
      <c r="A1564" s="19">
        <v>44826</v>
      </c>
      <c r="B1564" s="7">
        <v>-2.2412500056081677</v>
      </c>
      <c r="C1564">
        <v>0.103308019</v>
      </c>
      <c r="D1564">
        <v>0.21163474498813301</v>
      </c>
      <c r="E1564">
        <v>6.2320630788495297</v>
      </c>
      <c r="F1564">
        <v>4</v>
      </c>
      <c r="G1564">
        <f t="shared" si="409"/>
        <v>-1</v>
      </c>
      <c r="H1564">
        <f t="shared" si="410"/>
        <v>99999</v>
      </c>
      <c r="I1564">
        <f t="shared" si="411"/>
        <v>99999</v>
      </c>
      <c r="J1564">
        <f>IF(Basket_Sheet!$I$6=0,IF(C1564&lt;Basket_Sheet!$I$7,-10,10),IF(Basket_Sheet!$I$6=1,IF(D1564&lt;Basket_Sheet!$I$7,-10,10),IF(Basket_Sheet!$I$6=2,IF(E1564&gt;Basket_Sheet!$I$7,-10,10),"")))</f>
        <v>10</v>
      </c>
      <c r="K1564">
        <f t="shared" si="412"/>
        <v>-1</v>
      </c>
      <c r="L1564">
        <f t="shared" si="413"/>
        <v>1</v>
      </c>
      <c r="M1564">
        <f t="shared" si="414"/>
        <v>1</v>
      </c>
      <c r="N1564">
        <v>40637.300799999997</v>
      </c>
      <c r="O1564" s="6">
        <f t="shared" si="419"/>
        <v>-1.3600325704397398E-2</v>
      </c>
      <c r="P1564">
        <v>71821752</v>
      </c>
      <c r="Q1564" s="6">
        <f t="shared" si="420"/>
        <v>5.2904252663885654E-3</v>
      </c>
      <c r="R1564">
        <v>10192.239031214205</v>
      </c>
      <c r="S1564" s="6">
        <f t="shared" si="421"/>
        <v>9.8777319652798568E-4</v>
      </c>
      <c r="T1564" s="29">
        <v>1467.2284400000003</v>
      </c>
      <c r="U1564" s="6">
        <f t="shared" si="422"/>
        <v>3.6072524266823613E-3</v>
      </c>
      <c r="V1564">
        <v>2381.0574799999999</v>
      </c>
      <c r="W1564" s="6">
        <f t="shared" si="424"/>
        <v>-3.8008452418165639E-3</v>
      </c>
      <c r="X1564">
        <v>11659.467471214206</v>
      </c>
      <c r="Y1564" s="6">
        <f t="shared" si="423"/>
        <v>1.3166563516378016E-3</v>
      </c>
      <c r="Z1564" s="29">
        <v>14040.524951214205</v>
      </c>
      <c r="AA1564" s="6">
        <f t="shared" si="425"/>
        <v>4.4510773782957536E-4</v>
      </c>
      <c r="AB1564">
        <f t="shared" si="415"/>
        <v>2022</v>
      </c>
      <c r="AC1564">
        <f t="shared" si="416"/>
        <v>9</v>
      </c>
      <c r="AD1564" s="23">
        <f t="shared" si="417"/>
        <v>3</v>
      </c>
      <c r="AE1564">
        <f>IF(ISBLANK(Basket_Sheet!$I$1),0,IF(Basket_Sheet!$I$1=0,1,IF(Calculation_Sheet!AB1564=Basket_Sheet!$I$1,1,0)))</f>
        <v>1</v>
      </c>
      <c r="AF1564">
        <f>IF(ISBLANK(Basket_Sheet!$I$2),0,IF(Basket_Sheet!$I$2=0,1,IF(Calculation_Sheet!AC1564=Basket_Sheet!$I$2,1,0)))</f>
        <v>0</v>
      </c>
      <c r="AG1564">
        <f>IF(ISBLANK(Basket_Sheet!$I$3),0,IF(Basket_Sheet!$I$3=0,1,IF(Calculation_Sheet!AD1564=Basket_Sheet!$I$3,1,0)))</f>
        <v>0</v>
      </c>
      <c r="AH1564">
        <f t="shared" si="418"/>
        <v>1</v>
      </c>
    </row>
    <row r="1565" spans="1:34" x14ac:dyDescent="0.35">
      <c r="A1565" s="19">
        <v>44827</v>
      </c>
      <c r="B1565" s="7">
        <v>-2.8098739390172303</v>
      </c>
      <c r="C1565">
        <v>0.84088272100000006</v>
      </c>
      <c r="D1565">
        <v>0.15636681565298899</v>
      </c>
      <c r="E1565">
        <v>6.7673694774427098</v>
      </c>
      <c r="F1565">
        <v>9</v>
      </c>
      <c r="G1565">
        <f t="shared" si="409"/>
        <v>-1</v>
      </c>
      <c r="H1565">
        <f t="shared" si="410"/>
        <v>99999</v>
      </c>
      <c r="I1565">
        <f t="shared" si="411"/>
        <v>99999</v>
      </c>
      <c r="J1565">
        <f>IF(Basket_Sheet!$I$6=0,IF(C1565&lt;Basket_Sheet!$I$7,-10,10),IF(Basket_Sheet!$I$6=1,IF(D1565&lt;Basket_Sheet!$I$7,-10,10),IF(Basket_Sheet!$I$6=2,IF(E1565&gt;Basket_Sheet!$I$7,-10,10),"")))</f>
        <v>10</v>
      </c>
      <c r="K1565">
        <f t="shared" si="412"/>
        <v>-1</v>
      </c>
      <c r="L1565">
        <f t="shared" si="413"/>
        <v>1</v>
      </c>
      <c r="M1565">
        <f t="shared" si="414"/>
        <v>1</v>
      </c>
      <c r="N1565">
        <v>39555.351600000002</v>
      </c>
      <c r="O1565" s="6">
        <f t="shared" si="419"/>
        <v>-2.6624534078306561E-2</v>
      </c>
      <c r="P1565">
        <v>71879896</v>
      </c>
      <c r="Q1565" s="6">
        <f t="shared" si="420"/>
        <v>8.0955975565721872E-4</v>
      </c>
      <c r="R1565">
        <v>10183.417282893968</v>
      </c>
      <c r="S1565" s="6">
        <f t="shared" si="421"/>
        <v>-8.6553585460658056E-4</v>
      </c>
      <c r="T1565" s="29">
        <v>1477.4220000000007</v>
      </c>
      <c r="U1565" s="6">
        <f t="shared" si="422"/>
        <v>6.9474934659803367E-3</v>
      </c>
      <c r="V1565">
        <v>2349.2340399999998</v>
      </c>
      <c r="W1565" s="6">
        <f t="shared" si="424"/>
        <v>-1.336525483626716E-2</v>
      </c>
      <c r="X1565">
        <v>11660.839282893969</v>
      </c>
      <c r="Y1565" s="6">
        <f t="shared" si="423"/>
        <v>1.1765646099615168E-4</v>
      </c>
      <c r="Z1565" s="29">
        <v>14010.073322893968</v>
      </c>
      <c r="AA1565" s="6">
        <f t="shared" si="425"/>
        <v>-2.1688383038416248E-3</v>
      </c>
      <c r="AB1565">
        <f t="shared" si="415"/>
        <v>2022</v>
      </c>
      <c r="AC1565">
        <f t="shared" si="416"/>
        <v>9</v>
      </c>
      <c r="AD1565" s="23">
        <f t="shared" si="417"/>
        <v>3</v>
      </c>
      <c r="AE1565">
        <f>IF(ISBLANK(Basket_Sheet!$I$1),0,IF(Basket_Sheet!$I$1=0,1,IF(Calculation_Sheet!AB1565=Basket_Sheet!$I$1,1,0)))</f>
        <v>1</v>
      </c>
      <c r="AF1565">
        <f>IF(ISBLANK(Basket_Sheet!$I$2),0,IF(Basket_Sheet!$I$2=0,1,IF(Calculation_Sheet!AC1565=Basket_Sheet!$I$2,1,0)))</f>
        <v>0</v>
      </c>
      <c r="AG1565">
        <f>IF(ISBLANK(Basket_Sheet!$I$3),0,IF(Basket_Sheet!$I$3=0,1,IF(Calculation_Sheet!AD1565=Basket_Sheet!$I$3,1,0)))</f>
        <v>0</v>
      </c>
      <c r="AH1565">
        <f t="shared" si="418"/>
        <v>1</v>
      </c>
    </row>
    <row r="1566" spans="1:34" x14ac:dyDescent="0.35">
      <c r="A1566" s="19">
        <v>44830</v>
      </c>
      <c r="B1566" s="7">
        <v>-0.36723816428274308</v>
      </c>
      <c r="C1566">
        <v>5.9583500000000003E-3</v>
      </c>
      <c r="D1566">
        <v>0.11845063686233</v>
      </c>
      <c r="E1566">
        <v>8.9387424243212799</v>
      </c>
      <c r="F1566">
        <v>4</v>
      </c>
      <c r="G1566">
        <f t="shared" si="409"/>
        <v>-1</v>
      </c>
      <c r="H1566">
        <f t="shared" si="410"/>
        <v>99999</v>
      </c>
      <c r="I1566">
        <f t="shared" si="411"/>
        <v>99999</v>
      </c>
      <c r="J1566">
        <f>IF(Basket_Sheet!$I$6=0,IF(C1566&lt;Basket_Sheet!$I$7,-10,10),IF(Basket_Sheet!$I$6=1,IF(D1566&lt;Basket_Sheet!$I$7,-10,10),IF(Basket_Sheet!$I$6=2,IF(E1566&gt;Basket_Sheet!$I$7,-10,10),"")))</f>
        <v>10</v>
      </c>
      <c r="K1566">
        <f t="shared" si="412"/>
        <v>-1</v>
      </c>
      <c r="L1566">
        <f t="shared" si="413"/>
        <v>1</v>
      </c>
      <c r="M1566">
        <f t="shared" si="414"/>
        <v>1</v>
      </c>
      <c r="N1566">
        <v>38661.449200000003</v>
      </c>
      <c r="O1566" s="6">
        <f t="shared" si="419"/>
        <v>-2.2598772703110059E-2</v>
      </c>
      <c r="P1566">
        <v>72041800</v>
      </c>
      <c r="Q1566" s="6">
        <f t="shared" si="420"/>
        <v>2.2524239601013907E-3</v>
      </c>
      <c r="R1566">
        <v>10199.844989978717</v>
      </c>
      <c r="S1566" s="6">
        <f t="shared" si="421"/>
        <v>1.6131821596219176E-3</v>
      </c>
      <c r="T1566" s="29">
        <v>1484.0897800000007</v>
      </c>
      <c r="U1566" s="6">
        <f t="shared" si="422"/>
        <v>4.5131181206181648E-3</v>
      </c>
      <c r="V1566">
        <v>2351.7257599999998</v>
      </c>
      <c r="W1566" s="6">
        <f t="shared" si="424"/>
        <v>1.0606520923730489E-3</v>
      </c>
      <c r="X1566">
        <v>11683.934769978718</v>
      </c>
      <c r="Y1566" s="6">
        <f t="shared" si="423"/>
        <v>1.9806024698949543E-3</v>
      </c>
      <c r="Z1566" s="29">
        <v>14035.660529978717</v>
      </c>
      <c r="AA1566" s="6">
        <f t="shared" si="425"/>
        <v>1.8263435526020277E-3</v>
      </c>
      <c r="AB1566">
        <f t="shared" si="415"/>
        <v>2022</v>
      </c>
      <c r="AC1566">
        <f t="shared" si="416"/>
        <v>9</v>
      </c>
      <c r="AD1566" s="23">
        <f t="shared" si="417"/>
        <v>3</v>
      </c>
      <c r="AE1566">
        <f>IF(ISBLANK(Basket_Sheet!$I$1),0,IF(Basket_Sheet!$I$1=0,1,IF(Calculation_Sheet!AB1566=Basket_Sheet!$I$1,1,0)))</f>
        <v>1</v>
      </c>
      <c r="AF1566">
        <f>IF(ISBLANK(Basket_Sheet!$I$2),0,IF(Basket_Sheet!$I$2=0,1,IF(Calculation_Sheet!AC1566=Basket_Sheet!$I$2,1,0)))</f>
        <v>0</v>
      </c>
      <c r="AG1566">
        <f>IF(ISBLANK(Basket_Sheet!$I$3),0,IF(Basket_Sheet!$I$3=0,1,IF(Calculation_Sheet!AD1566=Basket_Sheet!$I$3,1,0)))</f>
        <v>0</v>
      </c>
      <c r="AH1566">
        <f t="shared" si="418"/>
        <v>1</v>
      </c>
    </row>
    <row r="1567" spans="1:34" x14ac:dyDescent="0.35">
      <c r="A1567" s="19">
        <v>44831</v>
      </c>
      <c r="B1567" s="7">
        <v>-1.6013785118583508</v>
      </c>
      <c r="C1567">
        <v>0.53596137399999999</v>
      </c>
      <c r="D1567">
        <v>0.17399235292850901</v>
      </c>
      <c r="E1567">
        <v>7.0928491814254997</v>
      </c>
      <c r="F1567">
        <v>7</v>
      </c>
      <c r="G1567">
        <f t="shared" si="409"/>
        <v>-1</v>
      </c>
      <c r="H1567">
        <f t="shared" si="410"/>
        <v>99999</v>
      </c>
      <c r="I1567">
        <f t="shared" si="411"/>
        <v>99999</v>
      </c>
      <c r="J1567">
        <f>IF(Basket_Sheet!$I$6=0,IF(C1567&lt;Basket_Sheet!$I$7,-10,10),IF(Basket_Sheet!$I$6=1,IF(D1567&lt;Basket_Sheet!$I$7,-10,10),IF(Basket_Sheet!$I$6=2,IF(E1567&gt;Basket_Sheet!$I$7,-10,10),"")))</f>
        <v>10</v>
      </c>
      <c r="K1567">
        <f t="shared" si="412"/>
        <v>-1</v>
      </c>
      <c r="L1567">
        <f t="shared" si="413"/>
        <v>1</v>
      </c>
      <c r="M1567">
        <f t="shared" si="414"/>
        <v>1</v>
      </c>
      <c r="N1567">
        <v>38526.300799999997</v>
      </c>
      <c r="O1567" s="6">
        <f t="shared" si="419"/>
        <v>-3.4956889303571215E-3</v>
      </c>
      <c r="P1567">
        <v>72183808</v>
      </c>
      <c r="Q1567" s="6">
        <f t="shared" si="420"/>
        <v>1.9711889486382361E-3</v>
      </c>
      <c r="R1567">
        <v>10202.997420525535</v>
      </c>
      <c r="S1567" s="6">
        <f t="shared" si="421"/>
        <v>3.090665152181149E-4</v>
      </c>
      <c r="T1567" s="29">
        <v>1478.9505400000005</v>
      </c>
      <c r="U1567" s="6">
        <f t="shared" si="422"/>
        <v>-3.4628902302663578E-3</v>
      </c>
      <c r="V1567">
        <v>2371.2058399999996</v>
      </c>
      <c r="W1567" s="6">
        <f t="shared" si="424"/>
        <v>8.2833127617736313E-3</v>
      </c>
      <c r="X1567">
        <v>11681.947960525535</v>
      </c>
      <c r="Y1567" s="6">
        <f t="shared" si="423"/>
        <v>-1.7004626371996956E-4</v>
      </c>
      <c r="Z1567" s="29">
        <v>14053.153800525535</v>
      </c>
      <c r="AA1567" s="6">
        <f t="shared" si="425"/>
        <v>1.2463446596941985E-3</v>
      </c>
      <c r="AB1567">
        <f t="shared" si="415"/>
        <v>2022</v>
      </c>
      <c r="AC1567">
        <f t="shared" si="416"/>
        <v>9</v>
      </c>
      <c r="AD1567" s="23">
        <f t="shared" si="417"/>
        <v>3</v>
      </c>
      <c r="AE1567">
        <f>IF(ISBLANK(Basket_Sheet!$I$1),0,IF(Basket_Sheet!$I$1=0,1,IF(Calculation_Sheet!AB1567=Basket_Sheet!$I$1,1,0)))</f>
        <v>1</v>
      </c>
      <c r="AF1567">
        <f>IF(ISBLANK(Basket_Sheet!$I$2),0,IF(Basket_Sheet!$I$2=0,1,IF(Calculation_Sheet!AC1567=Basket_Sheet!$I$2,1,0)))</f>
        <v>0</v>
      </c>
      <c r="AG1567">
        <f>IF(ISBLANK(Basket_Sheet!$I$3),0,IF(Basket_Sheet!$I$3=0,1,IF(Calculation_Sheet!AD1567=Basket_Sheet!$I$3,1,0)))</f>
        <v>0</v>
      </c>
      <c r="AH1567">
        <f t="shared" si="418"/>
        <v>1</v>
      </c>
    </row>
    <row r="1568" spans="1:34" x14ac:dyDescent="0.35">
      <c r="A1568" s="19">
        <v>44832</v>
      </c>
      <c r="B1568" s="7">
        <v>-0.20485949395451861</v>
      </c>
      <c r="C1568">
        <v>6.8480053999999999E-2</v>
      </c>
      <c r="D1568">
        <v>6.7258363884320896E-2</v>
      </c>
      <c r="E1568">
        <v>8.6183188593051607</v>
      </c>
      <c r="F1568">
        <v>3</v>
      </c>
      <c r="G1568">
        <f t="shared" si="409"/>
        <v>99999</v>
      </c>
      <c r="H1568">
        <f t="shared" si="410"/>
        <v>0</v>
      </c>
      <c r="I1568">
        <f t="shared" si="411"/>
        <v>99999</v>
      </c>
      <c r="J1568">
        <f>IF(Basket_Sheet!$I$6=0,IF(C1568&lt;Basket_Sheet!$I$7,-10,10),IF(Basket_Sheet!$I$6=1,IF(D1568&lt;Basket_Sheet!$I$7,-10,10),IF(Basket_Sheet!$I$6=2,IF(E1568&gt;Basket_Sheet!$I$7,-10,10),"")))</f>
        <v>-10</v>
      </c>
      <c r="K1568">
        <f t="shared" si="412"/>
        <v>0</v>
      </c>
      <c r="L1568">
        <f t="shared" si="413"/>
        <v>4</v>
      </c>
      <c r="M1568">
        <f t="shared" si="414"/>
        <v>4</v>
      </c>
      <c r="N1568">
        <v>37676.800799999997</v>
      </c>
      <c r="O1568" s="6">
        <f t="shared" si="419"/>
        <v>-2.2049871966944745E-2</v>
      </c>
      <c r="P1568">
        <v>72176384</v>
      </c>
      <c r="Q1568" s="6">
        <f t="shared" si="420"/>
        <v>-1.028485501900489E-4</v>
      </c>
      <c r="R1568">
        <v>10186.843392212781</v>
      </c>
      <c r="S1568" s="6">
        <f t="shared" si="421"/>
        <v>-1.5832630007586168E-3</v>
      </c>
      <c r="T1568" s="29">
        <v>1484.7661800000005</v>
      </c>
      <c r="U1568" s="6">
        <f t="shared" si="422"/>
        <v>3.9322748413208597E-3</v>
      </c>
      <c r="V1568">
        <v>2390.31648</v>
      </c>
      <c r="W1568" s="6">
        <f t="shared" si="424"/>
        <v>8.0594605823003374E-3</v>
      </c>
      <c r="X1568">
        <v>11671.609572212781</v>
      </c>
      <c r="Y1568" s="6">
        <f t="shared" si="423"/>
        <v>-8.8498838958095405E-4</v>
      </c>
      <c r="Z1568" s="29">
        <v>14061.926052212781</v>
      </c>
      <c r="AA1568" s="6">
        <f t="shared" si="425"/>
        <v>6.2421943228985199E-4</v>
      </c>
      <c r="AB1568">
        <f t="shared" si="415"/>
        <v>2022</v>
      </c>
      <c r="AC1568">
        <f t="shared" si="416"/>
        <v>9</v>
      </c>
      <c r="AD1568" s="23">
        <f t="shared" si="417"/>
        <v>3</v>
      </c>
      <c r="AE1568">
        <f>IF(ISBLANK(Basket_Sheet!$I$1),0,IF(Basket_Sheet!$I$1=0,1,IF(Calculation_Sheet!AB1568=Basket_Sheet!$I$1,1,0)))</f>
        <v>1</v>
      </c>
      <c r="AF1568">
        <f>IF(ISBLANK(Basket_Sheet!$I$2),0,IF(Basket_Sheet!$I$2=0,1,IF(Calculation_Sheet!AC1568=Basket_Sheet!$I$2,1,0)))</f>
        <v>0</v>
      </c>
      <c r="AG1568">
        <f>IF(ISBLANK(Basket_Sheet!$I$3),0,IF(Basket_Sheet!$I$3=0,1,IF(Calculation_Sheet!AD1568=Basket_Sheet!$I$3,1,0)))</f>
        <v>0</v>
      </c>
      <c r="AH1568">
        <f t="shared" si="418"/>
        <v>1</v>
      </c>
    </row>
    <row r="1569" spans="1:34" x14ac:dyDescent="0.35">
      <c r="A1569" s="19">
        <v>44833</v>
      </c>
      <c r="B1569" s="7">
        <v>0.81729848365824687</v>
      </c>
      <c r="C1569">
        <v>0.751264971</v>
      </c>
      <c r="D1569">
        <v>0.20892084676558501</v>
      </c>
      <c r="E1569">
        <v>7.1909468212162597</v>
      </c>
      <c r="F1569">
        <v>9</v>
      </c>
      <c r="G1569">
        <f t="shared" si="409"/>
        <v>99999</v>
      </c>
      <c r="H1569">
        <f t="shared" si="410"/>
        <v>99999</v>
      </c>
      <c r="I1569">
        <f t="shared" si="411"/>
        <v>1</v>
      </c>
      <c r="J1569">
        <f>IF(Basket_Sheet!$I$6=0,IF(C1569&lt;Basket_Sheet!$I$7,-10,10),IF(Basket_Sheet!$I$6=1,IF(D1569&lt;Basket_Sheet!$I$7,-10,10),IF(Basket_Sheet!$I$6=2,IF(E1569&gt;Basket_Sheet!$I$7,-10,10),"")))</f>
        <v>10</v>
      </c>
      <c r="K1569">
        <f t="shared" si="412"/>
        <v>1</v>
      </c>
      <c r="L1569">
        <f t="shared" si="413"/>
        <v>5</v>
      </c>
      <c r="M1569">
        <f t="shared" si="414"/>
        <v>5</v>
      </c>
      <c r="N1569">
        <v>37695.300799999997</v>
      </c>
      <c r="O1569" s="6">
        <f t="shared" si="419"/>
        <v>4.9101833508125026E-4</v>
      </c>
      <c r="P1569">
        <v>72456280</v>
      </c>
      <c r="Q1569" s="6">
        <f t="shared" si="420"/>
        <v>3.877944342570494E-3</v>
      </c>
      <c r="R1569">
        <v>10228.715360632867</v>
      </c>
      <c r="S1569" s="6">
        <f t="shared" si="421"/>
        <v>4.1103967939759567E-3</v>
      </c>
      <c r="T1569" s="29">
        <v>1472.7301200000006</v>
      </c>
      <c r="U1569" s="6">
        <f t="shared" si="422"/>
        <v>-8.1063672934683639E-3</v>
      </c>
      <c r="V1569">
        <v>2402.2945199999999</v>
      </c>
      <c r="W1569" s="6">
        <f t="shared" si="424"/>
        <v>5.0110686598285881E-3</v>
      </c>
      <c r="X1569">
        <v>11701.445480632867</v>
      </c>
      <c r="Y1569" s="6">
        <f t="shared" si="423"/>
        <v>2.5562805400136668E-3</v>
      </c>
      <c r="Z1569" s="29">
        <v>14103.740000632866</v>
      </c>
      <c r="AA1569" s="6">
        <f t="shared" si="425"/>
        <v>2.9735576950715714E-3</v>
      </c>
      <c r="AB1569">
        <f t="shared" si="415"/>
        <v>2022</v>
      </c>
      <c r="AC1569">
        <f t="shared" si="416"/>
        <v>9</v>
      </c>
      <c r="AD1569" s="23">
        <f t="shared" si="417"/>
        <v>3</v>
      </c>
      <c r="AE1569">
        <f>IF(ISBLANK(Basket_Sheet!$I$1),0,IF(Basket_Sheet!$I$1=0,1,IF(Calculation_Sheet!AB1569=Basket_Sheet!$I$1,1,0)))</f>
        <v>1</v>
      </c>
      <c r="AF1569">
        <f>IF(ISBLANK(Basket_Sheet!$I$2),0,IF(Basket_Sheet!$I$2=0,1,IF(Calculation_Sheet!AC1569=Basket_Sheet!$I$2,1,0)))</f>
        <v>0</v>
      </c>
      <c r="AG1569">
        <f>IF(ISBLANK(Basket_Sheet!$I$3),0,IF(Basket_Sheet!$I$3=0,1,IF(Calculation_Sheet!AD1569=Basket_Sheet!$I$3,1,0)))</f>
        <v>0</v>
      </c>
      <c r="AH1569">
        <f t="shared" si="418"/>
        <v>1</v>
      </c>
    </row>
    <row r="1570" spans="1:34" x14ac:dyDescent="0.35">
      <c r="A1570" s="19">
        <v>44834</v>
      </c>
      <c r="B1570" s="7">
        <v>0.86570854888696036</v>
      </c>
      <c r="C1570">
        <v>0.78232640499999995</v>
      </c>
      <c r="D1570">
        <v>0.35551973203680198</v>
      </c>
      <c r="E1570">
        <v>4.4844826249066099</v>
      </c>
      <c r="F1570">
        <v>9</v>
      </c>
      <c r="G1570">
        <f t="shared" si="409"/>
        <v>99999</v>
      </c>
      <c r="H1570">
        <f t="shared" si="410"/>
        <v>99999</v>
      </c>
      <c r="I1570">
        <f t="shared" si="411"/>
        <v>1</v>
      </c>
      <c r="J1570">
        <f>IF(Basket_Sheet!$I$6=0,IF(C1570&lt;Basket_Sheet!$I$7,-10,10),IF(Basket_Sheet!$I$6=1,IF(D1570&lt;Basket_Sheet!$I$7,-10,10),IF(Basket_Sheet!$I$6=2,IF(E1570&gt;Basket_Sheet!$I$7,-10,10),"")))</f>
        <v>10</v>
      </c>
      <c r="K1570">
        <f t="shared" si="412"/>
        <v>1</v>
      </c>
      <c r="L1570">
        <f t="shared" si="413"/>
        <v>5</v>
      </c>
      <c r="M1570">
        <f t="shared" si="414"/>
        <v>5</v>
      </c>
      <c r="N1570">
        <v>38702.75</v>
      </c>
      <c r="O1570" s="6">
        <f t="shared" si="419"/>
        <v>2.6726121787573165E-2</v>
      </c>
      <c r="P1570">
        <v>72760752</v>
      </c>
      <c r="Q1570" s="6">
        <f t="shared" si="420"/>
        <v>4.2021478331484285E-3</v>
      </c>
      <c r="R1570">
        <v>10246.550964962065</v>
      </c>
      <c r="S1570" s="6">
        <f t="shared" si="421"/>
        <v>1.743679797547415E-3</v>
      </c>
      <c r="T1570" s="29">
        <v>1471.0453800000005</v>
      </c>
      <c r="U1570" s="6">
        <f t="shared" si="422"/>
        <v>-1.1439570476090566E-3</v>
      </c>
      <c r="V1570">
        <v>2422.5218800000002</v>
      </c>
      <c r="W1570" s="6">
        <f t="shared" si="424"/>
        <v>8.4200167096915024E-3</v>
      </c>
      <c r="X1570">
        <v>11717.596344962065</v>
      </c>
      <c r="Y1570" s="6">
        <f t="shared" si="423"/>
        <v>1.3802452317475122E-3</v>
      </c>
      <c r="Z1570" s="29">
        <v>14140.118224962065</v>
      </c>
      <c r="AA1570" s="6">
        <f t="shared" si="425"/>
        <v>2.5793317465840904E-3</v>
      </c>
      <c r="AB1570">
        <f t="shared" si="415"/>
        <v>2022</v>
      </c>
      <c r="AC1570">
        <f t="shared" si="416"/>
        <v>9</v>
      </c>
      <c r="AD1570" s="23">
        <f t="shared" si="417"/>
        <v>3</v>
      </c>
      <c r="AE1570">
        <f>IF(ISBLANK(Basket_Sheet!$I$1),0,IF(Basket_Sheet!$I$1=0,1,IF(Calculation_Sheet!AB1570=Basket_Sheet!$I$1,1,0)))</f>
        <v>1</v>
      </c>
      <c r="AF1570">
        <f>IF(ISBLANK(Basket_Sheet!$I$2),0,IF(Basket_Sheet!$I$2=0,1,IF(Calculation_Sheet!AC1570=Basket_Sheet!$I$2,1,0)))</f>
        <v>0</v>
      </c>
      <c r="AG1570">
        <f>IF(ISBLANK(Basket_Sheet!$I$3),0,IF(Basket_Sheet!$I$3=0,1,IF(Calculation_Sheet!AD1570=Basket_Sheet!$I$3,1,0)))</f>
        <v>0</v>
      </c>
      <c r="AH1570">
        <f t="shared" si="418"/>
        <v>1</v>
      </c>
    </row>
    <row r="1571" spans="1:34" x14ac:dyDescent="0.35">
      <c r="A1571" s="19">
        <v>44837</v>
      </c>
      <c r="B1571" s="7">
        <v>1.1643379933066893</v>
      </c>
      <c r="C1571">
        <v>0.50780513599999999</v>
      </c>
      <c r="D1571">
        <v>0.154815025170214</v>
      </c>
      <c r="E1571">
        <v>8.44683692180074</v>
      </c>
      <c r="F1571">
        <v>4</v>
      </c>
      <c r="G1571">
        <f t="shared" si="409"/>
        <v>99999</v>
      </c>
      <c r="H1571">
        <f t="shared" si="410"/>
        <v>99999</v>
      </c>
      <c r="I1571">
        <f t="shared" si="411"/>
        <v>1</v>
      </c>
      <c r="J1571">
        <f>IF(Basket_Sheet!$I$6=0,IF(C1571&lt;Basket_Sheet!$I$7,-10,10),IF(Basket_Sheet!$I$6=1,IF(D1571&lt;Basket_Sheet!$I$7,-10,10),IF(Basket_Sheet!$I$6=2,IF(E1571&gt;Basket_Sheet!$I$7,-10,10),"")))</f>
        <v>10</v>
      </c>
      <c r="K1571">
        <f t="shared" si="412"/>
        <v>1</v>
      </c>
      <c r="L1571">
        <f t="shared" si="413"/>
        <v>5</v>
      </c>
      <c r="M1571">
        <f t="shared" si="414"/>
        <v>5</v>
      </c>
      <c r="N1571">
        <v>37974.898399999998</v>
      </c>
      <c r="O1571" s="6">
        <f t="shared" si="419"/>
        <v>-1.8806198525944562E-2</v>
      </c>
      <c r="P1571">
        <v>73293392</v>
      </c>
      <c r="Q1571" s="6">
        <f t="shared" si="420"/>
        <v>7.3204301132017147E-3</v>
      </c>
      <c r="R1571">
        <v>10249.458166219536</v>
      </c>
      <c r="S1571" s="6">
        <f t="shared" si="421"/>
        <v>2.8372486189853774E-4</v>
      </c>
      <c r="T1571" s="29">
        <v>1471.8056400000005</v>
      </c>
      <c r="U1571" s="6">
        <f t="shared" si="422"/>
        <v>5.168161433606322E-4</v>
      </c>
      <c r="V1571">
        <v>2435.3958000000002</v>
      </c>
      <c r="W1571" s="6">
        <f t="shared" si="424"/>
        <v>5.3142636631211548E-3</v>
      </c>
      <c r="X1571">
        <v>11721.263806219536</v>
      </c>
      <c r="Y1571" s="6">
        <f t="shared" si="423"/>
        <v>3.1298750609787263E-4</v>
      </c>
      <c r="Z1571" s="29">
        <v>14156.659606219537</v>
      </c>
      <c r="AA1571" s="6">
        <f t="shared" si="425"/>
        <v>1.1698191623512599E-3</v>
      </c>
      <c r="AB1571">
        <f t="shared" si="415"/>
        <v>2022</v>
      </c>
      <c r="AC1571">
        <f t="shared" si="416"/>
        <v>10</v>
      </c>
      <c r="AD1571" s="23">
        <f t="shared" si="417"/>
        <v>4</v>
      </c>
      <c r="AE1571">
        <f>IF(ISBLANK(Basket_Sheet!$I$1),0,IF(Basket_Sheet!$I$1=0,1,IF(Calculation_Sheet!AB1571=Basket_Sheet!$I$1,1,0)))</f>
        <v>1</v>
      </c>
      <c r="AF1571">
        <f>IF(ISBLANK(Basket_Sheet!$I$2),0,IF(Basket_Sheet!$I$2=0,1,IF(Calculation_Sheet!AC1571=Basket_Sheet!$I$2,1,0)))</f>
        <v>0</v>
      </c>
      <c r="AG1571">
        <f>IF(ISBLANK(Basket_Sheet!$I$3),0,IF(Basket_Sheet!$I$3=0,1,IF(Calculation_Sheet!AD1571=Basket_Sheet!$I$3,1,0)))</f>
        <v>0</v>
      </c>
      <c r="AH1571">
        <f t="shared" si="418"/>
        <v>1</v>
      </c>
    </row>
    <row r="1572" spans="1:34" x14ac:dyDescent="0.35">
      <c r="A1572" s="19">
        <v>44838</v>
      </c>
      <c r="B1572" s="7">
        <v>0.64278168855536499</v>
      </c>
      <c r="C1572">
        <v>0.21737389100000001</v>
      </c>
      <c r="D1572">
        <v>3.7369426455535502E-2</v>
      </c>
      <c r="E1572">
        <v>10.883207547420101</v>
      </c>
      <c r="F1572">
        <v>3</v>
      </c>
      <c r="G1572">
        <f t="shared" si="409"/>
        <v>99999</v>
      </c>
      <c r="H1572">
        <f t="shared" si="410"/>
        <v>99999</v>
      </c>
      <c r="I1572">
        <f t="shared" si="411"/>
        <v>1</v>
      </c>
      <c r="J1572">
        <f>IF(Basket_Sheet!$I$6=0,IF(C1572&lt;Basket_Sheet!$I$7,-10,10),IF(Basket_Sheet!$I$6=1,IF(D1572&lt;Basket_Sheet!$I$7,-10,10),IF(Basket_Sheet!$I$6=2,IF(E1572&gt;Basket_Sheet!$I$7,-10,10),"")))</f>
        <v>-10</v>
      </c>
      <c r="K1572">
        <f t="shared" si="412"/>
        <v>1</v>
      </c>
      <c r="L1572">
        <f t="shared" si="413"/>
        <v>6</v>
      </c>
      <c r="M1572">
        <f t="shared" si="414"/>
        <v>6</v>
      </c>
      <c r="N1572">
        <v>39121.851600000002</v>
      </c>
      <c r="O1572" s="6">
        <f t="shared" si="419"/>
        <v>3.0202930049182175E-2</v>
      </c>
      <c r="P1572">
        <v>73959512</v>
      </c>
      <c r="Q1572" s="6">
        <f t="shared" si="420"/>
        <v>9.0884045863233176E-3</v>
      </c>
      <c r="R1572">
        <v>10280.773936166826</v>
      </c>
      <c r="S1572" s="6">
        <f t="shared" si="421"/>
        <v>3.0553585798809291E-3</v>
      </c>
      <c r="T1572" s="29">
        <v>1461.0148800000006</v>
      </c>
      <c r="U1572" s="6">
        <f t="shared" si="422"/>
        <v>-7.3316474042046664E-3</v>
      </c>
      <c r="V1572">
        <v>2423.8152800000003</v>
      </c>
      <c r="W1572" s="6">
        <f t="shared" si="424"/>
        <v>-4.7550874482086281E-3</v>
      </c>
      <c r="X1572">
        <v>11741.788816166827</v>
      </c>
      <c r="Y1572" s="6">
        <f t="shared" si="423"/>
        <v>1.7510918862178038E-3</v>
      </c>
      <c r="Z1572" s="29">
        <v>14165.604096166828</v>
      </c>
      <c r="AA1572" s="6">
        <f t="shared" si="425"/>
        <v>6.3182206792355977E-4</v>
      </c>
      <c r="AB1572">
        <f t="shared" si="415"/>
        <v>2022</v>
      </c>
      <c r="AC1572">
        <f t="shared" si="416"/>
        <v>10</v>
      </c>
      <c r="AD1572" s="23">
        <f t="shared" si="417"/>
        <v>4</v>
      </c>
      <c r="AE1572">
        <f>IF(ISBLANK(Basket_Sheet!$I$1),0,IF(Basket_Sheet!$I$1=0,1,IF(Calculation_Sheet!AB1572=Basket_Sheet!$I$1,1,0)))</f>
        <v>1</v>
      </c>
      <c r="AF1572">
        <f>IF(ISBLANK(Basket_Sheet!$I$2),0,IF(Basket_Sheet!$I$2=0,1,IF(Calculation_Sheet!AC1572=Basket_Sheet!$I$2,1,0)))</f>
        <v>0</v>
      </c>
      <c r="AG1572">
        <f>IF(ISBLANK(Basket_Sheet!$I$3),0,IF(Basket_Sheet!$I$3=0,1,IF(Calculation_Sheet!AD1572=Basket_Sheet!$I$3,1,0)))</f>
        <v>0</v>
      </c>
      <c r="AH1572">
        <f t="shared" si="418"/>
        <v>1</v>
      </c>
    </row>
    <row r="1573" spans="1:34" x14ac:dyDescent="0.35">
      <c r="A1573" s="19">
        <v>44840</v>
      </c>
      <c r="B1573" s="7">
        <v>-0.26549769322595684</v>
      </c>
      <c r="C1573">
        <v>3.3714230000000001E-3</v>
      </c>
      <c r="D1573">
        <v>4.8406782050761703E-2</v>
      </c>
      <c r="E1573">
        <v>8.9598395721936992</v>
      </c>
      <c r="F1573">
        <v>1</v>
      </c>
      <c r="G1573">
        <f t="shared" si="409"/>
        <v>-1</v>
      </c>
      <c r="H1573">
        <f t="shared" si="410"/>
        <v>99999</v>
      </c>
      <c r="I1573">
        <f t="shared" si="411"/>
        <v>99999</v>
      </c>
      <c r="J1573">
        <f>IF(Basket_Sheet!$I$6=0,IF(C1573&lt;Basket_Sheet!$I$7,-10,10),IF(Basket_Sheet!$I$6=1,IF(D1573&lt;Basket_Sheet!$I$7,-10,10),IF(Basket_Sheet!$I$6=2,IF(E1573&gt;Basket_Sheet!$I$7,-10,10),"")))</f>
        <v>-10</v>
      </c>
      <c r="K1573">
        <f t="shared" si="412"/>
        <v>-1</v>
      </c>
      <c r="L1573">
        <f t="shared" si="413"/>
        <v>2</v>
      </c>
      <c r="M1573">
        <f t="shared" si="414"/>
        <v>2</v>
      </c>
      <c r="N1573">
        <v>39239.25</v>
      </c>
      <c r="O1573" s="6">
        <f t="shared" si="419"/>
        <v>3.0008395614893324E-3</v>
      </c>
      <c r="P1573">
        <v>74302528</v>
      </c>
      <c r="Q1573" s="6">
        <f t="shared" si="420"/>
        <v>4.6378889033231729E-3</v>
      </c>
      <c r="R1573">
        <v>10317.347979440525</v>
      </c>
      <c r="S1573" s="6">
        <f t="shared" si="421"/>
        <v>3.5575184806888593E-3</v>
      </c>
      <c r="T1573" s="29">
        <v>1467.5402800000006</v>
      </c>
      <c r="U1573" s="6">
        <f t="shared" si="422"/>
        <v>4.466347392710901E-3</v>
      </c>
      <c r="V1573">
        <v>2406.4658800000007</v>
      </c>
      <c r="W1573" s="6">
        <f t="shared" si="424"/>
        <v>-7.1578886985148582E-3</v>
      </c>
      <c r="X1573">
        <v>11784.888259440526</v>
      </c>
      <c r="Y1573" s="6">
        <f t="shared" si="423"/>
        <v>3.670602831346903E-3</v>
      </c>
      <c r="Z1573" s="29">
        <v>14191.354139440526</v>
      </c>
      <c r="AA1573" s="6">
        <f t="shared" si="425"/>
        <v>1.8177864564679069E-3</v>
      </c>
      <c r="AB1573">
        <f t="shared" si="415"/>
        <v>2022</v>
      </c>
      <c r="AC1573">
        <f t="shared" si="416"/>
        <v>10</v>
      </c>
      <c r="AD1573" s="23">
        <f t="shared" si="417"/>
        <v>4</v>
      </c>
      <c r="AE1573">
        <f>IF(ISBLANK(Basket_Sheet!$I$1),0,IF(Basket_Sheet!$I$1=0,1,IF(Calculation_Sheet!AB1573=Basket_Sheet!$I$1,1,0)))</f>
        <v>1</v>
      </c>
      <c r="AF1573">
        <f>IF(ISBLANK(Basket_Sheet!$I$2),0,IF(Basket_Sheet!$I$2=0,1,IF(Calculation_Sheet!AC1573=Basket_Sheet!$I$2,1,0)))</f>
        <v>0</v>
      </c>
      <c r="AG1573">
        <f>IF(ISBLANK(Basket_Sheet!$I$3),0,IF(Basket_Sheet!$I$3=0,1,IF(Calculation_Sheet!AD1573=Basket_Sheet!$I$3,1,0)))</f>
        <v>0</v>
      </c>
      <c r="AH1573">
        <f t="shared" si="418"/>
        <v>1</v>
      </c>
    </row>
    <row r="1574" spans="1:34" x14ac:dyDescent="0.35">
      <c r="A1574" s="19">
        <v>44841</v>
      </c>
      <c r="B1574" s="7">
        <v>0.15462021639289417</v>
      </c>
      <c r="C1574">
        <v>0.26384263299999999</v>
      </c>
      <c r="D1574">
        <v>0.154559445847543</v>
      </c>
      <c r="E1574">
        <v>8.0070887482823903</v>
      </c>
      <c r="F1574">
        <v>2</v>
      </c>
      <c r="G1574">
        <f t="shared" si="409"/>
        <v>99999</v>
      </c>
      <c r="H1574">
        <f t="shared" si="410"/>
        <v>0</v>
      </c>
      <c r="I1574">
        <f t="shared" si="411"/>
        <v>99999</v>
      </c>
      <c r="J1574">
        <f>IF(Basket_Sheet!$I$6=0,IF(C1574&lt;Basket_Sheet!$I$7,-10,10),IF(Basket_Sheet!$I$6=1,IF(D1574&lt;Basket_Sheet!$I$7,-10,10),IF(Basket_Sheet!$I$6=2,IF(E1574&gt;Basket_Sheet!$I$7,-10,10),"")))</f>
        <v>10</v>
      </c>
      <c r="K1574">
        <f t="shared" si="412"/>
        <v>0</v>
      </c>
      <c r="L1574">
        <f t="shared" si="413"/>
        <v>3</v>
      </c>
      <c r="M1574">
        <f t="shared" si="414"/>
        <v>3</v>
      </c>
      <c r="N1574">
        <v>39199.398399999998</v>
      </c>
      <c r="O1574" s="6">
        <f t="shared" si="419"/>
        <v>-1.015605548016385E-3</v>
      </c>
      <c r="P1574">
        <v>74397048</v>
      </c>
      <c r="Q1574" s="6">
        <f t="shared" si="420"/>
        <v>1.2720966909767206E-3</v>
      </c>
      <c r="R1574">
        <v>10322.242624863737</v>
      </c>
      <c r="S1574" s="6">
        <f t="shared" si="421"/>
        <v>4.7440926030262176E-4</v>
      </c>
      <c r="T1574" s="29">
        <v>1467.1763000000005</v>
      </c>
      <c r="U1574" s="6">
        <f t="shared" si="422"/>
        <v>-2.4802044956484526E-4</v>
      </c>
      <c r="V1574">
        <v>2418.18156</v>
      </c>
      <c r="W1574" s="6">
        <f t="shared" si="424"/>
        <v>4.8684172492814426E-3</v>
      </c>
      <c r="X1574">
        <v>11789.418924863738</v>
      </c>
      <c r="Y1574" s="6">
        <f t="shared" si="423"/>
        <v>3.8444704128459684E-4</v>
      </c>
      <c r="Z1574" s="29">
        <v>14207.600484863739</v>
      </c>
      <c r="AA1574" s="6">
        <f t="shared" si="425"/>
        <v>1.144805863033227E-3</v>
      </c>
      <c r="AB1574">
        <f t="shared" si="415"/>
        <v>2022</v>
      </c>
      <c r="AC1574">
        <f t="shared" si="416"/>
        <v>10</v>
      </c>
      <c r="AD1574" s="23">
        <f t="shared" si="417"/>
        <v>4</v>
      </c>
      <c r="AE1574">
        <f>IF(ISBLANK(Basket_Sheet!$I$1),0,IF(Basket_Sheet!$I$1=0,1,IF(Calculation_Sheet!AB1574=Basket_Sheet!$I$1,1,0)))</f>
        <v>1</v>
      </c>
      <c r="AF1574">
        <f>IF(ISBLANK(Basket_Sheet!$I$2),0,IF(Basket_Sheet!$I$2=0,1,IF(Calculation_Sheet!AC1574=Basket_Sheet!$I$2,1,0)))</f>
        <v>0</v>
      </c>
      <c r="AG1574">
        <f>IF(ISBLANK(Basket_Sheet!$I$3),0,IF(Basket_Sheet!$I$3=0,1,IF(Calculation_Sheet!AD1574=Basket_Sheet!$I$3,1,0)))</f>
        <v>0</v>
      </c>
      <c r="AH1574">
        <f t="shared" si="418"/>
        <v>1</v>
      </c>
    </row>
    <row r="1575" spans="1:34" x14ac:dyDescent="0.35">
      <c r="A1575" s="19">
        <v>44844</v>
      </c>
      <c r="B1575" s="7">
        <v>0.10610708678655009</v>
      </c>
      <c r="C1575">
        <v>0.48454268</v>
      </c>
      <c r="D1575">
        <v>0.15297544769142399</v>
      </c>
      <c r="E1575">
        <v>6.0258274394699196</v>
      </c>
      <c r="F1575">
        <v>2</v>
      </c>
      <c r="G1575">
        <f t="shared" si="409"/>
        <v>99999</v>
      </c>
      <c r="H1575">
        <f t="shared" si="410"/>
        <v>0</v>
      </c>
      <c r="I1575">
        <f t="shared" si="411"/>
        <v>99999</v>
      </c>
      <c r="J1575">
        <f>IF(Basket_Sheet!$I$6=0,IF(C1575&lt;Basket_Sheet!$I$7,-10,10),IF(Basket_Sheet!$I$6=1,IF(D1575&lt;Basket_Sheet!$I$7,-10,10),IF(Basket_Sheet!$I$6=2,IF(E1575&gt;Basket_Sheet!$I$7,-10,10),"")))</f>
        <v>10</v>
      </c>
      <c r="K1575">
        <f t="shared" si="412"/>
        <v>0</v>
      </c>
      <c r="L1575">
        <f t="shared" si="413"/>
        <v>3</v>
      </c>
      <c r="M1575">
        <f t="shared" si="414"/>
        <v>3</v>
      </c>
      <c r="N1575">
        <v>39113.699200000003</v>
      </c>
      <c r="O1575" s="6">
        <f t="shared" si="419"/>
        <v>-2.1862376336876377E-3</v>
      </c>
      <c r="P1575">
        <v>74512944</v>
      </c>
      <c r="Q1575" s="6">
        <f t="shared" si="420"/>
        <v>1.5578037451162707E-3</v>
      </c>
      <c r="R1575">
        <v>10316.994202856871</v>
      </c>
      <c r="S1575" s="6">
        <f t="shared" si="421"/>
        <v>-5.0845753172124031E-4</v>
      </c>
      <c r="T1575" s="29">
        <v>1447.5004400000005</v>
      </c>
      <c r="U1575" s="6">
        <f t="shared" si="422"/>
        <v>-1.341069917773352E-2</v>
      </c>
      <c r="V1575">
        <v>2418.18156</v>
      </c>
      <c r="W1575" s="6">
        <f t="shared" si="424"/>
        <v>0</v>
      </c>
      <c r="X1575">
        <v>11764.494642856871</v>
      </c>
      <c r="Y1575" s="6">
        <f t="shared" si="423"/>
        <v>-2.1141230255463661E-3</v>
      </c>
      <c r="Z1575" s="29">
        <v>14182.67620285687</v>
      </c>
      <c r="AA1575" s="6">
        <f t="shared" si="425"/>
        <v>-1.75429215041778E-3</v>
      </c>
      <c r="AB1575">
        <f t="shared" si="415"/>
        <v>2022</v>
      </c>
      <c r="AC1575">
        <f t="shared" si="416"/>
        <v>10</v>
      </c>
      <c r="AD1575" s="23">
        <f t="shared" si="417"/>
        <v>4</v>
      </c>
      <c r="AE1575">
        <f>IF(ISBLANK(Basket_Sheet!$I$1),0,IF(Basket_Sheet!$I$1=0,1,IF(Calculation_Sheet!AB1575=Basket_Sheet!$I$1,1,0)))</f>
        <v>1</v>
      </c>
      <c r="AF1575">
        <f>IF(ISBLANK(Basket_Sheet!$I$2),0,IF(Basket_Sheet!$I$2=0,1,IF(Calculation_Sheet!AC1575=Basket_Sheet!$I$2,1,0)))</f>
        <v>0</v>
      </c>
      <c r="AG1575">
        <f>IF(ISBLANK(Basket_Sheet!$I$3),0,IF(Basket_Sheet!$I$3=0,1,IF(Calculation_Sheet!AD1575=Basket_Sheet!$I$3,1,0)))</f>
        <v>0</v>
      </c>
      <c r="AH1575">
        <f t="shared" si="418"/>
        <v>1</v>
      </c>
    </row>
    <row r="1576" spans="1:34" x14ac:dyDescent="0.35">
      <c r="A1576" s="19">
        <v>44845</v>
      </c>
      <c r="B1576" s="7">
        <v>0.33644250776131757</v>
      </c>
      <c r="C1576">
        <v>9.1183218999999996E-2</v>
      </c>
      <c r="D1576">
        <v>0.114352557314418</v>
      </c>
      <c r="E1576">
        <v>7.7779238277511498</v>
      </c>
      <c r="F1576">
        <v>5</v>
      </c>
      <c r="G1576">
        <f t="shared" si="409"/>
        <v>99999</v>
      </c>
      <c r="H1576">
        <f t="shared" si="410"/>
        <v>99999</v>
      </c>
      <c r="I1576">
        <f t="shared" si="411"/>
        <v>1</v>
      </c>
      <c r="J1576">
        <f>IF(Basket_Sheet!$I$6=0,IF(C1576&lt;Basket_Sheet!$I$7,-10,10),IF(Basket_Sheet!$I$6=1,IF(D1576&lt;Basket_Sheet!$I$7,-10,10),IF(Basket_Sheet!$I$6=2,IF(E1576&gt;Basket_Sheet!$I$7,-10,10),"")))</f>
        <v>10</v>
      </c>
      <c r="K1576">
        <f t="shared" si="412"/>
        <v>1</v>
      </c>
      <c r="L1576">
        <f t="shared" si="413"/>
        <v>5</v>
      </c>
      <c r="M1576">
        <f t="shared" si="414"/>
        <v>5</v>
      </c>
      <c r="N1576">
        <v>38646.449200000003</v>
      </c>
      <c r="O1576" s="6">
        <f t="shared" si="419"/>
        <v>-1.1945942458953085E-2</v>
      </c>
      <c r="P1576">
        <v>74074752</v>
      </c>
      <c r="Q1576" s="6">
        <f t="shared" si="420"/>
        <v>-5.880750061358464E-3</v>
      </c>
      <c r="R1576">
        <v>10294.205704201731</v>
      </c>
      <c r="S1576" s="6">
        <f t="shared" si="421"/>
        <v>-2.2088311970582808E-3</v>
      </c>
      <c r="T1576" s="29">
        <v>1448.0731200000007</v>
      </c>
      <c r="U1576" s="6">
        <f t="shared" si="422"/>
        <v>3.956337312065461E-4</v>
      </c>
      <c r="V1576">
        <v>2426.6448</v>
      </c>
      <c r="W1576" s="6">
        <f t="shared" si="424"/>
        <v>3.4998364638922919E-3</v>
      </c>
      <c r="X1576">
        <v>11742.278824201732</v>
      </c>
      <c r="Y1576" s="6">
        <f t="shared" si="423"/>
        <v>-1.8883784921970292E-3</v>
      </c>
      <c r="Z1576" s="29">
        <v>14168.923624201732</v>
      </c>
      <c r="AA1576" s="6">
        <f t="shared" si="425"/>
        <v>-9.6967444355577914E-4</v>
      </c>
      <c r="AB1576">
        <f t="shared" si="415"/>
        <v>2022</v>
      </c>
      <c r="AC1576">
        <f t="shared" si="416"/>
        <v>10</v>
      </c>
      <c r="AD1576" s="23">
        <f t="shared" si="417"/>
        <v>4</v>
      </c>
      <c r="AE1576">
        <f>IF(ISBLANK(Basket_Sheet!$I$1),0,IF(Basket_Sheet!$I$1=0,1,IF(Calculation_Sheet!AB1576=Basket_Sheet!$I$1,1,0)))</f>
        <v>1</v>
      </c>
      <c r="AF1576">
        <f>IF(ISBLANK(Basket_Sheet!$I$2),0,IF(Basket_Sheet!$I$2=0,1,IF(Calculation_Sheet!AC1576=Basket_Sheet!$I$2,1,0)))</f>
        <v>0</v>
      </c>
      <c r="AG1576">
        <f>IF(ISBLANK(Basket_Sheet!$I$3),0,IF(Basket_Sheet!$I$3=0,1,IF(Calculation_Sheet!AD1576=Basket_Sheet!$I$3,1,0)))</f>
        <v>0</v>
      </c>
      <c r="AH1576">
        <f t="shared" si="418"/>
        <v>1</v>
      </c>
    </row>
    <row r="1577" spans="1:34" x14ac:dyDescent="0.35">
      <c r="A1577" s="19">
        <v>44846</v>
      </c>
      <c r="B1577" s="7">
        <v>-0.15033118543899648</v>
      </c>
      <c r="C1577">
        <v>0.56864553600000001</v>
      </c>
      <c r="D1577">
        <v>0.16283122111912901</v>
      </c>
      <c r="E1577">
        <v>8.02093610075908</v>
      </c>
      <c r="F1577">
        <v>3</v>
      </c>
      <c r="G1577">
        <f t="shared" si="409"/>
        <v>99999</v>
      </c>
      <c r="H1577">
        <f t="shared" si="410"/>
        <v>0</v>
      </c>
      <c r="I1577">
        <f t="shared" si="411"/>
        <v>99999</v>
      </c>
      <c r="J1577">
        <f>IF(Basket_Sheet!$I$6=0,IF(C1577&lt;Basket_Sheet!$I$7,-10,10),IF(Basket_Sheet!$I$6=1,IF(D1577&lt;Basket_Sheet!$I$7,-10,10),IF(Basket_Sheet!$I$6=2,IF(E1577&gt;Basket_Sheet!$I$7,-10,10),"")))</f>
        <v>10</v>
      </c>
      <c r="K1577">
        <f t="shared" si="412"/>
        <v>0</v>
      </c>
      <c r="L1577">
        <f t="shared" si="413"/>
        <v>3</v>
      </c>
      <c r="M1577">
        <f t="shared" si="414"/>
        <v>3</v>
      </c>
      <c r="N1577">
        <v>39128.601600000002</v>
      </c>
      <c r="O1577" s="6">
        <f t="shared" si="419"/>
        <v>1.2475981881409082E-2</v>
      </c>
      <c r="P1577">
        <v>73682824</v>
      </c>
      <c r="Q1577" s="6">
        <f t="shared" si="420"/>
        <v>-5.2909795769549017E-3</v>
      </c>
      <c r="R1577">
        <v>10275.646377735746</v>
      </c>
      <c r="S1577" s="6">
        <f t="shared" si="421"/>
        <v>-1.8028905774061244E-3</v>
      </c>
      <c r="T1577" s="29">
        <v>1449.2557600000005</v>
      </c>
      <c r="U1577" s="6">
        <f t="shared" si="422"/>
        <v>8.1669909044346234E-4</v>
      </c>
      <c r="V1577">
        <v>2414.6850400000003</v>
      </c>
      <c r="W1577" s="6">
        <f t="shared" si="424"/>
        <v>-4.928516938284444E-3</v>
      </c>
      <c r="X1577">
        <v>11724.902137735746</v>
      </c>
      <c r="Y1577" s="6">
        <f t="shared" si="423"/>
        <v>-1.4798393673102206E-3</v>
      </c>
      <c r="Z1577" s="29">
        <v>14139.587177735746</v>
      </c>
      <c r="AA1577" s="6">
        <f t="shared" si="425"/>
        <v>-2.0704781283369389E-3</v>
      </c>
      <c r="AB1577">
        <f t="shared" si="415"/>
        <v>2022</v>
      </c>
      <c r="AC1577">
        <f t="shared" si="416"/>
        <v>10</v>
      </c>
      <c r="AD1577" s="23">
        <f t="shared" si="417"/>
        <v>4</v>
      </c>
      <c r="AE1577">
        <f>IF(ISBLANK(Basket_Sheet!$I$1),0,IF(Basket_Sheet!$I$1=0,1,IF(Calculation_Sheet!AB1577=Basket_Sheet!$I$1,1,0)))</f>
        <v>1</v>
      </c>
      <c r="AF1577">
        <f>IF(ISBLANK(Basket_Sheet!$I$2),0,IF(Basket_Sheet!$I$2=0,1,IF(Calculation_Sheet!AC1577=Basket_Sheet!$I$2,1,0)))</f>
        <v>0</v>
      </c>
      <c r="AG1577">
        <f>IF(ISBLANK(Basket_Sheet!$I$3),0,IF(Basket_Sheet!$I$3=0,1,IF(Calculation_Sheet!AD1577=Basket_Sheet!$I$3,1,0)))</f>
        <v>0</v>
      </c>
      <c r="AH1577">
        <f t="shared" si="418"/>
        <v>1</v>
      </c>
    </row>
    <row r="1578" spans="1:34" x14ac:dyDescent="0.35">
      <c r="A1578" s="19">
        <v>44847</v>
      </c>
      <c r="B1578" s="7">
        <v>0.64183753481938244</v>
      </c>
      <c r="C1578">
        <v>0.146655114</v>
      </c>
      <c r="D1578">
        <v>0.165475133918529</v>
      </c>
      <c r="E1578">
        <v>6.9042973500036604</v>
      </c>
      <c r="F1578">
        <v>4</v>
      </c>
      <c r="G1578">
        <f t="shared" si="409"/>
        <v>99999</v>
      </c>
      <c r="H1578">
        <f t="shared" si="410"/>
        <v>99999</v>
      </c>
      <c r="I1578">
        <f t="shared" si="411"/>
        <v>1</v>
      </c>
      <c r="J1578">
        <f>IF(Basket_Sheet!$I$6=0,IF(C1578&lt;Basket_Sheet!$I$7,-10,10),IF(Basket_Sheet!$I$6=1,IF(D1578&lt;Basket_Sheet!$I$7,-10,10),IF(Basket_Sheet!$I$6=2,IF(E1578&gt;Basket_Sheet!$I$7,-10,10),"")))</f>
        <v>10</v>
      </c>
      <c r="K1578">
        <f t="shared" si="412"/>
        <v>1</v>
      </c>
      <c r="L1578">
        <f t="shared" si="413"/>
        <v>5</v>
      </c>
      <c r="M1578">
        <f t="shared" si="414"/>
        <v>5</v>
      </c>
      <c r="N1578">
        <v>38658.101600000002</v>
      </c>
      <c r="O1578" s="6">
        <f t="shared" si="419"/>
        <v>-1.2024452210426029E-2</v>
      </c>
      <c r="P1578">
        <v>73968480</v>
      </c>
      <c r="Q1578" s="6">
        <f t="shared" si="420"/>
        <v>3.876832950919562E-3</v>
      </c>
      <c r="R1578">
        <v>10309.320670605175</v>
      </c>
      <c r="S1578" s="6">
        <f t="shared" si="421"/>
        <v>3.2770972872706583E-3</v>
      </c>
      <c r="T1578" s="29">
        <v>1449.6798400000005</v>
      </c>
      <c r="U1578" s="6">
        <f t="shared" si="422"/>
        <v>2.9261915784961623E-4</v>
      </c>
      <c r="V1578">
        <v>2415.2656399999996</v>
      </c>
      <c r="W1578" s="6">
        <f t="shared" si="424"/>
        <v>2.4044543714052402E-4</v>
      </c>
      <c r="X1578">
        <v>11759.000510605176</v>
      </c>
      <c r="Y1578" s="6">
        <f t="shared" si="423"/>
        <v>2.9082010637586642E-3</v>
      </c>
      <c r="Z1578" s="29">
        <v>14174.266150605175</v>
      </c>
      <c r="AA1578" s="6">
        <f t="shared" si="425"/>
        <v>2.4526156551469835E-3</v>
      </c>
      <c r="AB1578">
        <f t="shared" si="415"/>
        <v>2022</v>
      </c>
      <c r="AC1578">
        <f t="shared" si="416"/>
        <v>10</v>
      </c>
      <c r="AD1578" s="23">
        <f t="shared" si="417"/>
        <v>4</v>
      </c>
      <c r="AE1578">
        <f>IF(ISBLANK(Basket_Sheet!$I$1),0,IF(Basket_Sheet!$I$1=0,1,IF(Calculation_Sheet!AB1578=Basket_Sheet!$I$1,1,0)))</f>
        <v>1</v>
      </c>
      <c r="AF1578">
        <f>IF(ISBLANK(Basket_Sheet!$I$2),0,IF(Basket_Sheet!$I$2=0,1,IF(Calculation_Sheet!AC1578=Basket_Sheet!$I$2,1,0)))</f>
        <v>0</v>
      </c>
      <c r="AG1578">
        <f>IF(ISBLANK(Basket_Sheet!$I$3),0,IF(Basket_Sheet!$I$3=0,1,IF(Calculation_Sheet!AD1578=Basket_Sheet!$I$3,1,0)))</f>
        <v>0</v>
      </c>
      <c r="AH1578">
        <f t="shared" si="418"/>
        <v>1</v>
      </c>
    </row>
    <row r="1579" spans="1:34" x14ac:dyDescent="0.35">
      <c r="A1579" s="19">
        <v>44848</v>
      </c>
      <c r="B1579" s="7">
        <v>0.86831258695820268</v>
      </c>
      <c r="C1579">
        <v>4.4686732E-2</v>
      </c>
      <c r="D1579">
        <v>7.3783737366379706E-2</v>
      </c>
      <c r="E1579">
        <v>10.661041439505899</v>
      </c>
      <c r="F1579">
        <v>4</v>
      </c>
      <c r="G1579">
        <f t="shared" si="409"/>
        <v>99999</v>
      </c>
      <c r="H1579">
        <f t="shared" si="410"/>
        <v>99999</v>
      </c>
      <c r="I1579">
        <f t="shared" si="411"/>
        <v>1</v>
      </c>
      <c r="J1579">
        <f>IF(Basket_Sheet!$I$6=0,IF(C1579&lt;Basket_Sheet!$I$7,-10,10),IF(Basket_Sheet!$I$6=1,IF(D1579&lt;Basket_Sheet!$I$7,-10,10),IF(Basket_Sheet!$I$6=2,IF(E1579&gt;Basket_Sheet!$I$7,-10,10),"")))</f>
        <v>-10</v>
      </c>
      <c r="K1579">
        <f t="shared" si="412"/>
        <v>1</v>
      </c>
      <c r="L1579">
        <f t="shared" si="413"/>
        <v>6</v>
      </c>
      <c r="M1579">
        <f t="shared" si="414"/>
        <v>6</v>
      </c>
      <c r="N1579">
        <v>39370.648399999998</v>
      </c>
      <c r="O1579" s="6">
        <f t="shared" si="419"/>
        <v>1.8432017365280995E-2</v>
      </c>
      <c r="P1579">
        <v>74095864</v>
      </c>
      <c r="Q1579" s="6">
        <f t="shared" si="420"/>
        <v>1.7221389435067014E-3</v>
      </c>
      <c r="R1579">
        <v>10308.114549478687</v>
      </c>
      <c r="S1579" s="6">
        <f t="shared" si="421"/>
        <v>-1.1699326900627138E-4</v>
      </c>
      <c r="T1579" s="29">
        <v>1447.1406200000004</v>
      </c>
      <c r="U1579" s="6">
        <f t="shared" si="422"/>
        <v>-1.7515729542049163E-3</v>
      </c>
      <c r="V1579">
        <v>2381.9274</v>
      </c>
      <c r="W1579" s="6">
        <f t="shared" si="424"/>
        <v>-1.380313595650684E-2</v>
      </c>
      <c r="X1579">
        <v>11755.255169478687</v>
      </c>
      <c r="Y1579" s="6">
        <f t="shared" si="423"/>
        <v>-3.1850845853020893E-4</v>
      </c>
      <c r="Z1579" s="29">
        <v>14137.182569478688</v>
      </c>
      <c r="AA1579" s="6">
        <f t="shared" si="425"/>
        <v>-2.6162610982795043E-3</v>
      </c>
      <c r="AB1579">
        <f t="shared" si="415"/>
        <v>2022</v>
      </c>
      <c r="AC1579">
        <f t="shared" si="416"/>
        <v>10</v>
      </c>
      <c r="AD1579" s="23">
        <f t="shared" si="417"/>
        <v>4</v>
      </c>
      <c r="AE1579">
        <f>IF(ISBLANK(Basket_Sheet!$I$1),0,IF(Basket_Sheet!$I$1=0,1,IF(Calculation_Sheet!AB1579=Basket_Sheet!$I$1,1,0)))</f>
        <v>1</v>
      </c>
      <c r="AF1579">
        <f>IF(ISBLANK(Basket_Sheet!$I$2),0,IF(Basket_Sheet!$I$2=0,1,IF(Calculation_Sheet!AC1579=Basket_Sheet!$I$2,1,0)))</f>
        <v>0</v>
      </c>
      <c r="AG1579">
        <f>IF(ISBLANK(Basket_Sheet!$I$3),0,IF(Basket_Sheet!$I$3=0,1,IF(Calculation_Sheet!AD1579=Basket_Sheet!$I$3,1,0)))</f>
        <v>0</v>
      </c>
      <c r="AH1579">
        <f t="shared" si="418"/>
        <v>1</v>
      </c>
    </row>
    <row r="1580" spans="1:34" x14ac:dyDescent="0.35">
      <c r="A1580" s="19">
        <v>44851</v>
      </c>
      <c r="B1580" s="7">
        <v>1.6870034489364034</v>
      </c>
      <c r="C1580">
        <v>0.57983514300000005</v>
      </c>
      <c r="D1580">
        <v>0.31039838073132198</v>
      </c>
      <c r="E1580">
        <v>5.3120836306736399</v>
      </c>
      <c r="F1580">
        <v>4</v>
      </c>
      <c r="G1580">
        <f t="shared" si="409"/>
        <v>99999</v>
      </c>
      <c r="H1580">
        <f t="shared" si="410"/>
        <v>99999</v>
      </c>
      <c r="I1580">
        <f t="shared" si="411"/>
        <v>1</v>
      </c>
      <c r="J1580">
        <f>IF(Basket_Sheet!$I$6=0,IF(C1580&lt;Basket_Sheet!$I$7,-10,10),IF(Basket_Sheet!$I$6=1,IF(D1580&lt;Basket_Sheet!$I$7,-10,10),IF(Basket_Sheet!$I$6=2,IF(E1580&gt;Basket_Sheet!$I$7,-10,10),"")))</f>
        <v>10</v>
      </c>
      <c r="K1580">
        <f t="shared" si="412"/>
        <v>1</v>
      </c>
      <c r="L1580">
        <f t="shared" si="413"/>
        <v>5</v>
      </c>
      <c r="M1580">
        <f t="shared" si="414"/>
        <v>5</v>
      </c>
      <c r="N1580">
        <v>39959.449200000003</v>
      </c>
      <c r="O1580" s="6">
        <f t="shared" si="419"/>
        <v>1.495532392603427E-2</v>
      </c>
      <c r="P1580">
        <v>74305408</v>
      </c>
      <c r="Q1580" s="6">
        <f t="shared" si="420"/>
        <v>2.8280121006485359E-3</v>
      </c>
      <c r="R1580">
        <v>10308.186723480752</v>
      </c>
      <c r="S1580" s="6">
        <f t="shared" si="421"/>
        <v>7.0016686095630831E-6</v>
      </c>
      <c r="T1580" s="29">
        <v>1450.0308600000005</v>
      </c>
      <c r="U1580" s="6">
        <f t="shared" si="422"/>
        <v>1.9972074310237176E-3</v>
      </c>
      <c r="V1580">
        <v>2380.3106399999997</v>
      </c>
      <c r="W1580" s="6">
        <f t="shared" si="424"/>
        <v>-6.7876124184151898E-4</v>
      </c>
      <c r="X1580">
        <v>11758.217583480753</v>
      </c>
      <c r="Y1580" s="6">
        <f t="shared" si="423"/>
        <v>2.520076305752017E-4</v>
      </c>
      <c r="Z1580" s="29">
        <v>14138.528223480753</v>
      </c>
      <c r="AA1580" s="6">
        <f t="shared" si="425"/>
        <v>9.5185444161316468E-5</v>
      </c>
      <c r="AB1580">
        <f t="shared" si="415"/>
        <v>2022</v>
      </c>
      <c r="AC1580">
        <f t="shared" si="416"/>
        <v>10</v>
      </c>
      <c r="AD1580" s="23">
        <f t="shared" si="417"/>
        <v>4</v>
      </c>
      <c r="AE1580">
        <f>IF(ISBLANK(Basket_Sheet!$I$1),0,IF(Basket_Sheet!$I$1=0,1,IF(Calculation_Sheet!AB1580=Basket_Sheet!$I$1,1,0)))</f>
        <v>1</v>
      </c>
      <c r="AF1580">
        <f>IF(ISBLANK(Basket_Sheet!$I$2),0,IF(Basket_Sheet!$I$2=0,1,IF(Calculation_Sheet!AC1580=Basket_Sheet!$I$2,1,0)))</f>
        <v>0</v>
      </c>
      <c r="AG1580">
        <f>IF(ISBLANK(Basket_Sheet!$I$3),0,IF(Basket_Sheet!$I$3=0,1,IF(Calculation_Sheet!AD1580=Basket_Sheet!$I$3,1,0)))</f>
        <v>0</v>
      </c>
      <c r="AH1580">
        <f t="shared" si="418"/>
        <v>1</v>
      </c>
    </row>
    <row r="1581" spans="1:34" x14ac:dyDescent="0.35">
      <c r="A1581" s="19">
        <v>44852</v>
      </c>
      <c r="B1581" s="7">
        <v>0.24457460164174022</v>
      </c>
      <c r="C1581">
        <v>0.219339069</v>
      </c>
      <c r="D1581">
        <v>9.3800175233399202E-2</v>
      </c>
      <c r="E1581">
        <v>10.49592825719</v>
      </c>
      <c r="F1581">
        <v>4</v>
      </c>
      <c r="G1581">
        <f t="shared" si="409"/>
        <v>99999</v>
      </c>
      <c r="H1581">
        <f t="shared" si="410"/>
        <v>0</v>
      </c>
      <c r="I1581">
        <f t="shared" si="411"/>
        <v>99999</v>
      </c>
      <c r="J1581">
        <f>IF(Basket_Sheet!$I$6=0,IF(C1581&lt;Basket_Sheet!$I$7,-10,10),IF(Basket_Sheet!$I$6=1,IF(D1581&lt;Basket_Sheet!$I$7,-10,10),IF(Basket_Sheet!$I$6=2,IF(E1581&gt;Basket_Sheet!$I$7,-10,10),"")))</f>
        <v>10</v>
      </c>
      <c r="K1581">
        <f t="shared" si="412"/>
        <v>0</v>
      </c>
      <c r="L1581">
        <f t="shared" si="413"/>
        <v>3</v>
      </c>
      <c r="M1581">
        <f t="shared" si="414"/>
        <v>3</v>
      </c>
      <c r="N1581">
        <v>40303.949200000003</v>
      </c>
      <c r="O1581" s="6">
        <f t="shared" si="419"/>
        <v>8.621239954428539E-3</v>
      </c>
      <c r="P1581">
        <v>74611344</v>
      </c>
      <c r="Q1581" s="6">
        <f t="shared" si="420"/>
        <v>4.1172777087772339E-3</v>
      </c>
      <c r="R1581">
        <v>10333.383585003612</v>
      </c>
      <c r="S1581" s="6">
        <f t="shared" si="421"/>
        <v>2.444354395081394E-3</v>
      </c>
      <c r="T1581" s="29">
        <v>1454.6551200000004</v>
      </c>
      <c r="U1581" s="6">
        <f t="shared" si="422"/>
        <v>3.1890769552309628E-3</v>
      </c>
      <c r="V1581">
        <v>2392.9610000000002</v>
      </c>
      <c r="W1581" s="6">
        <f t="shared" si="424"/>
        <v>5.3145836461079288E-3</v>
      </c>
      <c r="X1581">
        <v>11788.038705003612</v>
      </c>
      <c r="Y1581" s="6">
        <f t="shared" si="423"/>
        <v>2.5361940541697159E-3</v>
      </c>
      <c r="Z1581" s="29">
        <v>14180.999705003611</v>
      </c>
      <c r="AA1581" s="6">
        <f t="shared" si="425"/>
        <v>3.0039535128079109E-3</v>
      </c>
      <c r="AB1581">
        <f t="shared" si="415"/>
        <v>2022</v>
      </c>
      <c r="AC1581">
        <f t="shared" si="416"/>
        <v>10</v>
      </c>
      <c r="AD1581" s="23">
        <f t="shared" si="417"/>
        <v>4</v>
      </c>
      <c r="AE1581">
        <f>IF(ISBLANK(Basket_Sheet!$I$1),0,IF(Basket_Sheet!$I$1=0,1,IF(Calculation_Sheet!AB1581=Basket_Sheet!$I$1,1,0)))</f>
        <v>1</v>
      </c>
      <c r="AF1581">
        <f>IF(ISBLANK(Basket_Sheet!$I$2),0,IF(Basket_Sheet!$I$2=0,1,IF(Calculation_Sheet!AC1581=Basket_Sheet!$I$2,1,0)))</f>
        <v>0</v>
      </c>
      <c r="AG1581">
        <f>IF(ISBLANK(Basket_Sheet!$I$3),0,IF(Basket_Sheet!$I$3=0,1,IF(Calculation_Sheet!AD1581=Basket_Sheet!$I$3,1,0)))</f>
        <v>0</v>
      </c>
      <c r="AH1581">
        <f t="shared" si="418"/>
        <v>1</v>
      </c>
    </row>
    <row r="1582" spans="1:34" x14ac:dyDescent="0.35">
      <c r="A1582" s="19">
        <v>44853</v>
      </c>
      <c r="B1582" s="7">
        <v>-0.78819796103907258</v>
      </c>
      <c r="C1582">
        <v>0.48530284000000001</v>
      </c>
      <c r="D1582">
        <v>0.102259855651274</v>
      </c>
      <c r="E1582">
        <v>9.2869800418230195</v>
      </c>
      <c r="F1582">
        <v>7</v>
      </c>
      <c r="G1582">
        <f t="shared" si="409"/>
        <v>-1</v>
      </c>
      <c r="H1582">
        <f t="shared" si="410"/>
        <v>99999</v>
      </c>
      <c r="I1582">
        <f t="shared" si="411"/>
        <v>99999</v>
      </c>
      <c r="J1582">
        <f>IF(Basket_Sheet!$I$6=0,IF(C1582&lt;Basket_Sheet!$I$7,-10,10),IF(Basket_Sheet!$I$6=1,IF(D1582&lt;Basket_Sheet!$I$7,-10,10),IF(Basket_Sheet!$I$6=2,IF(E1582&gt;Basket_Sheet!$I$7,-10,10),"")))</f>
        <v>10</v>
      </c>
      <c r="K1582">
        <f t="shared" si="412"/>
        <v>-1</v>
      </c>
      <c r="L1582">
        <f t="shared" si="413"/>
        <v>1</v>
      </c>
      <c r="M1582">
        <f t="shared" si="414"/>
        <v>1</v>
      </c>
      <c r="N1582">
        <v>40379.949200000003</v>
      </c>
      <c r="O1582" s="6">
        <f t="shared" si="419"/>
        <v>1.88567129297601E-3</v>
      </c>
      <c r="P1582">
        <v>74818184</v>
      </c>
      <c r="Q1582" s="6">
        <f t="shared" si="420"/>
        <v>2.7722325977668216E-3</v>
      </c>
      <c r="R1582">
        <v>10348.428503673442</v>
      </c>
      <c r="S1582" s="6">
        <f t="shared" si="421"/>
        <v>1.4559527908810654E-3</v>
      </c>
      <c r="T1582" s="29">
        <v>1451.2835000000005</v>
      </c>
      <c r="U1582" s="6">
        <f t="shared" si="422"/>
        <v>-2.3178139984134649E-3</v>
      </c>
      <c r="V1582">
        <v>2406.6959200000001</v>
      </c>
      <c r="W1582" s="6">
        <f t="shared" si="424"/>
        <v>5.7397174462934242E-3</v>
      </c>
      <c r="X1582">
        <v>11799.712003673441</v>
      </c>
      <c r="Y1582" s="6">
        <f t="shared" si="423"/>
        <v>9.9026640155797097E-4</v>
      </c>
      <c r="Z1582" s="29">
        <v>14206.407923673441</v>
      </c>
      <c r="AA1582" s="6">
        <f t="shared" si="425"/>
        <v>1.7917085676875111E-3</v>
      </c>
      <c r="AB1582">
        <f t="shared" si="415"/>
        <v>2022</v>
      </c>
      <c r="AC1582">
        <f t="shared" si="416"/>
        <v>10</v>
      </c>
      <c r="AD1582" s="23">
        <f t="shared" si="417"/>
        <v>4</v>
      </c>
      <c r="AE1582">
        <f>IF(ISBLANK(Basket_Sheet!$I$1),0,IF(Basket_Sheet!$I$1=0,1,IF(Calculation_Sheet!AB1582=Basket_Sheet!$I$1,1,0)))</f>
        <v>1</v>
      </c>
      <c r="AF1582">
        <f>IF(ISBLANK(Basket_Sheet!$I$2),0,IF(Basket_Sheet!$I$2=0,1,IF(Calculation_Sheet!AC1582=Basket_Sheet!$I$2,1,0)))</f>
        <v>0</v>
      </c>
      <c r="AG1582">
        <f>IF(ISBLANK(Basket_Sheet!$I$3),0,IF(Basket_Sheet!$I$3=0,1,IF(Calculation_Sheet!AD1582=Basket_Sheet!$I$3,1,0)))</f>
        <v>0</v>
      </c>
      <c r="AH1582">
        <f t="shared" si="418"/>
        <v>1</v>
      </c>
    </row>
    <row r="1583" spans="1:34" x14ac:dyDescent="0.35">
      <c r="A1583" s="19">
        <v>44854</v>
      </c>
      <c r="B1583" s="7">
        <v>1.6070569737523319</v>
      </c>
      <c r="C1583">
        <v>8.8340271999999997E-2</v>
      </c>
      <c r="D1583">
        <v>9.9202239445463206E-2</v>
      </c>
      <c r="E1583">
        <v>11.6242811485596</v>
      </c>
      <c r="F1583">
        <v>3</v>
      </c>
      <c r="G1583">
        <f t="shared" si="409"/>
        <v>99999</v>
      </c>
      <c r="H1583">
        <f t="shared" si="410"/>
        <v>99999</v>
      </c>
      <c r="I1583">
        <f t="shared" si="411"/>
        <v>1</v>
      </c>
      <c r="J1583">
        <f>IF(Basket_Sheet!$I$6=0,IF(C1583&lt;Basket_Sheet!$I$7,-10,10),IF(Basket_Sheet!$I$6=1,IF(D1583&lt;Basket_Sheet!$I$7,-10,10),IF(Basket_Sheet!$I$6=2,IF(E1583&gt;Basket_Sheet!$I$7,-10,10),"")))</f>
        <v>10</v>
      </c>
      <c r="K1583">
        <f t="shared" si="412"/>
        <v>1</v>
      </c>
      <c r="L1583">
        <f t="shared" si="413"/>
        <v>5</v>
      </c>
      <c r="M1583">
        <f t="shared" si="414"/>
        <v>5</v>
      </c>
      <c r="N1583">
        <v>40116</v>
      </c>
      <c r="O1583" s="6">
        <f t="shared" si="419"/>
        <v>-6.5366402194484419E-3</v>
      </c>
      <c r="P1583">
        <v>75155664</v>
      </c>
      <c r="Q1583" s="6">
        <f t="shared" si="420"/>
        <v>4.51066815521739E-3</v>
      </c>
      <c r="R1583">
        <v>10417.447667908338</v>
      </c>
      <c r="S1583" s="6">
        <f t="shared" si="421"/>
        <v>6.6695309544242409E-3</v>
      </c>
      <c r="T1583" s="29">
        <v>1457.0673800000004</v>
      </c>
      <c r="U1583" s="6">
        <f t="shared" si="422"/>
        <v>3.9853550322868081E-3</v>
      </c>
      <c r="V1583">
        <v>2395.6407599999998</v>
      </c>
      <c r="W1583" s="6">
        <f t="shared" si="424"/>
        <v>-4.593500952127072E-3</v>
      </c>
      <c r="X1583">
        <v>11874.515047908339</v>
      </c>
      <c r="Y1583" s="6">
        <f t="shared" si="423"/>
        <v>6.339395759117572E-3</v>
      </c>
      <c r="Z1583" s="29">
        <v>14270.155807908339</v>
      </c>
      <c r="AA1583" s="6">
        <f t="shared" si="425"/>
        <v>4.4872626900054335E-3</v>
      </c>
      <c r="AB1583">
        <f t="shared" si="415"/>
        <v>2022</v>
      </c>
      <c r="AC1583">
        <f t="shared" si="416"/>
        <v>10</v>
      </c>
      <c r="AD1583" s="23">
        <f t="shared" si="417"/>
        <v>4</v>
      </c>
      <c r="AE1583">
        <f>IF(ISBLANK(Basket_Sheet!$I$1),0,IF(Basket_Sheet!$I$1=0,1,IF(Calculation_Sheet!AB1583=Basket_Sheet!$I$1,1,0)))</f>
        <v>1</v>
      </c>
      <c r="AF1583">
        <f>IF(ISBLANK(Basket_Sheet!$I$2),0,IF(Basket_Sheet!$I$2=0,1,IF(Calculation_Sheet!AC1583=Basket_Sheet!$I$2,1,0)))</f>
        <v>0</v>
      </c>
      <c r="AG1583">
        <f>IF(ISBLANK(Basket_Sheet!$I$3),0,IF(Basket_Sheet!$I$3=0,1,IF(Calculation_Sheet!AD1583=Basket_Sheet!$I$3,1,0)))</f>
        <v>0</v>
      </c>
      <c r="AH1583">
        <f t="shared" si="418"/>
        <v>1</v>
      </c>
    </row>
    <row r="1584" spans="1:34" x14ac:dyDescent="0.35">
      <c r="A1584" s="19">
        <v>44855</v>
      </c>
      <c r="B1584" s="7">
        <v>1.3729111126452902</v>
      </c>
      <c r="C1584">
        <v>0.144886288</v>
      </c>
      <c r="D1584">
        <v>0.124411508395947</v>
      </c>
      <c r="E1584">
        <v>7.3247342297420603</v>
      </c>
      <c r="F1584">
        <v>4</v>
      </c>
      <c r="G1584">
        <f t="shared" si="409"/>
        <v>99999</v>
      </c>
      <c r="H1584">
        <f t="shared" si="410"/>
        <v>99999</v>
      </c>
      <c r="I1584">
        <f t="shared" si="411"/>
        <v>1</v>
      </c>
      <c r="J1584">
        <f>IF(Basket_Sheet!$I$6=0,IF(C1584&lt;Basket_Sheet!$I$7,-10,10),IF(Basket_Sheet!$I$6=1,IF(D1584&lt;Basket_Sheet!$I$7,-10,10),IF(Basket_Sheet!$I$6=2,IF(E1584&gt;Basket_Sheet!$I$7,-10,10),"")))</f>
        <v>10</v>
      </c>
      <c r="K1584">
        <f t="shared" si="412"/>
        <v>1</v>
      </c>
      <c r="L1584">
        <f t="shared" si="413"/>
        <v>5</v>
      </c>
      <c r="M1584">
        <f t="shared" si="414"/>
        <v>5</v>
      </c>
      <c r="N1584">
        <v>40881.601600000002</v>
      </c>
      <c r="O1584" s="6">
        <f t="shared" si="419"/>
        <v>1.908469438627991E-2</v>
      </c>
      <c r="P1584">
        <v>75219976</v>
      </c>
      <c r="Q1584" s="6">
        <f t="shared" si="420"/>
        <v>8.557172750147668E-4</v>
      </c>
      <c r="R1584">
        <v>10405.844347869297</v>
      </c>
      <c r="S1584" s="6">
        <f t="shared" si="421"/>
        <v>-1.113835212706249E-3</v>
      </c>
      <c r="T1584" s="29">
        <v>1460.1104400000004</v>
      </c>
      <c r="U1584" s="6">
        <f t="shared" si="422"/>
        <v>2.0884826891121033E-3</v>
      </c>
      <c r="V1584">
        <v>2387.1746800000001</v>
      </c>
      <c r="W1584" s="6">
        <f t="shared" si="424"/>
        <v>-3.5339522274615565E-3</v>
      </c>
      <c r="X1584">
        <v>11865.954787869297</v>
      </c>
      <c r="Y1584" s="6">
        <f t="shared" si="423"/>
        <v>-7.2089344318515547E-4</v>
      </c>
      <c r="Z1584" s="29">
        <v>14253.129467869298</v>
      </c>
      <c r="AA1584" s="6">
        <f t="shared" si="425"/>
        <v>-1.1931432472240822E-3</v>
      </c>
      <c r="AB1584">
        <f t="shared" si="415"/>
        <v>2022</v>
      </c>
      <c r="AC1584">
        <f t="shared" si="416"/>
        <v>10</v>
      </c>
      <c r="AD1584" s="23">
        <f t="shared" si="417"/>
        <v>4</v>
      </c>
      <c r="AE1584">
        <f>IF(ISBLANK(Basket_Sheet!$I$1),0,IF(Basket_Sheet!$I$1=0,1,IF(Calculation_Sheet!AB1584=Basket_Sheet!$I$1,1,0)))</f>
        <v>1</v>
      </c>
      <c r="AF1584">
        <f>IF(ISBLANK(Basket_Sheet!$I$2),0,IF(Basket_Sheet!$I$2=0,1,IF(Calculation_Sheet!AC1584=Basket_Sheet!$I$2,1,0)))</f>
        <v>0</v>
      </c>
      <c r="AG1584">
        <f>IF(ISBLANK(Basket_Sheet!$I$3),0,IF(Basket_Sheet!$I$3=0,1,IF(Calculation_Sheet!AD1584=Basket_Sheet!$I$3,1,0)))</f>
        <v>0</v>
      </c>
      <c r="AH1584">
        <f t="shared" si="418"/>
        <v>1</v>
      </c>
    </row>
    <row r="1585" spans="1:34" x14ac:dyDescent="0.35">
      <c r="A1585" s="19">
        <v>44859</v>
      </c>
      <c r="B1585" s="7">
        <v>0.19481856515632912</v>
      </c>
      <c r="C1585">
        <v>1.7325881000000001E-2</v>
      </c>
      <c r="D1585">
        <v>8.9076961746140701E-2</v>
      </c>
      <c r="E1585">
        <v>10.5885326696395</v>
      </c>
      <c r="F1585">
        <v>3</v>
      </c>
      <c r="G1585">
        <f t="shared" si="409"/>
        <v>99999</v>
      </c>
      <c r="H1585">
        <f t="shared" si="410"/>
        <v>0</v>
      </c>
      <c r="I1585">
        <f t="shared" si="411"/>
        <v>99999</v>
      </c>
      <c r="J1585">
        <f>IF(Basket_Sheet!$I$6=0,IF(C1585&lt;Basket_Sheet!$I$7,-10,10),IF(Basket_Sheet!$I$6=1,IF(D1585&lt;Basket_Sheet!$I$7,-10,10),IF(Basket_Sheet!$I$6=2,IF(E1585&gt;Basket_Sheet!$I$7,-10,10),"")))</f>
        <v>-10</v>
      </c>
      <c r="K1585">
        <f t="shared" si="412"/>
        <v>0</v>
      </c>
      <c r="L1585">
        <f t="shared" si="413"/>
        <v>4</v>
      </c>
      <c r="M1585">
        <f t="shared" si="414"/>
        <v>4</v>
      </c>
      <c r="N1585">
        <v>41045.5</v>
      </c>
      <c r="O1585" s="6">
        <f t="shared" si="419"/>
        <v>4.0090992912567014E-3</v>
      </c>
      <c r="P1585">
        <v>74970456</v>
      </c>
      <c r="Q1585" s="6">
        <f t="shared" si="420"/>
        <v>-3.3172039299773637E-3</v>
      </c>
      <c r="R1585">
        <v>10381.534497972591</v>
      </c>
      <c r="S1585" s="6">
        <f t="shared" si="421"/>
        <v>-2.3361727394743959E-3</v>
      </c>
      <c r="T1585" s="29">
        <v>1460.5078800000006</v>
      </c>
      <c r="U1585" s="6">
        <f t="shared" si="422"/>
        <v>2.7219858793703366E-4</v>
      </c>
      <c r="V1585">
        <v>2387.7342800000001</v>
      </c>
      <c r="W1585" s="6">
        <f t="shared" si="424"/>
        <v>2.3441937646562216E-4</v>
      </c>
      <c r="X1585">
        <v>11842.042377972592</v>
      </c>
      <c r="Y1585" s="6">
        <f t="shared" si="423"/>
        <v>-2.0152116137465148E-3</v>
      </c>
      <c r="Z1585" s="29">
        <v>14229.776657972592</v>
      </c>
      <c r="AA1585" s="6">
        <f t="shared" si="425"/>
        <v>-1.6384338575854418E-3</v>
      </c>
      <c r="AB1585">
        <f t="shared" si="415"/>
        <v>2022</v>
      </c>
      <c r="AC1585">
        <f t="shared" si="416"/>
        <v>10</v>
      </c>
      <c r="AD1585" s="23">
        <f t="shared" si="417"/>
        <v>4</v>
      </c>
      <c r="AE1585">
        <f>IF(ISBLANK(Basket_Sheet!$I$1),0,IF(Basket_Sheet!$I$1=0,1,IF(Calculation_Sheet!AB1585=Basket_Sheet!$I$1,1,0)))</f>
        <v>1</v>
      </c>
      <c r="AF1585">
        <f>IF(ISBLANK(Basket_Sheet!$I$2),0,IF(Basket_Sheet!$I$2=0,1,IF(Calculation_Sheet!AC1585=Basket_Sheet!$I$2,1,0)))</f>
        <v>0</v>
      </c>
      <c r="AG1585">
        <f>IF(ISBLANK(Basket_Sheet!$I$3),0,IF(Basket_Sheet!$I$3=0,1,IF(Calculation_Sheet!AD1585=Basket_Sheet!$I$3,1,0)))</f>
        <v>0</v>
      </c>
      <c r="AH1585">
        <f t="shared" si="418"/>
        <v>1</v>
      </c>
    </row>
    <row r="1586" spans="1:34" x14ac:dyDescent="0.35">
      <c r="A1586" s="19">
        <v>44861</v>
      </c>
      <c r="B1586" s="7">
        <v>-0.70882330298152729</v>
      </c>
      <c r="C1586">
        <v>0.44949423900000002</v>
      </c>
      <c r="D1586">
        <v>6.5466273328951594E-2</v>
      </c>
      <c r="E1586">
        <v>8.5528136672583592</v>
      </c>
      <c r="F1586">
        <v>3</v>
      </c>
      <c r="G1586">
        <f t="shared" si="409"/>
        <v>-1</v>
      </c>
      <c r="H1586">
        <f t="shared" si="410"/>
        <v>99999</v>
      </c>
      <c r="I1586">
        <f t="shared" si="411"/>
        <v>99999</v>
      </c>
      <c r="J1586">
        <f>IF(Basket_Sheet!$I$6=0,IF(C1586&lt;Basket_Sheet!$I$7,-10,10),IF(Basket_Sheet!$I$6=1,IF(D1586&lt;Basket_Sheet!$I$7,-10,10),IF(Basket_Sheet!$I$6=2,IF(E1586&gt;Basket_Sheet!$I$7,-10,10),"")))</f>
        <v>-10</v>
      </c>
      <c r="K1586">
        <f t="shared" si="412"/>
        <v>-1</v>
      </c>
      <c r="L1586">
        <f t="shared" si="413"/>
        <v>2</v>
      </c>
      <c r="M1586">
        <f t="shared" si="414"/>
        <v>2</v>
      </c>
      <c r="N1586">
        <v>41335.398399999998</v>
      </c>
      <c r="O1586" s="6">
        <f t="shared" si="419"/>
        <v>7.0628546369273515E-3</v>
      </c>
      <c r="P1586">
        <v>76221728</v>
      </c>
      <c r="Q1586" s="6">
        <f t="shared" si="420"/>
        <v>1.669020127075127E-2</v>
      </c>
      <c r="R1586">
        <v>10484.353743578185</v>
      </c>
      <c r="S1586" s="6">
        <f t="shared" si="421"/>
        <v>9.9040508535297445E-3</v>
      </c>
      <c r="T1586" s="29">
        <v>1456.1365000000003</v>
      </c>
      <c r="U1586" s="6">
        <f t="shared" si="422"/>
        <v>-2.9930547173769861E-3</v>
      </c>
      <c r="V1586">
        <v>2404.8702400000002</v>
      </c>
      <c r="W1586" s="6">
        <f t="shared" si="424"/>
        <v>7.1766612154180454E-3</v>
      </c>
      <c r="X1586">
        <v>11940.490243578186</v>
      </c>
      <c r="Y1586" s="6">
        <f t="shared" si="423"/>
        <v>8.3134194645948511E-3</v>
      </c>
      <c r="Z1586" s="29">
        <v>14345.360483578186</v>
      </c>
      <c r="AA1586" s="6">
        <f t="shared" si="425"/>
        <v>8.1226732073012009E-3</v>
      </c>
      <c r="AB1586">
        <f t="shared" si="415"/>
        <v>2022</v>
      </c>
      <c r="AC1586">
        <f t="shared" si="416"/>
        <v>10</v>
      </c>
      <c r="AD1586" s="23">
        <f t="shared" si="417"/>
        <v>4</v>
      </c>
      <c r="AE1586">
        <f>IF(ISBLANK(Basket_Sheet!$I$1),0,IF(Basket_Sheet!$I$1=0,1,IF(Calculation_Sheet!AB1586=Basket_Sheet!$I$1,1,0)))</f>
        <v>1</v>
      </c>
      <c r="AF1586">
        <f>IF(ISBLANK(Basket_Sheet!$I$2),0,IF(Basket_Sheet!$I$2=0,1,IF(Calculation_Sheet!AC1586=Basket_Sheet!$I$2,1,0)))</f>
        <v>0</v>
      </c>
      <c r="AG1586">
        <f>IF(ISBLANK(Basket_Sheet!$I$3),0,IF(Basket_Sheet!$I$3=0,1,IF(Calculation_Sheet!AD1586=Basket_Sheet!$I$3,1,0)))</f>
        <v>0</v>
      </c>
      <c r="AH1586">
        <f t="shared" si="418"/>
        <v>1</v>
      </c>
    </row>
    <row r="1587" spans="1:34" x14ac:dyDescent="0.35">
      <c r="A1587" s="19">
        <v>44862</v>
      </c>
      <c r="B1587" s="7">
        <v>-0.21727511006895175</v>
      </c>
      <c r="C1587">
        <v>0.76287307699999996</v>
      </c>
      <c r="D1587">
        <v>0.21001286712980999</v>
      </c>
      <c r="E1587">
        <v>5.9099082926818198</v>
      </c>
      <c r="F1587">
        <v>5</v>
      </c>
      <c r="G1587">
        <f t="shared" si="409"/>
        <v>99999</v>
      </c>
      <c r="H1587">
        <f t="shared" si="410"/>
        <v>0</v>
      </c>
      <c r="I1587">
        <f t="shared" si="411"/>
        <v>99999</v>
      </c>
      <c r="J1587">
        <f>IF(Basket_Sheet!$I$6=0,IF(C1587&lt;Basket_Sheet!$I$7,-10,10),IF(Basket_Sheet!$I$6=1,IF(D1587&lt;Basket_Sheet!$I$7,-10,10),IF(Basket_Sheet!$I$6=2,IF(E1587&gt;Basket_Sheet!$I$7,-10,10),"")))</f>
        <v>10</v>
      </c>
      <c r="K1587">
        <f t="shared" si="412"/>
        <v>0</v>
      </c>
      <c r="L1587">
        <f t="shared" si="413"/>
        <v>3</v>
      </c>
      <c r="M1587">
        <f t="shared" si="414"/>
        <v>3</v>
      </c>
      <c r="N1587">
        <v>41034.550799999997</v>
      </c>
      <c r="O1587" s="6">
        <f t="shared" si="419"/>
        <v>-7.2782073391121083E-3</v>
      </c>
      <c r="P1587">
        <v>76367672</v>
      </c>
      <c r="Q1587" s="6">
        <f t="shared" si="420"/>
        <v>1.9147296162060901E-3</v>
      </c>
      <c r="R1587">
        <v>10488.263261472741</v>
      </c>
      <c r="S1587" s="6">
        <f t="shared" si="421"/>
        <v>3.7289068932366831E-4</v>
      </c>
      <c r="T1587" s="29">
        <v>1457.0251600000006</v>
      </c>
      <c r="U1587" s="6">
        <f t="shared" si="422"/>
        <v>6.1028619226299874E-4</v>
      </c>
      <c r="V1587">
        <v>2398.7481600000001</v>
      </c>
      <c r="W1587" s="6">
        <f t="shared" si="424"/>
        <v>-2.5457007609691606E-3</v>
      </c>
      <c r="X1587">
        <v>11945.288421472742</v>
      </c>
      <c r="Y1587" s="6">
        <f t="shared" si="423"/>
        <v>4.0184094594741815E-4</v>
      </c>
      <c r="Z1587" s="29">
        <v>14344.036581472741</v>
      </c>
      <c r="AA1587" s="6">
        <f t="shared" si="425"/>
        <v>-9.2287824133840957E-5</v>
      </c>
      <c r="AB1587">
        <f t="shared" si="415"/>
        <v>2022</v>
      </c>
      <c r="AC1587">
        <f t="shared" si="416"/>
        <v>10</v>
      </c>
      <c r="AD1587" s="23">
        <f t="shared" si="417"/>
        <v>4</v>
      </c>
      <c r="AE1587">
        <f>IF(ISBLANK(Basket_Sheet!$I$1),0,IF(Basket_Sheet!$I$1=0,1,IF(Calculation_Sheet!AB1587=Basket_Sheet!$I$1,1,0)))</f>
        <v>1</v>
      </c>
      <c r="AF1587">
        <f>IF(ISBLANK(Basket_Sheet!$I$2),0,IF(Basket_Sheet!$I$2=0,1,IF(Calculation_Sheet!AC1587=Basket_Sheet!$I$2,1,0)))</f>
        <v>0</v>
      </c>
      <c r="AG1587">
        <f>IF(ISBLANK(Basket_Sheet!$I$3),0,IF(Basket_Sheet!$I$3=0,1,IF(Calculation_Sheet!AD1587=Basket_Sheet!$I$3,1,0)))</f>
        <v>0</v>
      </c>
      <c r="AH1587">
        <f t="shared" si="418"/>
        <v>1</v>
      </c>
    </row>
    <row r="1588" spans="1:34" x14ac:dyDescent="0.35">
      <c r="A1588" s="19">
        <v>44865</v>
      </c>
      <c r="B1588" s="7">
        <v>6.5051583650335684E-2</v>
      </c>
      <c r="C1588">
        <v>0.43307645700000003</v>
      </c>
      <c r="D1588">
        <v>3.3131185044183598E-3</v>
      </c>
      <c r="E1588">
        <v>12.116792512178501</v>
      </c>
      <c r="F1588">
        <v>2</v>
      </c>
      <c r="G1588">
        <f t="shared" si="409"/>
        <v>99999</v>
      </c>
      <c r="H1588">
        <f t="shared" si="410"/>
        <v>0</v>
      </c>
      <c r="I1588">
        <f t="shared" si="411"/>
        <v>99999</v>
      </c>
      <c r="J1588">
        <f>IF(Basket_Sheet!$I$6=0,IF(C1588&lt;Basket_Sheet!$I$7,-10,10),IF(Basket_Sheet!$I$6=1,IF(D1588&lt;Basket_Sheet!$I$7,-10,10),IF(Basket_Sheet!$I$6=2,IF(E1588&gt;Basket_Sheet!$I$7,-10,10),"")))</f>
        <v>-10</v>
      </c>
      <c r="K1588">
        <f t="shared" si="412"/>
        <v>0</v>
      </c>
      <c r="L1588">
        <f t="shared" si="413"/>
        <v>4</v>
      </c>
      <c r="M1588">
        <f t="shared" si="414"/>
        <v>4</v>
      </c>
      <c r="N1588">
        <v>41314.898399999998</v>
      </c>
      <c r="O1588" s="6">
        <f t="shared" si="419"/>
        <v>6.8319890076633527E-3</v>
      </c>
      <c r="P1588">
        <v>76623032</v>
      </c>
      <c r="Q1588" s="6">
        <f t="shared" si="420"/>
        <v>3.3438232869007489E-3</v>
      </c>
      <c r="R1588">
        <v>10499.62573187523</v>
      </c>
      <c r="S1588" s="6">
        <f t="shared" si="421"/>
        <v>1.0833509914103256E-3</v>
      </c>
      <c r="T1588" s="29">
        <v>1456.0377800000006</v>
      </c>
      <c r="U1588" s="6">
        <f t="shared" si="422"/>
        <v>-6.7766846249928125E-4</v>
      </c>
      <c r="V1588">
        <v>2398.7670800000001</v>
      </c>
      <c r="W1588" s="6">
        <f t="shared" si="424"/>
        <v>7.8874474258583405E-6</v>
      </c>
      <c r="X1588">
        <v>11955.663511875231</v>
      </c>
      <c r="Y1588" s="6">
        <f t="shared" si="423"/>
        <v>8.6855084920678394E-4</v>
      </c>
      <c r="Z1588" s="29">
        <v>14354.430591875231</v>
      </c>
      <c r="AA1588" s="6">
        <f t="shared" si="425"/>
        <v>7.2462241318560494E-4</v>
      </c>
      <c r="AB1588">
        <f t="shared" si="415"/>
        <v>2022</v>
      </c>
      <c r="AC1588">
        <f t="shared" si="416"/>
        <v>10</v>
      </c>
      <c r="AD1588" s="23">
        <f t="shared" si="417"/>
        <v>4</v>
      </c>
      <c r="AE1588">
        <f>IF(ISBLANK(Basket_Sheet!$I$1),0,IF(Basket_Sheet!$I$1=0,1,IF(Calculation_Sheet!AB1588=Basket_Sheet!$I$1,1,0)))</f>
        <v>1</v>
      </c>
      <c r="AF1588">
        <f>IF(ISBLANK(Basket_Sheet!$I$2),0,IF(Basket_Sheet!$I$2=0,1,IF(Calculation_Sheet!AC1588=Basket_Sheet!$I$2,1,0)))</f>
        <v>0</v>
      </c>
      <c r="AG1588">
        <f>IF(ISBLANK(Basket_Sheet!$I$3),0,IF(Basket_Sheet!$I$3=0,1,IF(Calculation_Sheet!AD1588=Basket_Sheet!$I$3,1,0)))</f>
        <v>0</v>
      </c>
      <c r="AH1588">
        <f t="shared" si="418"/>
        <v>1</v>
      </c>
    </row>
    <row r="1589" spans="1:34" x14ac:dyDescent="0.35">
      <c r="A1589" s="19">
        <v>44866</v>
      </c>
      <c r="B1589" s="7">
        <v>-0.7238447593194739</v>
      </c>
      <c r="C1589">
        <v>0.770379488</v>
      </c>
      <c r="D1589">
        <v>9.4511760336154896E-2</v>
      </c>
      <c r="E1589">
        <v>6.9545831055179299</v>
      </c>
      <c r="F1589">
        <v>4</v>
      </c>
      <c r="G1589">
        <f t="shared" si="409"/>
        <v>-1</v>
      </c>
      <c r="H1589">
        <f t="shared" si="410"/>
        <v>99999</v>
      </c>
      <c r="I1589">
        <f t="shared" si="411"/>
        <v>99999</v>
      </c>
      <c r="J1589">
        <f>IF(Basket_Sheet!$I$6=0,IF(C1589&lt;Basket_Sheet!$I$7,-10,10),IF(Basket_Sheet!$I$6=1,IF(D1589&lt;Basket_Sheet!$I$7,-10,10),IF(Basket_Sheet!$I$6=2,IF(E1589&gt;Basket_Sheet!$I$7,-10,10),"")))</f>
        <v>10</v>
      </c>
      <c r="K1589">
        <f t="shared" si="412"/>
        <v>-1</v>
      </c>
      <c r="L1589">
        <f t="shared" si="413"/>
        <v>1</v>
      </c>
      <c r="M1589">
        <f t="shared" si="414"/>
        <v>1</v>
      </c>
      <c r="N1589">
        <v>41268.601600000002</v>
      </c>
      <c r="O1589" s="6">
        <f t="shared" si="419"/>
        <v>-1.1205836585089779E-3</v>
      </c>
      <c r="P1589">
        <v>75993152</v>
      </c>
      <c r="Q1589" s="6">
        <f t="shared" si="420"/>
        <v>-8.2205047693753031E-3</v>
      </c>
      <c r="R1589">
        <v>10505.520132347074</v>
      </c>
      <c r="S1589" s="6">
        <f t="shared" si="421"/>
        <v>5.6139148407430284E-4</v>
      </c>
      <c r="T1589" s="29">
        <v>1460.8687000000004</v>
      </c>
      <c r="U1589" s="6">
        <f t="shared" si="422"/>
        <v>3.3178534694340289E-3</v>
      </c>
      <c r="V1589">
        <v>2386.2736799999998</v>
      </c>
      <c r="W1589" s="6">
        <f t="shared" si="424"/>
        <v>-5.2082589027361292E-3</v>
      </c>
      <c r="X1589">
        <v>11966.388832347075</v>
      </c>
      <c r="Y1589" s="6">
        <f t="shared" si="423"/>
        <v>8.9709119541470095E-4</v>
      </c>
      <c r="Z1589" s="29">
        <v>14352.662512347075</v>
      </c>
      <c r="AA1589" s="6">
        <f t="shared" si="425"/>
        <v>-1.2317308700193763E-4</v>
      </c>
      <c r="AB1589">
        <f t="shared" si="415"/>
        <v>2022</v>
      </c>
      <c r="AC1589">
        <f t="shared" si="416"/>
        <v>11</v>
      </c>
      <c r="AD1589" s="23">
        <f t="shared" si="417"/>
        <v>4</v>
      </c>
      <c r="AE1589">
        <f>IF(ISBLANK(Basket_Sheet!$I$1),0,IF(Basket_Sheet!$I$1=0,1,IF(Calculation_Sheet!AB1589=Basket_Sheet!$I$1,1,0)))</f>
        <v>1</v>
      </c>
      <c r="AF1589">
        <f>IF(ISBLANK(Basket_Sheet!$I$2),0,IF(Basket_Sheet!$I$2=0,1,IF(Calculation_Sheet!AC1589=Basket_Sheet!$I$2,1,0)))</f>
        <v>0</v>
      </c>
      <c r="AG1589">
        <f>IF(ISBLANK(Basket_Sheet!$I$3),0,IF(Basket_Sheet!$I$3=0,1,IF(Calculation_Sheet!AD1589=Basket_Sheet!$I$3,1,0)))</f>
        <v>0</v>
      </c>
      <c r="AH1589">
        <f t="shared" si="418"/>
        <v>1</v>
      </c>
    </row>
    <row r="1590" spans="1:34" x14ac:dyDescent="0.35">
      <c r="A1590" s="19">
        <v>44867</v>
      </c>
      <c r="B1590" s="7">
        <v>5.8323789875393849E-2</v>
      </c>
      <c r="C1590">
        <v>0.84566163599999999</v>
      </c>
      <c r="D1590">
        <v>0.10134675807812001</v>
      </c>
      <c r="E1590">
        <v>7.1933522745254903</v>
      </c>
      <c r="F1590">
        <v>3</v>
      </c>
      <c r="G1590">
        <f t="shared" si="409"/>
        <v>99999</v>
      </c>
      <c r="H1590">
        <f t="shared" si="410"/>
        <v>0</v>
      </c>
      <c r="I1590">
        <f t="shared" si="411"/>
        <v>99999</v>
      </c>
      <c r="J1590">
        <f>IF(Basket_Sheet!$I$6=0,IF(C1590&lt;Basket_Sheet!$I$7,-10,10),IF(Basket_Sheet!$I$6=1,IF(D1590&lt;Basket_Sheet!$I$7,-10,10),IF(Basket_Sheet!$I$6=2,IF(E1590&gt;Basket_Sheet!$I$7,-10,10),"")))</f>
        <v>10</v>
      </c>
      <c r="K1590">
        <f t="shared" si="412"/>
        <v>0</v>
      </c>
      <c r="L1590">
        <f t="shared" si="413"/>
        <v>3</v>
      </c>
      <c r="M1590">
        <f t="shared" si="414"/>
        <v>3</v>
      </c>
      <c r="N1590">
        <v>41107.75</v>
      </c>
      <c r="O1590" s="6">
        <f t="shared" si="419"/>
        <v>-3.8976750789636583E-3</v>
      </c>
      <c r="P1590">
        <v>75393416</v>
      </c>
      <c r="Q1590" s="6">
        <f t="shared" si="420"/>
        <v>-7.8919742663128289E-3</v>
      </c>
      <c r="R1590">
        <v>10479.263587089177</v>
      </c>
      <c r="S1590" s="6">
        <f t="shared" si="421"/>
        <v>-2.4993094037344399E-3</v>
      </c>
      <c r="T1590" s="29">
        <v>1463.1000200000003</v>
      </c>
      <c r="U1590" s="6">
        <f t="shared" si="422"/>
        <v>1.5273925712830927E-3</v>
      </c>
      <c r="V1590">
        <v>2373.8766799999999</v>
      </c>
      <c r="W1590" s="6">
        <f t="shared" si="424"/>
        <v>-5.1951291689225076E-3</v>
      </c>
      <c r="X1590">
        <v>11942.363607089177</v>
      </c>
      <c r="Y1590" s="6">
        <f t="shared" si="423"/>
        <v>-2.0077256049839676E-3</v>
      </c>
      <c r="Z1590" s="29">
        <v>14316.240287089176</v>
      </c>
      <c r="AA1590" s="6">
        <f t="shared" si="425"/>
        <v>-2.5376633239000412E-3</v>
      </c>
      <c r="AB1590">
        <f t="shared" si="415"/>
        <v>2022</v>
      </c>
      <c r="AC1590">
        <f t="shared" si="416"/>
        <v>11</v>
      </c>
      <c r="AD1590" s="23">
        <f t="shared" si="417"/>
        <v>4</v>
      </c>
      <c r="AE1590">
        <f>IF(ISBLANK(Basket_Sheet!$I$1),0,IF(Basket_Sheet!$I$1=0,1,IF(Calculation_Sheet!AB1590=Basket_Sheet!$I$1,1,0)))</f>
        <v>1</v>
      </c>
      <c r="AF1590">
        <f>IF(ISBLANK(Basket_Sheet!$I$2),0,IF(Basket_Sheet!$I$2=0,1,IF(Calculation_Sheet!AC1590=Basket_Sheet!$I$2,1,0)))</f>
        <v>0</v>
      </c>
      <c r="AG1590">
        <f>IF(ISBLANK(Basket_Sheet!$I$3),0,IF(Basket_Sheet!$I$3=0,1,IF(Calculation_Sheet!AD1590=Basket_Sheet!$I$3,1,0)))</f>
        <v>0</v>
      </c>
      <c r="AH1590">
        <f t="shared" si="418"/>
        <v>1</v>
      </c>
    </row>
    <row r="1591" spans="1:34" x14ac:dyDescent="0.35">
      <c r="A1591" s="19">
        <v>44868</v>
      </c>
      <c r="B1591" s="7">
        <v>0.48058334669655312</v>
      </c>
      <c r="C1591">
        <v>2.8868019999999999E-3</v>
      </c>
      <c r="D1591">
        <v>2.9825606748919001E-2</v>
      </c>
      <c r="E1591">
        <v>9.50593031043962</v>
      </c>
      <c r="F1591">
        <v>3</v>
      </c>
      <c r="G1591">
        <f t="shared" si="409"/>
        <v>99999</v>
      </c>
      <c r="H1591">
        <f t="shared" si="410"/>
        <v>99999</v>
      </c>
      <c r="I1591">
        <f t="shared" si="411"/>
        <v>1</v>
      </c>
      <c r="J1591">
        <f>IF(Basket_Sheet!$I$6=0,IF(C1591&lt;Basket_Sheet!$I$7,-10,10),IF(Basket_Sheet!$I$6=1,IF(D1591&lt;Basket_Sheet!$I$7,-10,10),IF(Basket_Sheet!$I$6=2,IF(E1591&gt;Basket_Sheet!$I$7,-10,10),"")))</f>
        <v>-10</v>
      </c>
      <c r="K1591">
        <f t="shared" si="412"/>
        <v>1</v>
      </c>
      <c r="L1591">
        <f t="shared" si="413"/>
        <v>6</v>
      </c>
      <c r="M1591">
        <f t="shared" si="414"/>
        <v>6</v>
      </c>
      <c r="N1591">
        <v>41304.648399999998</v>
      </c>
      <c r="O1591" s="6">
        <f t="shared" si="419"/>
        <v>4.7898121400464788E-3</v>
      </c>
      <c r="P1591">
        <v>75614184</v>
      </c>
      <c r="Q1591" s="6">
        <f t="shared" si="420"/>
        <v>2.9282132540591199E-3</v>
      </c>
      <c r="R1591">
        <v>10570.137738904907</v>
      </c>
      <c r="S1591" s="6">
        <f t="shared" si="421"/>
        <v>8.6718070464120167E-3</v>
      </c>
      <c r="T1591" s="29">
        <v>1469.0678400000006</v>
      </c>
      <c r="U1591" s="6">
        <f t="shared" si="422"/>
        <v>4.0788872383450414E-3</v>
      </c>
      <c r="V1591">
        <v>2365.9605999999999</v>
      </c>
      <c r="W1591" s="6">
        <f t="shared" si="424"/>
        <v>-3.3346635344174702E-3</v>
      </c>
      <c r="X1591">
        <v>12039.205578904908</v>
      </c>
      <c r="Y1591" s="6">
        <f t="shared" si="423"/>
        <v>8.1091126515562273E-3</v>
      </c>
      <c r="Z1591" s="29">
        <v>14405.166178904909</v>
      </c>
      <c r="AA1591" s="6">
        <f t="shared" si="425"/>
        <v>6.2115394847017669E-3</v>
      </c>
      <c r="AB1591">
        <f t="shared" si="415"/>
        <v>2022</v>
      </c>
      <c r="AC1591">
        <f t="shared" si="416"/>
        <v>11</v>
      </c>
      <c r="AD1591" s="23">
        <f t="shared" si="417"/>
        <v>4</v>
      </c>
      <c r="AE1591">
        <f>IF(ISBLANK(Basket_Sheet!$I$1),0,IF(Basket_Sheet!$I$1=0,1,IF(Calculation_Sheet!AB1591=Basket_Sheet!$I$1,1,0)))</f>
        <v>1</v>
      </c>
      <c r="AF1591">
        <f>IF(ISBLANK(Basket_Sheet!$I$2),0,IF(Basket_Sheet!$I$2=0,1,IF(Calculation_Sheet!AC1591=Basket_Sheet!$I$2,1,0)))</f>
        <v>0</v>
      </c>
      <c r="AG1591">
        <f>IF(ISBLANK(Basket_Sheet!$I$3),0,IF(Basket_Sheet!$I$3=0,1,IF(Calculation_Sheet!AD1591=Basket_Sheet!$I$3,1,0)))</f>
        <v>0</v>
      </c>
      <c r="AH1591">
        <f t="shared" si="418"/>
        <v>1</v>
      </c>
    </row>
    <row r="1592" spans="1:34" x14ac:dyDescent="0.35">
      <c r="A1592" s="19">
        <v>44869</v>
      </c>
      <c r="B1592" s="7">
        <v>0.73755582620538052</v>
      </c>
      <c r="C1592">
        <v>7.6610091000000005E-2</v>
      </c>
      <c r="D1592">
        <v>0.10099310958775599</v>
      </c>
      <c r="E1592">
        <v>6.4166787800379099</v>
      </c>
      <c r="F1592">
        <v>3</v>
      </c>
      <c r="G1592">
        <f t="shared" si="409"/>
        <v>99999</v>
      </c>
      <c r="H1592">
        <f t="shared" si="410"/>
        <v>99999</v>
      </c>
      <c r="I1592">
        <f t="shared" si="411"/>
        <v>1</v>
      </c>
      <c r="J1592">
        <f>IF(Basket_Sheet!$I$6=0,IF(C1592&lt;Basket_Sheet!$I$7,-10,10),IF(Basket_Sheet!$I$6=1,IF(D1592&lt;Basket_Sheet!$I$7,-10,10),IF(Basket_Sheet!$I$6=2,IF(E1592&gt;Basket_Sheet!$I$7,-10,10),"")))</f>
        <v>10</v>
      </c>
      <c r="K1592">
        <f t="shared" si="412"/>
        <v>1</v>
      </c>
      <c r="L1592">
        <f t="shared" si="413"/>
        <v>5</v>
      </c>
      <c r="M1592">
        <f t="shared" si="414"/>
        <v>5</v>
      </c>
      <c r="N1592">
        <v>41292.550799999997</v>
      </c>
      <c r="O1592" s="6">
        <f t="shared" si="419"/>
        <v>-2.9288713180286585E-4</v>
      </c>
      <c r="P1592">
        <v>75675560</v>
      </c>
      <c r="Q1592" s="6">
        <f t="shared" si="420"/>
        <v>8.1169956155324741E-4</v>
      </c>
      <c r="R1592">
        <v>10584.182486076086</v>
      </c>
      <c r="S1592" s="6">
        <f t="shared" si="421"/>
        <v>1.3287194091602395E-3</v>
      </c>
      <c r="T1592" s="29">
        <v>1468.0861400000003</v>
      </c>
      <c r="U1592" s="6">
        <f t="shared" si="422"/>
        <v>-6.6824687959965434E-4</v>
      </c>
      <c r="V1592">
        <v>2335.0146</v>
      </c>
      <c r="W1592" s="6">
        <f t="shared" si="424"/>
        <v>-1.3079676812876695E-2</v>
      </c>
      <c r="X1592">
        <v>12052.268626076086</v>
      </c>
      <c r="Y1592" s="6">
        <f t="shared" si="423"/>
        <v>1.0850422883439403E-3</v>
      </c>
      <c r="Z1592" s="29">
        <v>14387.283226076086</v>
      </c>
      <c r="AA1592" s="6">
        <f t="shared" si="425"/>
        <v>-1.24142634709834E-3</v>
      </c>
      <c r="AB1592">
        <f t="shared" si="415"/>
        <v>2022</v>
      </c>
      <c r="AC1592">
        <f t="shared" si="416"/>
        <v>11</v>
      </c>
      <c r="AD1592" s="23">
        <f t="shared" si="417"/>
        <v>4</v>
      </c>
      <c r="AE1592">
        <f>IF(ISBLANK(Basket_Sheet!$I$1),0,IF(Basket_Sheet!$I$1=0,1,IF(Calculation_Sheet!AB1592=Basket_Sheet!$I$1,1,0)))</f>
        <v>1</v>
      </c>
      <c r="AF1592">
        <f>IF(ISBLANK(Basket_Sheet!$I$2),0,IF(Basket_Sheet!$I$2=0,1,IF(Calculation_Sheet!AC1592=Basket_Sheet!$I$2,1,0)))</f>
        <v>0</v>
      </c>
      <c r="AG1592">
        <f>IF(ISBLANK(Basket_Sheet!$I$3),0,IF(Basket_Sheet!$I$3=0,1,IF(Calculation_Sheet!AD1592=Basket_Sheet!$I$3,1,0)))</f>
        <v>0</v>
      </c>
      <c r="AH1592">
        <f t="shared" si="418"/>
        <v>1</v>
      </c>
    </row>
    <row r="1593" spans="1:34" x14ac:dyDescent="0.35">
      <c r="A1593" s="19">
        <v>44872</v>
      </c>
      <c r="B1593" s="7">
        <v>-3.8237829979404558E-2</v>
      </c>
      <c r="C1593">
        <v>6.0813614000000002E-2</v>
      </c>
      <c r="D1593">
        <v>4.2350437526943799E-2</v>
      </c>
      <c r="E1593">
        <v>8.0808034423498096</v>
      </c>
      <c r="F1593">
        <v>1</v>
      </c>
      <c r="G1593">
        <f t="shared" si="409"/>
        <v>99999</v>
      </c>
      <c r="H1593">
        <f t="shared" si="410"/>
        <v>0</v>
      </c>
      <c r="I1593">
        <f t="shared" si="411"/>
        <v>99999</v>
      </c>
      <c r="J1593">
        <f>IF(Basket_Sheet!$I$6=0,IF(C1593&lt;Basket_Sheet!$I$7,-10,10),IF(Basket_Sheet!$I$6=1,IF(D1593&lt;Basket_Sheet!$I$7,-10,10),IF(Basket_Sheet!$I$6=2,IF(E1593&gt;Basket_Sheet!$I$7,-10,10),"")))</f>
        <v>-10</v>
      </c>
      <c r="K1593">
        <f t="shared" si="412"/>
        <v>0</v>
      </c>
      <c r="L1593">
        <f t="shared" si="413"/>
        <v>4</v>
      </c>
      <c r="M1593">
        <f t="shared" si="414"/>
        <v>4</v>
      </c>
      <c r="N1593">
        <v>41721.601600000002</v>
      </c>
      <c r="O1593" s="6">
        <f t="shared" si="419"/>
        <v>1.0390513341694607E-2</v>
      </c>
      <c r="P1593">
        <v>75714760</v>
      </c>
      <c r="Q1593" s="6">
        <f t="shared" si="420"/>
        <v>5.1800079180130965E-4</v>
      </c>
      <c r="R1593">
        <v>10552.510166332102</v>
      </c>
      <c r="S1593" s="6">
        <f t="shared" si="421"/>
        <v>-2.9924200367530407E-3</v>
      </c>
      <c r="T1593" s="29">
        <v>1466.6902200000004</v>
      </c>
      <c r="U1593" s="6">
        <f t="shared" si="422"/>
        <v>-9.508433885221379E-4</v>
      </c>
      <c r="V1593">
        <v>2330.0526</v>
      </c>
      <c r="W1593" s="6">
        <f t="shared" si="424"/>
        <v>-2.1250402460010198E-3</v>
      </c>
      <c r="X1593">
        <v>12019.200386332102</v>
      </c>
      <c r="Y1593" s="6">
        <f t="shared" si="423"/>
        <v>-2.7437357040347443E-3</v>
      </c>
      <c r="Z1593" s="29">
        <v>14349.252986332103</v>
      </c>
      <c r="AA1593" s="6">
        <f t="shared" si="425"/>
        <v>-2.6433232144241758E-3</v>
      </c>
      <c r="AB1593">
        <f t="shared" si="415"/>
        <v>2022</v>
      </c>
      <c r="AC1593">
        <f t="shared" si="416"/>
        <v>11</v>
      </c>
      <c r="AD1593" s="23">
        <f t="shared" si="417"/>
        <v>4</v>
      </c>
      <c r="AE1593">
        <f>IF(ISBLANK(Basket_Sheet!$I$1),0,IF(Basket_Sheet!$I$1=0,1,IF(Calculation_Sheet!AB1593=Basket_Sheet!$I$1,1,0)))</f>
        <v>1</v>
      </c>
      <c r="AF1593">
        <f>IF(ISBLANK(Basket_Sheet!$I$2),0,IF(Basket_Sheet!$I$2=0,1,IF(Calculation_Sheet!AC1593=Basket_Sheet!$I$2,1,0)))</f>
        <v>0</v>
      </c>
      <c r="AG1593">
        <f>IF(ISBLANK(Basket_Sheet!$I$3),0,IF(Basket_Sheet!$I$3=0,1,IF(Calculation_Sheet!AD1593=Basket_Sheet!$I$3,1,0)))</f>
        <v>0</v>
      </c>
      <c r="AH1593">
        <f t="shared" si="418"/>
        <v>1</v>
      </c>
    </row>
    <row r="1594" spans="1:34" x14ac:dyDescent="0.35">
      <c r="A1594" s="19">
        <v>44874</v>
      </c>
      <c r="B1594" s="7">
        <v>-0.44873293215167748</v>
      </c>
      <c r="C1594">
        <v>0.11037011400000001</v>
      </c>
      <c r="D1594">
        <v>1.0500079488589399E-3</v>
      </c>
      <c r="E1594">
        <v>11.3596263686039</v>
      </c>
      <c r="F1594">
        <v>2</v>
      </c>
      <c r="G1594">
        <f t="shared" si="409"/>
        <v>-1</v>
      </c>
      <c r="H1594">
        <f t="shared" si="410"/>
        <v>99999</v>
      </c>
      <c r="I1594">
        <f t="shared" si="411"/>
        <v>99999</v>
      </c>
      <c r="J1594">
        <f>IF(Basket_Sheet!$I$6=0,IF(C1594&lt;Basket_Sheet!$I$7,-10,10),IF(Basket_Sheet!$I$6=1,IF(D1594&lt;Basket_Sheet!$I$7,-10,10),IF(Basket_Sheet!$I$6=2,IF(E1594&gt;Basket_Sheet!$I$7,-10,10),"")))</f>
        <v>-10</v>
      </c>
      <c r="K1594">
        <f t="shared" si="412"/>
        <v>-1</v>
      </c>
      <c r="L1594">
        <f t="shared" si="413"/>
        <v>2</v>
      </c>
      <c r="M1594">
        <f t="shared" si="414"/>
        <v>2</v>
      </c>
      <c r="N1594">
        <v>41690.648399999998</v>
      </c>
      <c r="O1594" s="6">
        <f t="shared" si="419"/>
        <v>-7.4189865232798802E-4</v>
      </c>
      <c r="P1594">
        <v>75768752</v>
      </c>
      <c r="Q1594" s="6">
        <f t="shared" si="420"/>
        <v>7.13097419842601E-4</v>
      </c>
      <c r="R1594">
        <v>10555.798850159332</v>
      </c>
      <c r="S1594" s="6">
        <f t="shared" si="421"/>
        <v>3.1164943462669292E-4</v>
      </c>
      <c r="T1594" s="29">
        <v>1468.7916000000005</v>
      </c>
      <c r="U1594" s="6">
        <f t="shared" si="422"/>
        <v>1.4327360824701874E-3</v>
      </c>
      <c r="V1594">
        <v>2308.7439599999998</v>
      </c>
      <c r="W1594" s="6">
        <f t="shared" si="424"/>
        <v>-9.1451326034442948E-3</v>
      </c>
      <c r="X1594">
        <v>12024.590450159332</v>
      </c>
      <c r="Y1594" s="6">
        <f t="shared" si="423"/>
        <v>4.4845444405439139E-4</v>
      </c>
      <c r="Z1594" s="29">
        <v>14333.334410159332</v>
      </c>
      <c r="AA1594" s="6">
        <f t="shared" si="425"/>
        <v>-1.1093661940404509E-3</v>
      </c>
      <c r="AB1594">
        <f t="shared" si="415"/>
        <v>2022</v>
      </c>
      <c r="AC1594">
        <f t="shared" si="416"/>
        <v>11</v>
      </c>
      <c r="AD1594" s="23">
        <f t="shared" si="417"/>
        <v>4</v>
      </c>
      <c r="AE1594">
        <f>IF(ISBLANK(Basket_Sheet!$I$1),0,IF(Basket_Sheet!$I$1=0,1,IF(Calculation_Sheet!AB1594=Basket_Sheet!$I$1,1,0)))</f>
        <v>1</v>
      </c>
      <c r="AF1594">
        <f>IF(ISBLANK(Basket_Sheet!$I$2),0,IF(Basket_Sheet!$I$2=0,1,IF(Calculation_Sheet!AC1594=Basket_Sheet!$I$2,1,0)))</f>
        <v>0</v>
      </c>
      <c r="AG1594">
        <f>IF(ISBLANK(Basket_Sheet!$I$3),0,IF(Basket_Sheet!$I$3=0,1,IF(Calculation_Sheet!AD1594=Basket_Sheet!$I$3,1,0)))</f>
        <v>0</v>
      </c>
      <c r="AH1594">
        <f t="shared" si="418"/>
        <v>1</v>
      </c>
    </row>
    <row r="1595" spans="1:34" x14ac:dyDescent="0.35">
      <c r="A1595" s="19">
        <v>44875</v>
      </c>
      <c r="B1595" s="7">
        <v>1.2523464888205615</v>
      </c>
      <c r="C1595">
        <v>8.2464340000000004E-3</v>
      </c>
      <c r="D1595">
        <v>4.2517612281666797E-2</v>
      </c>
      <c r="E1595">
        <v>9.4228510154361196</v>
      </c>
      <c r="F1595">
        <v>3</v>
      </c>
      <c r="G1595">
        <f t="shared" si="409"/>
        <v>99999</v>
      </c>
      <c r="H1595">
        <f t="shared" si="410"/>
        <v>99999</v>
      </c>
      <c r="I1595">
        <f t="shared" si="411"/>
        <v>1</v>
      </c>
      <c r="J1595">
        <f>IF(Basket_Sheet!$I$6=0,IF(C1595&lt;Basket_Sheet!$I$7,-10,10),IF(Basket_Sheet!$I$6=1,IF(D1595&lt;Basket_Sheet!$I$7,-10,10),IF(Basket_Sheet!$I$6=2,IF(E1595&gt;Basket_Sheet!$I$7,-10,10),"")))</f>
        <v>-10</v>
      </c>
      <c r="K1595">
        <f t="shared" si="412"/>
        <v>1</v>
      </c>
      <c r="L1595">
        <f t="shared" si="413"/>
        <v>6</v>
      </c>
      <c r="M1595">
        <f t="shared" si="414"/>
        <v>6</v>
      </c>
      <c r="N1595">
        <v>41593.601600000002</v>
      </c>
      <c r="O1595" s="6">
        <f t="shared" si="419"/>
        <v>-2.3277834172518164E-3</v>
      </c>
      <c r="P1595">
        <v>76071576</v>
      </c>
      <c r="Q1595" s="6">
        <f t="shared" si="420"/>
        <v>3.996687183127845E-3</v>
      </c>
      <c r="R1595">
        <v>10550.624262489828</v>
      </c>
      <c r="S1595" s="6">
        <f t="shared" si="421"/>
        <v>-4.9021279610927948E-4</v>
      </c>
      <c r="T1595" s="29">
        <v>1473.5999400000003</v>
      </c>
      <c r="U1595" s="6">
        <f t="shared" si="422"/>
        <v>3.2736706827569684E-3</v>
      </c>
      <c r="V1595">
        <v>2303.3934399999998</v>
      </c>
      <c r="W1595" s="6">
        <f t="shared" si="424"/>
        <v>-2.3175025436774632E-3</v>
      </c>
      <c r="X1595">
        <v>12024.224202489828</v>
      </c>
      <c r="Y1595" s="6">
        <f t="shared" si="423"/>
        <v>-3.0458224005380785E-5</v>
      </c>
      <c r="Z1595" s="29">
        <v>14327.617642489828</v>
      </c>
      <c r="AA1595" s="6">
        <f t="shared" si="425"/>
        <v>-3.9884422604785641E-4</v>
      </c>
      <c r="AB1595">
        <f t="shared" si="415"/>
        <v>2022</v>
      </c>
      <c r="AC1595">
        <f t="shared" si="416"/>
        <v>11</v>
      </c>
      <c r="AD1595" s="23">
        <f t="shared" si="417"/>
        <v>4</v>
      </c>
      <c r="AE1595">
        <f>IF(ISBLANK(Basket_Sheet!$I$1),0,IF(Basket_Sheet!$I$1=0,1,IF(Calculation_Sheet!AB1595=Basket_Sheet!$I$1,1,0)))</f>
        <v>1</v>
      </c>
      <c r="AF1595">
        <f>IF(ISBLANK(Basket_Sheet!$I$2),0,IF(Basket_Sheet!$I$2=0,1,IF(Calculation_Sheet!AC1595=Basket_Sheet!$I$2,1,0)))</f>
        <v>0</v>
      </c>
      <c r="AG1595">
        <f>IF(ISBLANK(Basket_Sheet!$I$3),0,IF(Basket_Sheet!$I$3=0,1,IF(Calculation_Sheet!AD1595=Basket_Sheet!$I$3,1,0)))</f>
        <v>0</v>
      </c>
      <c r="AH1595">
        <f t="shared" si="418"/>
        <v>1</v>
      </c>
    </row>
    <row r="1596" spans="1:34" x14ac:dyDescent="0.35">
      <c r="A1596" s="19">
        <v>44876</v>
      </c>
      <c r="B1596" s="7">
        <v>-5.2472075634402607E-2</v>
      </c>
      <c r="C1596">
        <v>0.32125472300000002</v>
      </c>
      <c r="D1596">
        <v>1.94607012721499E-2</v>
      </c>
      <c r="E1596">
        <v>9.6312723678900003</v>
      </c>
      <c r="F1596">
        <v>8</v>
      </c>
      <c r="G1596">
        <f t="shared" si="409"/>
        <v>99999</v>
      </c>
      <c r="H1596">
        <f t="shared" si="410"/>
        <v>0</v>
      </c>
      <c r="I1596">
        <f t="shared" si="411"/>
        <v>99999</v>
      </c>
      <c r="J1596">
        <f>IF(Basket_Sheet!$I$6=0,IF(C1596&lt;Basket_Sheet!$I$7,-10,10),IF(Basket_Sheet!$I$6=1,IF(D1596&lt;Basket_Sheet!$I$7,-10,10),IF(Basket_Sheet!$I$6=2,IF(E1596&gt;Basket_Sheet!$I$7,-10,10),"")))</f>
        <v>-10</v>
      </c>
      <c r="K1596">
        <f t="shared" si="412"/>
        <v>0</v>
      </c>
      <c r="L1596">
        <f t="shared" si="413"/>
        <v>4</v>
      </c>
      <c r="M1596">
        <f t="shared" si="414"/>
        <v>4</v>
      </c>
      <c r="N1596">
        <v>42153.351600000002</v>
      </c>
      <c r="O1596" s="6">
        <f t="shared" si="419"/>
        <v>1.3457598728358278E-2</v>
      </c>
      <c r="P1596">
        <v>75608272</v>
      </c>
      <c r="Q1596" s="6">
        <f t="shared" si="420"/>
        <v>-6.0903694173497502E-3</v>
      </c>
      <c r="R1596">
        <v>10518.860089389564</v>
      </c>
      <c r="S1596" s="6">
        <f t="shared" si="421"/>
        <v>-3.0106439495901638E-3</v>
      </c>
      <c r="T1596" s="29">
        <v>1475.2537000000002</v>
      </c>
      <c r="U1596" s="6">
        <f t="shared" si="422"/>
        <v>1.1222584604611008E-3</v>
      </c>
      <c r="V1596">
        <v>2272.2718</v>
      </c>
      <c r="W1596" s="6">
        <f t="shared" si="424"/>
        <v>-1.3511213264547517E-2</v>
      </c>
      <c r="X1596">
        <v>11994.113789389565</v>
      </c>
      <c r="Y1596" s="6">
        <f t="shared" si="423"/>
        <v>-2.5041460133475857E-3</v>
      </c>
      <c r="Z1596" s="29">
        <v>14266.385589389565</v>
      </c>
      <c r="AA1596" s="6">
        <f t="shared" si="425"/>
        <v>-4.2737079274556278E-3</v>
      </c>
      <c r="AB1596">
        <f t="shared" si="415"/>
        <v>2022</v>
      </c>
      <c r="AC1596">
        <f t="shared" si="416"/>
        <v>11</v>
      </c>
      <c r="AD1596" s="23">
        <f t="shared" si="417"/>
        <v>4</v>
      </c>
      <c r="AE1596">
        <f>IF(ISBLANK(Basket_Sheet!$I$1),0,IF(Basket_Sheet!$I$1=0,1,IF(Calculation_Sheet!AB1596=Basket_Sheet!$I$1,1,0)))</f>
        <v>1</v>
      </c>
      <c r="AF1596">
        <f>IF(ISBLANK(Basket_Sheet!$I$2),0,IF(Basket_Sheet!$I$2=0,1,IF(Calculation_Sheet!AC1596=Basket_Sheet!$I$2,1,0)))</f>
        <v>0</v>
      </c>
      <c r="AG1596">
        <f>IF(ISBLANK(Basket_Sheet!$I$3),0,IF(Basket_Sheet!$I$3=0,1,IF(Calculation_Sheet!AD1596=Basket_Sheet!$I$3,1,0)))</f>
        <v>0</v>
      </c>
      <c r="AH1596">
        <f t="shared" si="418"/>
        <v>1</v>
      </c>
    </row>
    <row r="1597" spans="1:34" x14ac:dyDescent="0.35">
      <c r="A1597" s="19">
        <v>44879</v>
      </c>
      <c r="B1597" s="7">
        <v>0.62754964931873003</v>
      </c>
      <c r="C1597">
        <v>0.37864534399999999</v>
      </c>
      <c r="D1597">
        <v>3.6727335518856499E-2</v>
      </c>
      <c r="E1597">
        <v>11.111048120299801</v>
      </c>
      <c r="F1597">
        <v>1</v>
      </c>
      <c r="G1597">
        <f t="shared" si="409"/>
        <v>99999</v>
      </c>
      <c r="H1597">
        <f t="shared" si="410"/>
        <v>99999</v>
      </c>
      <c r="I1597">
        <f t="shared" si="411"/>
        <v>1</v>
      </c>
      <c r="J1597">
        <f>IF(Basket_Sheet!$I$6=0,IF(C1597&lt;Basket_Sheet!$I$7,-10,10),IF(Basket_Sheet!$I$6=1,IF(D1597&lt;Basket_Sheet!$I$7,-10,10),IF(Basket_Sheet!$I$6=2,IF(E1597&gt;Basket_Sheet!$I$7,-10,10),"")))</f>
        <v>-10</v>
      </c>
      <c r="K1597">
        <f t="shared" si="412"/>
        <v>1</v>
      </c>
      <c r="L1597">
        <f t="shared" si="413"/>
        <v>6</v>
      </c>
      <c r="M1597">
        <f t="shared" si="414"/>
        <v>6</v>
      </c>
      <c r="N1597">
        <v>42072.699200000003</v>
      </c>
      <c r="O1597" s="6">
        <f t="shared" si="419"/>
        <v>-1.9133093084821029E-3</v>
      </c>
      <c r="P1597">
        <v>75956712</v>
      </c>
      <c r="Q1597" s="6">
        <f t="shared" si="420"/>
        <v>4.6084904572345486E-3</v>
      </c>
      <c r="R1597">
        <v>10506.763030971062</v>
      </c>
      <c r="S1597" s="6">
        <f t="shared" si="421"/>
        <v>-1.1500351098598927E-3</v>
      </c>
      <c r="T1597" s="29">
        <v>1474.7887000000003</v>
      </c>
      <c r="U1597" s="6">
        <f t="shared" si="422"/>
        <v>-3.1520002288409898E-4</v>
      </c>
      <c r="V1597">
        <v>2268.5929999999998</v>
      </c>
      <c r="W1597" s="6">
        <f t="shared" si="424"/>
        <v>-1.6189964598425366E-3</v>
      </c>
      <c r="X1597">
        <v>11981.551730971063</v>
      </c>
      <c r="Y1597" s="6">
        <f t="shared" si="423"/>
        <v>-1.0473519460533209E-3</v>
      </c>
      <c r="Z1597" s="29">
        <v>14250.144730971064</v>
      </c>
      <c r="AA1597" s="6">
        <f t="shared" si="425"/>
        <v>-1.1384003549280708E-3</v>
      </c>
      <c r="AB1597">
        <f t="shared" si="415"/>
        <v>2022</v>
      </c>
      <c r="AC1597">
        <f t="shared" si="416"/>
        <v>11</v>
      </c>
      <c r="AD1597" s="23">
        <f t="shared" si="417"/>
        <v>4</v>
      </c>
      <c r="AE1597">
        <f>IF(ISBLANK(Basket_Sheet!$I$1),0,IF(Basket_Sheet!$I$1=0,1,IF(Calculation_Sheet!AB1597=Basket_Sheet!$I$1,1,0)))</f>
        <v>1</v>
      </c>
      <c r="AF1597">
        <f>IF(ISBLANK(Basket_Sheet!$I$2),0,IF(Basket_Sheet!$I$2=0,1,IF(Calculation_Sheet!AC1597=Basket_Sheet!$I$2,1,0)))</f>
        <v>0</v>
      </c>
      <c r="AG1597">
        <f>IF(ISBLANK(Basket_Sheet!$I$3),0,IF(Basket_Sheet!$I$3=0,1,IF(Calculation_Sheet!AD1597=Basket_Sheet!$I$3,1,0)))</f>
        <v>0</v>
      </c>
      <c r="AH1597">
        <f t="shared" si="418"/>
        <v>1</v>
      </c>
    </row>
    <row r="1598" spans="1:34" x14ac:dyDescent="0.35">
      <c r="A1598" s="19">
        <v>44880</v>
      </c>
      <c r="B1598" s="7">
        <v>0.64406902353238249</v>
      </c>
      <c r="C1598">
        <v>0.30927230300000003</v>
      </c>
      <c r="D1598">
        <v>0.155397907800394</v>
      </c>
      <c r="E1598">
        <v>8.3919514783907303</v>
      </c>
      <c r="F1598">
        <v>0</v>
      </c>
      <c r="G1598">
        <f t="shared" si="409"/>
        <v>99999</v>
      </c>
      <c r="H1598">
        <f t="shared" si="410"/>
        <v>99999</v>
      </c>
      <c r="I1598">
        <f t="shared" si="411"/>
        <v>1</v>
      </c>
      <c r="J1598">
        <f>IF(Basket_Sheet!$I$6=0,IF(C1598&lt;Basket_Sheet!$I$7,-10,10),IF(Basket_Sheet!$I$6=1,IF(D1598&lt;Basket_Sheet!$I$7,-10,10),IF(Basket_Sheet!$I$6=2,IF(E1598&gt;Basket_Sheet!$I$7,-10,10),"")))</f>
        <v>10</v>
      </c>
      <c r="K1598">
        <f t="shared" si="412"/>
        <v>1</v>
      </c>
      <c r="L1598">
        <f t="shared" si="413"/>
        <v>5</v>
      </c>
      <c r="M1598">
        <f t="shared" si="414"/>
        <v>5</v>
      </c>
      <c r="N1598">
        <v>42430.25</v>
      </c>
      <c r="O1598" s="6">
        <f t="shared" si="419"/>
        <v>8.4984041147517786E-3</v>
      </c>
      <c r="P1598">
        <v>75996568</v>
      </c>
      <c r="Q1598" s="6">
        <f t="shared" si="420"/>
        <v>5.2471992205238571E-4</v>
      </c>
      <c r="R1598">
        <v>10504.394086581979</v>
      </c>
      <c r="S1598" s="6">
        <f t="shared" si="421"/>
        <v>-2.2546852747140633E-4</v>
      </c>
      <c r="T1598" s="29">
        <v>1476.0443800000005</v>
      </c>
      <c r="U1598" s="6">
        <f t="shared" si="422"/>
        <v>8.5143044559554681E-4</v>
      </c>
      <c r="V1598">
        <v>2267.0013600000002</v>
      </c>
      <c r="W1598" s="6">
        <f t="shared" si="424"/>
        <v>-7.0159786263979118E-4</v>
      </c>
      <c r="X1598">
        <v>11980.43846658198</v>
      </c>
      <c r="Y1598" s="6">
        <f t="shared" si="423"/>
        <v>-9.291487564211387E-5</v>
      </c>
      <c r="Z1598" s="29">
        <v>14247.43982658198</v>
      </c>
      <c r="AA1598" s="6">
        <f t="shared" si="425"/>
        <v>-1.8981592398881197E-4</v>
      </c>
      <c r="AB1598">
        <f t="shared" si="415"/>
        <v>2022</v>
      </c>
      <c r="AC1598">
        <f t="shared" si="416"/>
        <v>11</v>
      </c>
      <c r="AD1598" s="23">
        <f t="shared" si="417"/>
        <v>4</v>
      </c>
      <c r="AE1598">
        <f>IF(ISBLANK(Basket_Sheet!$I$1),0,IF(Basket_Sheet!$I$1=0,1,IF(Calculation_Sheet!AB1598=Basket_Sheet!$I$1,1,0)))</f>
        <v>1</v>
      </c>
      <c r="AF1598">
        <f>IF(ISBLANK(Basket_Sheet!$I$2),0,IF(Basket_Sheet!$I$2=0,1,IF(Calculation_Sheet!AC1598=Basket_Sheet!$I$2,1,0)))</f>
        <v>0</v>
      </c>
      <c r="AG1598">
        <f>IF(ISBLANK(Basket_Sheet!$I$3),0,IF(Basket_Sheet!$I$3=0,1,IF(Calculation_Sheet!AD1598=Basket_Sheet!$I$3,1,0)))</f>
        <v>0</v>
      </c>
      <c r="AH1598">
        <f t="shared" si="418"/>
        <v>1</v>
      </c>
    </row>
    <row r="1599" spans="1:34" x14ac:dyDescent="0.35">
      <c r="A1599" s="19">
        <v>44881</v>
      </c>
      <c r="B1599" s="7">
        <v>0.1400279767323305</v>
      </c>
      <c r="C1599">
        <v>0.20415783500000001</v>
      </c>
      <c r="D1599">
        <v>0.122960444970004</v>
      </c>
      <c r="E1599">
        <v>10.133503587901901</v>
      </c>
      <c r="F1599">
        <v>5</v>
      </c>
      <c r="G1599">
        <f t="shared" si="409"/>
        <v>99999</v>
      </c>
      <c r="H1599">
        <f t="shared" si="410"/>
        <v>0</v>
      </c>
      <c r="I1599">
        <f t="shared" si="411"/>
        <v>99999</v>
      </c>
      <c r="J1599">
        <f>IF(Basket_Sheet!$I$6=0,IF(C1599&lt;Basket_Sheet!$I$7,-10,10),IF(Basket_Sheet!$I$6=1,IF(D1599&lt;Basket_Sheet!$I$7,-10,10),IF(Basket_Sheet!$I$6=2,IF(E1599&gt;Basket_Sheet!$I$7,-10,10),"")))</f>
        <v>10</v>
      </c>
      <c r="K1599">
        <f t="shared" si="412"/>
        <v>0</v>
      </c>
      <c r="L1599">
        <f t="shared" si="413"/>
        <v>3</v>
      </c>
      <c r="M1599">
        <f t="shared" si="414"/>
        <v>3</v>
      </c>
      <c r="N1599">
        <v>42498.949200000003</v>
      </c>
      <c r="O1599" s="6">
        <f t="shared" si="419"/>
        <v>1.619109008313746E-3</v>
      </c>
      <c r="P1599">
        <v>75988800</v>
      </c>
      <c r="Q1599" s="6">
        <f t="shared" si="420"/>
        <v>-1.0221514213637484E-4</v>
      </c>
      <c r="R1599">
        <v>10533.169748309416</v>
      </c>
      <c r="S1599" s="6">
        <f t="shared" si="421"/>
        <v>2.7393928188770289E-3</v>
      </c>
      <c r="T1599" s="29">
        <v>1475.7210200000004</v>
      </c>
      <c r="U1599" s="6">
        <f t="shared" si="422"/>
        <v>-2.1907200378357139E-4</v>
      </c>
      <c r="V1599">
        <v>2268.5842400000001</v>
      </c>
      <c r="W1599" s="6">
        <f t="shared" si="424"/>
        <v>6.982263124888366E-4</v>
      </c>
      <c r="X1599">
        <v>12008.890768309417</v>
      </c>
      <c r="Y1599" s="6">
        <f t="shared" si="423"/>
        <v>2.3748965287706536E-3</v>
      </c>
      <c r="Z1599" s="29">
        <v>14277.475008309417</v>
      </c>
      <c r="AA1599" s="6">
        <f t="shared" si="425"/>
        <v>2.1081107969587176E-3</v>
      </c>
      <c r="AB1599">
        <f t="shared" si="415"/>
        <v>2022</v>
      </c>
      <c r="AC1599">
        <f t="shared" si="416"/>
        <v>11</v>
      </c>
      <c r="AD1599" s="23">
        <f t="shared" si="417"/>
        <v>4</v>
      </c>
      <c r="AE1599">
        <f>IF(ISBLANK(Basket_Sheet!$I$1),0,IF(Basket_Sheet!$I$1=0,1,IF(Calculation_Sheet!AB1599=Basket_Sheet!$I$1,1,0)))</f>
        <v>1</v>
      </c>
      <c r="AF1599">
        <f>IF(ISBLANK(Basket_Sheet!$I$2),0,IF(Basket_Sheet!$I$2=0,1,IF(Calculation_Sheet!AC1599=Basket_Sheet!$I$2,1,0)))</f>
        <v>0</v>
      </c>
      <c r="AG1599">
        <f>IF(ISBLANK(Basket_Sheet!$I$3),0,IF(Basket_Sheet!$I$3=0,1,IF(Calculation_Sheet!AD1599=Basket_Sheet!$I$3,1,0)))</f>
        <v>0</v>
      </c>
      <c r="AH1599">
        <f t="shared" si="418"/>
        <v>1</v>
      </c>
    </row>
    <row r="1600" spans="1:34" x14ac:dyDescent="0.35">
      <c r="A1600" s="19">
        <v>44882</v>
      </c>
      <c r="B1600" s="7">
        <v>-0.10478369977826581</v>
      </c>
      <c r="C1600">
        <v>0.27955374599999999</v>
      </c>
      <c r="D1600">
        <v>8.8975721497134397E-2</v>
      </c>
      <c r="E1600">
        <v>10.860379037434299</v>
      </c>
      <c r="F1600">
        <v>2</v>
      </c>
      <c r="G1600">
        <f t="shared" si="409"/>
        <v>99999</v>
      </c>
      <c r="H1600">
        <f t="shared" si="410"/>
        <v>0</v>
      </c>
      <c r="I1600">
        <f t="shared" si="411"/>
        <v>99999</v>
      </c>
      <c r="J1600">
        <f>IF(Basket_Sheet!$I$6=0,IF(C1600&lt;Basket_Sheet!$I$7,-10,10),IF(Basket_Sheet!$I$6=1,IF(D1600&lt;Basket_Sheet!$I$7,-10,10),IF(Basket_Sheet!$I$6=2,IF(E1600&gt;Basket_Sheet!$I$7,-10,10),"")))</f>
        <v>-10</v>
      </c>
      <c r="K1600">
        <f t="shared" si="412"/>
        <v>0</v>
      </c>
      <c r="L1600">
        <f t="shared" si="413"/>
        <v>4</v>
      </c>
      <c r="M1600">
        <f t="shared" si="414"/>
        <v>4</v>
      </c>
      <c r="N1600">
        <v>42426</v>
      </c>
      <c r="O1600" s="6">
        <f t="shared" si="419"/>
        <v>-1.7164942045202469E-3</v>
      </c>
      <c r="P1600">
        <v>77453640</v>
      </c>
      <c r="Q1600" s="6">
        <f t="shared" si="420"/>
        <v>1.9277051354936514E-2</v>
      </c>
      <c r="R1600">
        <v>10592.387132245614</v>
      </c>
      <c r="S1600" s="6">
        <f t="shared" si="421"/>
        <v>5.6219908490227066E-3</v>
      </c>
      <c r="T1600" s="29">
        <v>1477.6068400000006</v>
      </c>
      <c r="U1600" s="6">
        <f t="shared" si="422"/>
        <v>1.2778973630125368E-3</v>
      </c>
      <c r="V1600">
        <v>2256.1559600000001</v>
      </c>
      <c r="W1600" s="6">
        <f t="shared" si="424"/>
        <v>-5.4784300185388712E-3</v>
      </c>
      <c r="X1600">
        <v>12069.993972245615</v>
      </c>
      <c r="Y1600" s="6">
        <f t="shared" si="423"/>
        <v>5.0881638541875329E-3</v>
      </c>
      <c r="Z1600" s="29">
        <v>14326.149932245615</v>
      </c>
      <c r="AA1600" s="6">
        <f t="shared" si="425"/>
        <v>3.4092109359582512E-3</v>
      </c>
      <c r="AB1600">
        <f t="shared" si="415"/>
        <v>2022</v>
      </c>
      <c r="AC1600">
        <f t="shared" si="416"/>
        <v>11</v>
      </c>
      <c r="AD1600" s="23">
        <f t="shared" si="417"/>
        <v>4</v>
      </c>
      <c r="AE1600">
        <f>IF(ISBLANK(Basket_Sheet!$I$1),0,IF(Basket_Sheet!$I$1=0,1,IF(Calculation_Sheet!AB1600=Basket_Sheet!$I$1,1,0)))</f>
        <v>1</v>
      </c>
      <c r="AF1600">
        <f>IF(ISBLANK(Basket_Sheet!$I$2),0,IF(Basket_Sheet!$I$2=0,1,IF(Calculation_Sheet!AC1600=Basket_Sheet!$I$2,1,0)))</f>
        <v>0</v>
      </c>
      <c r="AG1600">
        <f>IF(ISBLANK(Basket_Sheet!$I$3),0,IF(Basket_Sheet!$I$3=0,1,IF(Calculation_Sheet!AD1600=Basket_Sheet!$I$3,1,0)))</f>
        <v>0</v>
      </c>
      <c r="AH1600">
        <f t="shared" si="418"/>
        <v>1</v>
      </c>
    </row>
    <row r="1601" spans="1:34" x14ac:dyDescent="0.35">
      <c r="A1601" s="19">
        <v>44883</v>
      </c>
      <c r="B1601" s="7">
        <v>-0.33703544871749436</v>
      </c>
      <c r="C1601">
        <v>0.26841347399999999</v>
      </c>
      <c r="D1601">
        <v>6.1340892598068499E-2</v>
      </c>
      <c r="E1601">
        <v>8.1246780115478696</v>
      </c>
      <c r="F1601">
        <v>3</v>
      </c>
      <c r="G1601">
        <f t="shared" si="409"/>
        <v>-1</v>
      </c>
      <c r="H1601">
        <f t="shared" si="410"/>
        <v>99999</v>
      </c>
      <c r="I1601">
        <f t="shared" si="411"/>
        <v>99999</v>
      </c>
      <c r="J1601">
        <f>IF(Basket_Sheet!$I$6=0,IF(C1601&lt;Basket_Sheet!$I$7,-10,10),IF(Basket_Sheet!$I$6=1,IF(D1601&lt;Basket_Sheet!$I$7,-10,10),IF(Basket_Sheet!$I$6=2,IF(E1601&gt;Basket_Sheet!$I$7,-10,10),"")))</f>
        <v>-10</v>
      </c>
      <c r="K1601">
        <f t="shared" si="412"/>
        <v>-1</v>
      </c>
      <c r="L1601">
        <f t="shared" si="413"/>
        <v>2</v>
      </c>
      <c r="M1601">
        <f t="shared" si="414"/>
        <v>2</v>
      </c>
      <c r="N1601">
        <v>42422.648399999998</v>
      </c>
      <c r="O1601" s="6">
        <f t="shared" si="419"/>
        <v>-7.8998727195633833E-5</v>
      </c>
      <c r="P1601">
        <v>77289608</v>
      </c>
      <c r="Q1601" s="6">
        <f t="shared" si="420"/>
        <v>-2.1178087950417535E-3</v>
      </c>
      <c r="R1601">
        <v>10587.487080060671</v>
      </c>
      <c r="S1601" s="6">
        <f t="shared" si="421"/>
        <v>-4.6260131203346155E-4</v>
      </c>
      <c r="T1601" s="29">
        <v>1479.4674600000005</v>
      </c>
      <c r="U1601" s="6">
        <f t="shared" si="422"/>
        <v>1.2592118211904868E-3</v>
      </c>
      <c r="V1601">
        <v>2241.3406</v>
      </c>
      <c r="W1601" s="6">
        <f t="shared" si="424"/>
        <v>-6.566638238962863E-3</v>
      </c>
      <c r="X1601">
        <v>12066.954540060671</v>
      </c>
      <c r="Y1601" s="6">
        <f t="shared" si="423"/>
        <v>-2.5181720818856501E-4</v>
      </c>
      <c r="Z1601" s="29">
        <v>14308.295140060671</v>
      </c>
      <c r="AA1601" s="6">
        <f t="shared" si="425"/>
        <v>-1.2463077846726067E-3</v>
      </c>
      <c r="AB1601">
        <f t="shared" si="415"/>
        <v>2022</v>
      </c>
      <c r="AC1601">
        <f t="shared" si="416"/>
        <v>11</v>
      </c>
      <c r="AD1601" s="23">
        <f t="shared" si="417"/>
        <v>4</v>
      </c>
      <c r="AE1601">
        <f>IF(ISBLANK(Basket_Sheet!$I$1),0,IF(Basket_Sheet!$I$1=0,1,IF(Calculation_Sheet!AB1601=Basket_Sheet!$I$1,1,0)))</f>
        <v>1</v>
      </c>
      <c r="AF1601">
        <f>IF(ISBLANK(Basket_Sheet!$I$2),0,IF(Basket_Sheet!$I$2=0,1,IF(Calculation_Sheet!AC1601=Basket_Sheet!$I$2,1,0)))</f>
        <v>0</v>
      </c>
      <c r="AG1601">
        <f>IF(ISBLANK(Basket_Sheet!$I$3),0,IF(Basket_Sheet!$I$3=0,1,IF(Calculation_Sheet!AD1601=Basket_Sheet!$I$3,1,0)))</f>
        <v>0</v>
      </c>
      <c r="AH1601">
        <f t="shared" si="418"/>
        <v>1</v>
      </c>
    </row>
    <row r="1602" spans="1:34" x14ac:dyDescent="0.35">
      <c r="A1602" s="19">
        <v>44886</v>
      </c>
      <c r="B1602" s="7">
        <v>0.3755385242922219</v>
      </c>
      <c r="C1602">
        <v>4.5397024000000001E-2</v>
      </c>
      <c r="D1602">
        <v>6.6751332438813302E-2</v>
      </c>
      <c r="E1602">
        <v>14.8922551022183</v>
      </c>
      <c r="F1602">
        <v>0</v>
      </c>
      <c r="G1602">
        <f t="shared" si="409"/>
        <v>99999</v>
      </c>
      <c r="H1602">
        <f t="shared" si="410"/>
        <v>99999</v>
      </c>
      <c r="I1602">
        <f t="shared" si="411"/>
        <v>1</v>
      </c>
      <c r="J1602">
        <f>IF(Basket_Sheet!$I$6=0,IF(C1602&lt;Basket_Sheet!$I$7,-10,10),IF(Basket_Sheet!$I$6=1,IF(D1602&lt;Basket_Sheet!$I$7,-10,10),IF(Basket_Sheet!$I$6=2,IF(E1602&gt;Basket_Sheet!$I$7,-10,10),"")))</f>
        <v>-10</v>
      </c>
      <c r="K1602">
        <f t="shared" si="412"/>
        <v>1</v>
      </c>
      <c r="L1602">
        <f t="shared" si="413"/>
        <v>6</v>
      </c>
      <c r="M1602">
        <f t="shared" si="414"/>
        <v>6</v>
      </c>
      <c r="N1602">
        <v>42360.898399999998</v>
      </c>
      <c r="O1602" s="6">
        <f t="shared" si="419"/>
        <v>-1.4555904058078939E-3</v>
      </c>
      <c r="P1602">
        <v>77516104</v>
      </c>
      <c r="Q1602" s="6">
        <f t="shared" si="420"/>
        <v>2.930484522576382E-3</v>
      </c>
      <c r="R1602">
        <v>10600.762279058696</v>
      </c>
      <c r="S1602" s="6">
        <f t="shared" si="421"/>
        <v>1.253857397665703E-3</v>
      </c>
      <c r="T1602" s="29">
        <v>1478.1956800000007</v>
      </c>
      <c r="U1602" s="6">
        <f t="shared" si="422"/>
        <v>-8.5962012304063862E-4</v>
      </c>
      <c r="V1602">
        <v>2234.3592000000003</v>
      </c>
      <c r="W1602" s="6">
        <f t="shared" si="424"/>
        <v>-3.1148322570874187E-3</v>
      </c>
      <c r="X1602">
        <v>12078.957959058696</v>
      </c>
      <c r="Y1602" s="6">
        <f t="shared" si="423"/>
        <v>9.9473474920075411E-4</v>
      </c>
      <c r="Z1602" s="29">
        <v>14313.317159058697</v>
      </c>
      <c r="AA1602" s="6">
        <f t="shared" si="425"/>
        <v>3.5098653954701575E-4</v>
      </c>
      <c r="AB1602">
        <f t="shared" si="415"/>
        <v>2022</v>
      </c>
      <c r="AC1602">
        <f t="shared" si="416"/>
        <v>11</v>
      </c>
      <c r="AD1602" s="23">
        <f t="shared" si="417"/>
        <v>4</v>
      </c>
      <c r="AE1602">
        <f>IF(ISBLANK(Basket_Sheet!$I$1),0,IF(Basket_Sheet!$I$1=0,1,IF(Calculation_Sheet!AB1602=Basket_Sheet!$I$1,1,0)))</f>
        <v>1</v>
      </c>
      <c r="AF1602">
        <f>IF(ISBLANK(Basket_Sheet!$I$2),0,IF(Basket_Sheet!$I$2=0,1,IF(Calculation_Sheet!AC1602=Basket_Sheet!$I$2,1,0)))</f>
        <v>0</v>
      </c>
      <c r="AG1602">
        <f>IF(ISBLANK(Basket_Sheet!$I$3),0,IF(Basket_Sheet!$I$3=0,1,IF(Calculation_Sheet!AD1602=Basket_Sheet!$I$3,1,0)))</f>
        <v>0</v>
      </c>
      <c r="AH1602">
        <f t="shared" si="418"/>
        <v>1</v>
      </c>
    </row>
    <row r="1603" spans="1:34" x14ac:dyDescent="0.35">
      <c r="A1603" s="19">
        <v>44887</v>
      </c>
      <c r="B1603" s="7">
        <v>0.66727798491937085</v>
      </c>
      <c r="C1603">
        <v>0.42284998200000001</v>
      </c>
      <c r="D1603">
        <v>5.1004364931225003E-2</v>
      </c>
      <c r="E1603">
        <v>13.858156097059</v>
      </c>
      <c r="F1603">
        <v>0</v>
      </c>
      <c r="G1603">
        <f t="shared" si="409"/>
        <v>99999</v>
      </c>
      <c r="H1603">
        <f t="shared" si="410"/>
        <v>99999</v>
      </c>
      <c r="I1603">
        <f t="shared" si="411"/>
        <v>1</v>
      </c>
      <c r="J1603">
        <f>IF(Basket_Sheet!$I$6=0,IF(C1603&lt;Basket_Sheet!$I$7,-10,10),IF(Basket_Sheet!$I$6=1,IF(D1603&lt;Basket_Sheet!$I$7,-10,10),IF(Basket_Sheet!$I$6=2,IF(E1603&gt;Basket_Sheet!$I$7,-10,10),"")))</f>
        <v>-10</v>
      </c>
      <c r="K1603">
        <f t="shared" si="412"/>
        <v>1</v>
      </c>
      <c r="L1603">
        <f t="shared" si="413"/>
        <v>6</v>
      </c>
      <c r="M1603">
        <f t="shared" si="414"/>
        <v>6</v>
      </c>
      <c r="N1603">
        <v>42475</v>
      </c>
      <c r="O1603" s="6">
        <f t="shared" si="419"/>
        <v>2.69355949259098E-3</v>
      </c>
      <c r="P1603">
        <v>77847280</v>
      </c>
      <c r="Q1603" s="6">
        <f t="shared" si="420"/>
        <v>4.272350942715164E-3</v>
      </c>
      <c r="R1603">
        <v>10636.498482299818</v>
      </c>
      <c r="S1603" s="6">
        <f t="shared" si="421"/>
        <v>3.371097502272713E-3</v>
      </c>
      <c r="T1603" s="29">
        <v>1480.6082600000007</v>
      </c>
      <c r="U1603" s="6">
        <f t="shared" si="422"/>
        <v>1.6321113859567582E-3</v>
      </c>
      <c r="V1603">
        <v>2236.4115200000001</v>
      </c>
      <c r="W1603" s="6">
        <f t="shared" si="424"/>
        <v>9.1852733436947887E-4</v>
      </c>
      <c r="X1603">
        <v>12117.106742299819</v>
      </c>
      <c r="Y1603" s="6">
        <f t="shared" si="423"/>
        <v>3.1582842965780511E-3</v>
      </c>
      <c r="Z1603" s="29">
        <v>14353.518262299818</v>
      </c>
      <c r="AA1603" s="6">
        <f t="shared" si="425"/>
        <v>2.8086503494879622E-3</v>
      </c>
      <c r="AB1603">
        <f t="shared" si="415"/>
        <v>2022</v>
      </c>
      <c r="AC1603">
        <f t="shared" si="416"/>
        <v>11</v>
      </c>
      <c r="AD1603" s="23">
        <f t="shared" si="417"/>
        <v>4</v>
      </c>
      <c r="AE1603">
        <f>IF(ISBLANK(Basket_Sheet!$I$1),0,IF(Basket_Sheet!$I$1=0,1,IF(Calculation_Sheet!AB1603=Basket_Sheet!$I$1,1,0)))</f>
        <v>1</v>
      </c>
      <c r="AF1603">
        <f>IF(ISBLANK(Basket_Sheet!$I$2),0,IF(Basket_Sheet!$I$2=0,1,IF(Calculation_Sheet!AC1603=Basket_Sheet!$I$2,1,0)))</f>
        <v>0</v>
      </c>
      <c r="AG1603">
        <f>IF(ISBLANK(Basket_Sheet!$I$3),0,IF(Basket_Sheet!$I$3=0,1,IF(Calculation_Sheet!AD1603=Basket_Sheet!$I$3,1,0)))</f>
        <v>0</v>
      </c>
      <c r="AH1603">
        <f t="shared" si="418"/>
        <v>1</v>
      </c>
    </row>
    <row r="1604" spans="1:34" x14ac:dyDescent="0.35">
      <c r="A1604" s="19">
        <v>44888</v>
      </c>
      <c r="B1604" s="7">
        <v>1.4124451236241515</v>
      </c>
      <c r="C1604">
        <v>0.59178465000000002</v>
      </c>
      <c r="D1604">
        <v>2.7747698251211698E-2</v>
      </c>
      <c r="E1604">
        <v>7.56493145945909</v>
      </c>
      <c r="F1604">
        <v>1</v>
      </c>
      <c r="G1604">
        <f t="shared" si="409"/>
        <v>99999</v>
      </c>
      <c r="H1604">
        <f t="shared" si="410"/>
        <v>99999</v>
      </c>
      <c r="I1604">
        <f t="shared" si="411"/>
        <v>1</v>
      </c>
      <c r="J1604">
        <f>IF(Basket_Sheet!$I$6=0,IF(C1604&lt;Basket_Sheet!$I$7,-10,10),IF(Basket_Sheet!$I$6=1,IF(D1604&lt;Basket_Sheet!$I$7,-10,10),IF(Basket_Sheet!$I$6=2,IF(E1604&gt;Basket_Sheet!$I$7,-10,10),"")))</f>
        <v>-10</v>
      </c>
      <c r="K1604">
        <f t="shared" si="412"/>
        <v>1</v>
      </c>
      <c r="L1604">
        <f t="shared" si="413"/>
        <v>6</v>
      </c>
      <c r="M1604">
        <f t="shared" si="414"/>
        <v>6</v>
      </c>
      <c r="N1604">
        <v>42675.800799999997</v>
      </c>
      <c r="O1604" s="6">
        <f t="shared" si="419"/>
        <v>4.7275055915243502E-3</v>
      </c>
      <c r="P1604">
        <v>77791392</v>
      </c>
      <c r="Q1604" s="6">
        <f t="shared" si="420"/>
        <v>-7.1791846805691062E-4</v>
      </c>
      <c r="R1604">
        <v>10620.714431693474</v>
      </c>
      <c r="S1604" s="6">
        <f t="shared" si="421"/>
        <v>-1.4839517565493621E-3</v>
      </c>
      <c r="T1604" s="29">
        <v>1483.9406200000005</v>
      </c>
      <c r="U1604" s="6">
        <f t="shared" si="422"/>
        <v>2.2506695998034676E-3</v>
      </c>
      <c r="V1604">
        <v>2236.4115200000001</v>
      </c>
      <c r="W1604" s="6">
        <f t="shared" si="424"/>
        <v>0</v>
      </c>
      <c r="X1604">
        <v>12104.655051693475</v>
      </c>
      <c r="Y1604" s="6">
        <f t="shared" si="423"/>
        <v>-1.0276125209721654E-3</v>
      </c>
      <c r="Z1604" s="29">
        <v>14341.066571693475</v>
      </c>
      <c r="AA1604" s="6">
        <f t="shared" si="425"/>
        <v>-8.6750094149723456E-4</v>
      </c>
      <c r="AB1604">
        <f t="shared" si="415"/>
        <v>2022</v>
      </c>
      <c r="AC1604">
        <f t="shared" si="416"/>
        <v>11</v>
      </c>
      <c r="AD1604" s="23">
        <f t="shared" si="417"/>
        <v>4</v>
      </c>
      <c r="AE1604">
        <f>IF(ISBLANK(Basket_Sheet!$I$1),0,IF(Basket_Sheet!$I$1=0,1,IF(Calculation_Sheet!AB1604=Basket_Sheet!$I$1,1,0)))</f>
        <v>1</v>
      </c>
      <c r="AF1604">
        <f>IF(ISBLANK(Basket_Sheet!$I$2),0,IF(Basket_Sheet!$I$2=0,1,IF(Calculation_Sheet!AC1604=Basket_Sheet!$I$2,1,0)))</f>
        <v>0</v>
      </c>
      <c r="AG1604">
        <f>IF(ISBLANK(Basket_Sheet!$I$3),0,IF(Basket_Sheet!$I$3=0,1,IF(Calculation_Sheet!AD1604=Basket_Sheet!$I$3,1,0)))</f>
        <v>0</v>
      </c>
      <c r="AH1604">
        <f t="shared" si="418"/>
        <v>1</v>
      </c>
    </row>
    <row r="1605" spans="1:34" x14ac:dyDescent="0.35">
      <c r="A1605" s="19">
        <v>44889</v>
      </c>
      <c r="B1605" s="7">
        <v>0.40377582972830489</v>
      </c>
      <c r="C1605">
        <v>7.5575258000000006E-2</v>
      </c>
      <c r="D1605">
        <v>0.228182722706333</v>
      </c>
      <c r="E1605">
        <v>6.8076598980617202</v>
      </c>
      <c r="F1605">
        <v>2</v>
      </c>
      <c r="G1605">
        <f t="shared" si="409"/>
        <v>99999</v>
      </c>
      <c r="H1605">
        <f t="shared" si="410"/>
        <v>99999</v>
      </c>
      <c r="I1605">
        <f t="shared" si="411"/>
        <v>1</v>
      </c>
      <c r="J1605">
        <f>IF(Basket_Sheet!$I$6=0,IF(C1605&lt;Basket_Sheet!$I$7,-10,10),IF(Basket_Sheet!$I$6=1,IF(D1605&lt;Basket_Sheet!$I$7,-10,10),IF(Basket_Sheet!$I$6=2,IF(E1605&gt;Basket_Sheet!$I$7,-10,10),"")))</f>
        <v>10</v>
      </c>
      <c r="K1605">
        <f t="shared" si="412"/>
        <v>1</v>
      </c>
      <c r="L1605">
        <f t="shared" si="413"/>
        <v>5</v>
      </c>
      <c r="M1605">
        <f t="shared" si="414"/>
        <v>5</v>
      </c>
      <c r="N1605">
        <v>43102.148399999998</v>
      </c>
      <c r="O1605" s="6">
        <f t="shared" si="419"/>
        <v>9.9903831212935224E-3</v>
      </c>
      <c r="P1605">
        <v>77791392</v>
      </c>
      <c r="Q1605" s="6">
        <f t="shared" si="420"/>
        <v>0</v>
      </c>
      <c r="R1605">
        <v>10620.714431693474</v>
      </c>
      <c r="S1605" s="6">
        <f t="shared" si="421"/>
        <v>0</v>
      </c>
      <c r="T1605" s="29">
        <v>1484.7955800000004</v>
      </c>
      <c r="U1605" s="6">
        <f t="shared" si="422"/>
        <v>5.7614165181352206E-4</v>
      </c>
      <c r="V1605">
        <v>2229.4208400000002</v>
      </c>
      <c r="W1605" s="6">
        <f t="shared" si="424"/>
        <v>-3.1258468924358906E-3</v>
      </c>
      <c r="X1605">
        <v>12105.510011693474</v>
      </c>
      <c r="Y1605" s="6">
        <f t="shared" si="423"/>
        <v>7.0630678556948823E-5</v>
      </c>
      <c r="Z1605" s="29">
        <v>14334.930851693474</v>
      </c>
      <c r="AA1605" s="6">
        <f t="shared" si="425"/>
        <v>-4.278426551698189E-4</v>
      </c>
      <c r="AB1605">
        <f t="shared" si="415"/>
        <v>2022</v>
      </c>
      <c r="AC1605">
        <f t="shared" si="416"/>
        <v>11</v>
      </c>
      <c r="AD1605" s="23">
        <f t="shared" si="417"/>
        <v>4</v>
      </c>
      <c r="AE1605">
        <f>IF(ISBLANK(Basket_Sheet!$I$1),0,IF(Basket_Sheet!$I$1=0,1,IF(Calculation_Sheet!AB1605=Basket_Sheet!$I$1,1,0)))</f>
        <v>1</v>
      </c>
      <c r="AF1605">
        <f>IF(ISBLANK(Basket_Sheet!$I$2),0,IF(Basket_Sheet!$I$2=0,1,IF(Calculation_Sheet!AC1605=Basket_Sheet!$I$2,1,0)))</f>
        <v>0</v>
      </c>
      <c r="AG1605">
        <f>IF(ISBLANK(Basket_Sheet!$I$3),0,IF(Basket_Sheet!$I$3=0,1,IF(Calculation_Sheet!AD1605=Basket_Sheet!$I$3,1,0)))</f>
        <v>0</v>
      </c>
      <c r="AH1605">
        <f t="shared" si="418"/>
        <v>1</v>
      </c>
    </row>
    <row r="1606" spans="1:34" x14ac:dyDescent="0.35">
      <c r="A1606" s="19">
        <v>44890</v>
      </c>
      <c r="B1606" s="7">
        <v>-0.38713430753463474</v>
      </c>
      <c r="C1606">
        <v>0.64385042400000003</v>
      </c>
      <c r="D1606">
        <v>0.179791897865201</v>
      </c>
      <c r="E1606">
        <v>6.5209852736970202</v>
      </c>
      <c r="F1606">
        <v>9</v>
      </c>
      <c r="G1606">
        <f t="shared" si="409"/>
        <v>-1</v>
      </c>
      <c r="H1606">
        <f t="shared" si="410"/>
        <v>99999</v>
      </c>
      <c r="I1606">
        <f t="shared" si="411"/>
        <v>99999</v>
      </c>
      <c r="J1606">
        <f>IF(Basket_Sheet!$I$6=0,IF(C1606&lt;Basket_Sheet!$I$7,-10,10),IF(Basket_Sheet!$I$6=1,IF(D1606&lt;Basket_Sheet!$I$7,-10,10),IF(Basket_Sheet!$I$6=2,IF(E1606&gt;Basket_Sheet!$I$7,-10,10),"")))</f>
        <v>10</v>
      </c>
      <c r="K1606">
        <f t="shared" si="412"/>
        <v>-1</v>
      </c>
      <c r="L1606">
        <f t="shared" si="413"/>
        <v>1</v>
      </c>
      <c r="M1606">
        <f t="shared" si="414"/>
        <v>1</v>
      </c>
      <c r="N1606">
        <v>42961.351600000002</v>
      </c>
      <c r="O1606" s="6">
        <f t="shared" si="419"/>
        <v>-3.2665842707737536E-3</v>
      </c>
      <c r="P1606">
        <v>77295896</v>
      </c>
      <c r="Q1606" s="6">
        <f t="shared" si="420"/>
        <v>-6.3695479314729297E-3</v>
      </c>
      <c r="R1606">
        <v>10611.159429825579</v>
      </c>
      <c r="S1606" s="6">
        <f t="shared" si="421"/>
        <v>-8.9965716801332363E-4</v>
      </c>
      <c r="T1606" s="29">
        <v>1483.9040200000006</v>
      </c>
      <c r="U1606" s="6">
        <f t="shared" si="422"/>
        <v>-6.0045976160560954E-4</v>
      </c>
      <c r="V1606">
        <v>2249.7727199999999</v>
      </c>
      <c r="W1606" s="6">
        <f t="shared" si="424"/>
        <v>9.1287744488832701E-3</v>
      </c>
      <c r="X1606">
        <v>12095.063449825579</v>
      </c>
      <c r="Y1606" s="6">
        <f t="shared" si="423"/>
        <v>-8.629592522582108E-4</v>
      </c>
      <c r="Z1606" s="29">
        <v>14344.836169825579</v>
      </c>
      <c r="AA1606" s="6">
        <f t="shared" si="425"/>
        <v>6.9099169257125226E-4</v>
      </c>
      <c r="AB1606">
        <f t="shared" si="415"/>
        <v>2022</v>
      </c>
      <c r="AC1606">
        <f t="shared" si="416"/>
        <v>11</v>
      </c>
      <c r="AD1606" s="23">
        <f t="shared" si="417"/>
        <v>4</v>
      </c>
      <c r="AE1606">
        <f>IF(ISBLANK(Basket_Sheet!$I$1),0,IF(Basket_Sheet!$I$1=0,1,IF(Calculation_Sheet!AB1606=Basket_Sheet!$I$1,1,0)))</f>
        <v>1</v>
      </c>
      <c r="AF1606">
        <f>IF(ISBLANK(Basket_Sheet!$I$2),0,IF(Basket_Sheet!$I$2=0,1,IF(Calculation_Sheet!AC1606=Basket_Sheet!$I$2,1,0)))</f>
        <v>0</v>
      </c>
      <c r="AG1606">
        <f>IF(ISBLANK(Basket_Sheet!$I$3),0,IF(Basket_Sheet!$I$3=0,1,IF(Calculation_Sheet!AD1606=Basket_Sheet!$I$3,1,0)))</f>
        <v>0</v>
      </c>
      <c r="AH1606">
        <f t="shared" si="418"/>
        <v>1</v>
      </c>
    </row>
    <row r="1607" spans="1:34" x14ac:dyDescent="0.35">
      <c r="A1607" s="19">
        <v>44893</v>
      </c>
      <c r="B1607" s="7">
        <v>0.40771472934284031</v>
      </c>
      <c r="C1607">
        <v>0.54148816200000005</v>
      </c>
      <c r="D1607">
        <v>3.42572663294793E-2</v>
      </c>
      <c r="E1607">
        <v>8.4779929440870792</v>
      </c>
      <c r="F1607">
        <v>3</v>
      </c>
      <c r="G1607">
        <f t="shared" si="409"/>
        <v>99999</v>
      </c>
      <c r="H1607">
        <f t="shared" si="410"/>
        <v>99999</v>
      </c>
      <c r="I1607">
        <f t="shared" si="411"/>
        <v>1</v>
      </c>
      <c r="J1607">
        <f>IF(Basket_Sheet!$I$6=0,IF(C1607&lt;Basket_Sheet!$I$7,-10,10),IF(Basket_Sheet!$I$6=1,IF(D1607&lt;Basket_Sheet!$I$7,-10,10),IF(Basket_Sheet!$I$6=2,IF(E1607&gt;Basket_Sheet!$I$7,-10,10),"")))</f>
        <v>-10</v>
      </c>
      <c r="K1607">
        <f t="shared" si="412"/>
        <v>1</v>
      </c>
      <c r="L1607">
        <f t="shared" si="413"/>
        <v>6</v>
      </c>
      <c r="M1607">
        <f t="shared" si="414"/>
        <v>6</v>
      </c>
      <c r="N1607">
        <v>42983.75</v>
      </c>
      <c r="O1607" s="6">
        <f t="shared" si="419"/>
        <v>5.2136162308258349E-4</v>
      </c>
      <c r="P1607">
        <v>77241624</v>
      </c>
      <c r="Q1607" s="6">
        <f t="shared" si="420"/>
        <v>-7.021330084587829E-4</v>
      </c>
      <c r="R1607">
        <v>10601.228041640288</v>
      </c>
      <c r="S1607" s="6">
        <f t="shared" si="421"/>
        <v>-9.3593808018521685E-4</v>
      </c>
      <c r="T1607" s="29">
        <v>1485.3262600000005</v>
      </c>
      <c r="U1607" s="6">
        <f t="shared" si="422"/>
        <v>9.5844473822492837E-4</v>
      </c>
      <c r="V1607">
        <v>2245.02108</v>
      </c>
      <c r="W1607" s="6">
        <f t="shared" si="424"/>
        <v>-2.1120533455485369E-3</v>
      </c>
      <c r="X1607">
        <v>12086.554301640288</v>
      </c>
      <c r="Y1607" s="6">
        <f t="shared" si="423"/>
        <v>-7.0352240983184711E-4</v>
      </c>
      <c r="Z1607" s="29">
        <v>14331.575381640288</v>
      </c>
      <c r="AA1607" s="6">
        <f t="shared" si="425"/>
        <v>-9.2442939245174216E-4</v>
      </c>
      <c r="AB1607">
        <f t="shared" si="415"/>
        <v>2022</v>
      </c>
      <c r="AC1607">
        <f t="shared" si="416"/>
        <v>11</v>
      </c>
      <c r="AD1607" s="23">
        <f t="shared" si="417"/>
        <v>4</v>
      </c>
      <c r="AE1607">
        <f>IF(ISBLANK(Basket_Sheet!$I$1),0,IF(Basket_Sheet!$I$1=0,1,IF(Calculation_Sheet!AB1607=Basket_Sheet!$I$1,1,0)))</f>
        <v>1</v>
      </c>
      <c r="AF1607">
        <f>IF(ISBLANK(Basket_Sheet!$I$2),0,IF(Basket_Sheet!$I$2=0,1,IF(Calculation_Sheet!AC1607=Basket_Sheet!$I$2,1,0)))</f>
        <v>0</v>
      </c>
      <c r="AG1607">
        <f>IF(ISBLANK(Basket_Sheet!$I$3),0,IF(Basket_Sheet!$I$3=0,1,IF(Calculation_Sheet!AD1607=Basket_Sheet!$I$3,1,0)))</f>
        <v>0</v>
      </c>
      <c r="AH1607">
        <f t="shared" si="418"/>
        <v>1</v>
      </c>
    </row>
    <row r="1608" spans="1:34" x14ac:dyDescent="0.35">
      <c r="A1608" s="19">
        <v>44894</v>
      </c>
      <c r="B1608" s="7">
        <v>0.29370161696439745</v>
      </c>
      <c r="C1608">
        <v>0.60664952100000002</v>
      </c>
      <c r="D1608">
        <v>0.14563668802844901</v>
      </c>
      <c r="E1608">
        <v>9.8004392888118392</v>
      </c>
      <c r="F1608">
        <v>0</v>
      </c>
      <c r="G1608">
        <f t="shared" si="409"/>
        <v>99999</v>
      </c>
      <c r="H1608">
        <f t="shared" si="410"/>
        <v>99999</v>
      </c>
      <c r="I1608">
        <f t="shared" si="411"/>
        <v>1</v>
      </c>
      <c r="J1608">
        <f>IF(Basket_Sheet!$I$6=0,IF(C1608&lt;Basket_Sheet!$I$7,-10,10),IF(Basket_Sheet!$I$6=1,IF(D1608&lt;Basket_Sheet!$I$7,-10,10),IF(Basket_Sheet!$I$6=2,IF(E1608&gt;Basket_Sheet!$I$7,-10,10),"")))</f>
        <v>10</v>
      </c>
      <c r="K1608">
        <f t="shared" si="412"/>
        <v>1</v>
      </c>
      <c r="L1608">
        <f t="shared" si="413"/>
        <v>5</v>
      </c>
      <c r="M1608">
        <f t="shared" si="414"/>
        <v>5</v>
      </c>
      <c r="N1608">
        <v>43045.300799999997</v>
      </c>
      <c r="O1608" s="6">
        <f t="shared" si="419"/>
        <v>1.4319550993107111E-3</v>
      </c>
      <c r="P1608">
        <v>77484536</v>
      </c>
      <c r="Q1608" s="6">
        <f t="shared" si="420"/>
        <v>3.1448328947614179E-3</v>
      </c>
      <c r="R1608">
        <v>10601.787887063509</v>
      </c>
      <c r="S1608" s="6">
        <f t="shared" si="421"/>
        <v>5.28094878273766E-5</v>
      </c>
      <c r="T1608" s="29">
        <v>1486.4426000000003</v>
      </c>
      <c r="U1608" s="6">
        <f t="shared" si="422"/>
        <v>7.5157898305766579E-4</v>
      </c>
      <c r="V1608">
        <v>2242.7574800000002</v>
      </c>
      <c r="W1608" s="6">
        <f t="shared" si="424"/>
        <v>-1.0082756104898838E-3</v>
      </c>
      <c r="X1608">
        <v>12088.230487063509</v>
      </c>
      <c r="Y1608" s="6">
        <f t="shared" si="423"/>
        <v>1.3868182621679104E-4</v>
      </c>
      <c r="Z1608" s="29">
        <v>14330.987967063509</v>
      </c>
      <c r="AA1608" s="6">
        <f t="shared" si="425"/>
        <v>-4.0987439352435651E-5</v>
      </c>
      <c r="AB1608">
        <f t="shared" si="415"/>
        <v>2022</v>
      </c>
      <c r="AC1608">
        <f t="shared" si="416"/>
        <v>11</v>
      </c>
      <c r="AD1608" s="23">
        <f t="shared" si="417"/>
        <v>4</v>
      </c>
      <c r="AE1608">
        <f>IF(ISBLANK(Basket_Sheet!$I$1),0,IF(Basket_Sheet!$I$1=0,1,IF(Calculation_Sheet!AB1608=Basket_Sheet!$I$1,1,0)))</f>
        <v>1</v>
      </c>
      <c r="AF1608">
        <f>IF(ISBLANK(Basket_Sheet!$I$2),0,IF(Basket_Sheet!$I$2=0,1,IF(Calculation_Sheet!AC1608=Basket_Sheet!$I$2,1,0)))</f>
        <v>0</v>
      </c>
      <c r="AG1608">
        <f>IF(ISBLANK(Basket_Sheet!$I$3),0,IF(Basket_Sheet!$I$3=0,1,IF(Calculation_Sheet!AD1608=Basket_Sheet!$I$3,1,0)))</f>
        <v>0</v>
      </c>
      <c r="AH1608">
        <f t="shared" si="418"/>
        <v>1</v>
      </c>
    </row>
    <row r="1609" spans="1:34" x14ac:dyDescent="0.35">
      <c r="A1609" s="19">
        <v>44895</v>
      </c>
      <c r="B1609" s="7">
        <v>-3.7379988282372533E-3</v>
      </c>
      <c r="C1609">
        <v>4.13712E-4</v>
      </c>
      <c r="D1609">
        <v>3.75071766706737E-2</v>
      </c>
      <c r="E1609">
        <v>6.4490464413704496</v>
      </c>
      <c r="F1609">
        <v>1</v>
      </c>
      <c r="G1609">
        <f t="shared" ref="G1609:G1672" si="426">IF(B1609&gt;=MIN($B$9:$B$1732),IF(B1609&lt;-0.25,-1,99999),99999)</f>
        <v>99999</v>
      </c>
      <c r="H1609">
        <f t="shared" ref="H1609:H1672" si="427">IF(B1609&gt;-0.25,IF(B1609&lt;0.25,0,99999),99999)</f>
        <v>0</v>
      </c>
      <c r="I1609">
        <f t="shared" ref="I1609:I1672" si="428">IF(B1609&gt;0.25,1,99999)</f>
        <v>99999</v>
      </c>
      <c r="J1609">
        <f>IF(Basket_Sheet!$I$6=0,IF(C1609&lt;Basket_Sheet!$I$7,-10,10),IF(Basket_Sheet!$I$6=1,IF(D1609&lt;Basket_Sheet!$I$7,-10,10),IF(Basket_Sheet!$I$6=2,IF(E1609&gt;Basket_Sheet!$I$7,-10,10),"")))</f>
        <v>-10</v>
      </c>
      <c r="K1609">
        <f t="shared" ref="K1609:K1672" si="429">MIN(G1609:I1609)</f>
        <v>0</v>
      </c>
      <c r="L1609">
        <f t="shared" ref="L1609:L1672" si="430">IF(AND(K1609=-1,J1609=10),1,IF(AND(K1609=-1,J1609=-10),2,IF(AND(K1609=0,J1609=10),3,IF(AND(K1609=0,J1609=-10),4,IF(AND(K1609=1,J1609=10),5,IF(AND(K1609=1,J1609=-10),6,""))))))</f>
        <v>4</v>
      </c>
      <c r="M1609">
        <f t="shared" ref="M1609:M1672" si="431">L1609</f>
        <v>4</v>
      </c>
      <c r="N1609">
        <v>43245.199200000003</v>
      </c>
      <c r="O1609" s="6">
        <f t="shared" si="419"/>
        <v>4.643907610932585E-3</v>
      </c>
      <c r="P1609">
        <v>77284784</v>
      </c>
      <c r="Q1609" s="6">
        <f t="shared" si="420"/>
        <v>-2.5779595556976176E-3</v>
      </c>
      <c r="R1609">
        <v>10574.390259446775</v>
      </c>
      <c r="S1609" s="6">
        <f t="shared" si="421"/>
        <v>-2.5842459695091247E-3</v>
      </c>
      <c r="T1609" s="29">
        <v>1485.5612400000005</v>
      </c>
      <c r="U1609" s="6">
        <f t="shared" si="422"/>
        <v>-5.9293241461177981E-4</v>
      </c>
      <c r="V1609">
        <v>2248.3918000000003</v>
      </c>
      <c r="W1609" s="6">
        <f t="shared" si="424"/>
        <v>2.5122288300205575E-3</v>
      </c>
      <c r="X1609">
        <v>12059.951499446775</v>
      </c>
      <c r="Y1609" s="6">
        <f t="shared" si="423"/>
        <v>-2.3393819010149031E-3</v>
      </c>
      <c r="Z1609" s="29">
        <v>14308.343299446777</v>
      </c>
      <c r="AA1609" s="6">
        <f t="shared" si="425"/>
        <v>-1.5801190866098214E-3</v>
      </c>
      <c r="AB1609">
        <f t="shared" ref="AB1609:AB1672" si="432">YEAR(A1609)</f>
        <v>2022</v>
      </c>
      <c r="AC1609">
        <f t="shared" ref="AC1609:AC1672" si="433">MONTH(A1609)</f>
        <v>11</v>
      </c>
      <c r="AD1609" s="23">
        <f t="shared" si="417"/>
        <v>4</v>
      </c>
      <c r="AE1609">
        <f>IF(ISBLANK(Basket_Sheet!$I$1),0,IF(Basket_Sheet!$I$1=0,1,IF(Calculation_Sheet!AB1609=Basket_Sheet!$I$1,1,0)))</f>
        <v>1</v>
      </c>
      <c r="AF1609">
        <f>IF(ISBLANK(Basket_Sheet!$I$2),0,IF(Basket_Sheet!$I$2=0,1,IF(Calculation_Sheet!AC1609=Basket_Sheet!$I$2,1,0)))</f>
        <v>0</v>
      </c>
      <c r="AG1609">
        <f>IF(ISBLANK(Basket_Sheet!$I$3),0,IF(Basket_Sheet!$I$3=0,1,IF(Calculation_Sheet!AD1609=Basket_Sheet!$I$3,1,0)))</f>
        <v>0</v>
      </c>
      <c r="AH1609">
        <f t="shared" si="418"/>
        <v>1</v>
      </c>
    </row>
    <row r="1610" spans="1:34" x14ac:dyDescent="0.35">
      <c r="A1610" s="19">
        <v>44896</v>
      </c>
      <c r="B1610" s="7">
        <v>-0.99066170080556804</v>
      </c>
      <c r="C1610">
        <v>0.51431376200000001</v>
      </c>
      <c r="D1610">
        <v>0.17959634899999999</v>
      </c>
      <c r="E1610">
        <v>7.3790161039999997</v>
      </c>
      <c r="F1610">
        <v>6</v>
      </c>
      <c r="G1610">
        <f t="shared" si="426"/>
        <v>-1</v>
      </c>
      <c r="H1610">
        <f t="shared" si="427"/>
        <v>99999</v>
      </c>
      <c r="I1610">
        <f t="shared" si="428"/>
        <v>99999</v>
      </c>
      <c r="J1610">
        <f>IF(Basket_Sheet!$I$6=0,IF(C1610&lt;Basket_Sheet!$I$7,-10,10),IF(Basket_Sheet!$I$6=1,IF(D1610&lt;Basket_Sheet!$I$7,-10,10),IF(Basket_Sheet!$I$6=2,IF(E1610&gt;Basket_Sheet!$I$7,-10,10),"")))</f>
        <v>10</v>
      </c>
      <c r="K1610">
        <f t="shared" si="429"/>
        <v>-1</v>
      </c>
      <c r="L1610">
        <f t="shared" si="430"/>
        <v>1</v>
      </c>
      <c r="M1610">
        <f t="shared" si="431"/>
        <v>1</v>
      </c>
      <c r="N1610">
        <v>43219.75</v>
      </c>
      <c r="O1610" s="6">
        <f t="shared" si="419"/>
        <v>-5.8848613188955401E-4</v>
      </c>
      <c r="P1610">
        <v>77595864</v>
      </c>
      <c r="Q1610" s="6">
        <f t="shared" si="420"/>
        <v>4.0251131451696232E-3</v>
      </c>
      <c r="R1610">
        <v>10621.775176500851</v>
      </c>
      <c r="S1610" s="6">
        <f t="shared" si="421"/>
        <v>4.4811015946517596E-3</v>
      </c>
      <c r="T1610" s="29">
        <v>1488.0374200000003</v>
      </c>
      <c r="U1610" s="6">
        <f t="shared" si="422"/>
        <v>1.6668313182430783E-3</v>
      </c>
      <c r="V1610">
        <v>2228.9649600000002</v>
      </c>
      <c r="W1610" s="6">
        <f t="shared" si="424"/>
        <v>-8.6403268327166494E-3</v>
      </c>
      <c r="X1610">
        <v>12109.812596500851</v>
      </c>
      <c r="Y1610" s="6">
        <f t="shared" si="423"/>
        <v>4.1344359516175544E-3</v>
      </c>
      <c r="Z1610" s="29">
        <v>14338.777556500852</v>
      </c>
      <c r="AA1610" s="6">
        <f t="shared" si="425"/>
        <v>2.1270287144461442E-3</v>
      </c>
      <c r="AB1610">
        <f t="shared" si="432"/>
        <v>2022</v>
      </c>
      <c r="AC1610">
        <f t="shared" si="433"/>
        <v>12</v>
      </c>
      <c r="AD1610" s="23">
        <f t="shared" ref="AD1610:AD1673" si="434">ROUNDUP(AC1610/3,0)</f>
        <v>4</v>
      </c>
      <c r="AE1610">
        <f>IF(ISBLANK(Basket_Sheet!$I$1),0,IF(Basket_Sheet!$I$1=0,1,IF(Calculation_Sheet!AB1610=Basket_Sheet!$I$1,1,0)))</f>
        <v>1</v>
      </c>
      <c r="AF1610">
        <f>IF(ISBLANK(Basket_Sheet!$I$2),0,IF(Basket_Sheet!$I$2=0,1,IF(Calculation_Sheet!AC1610=Basket_Sheet!$I$2,1,0)))</f>
        <v>0</v>
      </c>
      <c r="AG1610">
        <f>IF(ISBLANK(Basket_Sheet!$I$3),0,IF(Basket_Sheet!$I$3=0,1,IF(Calculation_Sheet!AD1610=Basket_Sheet!$I$3,1,0)))</f>
        <v>0</v>
      </c>
      <c r="AH1610">
        <f t="shared" ref="AH1610:AH1673" si="435">IF(SUM(AE1610:AG1610)&gt;=$T$1,1,0)</f>
        <v>1</v>
      </c>
    </row>
    <row r="1611" spans="1:34" x14ac:dyDescent="0.35">
      <c r="A1611" s="19">
        <v>44897</v>
      </c>
      <c r="B1611" s="7">
        <v>0.55910653461588999</v>
      </c>
      <c r="C1611">
        <v>5.7405529999999998E-3</v>
      </c>
      <c r="D1611">
        <v>2.6880469000000001E-2</v>
      </c>
      <c r="E1611">
        <v>13.21036818</v>
      </c>
      <c r="F1611">
        <v>1</v>
      </c>
      <c r="G1611">
        <f t="shared" si="426"/>
        <v>99999</v>
      </c>
      <c r="H1611">
        <f t="shared" si="427"/>
        <v>99999</v>
      </c>
      <c r="I1611">
        <f t="shared" si="428"/>
        <v>1</v>
      </c>
      <c r="J1611">
        <f>IF(Basket_Sheet!$I$6=0,IF(C1611&lt;Basket_Sheet!$I$7,-10,10),IF(Basket_Sheet!$I$6=1,IF(D1611&lt;Basket_Sheet!$I$7,-10,10),IF(Basket_Sheet!$I$6=2,IF(E1611&gt;Basket_Sheet!$I$7,-10,10),"")))</f>
        <v>-10</v>
      </c>
      <c r="K1611">
        <f t="shared" si="429"/>
        <v>1</v>
      </c>
      <c r="L1611">
        <f t="shared" si="430"/>
        <v>6</v>
      </c>
      <c r="M1611">
        <f t="shared" si="431"/>
        <v>6</v>
      </c>
      <c r="N1611">
        <v>43098.601600000002</v>
      </c>
      <c r="O1611" s="6">
        <f t="shared" ref="O1611:O1674" si="436">N1611/N1610-1</f>
        <v>-2.803079610594672E-3</v>
      </c>
      <c r="P1611">
        <v>77372168</v>
      </c>
      <c r="Q1611" s="6">
        <f t="shared" ref="Q1611:Q1674" si="437">P1611/P1610-1</f>
        <v>-2.8828340644547756E-3</v>
      </c>
      <c r="R1611">
        <v>10599.93561006102</v>
      </c>
      <c r="S1611" s="6">
        <f t="shared" ref="S1611:S1674" si="438">R1611/R1610-1</f>
        <v>-2.0561126626128523E-3</v>
      </c>
      <c r="T1611" s="29">
        <v>1489.5600800000002</v>
      </c>
      <c r="U1611" s="6">
        <f t="shared" ref="U1611:U1674" si="439">T1611/T1610-1</f>
        <v>1.0232672777812368E-3</v>
      </c>
      <c r="V1611">
        <v>2209.2405200000007</v>
      </c>
      <c r="W1611" s="6">
        <f t="shared" si="424"/>
        <v>-8.8491476330787577E-3</v>
      </c>
      <c r="X1611">
        <v>12089.49569006102</v>
      </c>
      <c r="Y1611" s="6">
        <f t="shared" ref="Y1611:Y1674" si="440">X1611/X1610-1</f>
        <v>-1.6777226136185375E-3</v>
      </c>
      <c r="Z1611" s="29">
        <v>14298.736210061021</v>
      </c>
      <c r="AA1611" s="6">
        <f t="shared" si="425"/>
        <v>-2.7925216275970222E-3</v>
      </c>
      <c r="AB1611">
        <f t="shared" si="432"/>
        <v>2022</v>
      </c>
      <c r="AC1611">
        <f t="shared" si="433"/>
        <v>12</v>
      </c>
      <c r="AD1611" s="23">
        <f t="shared" si="434"/>
        <v>4</v>
      </c>
      <c r="AE1611">
        <f>IF(ISBLANK(Basket_Sheet!$I$1),0,IF(Basket_Sheet!$I$1=0,1,IF(Calculation_Sheet!AB1611=Basket_Sheet!$I$1,1,0)))</f>
        <v>1</v>
      </c>
      <c r="AF1611">
        <f>IF(ISBLANK(Basket_Sheet!$I$2),0,IF(Basket_Sheet!$I$2=0,1,IF(Calculation_Sheet!AC1611=Basket_Sheet!$I$2,1,0)))</f>
        <v>0</v>
      </c>
      <c r="AG1611">
        <f>IF(ISBLANK(Basket_Sheet!$I$3),0,IF(Basket_Sheet!$I$3=0,1,IF(Calculation_Sheet!AD1611=Basket_Sheet!$I$3,1,0)))</f>
        <v>0</v>
      </c>
      <c r="AH1611">
        <f t="shared" si="435"/>
        <v>1</v>
      </c>
    </row>
    <row r="1612" spans="1:34" x14ac:dyDescent="0.35">
      <c r="A1612" s="19">
        <v>44900</v>
      </c>
      <c r="B1612" s="7">
        <v>8.4745634303328137E-3</v>
      </c>
      <c r="C1612">
        <v>0.80246573399999999</v>
      </c>
      <c r="D1612">
        <v>0.19657886299999999</v>
      </c>
      <c r="E1612">
        <v>6.3136017090000003</v>
      </c>
      <c r="F1612">
        <v>3</v>
      </c>
      <c r="G1612">
        <f t="shared" si="426"/>
        <v>99999</v>
      </c>
      <c r="H1612">
        <f t="shared" si="427"/>
        <v>0</v>
      </c>
      <c r="I1612">
        <f t="shared" si="428"/>
        <v>99999</v>
      </c>
      <c r="J1612">
        <f>IF(Basket_Sheet!$I$6=0,IF(C1612&lt;Basket_Sheet!$I$7,-10,10),IF(Basket_Sheet!$I$6=1,IF(D1612&lt;Basket_Sheet!$I$7,-10,10),IF(Basket_Sheet!$I$6=2,IF(E1612&gt;Basket_Sheet!$I$7,-10,10),"")))</f>
        <v>10</v>
      </c>
      <c r="K1612">
        <f t="shared" si="429"/>
        <v>0</v>
      </c>
      <c r="L1612">
        <f t="shared" si="430"/>
        <v>3</v>
      </c>
      <c r="M1612">
        <f t="shared" si="431"/>
        <v>3</v>
      </c>
      <c r="N1612">
        <v>43321.300799999997</v>
      </c>
      <c r="O1612" s="6">
        <f t="shared" si="436"/>
        <v>5.1672024551254747E-3</v>
      </c>
      <c r="P1612">
        <v>76899696</v>
      </c>
      <c r="Q1612" s="6">
        <f t="shared" si="437"/>
        <v>-6.1064852157173277E-3</v>
      </c>
      <c r="R1612">
        <v>10587.69081955147</v>
      </c>
      <c r="S1612" s="6">
        <f t="shared" si="438"/>
        <v>-1.155175933137631E-3</v>
      </c>
      <c r="T1612" s="29">
        <v>1489.1609400000004</v>
      </c>
      <c r="U1612" s="6">
        <f t="shared" si="439"/>
        <v>-2.6795830887182959E-4</v>
      </c>
      <c r="V1612">
        <v>2209.2405200000007</v>
      </c>
      <c r="W1612" s="6">
        <f t="shared" ref="W1612:W1675" si="441">V1612/V1611-1</f>
        <v>0</v>
      </c>
      <c r="X1612">
        <v>12076.85175955147</v>
      </c>
      <c r="Y1612" s="6">
        <f t="shared" si="440"/>
        <v>-1.0458608724220886E-3</v>
      </c>
      <c r="Z1612" s="29">
        <v>14286.092279551471</v>
      </c>
      <c r="AA1612" s="6">
        <f t="shared" ref="AA1612:AA1675" si="442">Z1612/Z1611-1</f>
        <v>-8.8426909370165063E-4</v>
      </c>
      <c r="AB1612">
        <f t="shared" si="432"/>
        <v>2022</v>
      </c>
      <c r="AC1612">
        <f t="shared" si="433"/>
        <v>12</v>
      </c>
      <c r="AD1612" s="23">
        <f t="shared" si="434"/>
        <v>4</v>
      </c>
      <c r="AE1612">
        <f>IF(ISBLANK(Basket_Sheet!$I$1),0,IF(Basket_Sheet!$I$1=0,1,IF(Calculation_Sheet!AB1612=Basket_Sheet!$I$1,1,0)))</f>
        <v>1</v>
      </c>
      <c r="AF1612">
        <f>IF(ISBLANK(Basket_Sheet!$I$2),0,IF(Basket_Sheet!$I$2=0,1,IF(Calculation_Sheet!AC1612=Basket_Sheet!$I$2,1,0)))</f>
        <v>0</v>
      </c>
      <c r="AG1612">
        <f>IF(ISBLANK(Basket_Sheet!$I$3),0,IF(Basket_Sheet!$I$3=0,1,IF(Calculation_Sheet!AD1612=Basket_Sheet!$I$3,1,0)))</f>
        <v>0</v>
      </c>
      <c r="AH1612">
        <f t="shared" si="435"/>
        <v>1</v>
      </c>
    </row>
    <row r="1613" spans="1:34" x14ac:dyDescent="0.35">
      <c r="A1613" s="19">
        <v>44901</v>
      </c>
      <c r="B1613" s="7">
        <v>-0.33585853715631275</v>
      </c>
      <c r="C1613">
        <v>0.71865549200000001</v>
      </c>
      <c r="D1613">
        <v>9.8076807000000002E-2</v>
      </c>
      <c r="E1613">
        <v>10.174192420000001</v>
      </c>
      <c r="F1613">
        <v>1</v>
      </c>
      <c r="G1613">
        <f t="shared" si="426"/>
        <v>-1</v>
      </c>
      <c r="H1613">
        <f t="shared" si="427"/>
        <v>99999</v>
      </c>
      <c r="I1613">
        <f t="shared" si="428"/>
        <v>99999</v>
      </c>
      <c r="J1613">
        <f>IF(Basket_Sheet!$I$6=0,IF(C1613&lt;Basket_Sheet!$I$7,-10,10),IF(Basket_Sheet!$I$6=1,IF(D1613&lt;Basket_Sheet!$I$7,-10,10),IF(Basket_Sheet!$I$6=2,IF(E1613&gt;Basket_Sheet!$I$7,-10,10),"")))</f>
        <v>10</v>
      </c>
      <c r="K1613">
        <f t="shared" si="429"/>
        <v>-1</v>
      </c>
      <c r="L1613">
        <f t="shared" si="430"/>
        <v>1</v>
      </c>
      <c r="M1613">
        <f t="shared" si="431"/>
        <v>1</v>
      </c>
      <c r="N1613">
        <v>43143.148399999998</v>
      </c>
      <c r="O1613" s="6">
        <f t="shared" si="436"/>
        <v>-4.1123511231222487E-3</v>
      </c>
      <c r="P1613">
        <v>76633120</v>
      </c>
      <c r="Q1613" s="6">
        <f t="shared" si="437"/>
        <v>-3.4665416622713385E-3</v>
      </c>
      <c r="R1613">
        <v>10552.83474586296</v>
      </c>
      <c r="S1613" s="6">
        <f t="shared" si="438"/>
        <v>-3.2921318049961013E-3</v>
      </c>
      <c r="T1613" s="29">
        <v>1487.8719600000004</v>
      </c>
      <c r="U1613" s="6">
        <f t="shared" si="439"/>
        <v>-8.6557467724079906E-4</v>
      </c>
      <c r="V1613">
        <v>2207.1756800000007</v>
      </c>
      <c r="W1613" s="6">
        <f t="shared" si="441"/>
        <v>-9.3463793611747725E-4</v>
      </c>
      <c r="X1613">
        <v>12040.70670586296</v>
      </c>
      <c r="Y1613" s="6">
        <f t="shared" si="440"/>
        <v>-2.9929202086895756E-3</v>
      </c>
      <c r="Z1613" s="29">
        <v>14247.88238586296</v>
      </c>
      <c r="AA1613" s="6">
        <f t="shared" si="442"/>
        <v>-2.6746217888570234E-3</v>
      </c>
      <c r="AB1613">
        <f t="shared" si="432"/>
        <v>2022</v>
      </c>
      <c r="AC1613">
        <f t="shared" si="433"/>
        <v>12</v>
      </c>
      <c r="AD1613" s="23">
        <f t="shared" si="434"/>
        <v>4</v>
      </c>
      <c r="AE1613">
        <f>IF(ISBLANK(Basket_Sheet!$I$1),0,IF(Basket_Sheet!$I$1=0,1,IF(Calculation_Sheet!AB1613=Basket_Sheet!$I$1,1,0)))</f>
        <v>1</v>
      </c>
      <c r="AF1613">
        <f>IF(ISBLANK(Basket_Sheet!$I$2),0,IF(Basket_Sheet!$I$2=0,1,IF(Calculation_Sheet!AC1613=Basket_Sheet!$I$2,1,0)))</f>
        <v>0</v>
      </c>
      <c r="AG1613">
        <f>IF(ISBLANK(Basket_Sheet!$I$3),0,IF(Basket_Sheet!$I$3=0,1,IF(Calculation_Sheet!AD1613=Basket_Sheet!$I$3,1,0)))</f>
        <v>0</v>
      </c>
      <c r="AH1613">
        <f t="shared" si="435"/>
        <v>1</v>
      </c>
    </row>
    <row r="1614" spans="1:34" x14ac:dyDescent="0.35">
      <c r="A1614" s="19">
        <v>44902</v>
      </c>
      <c r="B1614" s="7">
        <v>1.113476241382054</v>
      </c>
      <c r="C1614">
        <v>0.172505618</v>
      </c>
      <c r="D1614">
        <v>6.5057523000000006E-2</v>
      </c>
      <c r="E1614">
        <v>7.781193257</v>
      </c>
      <c r="F1614">
        <v>4</v>
      </c>
      <c r="G1614">
        <f t="shared" si="426"/>
        <v>99999</v>
      </c>
      <c r="H1614">
        <f t="shared" si="427"/>
        <v>99999</v>
      </c>
      <c r="I1614">
        <f t="shared" si="428"/>
        <v>1</v>
      </c>
      <c r="J1614">
        <f>IF(Basket_Sheet!$I$6=0,IF(C1614&lt;Basket_Sheet!$I$7,-10,10),IF(Basket_Sheet!$I$6=1,IF(D1614&lt;Basket_Sheet!$I$7,-10,10),IF(Basket_Sheet!$I$6=2,IF(E1614&gt;Basket_Sheet!$I$7,-10,10),"")))</f>
        <v>-10</v>
      </c>
      <c r="K1614">
        <f t="shared" si="429"/>
        <v>1</v>
      </c>
      <c r="L1614">
        <f t="shared" si="430"/>
        <v>6</v>
      </c>
      <c r="M1614">
        <f t="shared" si="431"/>
        <v>6</v>
      </c>
      <c r="N1614">
        <v>43108.800799999997</v>
      </c>
      <c r="O1614" s="6">
        <f t="shared" si="436"/>
        <v>-7.9613104916564925E-4</v>
      </c>
      <c r="P1614">
        <v>76672960</v>
      </c>
      <c r="Q1614" s="6">
        <f t="shared" si="437"/>
        <v>5.1987965516731016E-4</v>
      </c>
      <c r="R1614">
        <v>10582.582213636155</v>
      </c>
      <c r="S1614" s="6">
        <f t="shared" si="438"/>
        <v>2.8189077617137848E-3</v>
      </c>
      <c r="T1614" s="29">
        <v>1488.6751800000004</v>
      </c>
      <c r="U1614" s="6">
        <f t="shared" si="439"/>
        <v>5.3984483987457033E-4</v>
      </c>
      <c r="V1614">
        <v>2205.5390800000005</v>
      </c>
      <c r="W1614" s="6">
        <f t="shared" si="441"/>
        <v>-7.4149059127015526E-4</v>
      </c>
      <c r="X1614">
        <v>12071.257393636155</v>
      </c>
      <c r="Y1614" s="6">
        <f t="shared" si="440"/>
        <v>2.5372836096337892E-3</v>
      </c>
      <c r="Z1614" s="29">
        <v>14276.796473636155</v>
      </c>
      <c r="AA1614" s="6">
        <f t="shared" si="442"/>
        <v>2.0293603631851287E-3</v>
      </c>
      <c r="AB1614">
        <f t="shared" si="432"/>
        <v>2022</v>
      </c>
      <c r="AC1614">
        <f t="shared" si="433"/>
        <v>12</v>
      </c>
      <c r="AD1614" s="23">
        <f t="shared" si="434"/>
        <v>4</v>
      </c>
      <c r="AE1614">
        <f>IF(ISBLANK(Basket_Sheet!$I$1),0,IF(Basket_Sheet!$I$1=0,1,IF(Calculation_Sheet!AB1614=Basket_Sheet!$I$1,1,0)))</f>
        <v>1</v>
      </c>
      <c r="AF1614">
        <f>IF(ISBLANK(Basket_Sheet!$I$2),0,IF(Basket_Sheet!$I$2=0,1,IF(Calculation_Sheet!AC1614=Basket_Sheet!$I$2,1,0)))</f>
        <v>0</v>
      </c>
      <c r="AG1614">
        <f>IF(ISBLANK(Basket_Sheet!$I$3),0,IF(Basket_Sheet!$I$3=0,1,IF(Calculation_Sheet!AD1614=Basket_Sheet!$I$3,1,0)))</f>
        <v>0</v>
      </c>
      <c r="AH1614">
        <f t="shared" si="435"/>
        <v>1</v>
      </c>
    </row>
    <row r="1615" spans="1:34" x14ac:dyDescent="0.35">
      <c r="A1615" s="19">
        <v>44903</v>
      </c>
      <c r="B1615" s="7">
        <v>1.2793847323079066</v>
      </c>
      <c r="C1615">
        <v>0.78472405700000003</v>
      </c>
      <c r="D1615">
        <v>0.32428077399999999</v>
      </c>
      <c r="E1615">
        <v>6.767210017</v>
      </c>
      <c r="F1615">
        <v>2</v>
      </c>
      <c r="G1615">
        <f t="shared" si="426"/>
        <v>99999</v>
      </c>
      <c r="H1615">
        <f t="shared" si="427"/>
        <v>99999</v>
      </c>
      <c r="I1615">
        <f t="shared" si="428"/>
        <v>1</v>
      </c>
      <c r="J1615">
        <f>IF(Basket_Sheet!$I$6=0,IF(C1615&lt;Basket_Sheet!$I$7,-10,10),IF(Basket_Sheet!$I$6=1,IF(D1615&lt;Basket_Sheet!$I$7,-10,10),IF(Basket_Sheet!$I$6=2,IF(E1615&gt;Basket_Sheet!$I$7,-10,10),"")))</f>
        <v>10</v>
      </c>
      <c r="K1615">
        <f t="shared" si="429"/>
        <v>1</v>
      </c>
      <c r="L1615">
        <f t="shared" si="430"/>
        <v>5</v>
      </c>
      <c r="M1615">
        <f t="shared" si="431"/>
        <v>5</v>
      </c>
      <c r="N1615">
        <v>43629.398399999998</v>
      </c>
      <c r="O1615" s="6">
        <f t="shared" si="436"/>
        <v>1.2076364694422193E-2</v>
      </c>
      <c r="P1615">
        <v>77027056</v>
      </c>
      <c r="Q1615" s="6">
        <f t="shared" si="437"/>
        <v>4.6182643789935973E-3</v>
      </c>
      <c r="R1615">
        <v>10630.741722631903</v>
      </c>
      <c r="S1615" s="6">
        <f t="shared" si="438"/>
        <v>4.5508277680745834E-3</v>
      </c>
      <c r="T1615" s="29">
        <v>1493.7968200000005</v>
      </c>
      <c r="U1615" s="6">
        <f t="shared" si="439"/>
        <v>3.4404012835089759E-3</v>
      </c>
      <c r="V1615">
        <v>2201.0957600000006</v>
      </c>
      <c r="W1615" s="6">
        <f t="shared" si="441"/>
        <v>-2.0146185756998447E-3</v>
      </c>
      <c r="X1615">
        <v>12124.538542631904</v>
      </c>
      <c r="Y1615" s="6">
        <f t="shared" si="440"/>
        <v>4.4138855844328972E-3</v>
      </c>
      <c r="Z1615" s="29">
        <v>14325.634302631905</v>
      </c>
      <c r="AA1615" s="6">
        <f t="shared" si="442"/>
        <v>3.4207834429758055E-3</v>
      </c>
      <c r="AB1615">
        <f t="shared" si="432"/>
        <v>2022</v>
      </c>
      <c r="AC1615">
        <f t="shared" si="433"/>
        <v>12</v>
      </c>
      <c r="AD1615" s="23">
        <f t="shared" si="434"/>
        <v>4</v>
      </c>
      <c r="AE1615">
        <f>IF(ISBLANK(Basket_Sheet!$I$1),0,IF(Basket_Sheet!$I$1=0,1,IF(Calculation_Sheet!AB1615=Basket_Sheet!$I$1,1,0)))</f>
        <v>1</v>
      </c>
      <c r="AF1615">
        <f>IF(ISBLANK(Basket_Sheet!$I$2),0,IF(Basket_Sheet!$I$2=0,1,IF(Calculation_Sheet!AC1615=Basket_Sheet!$I$2,1,0)))</f>
        <v>0</v>
      </c>
      <c r="AG1615">
        <f>IF(ISBLANK(Basket_Sheet!$I$3),0,IF(Basket_Sheet!$I$3=0,1,IF(Calculation_Sheet!AD1615=Basket_Sheet!$I$3,1,0)))</f>
        <v>0</v>
      </c>
      <c r="AH1615">
        <f t="shared" si="435"/>
        <v>1</v>
      </c>
    </row>
    <row r="1616" spans="1:34" x14ac:dyDescent="0.35">
      <c r="A1616" s="19">
        <v>44904</v>
      </c>
      <c r="B1616" s="7">
        <v>-0.1009870244235231</v>
      </c>
      <c r="C1616">
        <v>0.66123739400000003</v>
      </c>
      <c r="D1616">
        <v>6.2950389999999997E-3</v>
      </c>
      <c r="E1616">
        <v>6.5338385739999998</v>
      </c>
      <c r="F1616">
        <v>8</v>
      </c>
      <c r="G1616">
        <f t="shared" si="426"/>
        <v>99999</v>
      </c>
      <c r="H1616">
        <f t="shared" si="427"/>
        <v>0</v>
      </c>
      <c r="I1616">
        <f t="shared" si="428"/>
        <v>99999</v>
      </c>
      <c r="J1616">
        <f>IF(Basket_Sheet!$I$6=0,IF(C1616&lt;Basket_Sheet!$I$7,-10,10),IF(Basket_Sheet!$I$6=1,IF(D1616&lt;Basket_Sheet!$I$7,-10,10),IF(Basket_Sheet!$I$6=2,IF(E1616&gt;Basket_Sheet!$I$7,-10,10),"")))</f>
        <v>-10</v>
      </c>
      <c r="K1616">
        <f t="shared" si="429"/>
        <v>0</v>
      </c>
      <c r="L1616">
        <f t="shared" si="430"/>
        <v>4</v>
      </c>
      <c r="M1616">
        <f t="shared" si="431"/>
        <v>4</v>
      </c>
      <c r="N1616">
        <v>43627.5</v>
      </c>
      <c r="O1616" s="6">
        <f t="shared" si="436"/>
        <v>-4.351194537666192E-5</v>
      </c>
      <c r="P1616">
        <v>76535160</v>
      </c>
      <c r="Q1616" s="6">
        <f t="shared" si="437"/>
        <v>-6.3860158435757874E-3</v>
      </c>
      <c r="R1616">
        <v>10603.195799473393</v>
      </c>
      <c r="S1616" s="6">
        <f t="shared" si="438"/>
        <v>-2.59115721905534E-3</v>
      </c>
      <c r="T1616" s="29">
        <v>1491.2840000000006</v>
      </c>
      <c r="U1616" s="6">
        <f t="shared" si="439"/>
        <v>-1.6821698683224806E-3</v>
      </c>
      <c r="V1616">
        <v>2253.0899200000003</v>
      </c>
      <c r="W1616" s="6">
        <f t="shared" si="441"/>
        <v>2.3621943645014243E-2</v>
      </c>
      <c r="X1616">
        <v>12094.479799473393</v>
      </c>
      <c r="Y1616" s="6">
        <f t="shared" si="440"/>
        <v>-2.4791659536418376E-3</v>
      </c>
      <c r="Z1616" s="29">
        <v>14347.569719473393</v>
      </c>
      <c r="AA1616" s="6">
        <f t="shared" si="442"/>
        <v>1.5312003907190785E-3</v>
      </c>
      <c r="AB1616">
        <f t="shared" si="432"/>
        <v>2022</v>
      </c>
      <c r="AC1616">
        <f t="shared" si="433"/>
        <v>12</v>
      </c>
      <c r="AD1616" s="23">
        <f t="shared" si="434"/>
        <v>4</v>
      </c>
      <c r="AE1616">
        <f>IF(ISBLANK(Basket_Sheet!$I$1),0,IF(Basket_Sheet!$I$1=0,1,IF(Calculation_Sheet!AB1616=Basket_Sheet!$I$1,1,0)))</f>
        <v>1</v>
      </c>
      <c r="AF1616">
        <f>IF(ISBLANK(Basket_Sheet!$I$2),0,IF(Basket_Sheet!$I$2=0,1,IF(Calculation_Sheet!AC1616=Basket_Sheet!$I$2,1,0)))</f>
        <v>0</v>
      </c>
      <c r="AG1616">
        <f>IF(ISBLANK(Basket_Sheet!$I$3),0,IF(Basket_Sheet!$I$3=0,1,IF(Calculation_Sheet!AD1616=Basket_Sheet!$I$3,1,0)))</f>
        <v>0</v>
      </c>
      <c r="AH1616">
        <f t="shared" si="435"/>
        <v>1</v>
      </c>
    </row>
    <row r="1617" spans="1:34" x14ac:dyDescent="0.35">
      <c r="A1617" s="19">
        <v>44907</v>
      </c>
      <c r="B1617" s="7">
        <v>1.2183010345406133</v>
      </c>
      <c r="C1617">
        <v>1.4145618E-2</v>
      </c>
      <c r="D1617">
        <v>0.16361213199999999</v>
      </c>
      <c r="E1617">
        <v>8.2790949400000002</v>
      </c>
      <c r="F1617">
        <v>10</v>
      </c>
      <c r="G1617">
        <f t="shared" si="426"/>
        <v>99999</v>
      </c>
      <c r="H1617">
        <f t="shared" si="427"/>
        <v>99999</v>
      </c>
      <c r="I1617">
        <f t="shared" si="428"/>
        <v>1</v>
      </c>
      <c r="J1617">
        <f>IF(Basket_Sheet!$I$6=0,IF(C1617&lt;Basket_Sheet!$I$7,-10,10),IF(Basket_Sheet!$I$6=1,IF(D1617&lt;Basket_Sheet!$I$7,-10,10),IF(Basket_Sheet!$I$6=2,IF(E1617&gt;Basket_Sheet!$I$7,-10,10),"")))</f>
        <v>10</v>
      </c>
      <c r="K1617">
        <f t="shared" si="429"/>
        <v>1</v>
      </c>
      <c r="L1617">
        <f t="shared" si="430"/>
        <v>5</v>
      </c>
      <c r="M1617">
        <f t="shared" si="431"/>
        <v>5</v>
      </c>
      <c r="N1617">
        <v>43675.101600000002</v>
      </c>
      <c r="O1617" s="6">
        <f t="shared" si="436"/>
        <v>1.0910916279869287E-3</v>
      </c>
      <c r="P1617">
        <v>76672632</v>
      </c>
      <c r="Q1617" s="6">
        <f t="shared" si="437"/>
        <v>1.7961940629640516E-3</v>
      </c>
      <c r="R1617">
        <v>10609.588510781401</v>
      </c>
      <c r="S1617" s="6">
        <f t="shared" si="438"/>
        <v>6.0290420255415533E-4</v>
      </c>
      <c r="T1617" s="29">
        <v>1483.9677200000006</v>
      </c>
      <c r="U1617" s="6">
        <f t="shared" si="439"/>
        <v>-4.9060272892352819E-3</v>
      </c>
      <c r="V1617">
        <v>2245.1259200000004</v>
      </c>
      <c r="W1617" s="6">
        <f t="shared" si="441"/>
        <v>-3.5347013580354636E-3</v>
      </c>
      <c r="X1617">
        <v>12093.556230781402</v>
      </c>
      <c r="Y1617" s="6">
        <f t="shared" si="440"/>
        <v>-7.6362828935527816E-5</v>
      </c>
      <c r="Z1617" s="29">
        <v>14338.682150781402</v>
      </c>
      <c r="AA1617" s="6">
        <f t="shared" si="442"/>
        <v>-6.1944767411925561E-4</v>
      </c>
      <c r="AB1617">
        <f t="shared" si="432"/>
        <v>2022</v>
      </c>
      <c r="AC1617">
        <f t="shared" si="433"/>
        <v>12</v>
      </c>
      <c r="AD1617" s="23">
        <f t="shared" si="434"/>
        <v>4</v>
      </c>
      <c r="AE1617">
        <f>IF(ISBLANK(Basket_Sheet!$I$1),0,IF(Basket_Sheet!$I$1=0,1,IF(Calculation_Sheet!AB1617=Basket_Sheet!$I$1,1,0)))</f>
        <v>1</v>
      </c>
      <c r="AF1617">
        <f>IF(ISBLANK(Basket_Sheet!$I$2),0,IF(Basket_Sheet!$I$2=0,1,IF(Calculation_Sheet!AC1617=Basket_Sheet!$I$2,1,0)))</f>
        <v>0</v>
      </c>
      <c r="AG1617">
        <f>IF(ISBLANK(Basket_Sheet!$I$3),0,IF(Basket_Sheet!$I$3=0,1,IF(Calculation_Sheet!AD1617=Basket_Sheet!$I$3,1,0)))</f>
        <v>0</v>
      </c>
      <c r="AH1617">
        <f t="shared" si="435"/>
        <v>1</v>
      </c>
    </row>
    <row r="1618" spans="1:34" x14ac:dyDescent="0.35">
      <c r="A1618" s="19">
        <v>44908</v>
      </c>
      <c r="B1618" s="7">
        <v>0.43640295084609065</v>
      </c>
      <c r="C1618">
        <v>3.03411E-3</v>
      </c>
      <c r="D1618">
        <v>8.0314614000000006E-2</v>
      </c>
      <c r="E1618">
        <v>11.459122799999999</v>
      </c>
      <c r="F1618">
        <v>2</v>
      </c>
      <c r="G1618">
        <f t="shared" si="426"/>
        <v>99999</v>
      </c>
      <c r="H1618">
        <f t="shared" si="427"/>
        <v>99999</v>
      </c>
      <c r="I1618">
        <f t="shared" si="428"/>
        <v>1</v>
      </c>
      <c r="J1618">
        <f>IF(Basket_Sheet!$I$6=0,IF(C1618&lt;Basket_Sheet!$I$7,-10,10),IF(Basket_Sheet!$I$6=1,IF(D1618&lt;Basket_Sheet!$I$7,-10,10),IF(Basket_Sheet!$I$6=2,IF(E1618&gt;Basket_Sheet!$I$7,-10,10),"")))</f>
        <v>-10</v>
      </c>
      <c r="K1618">
        <f t="shared" si="429"/>
        <v>1</v>
      </c>
      <c r="L1618">
        <f t="shared" si="430"/>
        <v>6</v>
      </c>
      <c r="M1618">
        <f t="shared" si="431"/>
        <v>6</v>
      </c>
      <c r="N1618">
        <v>43921.851600000002</v>
      </c>
      <c r="O1618" s="6">
        <f t="shared" si="436"/>
        <v>5.6496720319021421E-3</v>
      </c>
      <c r="P1618">
        <v>76712968</v>
      </c>
      <c r="Q1618" s="6">
        <f t="shared" si="437"/>
        <v>5.2608080546923119E-4</v>
      </c>
      <c r="R1618">
        <v>10616.31498426076</v>
      </c>
      <c r="S1618" s="6">
        <f t="shared" si="438"/>
        <v>6.3399946873743396E-4</v>
      </c>
      <c r="T1618" s="29">
        <v>1486.6122600000003</v>
      </c>
      <c r="U1618" s="6">
        <f t="shared" si="439"/>
        <v>1.7820738041389728E-3</v>
      </c>
      <c r="V1618">
        <v>2250.7339600000005</v>
      </c>
      <c r="W1618" s="6">
        <f t="shared" si="441"/>
        <v>2.4978732595988262E-3</v>
      </c>
      <c r="X1618">
        <v>12102.92724426076</v>
      </c>
      <c r="Y1618" s="6">
        <f t="shared" si="440"/>
        <v>7.7487657894259598E-4</v>
      </c>
      <c r="Z1618" s="29">
        <v>14353.661204260759</v>
      </c>
      <c r="AA1618" s="6">
        <f t="shared" si="442"/>
        <v>1.0446604033649276E-3</v>
      </c>
      <c r="AB1618">
        <f t="shared" si="432"/>
        <v>2022</v>
      </c>
      <c r="AC1618">
        <f t="shared" si="433"/>
        <v>12</v>
      </c>
      <c r="AD1618" s="23">
        <f t="shared" si="434"/>
        <v>4</v>
      </c>
      <c r="AE1618">
        <f>IF(ISBLANK(Basket_Sheet!$I$1),0,IF(Basket_Sheet!$I$1=0,1,IF(Calculation_Sheet!AB1618=Basket_Sheet!$I$1,1,0)))</f>
        <v>1</v>
      </c>
      <c r="AF1618">
        <f>IF(ISBLANK(Basket_Sheet!$I$2),0,IF(Basket_Sheet!$I$2=0,1,IF(Calculation_Sheet!AC1618=Basket_Sheet!$I$2,1,0)))</f>
        <v>0</v>
      </c>
      <c r="AG1618">
        <f>IF(ISBLANK(Basket_Sheet!$I$3),0,IF(Basket_Sheet!$I$3=0,1,IF(Calculation_Sheet!AD1618=Basket_Sheet!$I$3,1,0)))</f>
        <v>0</v>
      </c>
      <c r="AH1618">
        <f t="shared" si="435"/>
        <v>1</v>
      </c>
    </row>
    <row r="1619" spans="1:34" x14ac:dyDescent="0.35">
      <c r="A1619" s="19">
        <v>44909</v>
      </c>
      <c r="B1619" s="7">
        <v>-1.6195921588249278</v>
      </c>
      <c r="C1619">
        <v>3.0376000000000001E-3</v>
      </c>
      <c r="D1619">
        <v>3.8000869E-2</v>
      </c>
      <c r="E1619">
        <v>12.64725398</v>
      </c>
      <c r="F1619">
        <v>3</v>
      </c>
      <c r="G1619">
        <f t="shared" si="426"/>
        <v>-1</v>
      </c>
      <c r="H1619">
        <f t="shared" si="427"/>
        <v>99999</v>
      </c>
      <c r="I1619">
        <f t="shared" si="428"/>
        <v>99999</v>
      </c>
      <c r="J1619">
        <f>IF(Basket_Sheet!$I$6=0,IF(C1619&lt;Basket_Sheet!$I$7,-10,10),IF(Basket_Sheet!$I$6=1,IF(D1619&lt;Basket_Sheet!$I$7,-10,10),IF(Basket_Sheet!$I$6=2,IF(E1619&gt;Basket_Sheet!$I$7,-10,10),"")))</f>
        <v>-10</v>
      </c>
      <c r="K1619">
        <f t="shared" si="429"/>
        <v>-1</v>
      </c>
      <c r="L1619">
        <f t="shared" si="430"/>
        <v>2</v>
      </c>
      <c r="M1619">
        <f t="shared" si="431"/>
        <v>2</v>
      </c>
      <c r="N1619">
        <v>44014.5</v>
      </c>
      <c r="O1619" s="6">
        <f t="shared" si="436"/>
        <v>2.1093919455799082E-3</v>
      </c>
      <c r="P1619">
        <v>77001936</v>
      </c>
      <c r="Q1619" s="6">
        <f t="shared" si="437"/>
        <v>3.766872896900475E-3</v>
      </c>
      <c r="R1619">
        <v>10638.568060560541</v>
      </c>
      <c r="S1619" s="6">
        <f t="shared" si="438"/>
        <v>2.096120577881555E-3</v>
      </c>
      <c r="T1619" s="29">
        <v>1488.5825200000006</v>
      </c>
      <c r="U1619" s="6">
        <f t="shared" si="439"/>
        <v>1.3253354980404808E-3</v>
      </c>
      <c r="V1619">
        <v>2259.2842000000001</v>
      </c>
      <c r="W1619" s="6">
        <f t="shared" si="441"/>
        <v>3.7988674592173144E-3</v>
      </c>
      <c r="X1619">
        <v>12127.150580560541</v>
      </c>
      <c r="Y1619" s="6">
        <f t="shared" si="440"/>
        <v>2.0014444283524835E-3</v>
      </c>
      <c r="Z1619" s="29">
        <v>14386.434780560541</v>
      </c>
      <c r="AA1619" s="6">
        <f t="shared" si="442"/>
        <v>2.2832903628833279E-3</v>
      </c>
      <c r="AB1619">
        <f t="shared" si="432"/>
        <v>2022</v>
      </c>
      <c r="AC1619">
        <f t="shared" si="433"/>
        <v>12</v>
      </c>
      <c r="AD1619" s="23">
        <f t="shared" si="434"/>
        <v>4</v>
      </c>
      <c r="AE1619">
        <f>IF(ISBLANK(Basket_Sheet!$I$1),0,IF(Basket_Sheet!$I$1=0,1,IF(Calculation_Sheet!AB1619=Basket_Sheet!$I$1,1,0)))</f>
        <v>1</v>
      </c>
      <c r="AF1619">
        <f>IF(ISBLANK(Basket_Sheet!$I$2),0,IF(Basket_Sheet!$I$2=0,1,IF(Calculation_Sheet!AC1619=Basket_Sheet!$I$2,1,0)))</f>
        <v>0</v>
      </c>
      <c r="AG1619">
        <f>IF(ISBLANK(Basket_Sheet!$I$3),0,IF(Basket_Sheet!$I$3=0,1,IF(Calculation_Sheet!AD1619=Basket_Sheet!$I$3,1,0)))</f>
        <v>0</v>
      </c>
      <c r="AH1619">
        <f t="shared" si="435"/>
        <v>1</v>
      </c>
    </row>
    <row r="1620" spans="1:34" x14ac:dyDescent="0.35">
      <c r="A1620" s="19">
        <v>44910</v>
      </c>
      <c r="B1620" s="7">
        <v>-2.3979942901376261</v>
      </c>
      <c r="C1620">
        <v>0.83662197500000002</v>
      </c>
      <c r="D1620">
        <v>0.36250716100000002</v>
      </c>
      <c r="E1620">
        <v>4.3600554120000004</v>
      </c>
      <c r="F1620">
        <v>5</v>
      </c>
      <c r="G1620">
        <f t="shared" si="426"/>
        <v>-1</v>
      </c>
      <c r="H1620">
        <f t="shared" si="427"/>
        <v>99999</v>
      </c>
      <c r="I1620">
        <f t="shared" si="428"/>
        <v>99999</v>
      </c>
      <c r="J1620">
        <f>IF(Basket_Sheet!$I$6=0,IF(C1620&lt;Basket_Sheet!$I$7,-10,10),IF(Basket_Sheet!$I$6=1,IF(D1620&lt;Basket_Sheet!$I$7,-10,10),IF(Basket_Sheet!$I$6=2,IF(E1620&gt;Basket_Sheet!$I$7,-10,10),"")))</f>
        <v>10</v>
      </c>
      <c r="K1620">
        <f t="shared" si="429"/>
        <v>-1</v>
      </c>
      <c r="L1620">
        <f t="shared" si="430"/>
        <v>1</v>
      </c>
      <c r="M1620">
        <f t="shared" si="431"/>
        <v>1</v>
      </c>
      <c r="N1620">
        <v>43421.898399999998</v>
      </c>
      <c r="O1620" s="6">
        <f t="shared" si="436"/>
        <v>-1.3463781253905016E-2</v>
      </c>
      <c r="P1620">
        <v>77279688</v>
      </c>
      <c r="Q1620" s="6">
        <f t="shared" si="437"/>
        <v>3.6070781389185846E-3</v>
      </c>
      <c r="R1620">
        <v>10679.255381919793</v>
      </c>
      <c r="S1620" s="6">
        <f t="shared" si="438"/>
        <v>3.8245110740127153E-3</v>
      </c>
      <c r="T1620" s="29">
        <v>1491.2897600000006</v>
      </c>
      <c r="U1620" s="6">
        <f t="shared" si="439"/>
        <v>1.8186697503339566E-3</v>
      </c>
      <c r="V1620">
        <v>2260.1270400000003</v>
      </c>
      <c r="W1620" s="6">
        <f t="shared" si="441"/>
        <v>3.7305620957295282E-4</v>
      </c>
      <c r="X1620">
        <v>12170.545141919793</v>
      </c>
      <c r="Y1620" s="6">
        <f t="shared" si="440"/>
        <v>3.5782982219096926E-3</v>
      </c>
      <c r="Z1620" s="29">
        <v>14430.672181919792</v>
      </c>
      <c r="AA1620" s="6">
        <f t="shared" si="442"/>
        <v>3.0749384426380644E-3</v>
      </c>
      <c r="AB1620">
        <f t="shared" si="432"/>
        <v>2022</v>
      </c>
      <c r="AC1620">
        <f t="shared" si="433"/>
        <v>12</v>
      </c>
      <c r="AD1620" s="23">
        <f t="shared" si="434"/>
        <v>4</v>
      </c>
      <c r="AE1620">
        <f>IF(ISBLANK(Basket_Sheet!$I$1),0,IF(Basket_Sheet!$I$1=0,1,IF(Calculation_Sheet!AB1620=Basket_Sheet!$I$1,1,0)))</f>
        <v>1</v>
      </c>
      <c r="AF1620">
        <f>IF(ISBLANK(Basket_Sheet!$I$2),0,IF(Basket_Sheet!$I$2=0,1,IF(Calculation_Sheet!AC1620=Basket_Sheet!$I$2,1,0)))</f>
        <v>0</v>
      </c>
      <c r="AG1620">
        <f>IF(ISBLANK(Basket_Sheet!$I$3),0,IF(Basket_Sheet!$I$3=0,1,IF(Calculation_Sheet!AD1620=Basket_Sheet!$I$3,1,0)))</f>
        <v>0</v>
      </c>
      <c r="AH1620">
        <f t="shared" si="435"/>
        <v>1</v>
      </c>
    </row>
    <row r="1621" spans="1:34" x14ac:dyDescent="0.35">
      <c r="A1621" s="19">
        <v>44911</v>
      </c>
      <c r="B1621" s="7">
        <v>0.13960769883136306</v>
      </c>
      <c r="C1621">
        <v>2.5833399999999998E-4</v>
      </c>
      <c r="D1621">
        <v>0.140082504</v>
      </c>
      <c r="E1621">
        <v>8.37794843</v>
      </c>
      <c r="F1621">
        <v>11</v>
      </c>
      <c r="G1621">
        <f t="shared" si="426"/>
        <v>99999</v>
      </c>
      <c r="H1621">
        <f t="shared" si="427"/>
        <v>0</v>
      </c>
      <c r="I1621">
        <f t="shared" si="428"/>
        <v>99999</v>
      </c>
      <c r="J1621">
        <f>IF(Basket_Sheet!$I$6=0,IF(C1621&lt;Basket_Sheet!$I$7,-10,10),IF(Basket_Sheet!$I$6=1,IF(D1621&lt;Basket_Sheet!$I$7,-10,10),IF(Basket_Sheet!$I$6=2,IF(E1621&gt;Basket_Sheet!$I$7,-10,10),"")))</f>
        <v>10</v>
      </c>
      <c r="K1621">
        <f t="shared" si="429"/>
        <v>0</v>
      </c>
      <c r="L1621">
        <f t="shared" si="430"/>
        <v>3</v>
      </c>
      <c r="M1621">
        <f t="shared" si="431"/>
        <v>3</v>
      </c>
      <c r="N1621">
        <v>43216.601600000002</v>
      </c>
      <c r="O1621" s="6">
        <f t="shared" si="436"/>
        <v>-4.7279554226029585E-3</v>
      </c>
      <c r="P1621">
        <v>77365920</v>
      </c>
      <c r="Q1621" s="6">
        <f t="shared" si="437"/>
        <v>1.1158430142730325E-3</v>
      </c>
      <c r="R1621">
        <v>10654.67615282097</v>
      </c>
      <c r="S1621" s="6">
        <f t="shared" si="438"/>
        <v>-2.3015864140150111E-3</v>
      </c>
      <c r="T1621" s="29">
        <v>1491.4083000000005</v>
      </c>
      <c r="U1621" s="6">
        <f t="shared" si="439"/>
        <v>7.9488241104819224E-5</v>
      </c>
      <c r="V1621">
        <v>2380.8367200000002</v>
      </c>
      <c r="W1621" s="6">
        <f t="shared" si="441"/>
        <v>5.3408360620295081E-2</v>
      </c>
      <c r="X1621">
        <v>12146.084452820971</v>
      </c>
      <c r="Y1621" s="6">
        <f t="shared" si="440"/>
        <v>-2.0098269069780406E-3</v>
      </c>
      <c r="Z1621" s="29">
        <v>14526.92117282097</v>
      </c>
      <c r="AA1621" s="6">
        <f t="shared" si="442"/>
        <v>6.6697510474784671E-3</v>
      </c>
      <c r="AB1621">
        <f t="shared" si="432"/>
        <v>2022</v>
      </c>
      <c r="AC1621">
        <f t="shared" si="433"/>
        <v>12</v>
      </c>
      <c r="AD1621" s="23">
        <f t="shared" si="434"/>
        <v>4</v>
      </c>
      <c r="AE1621">
        <f>IF(ISBLANK(Basket_Sheet!$I$1),0,IF(Basket_Sheet!$I$1=0,1,IF(Calculation_Sheet!AB1621=Basket_Sheet!$I$1,1,0)))</f>
        <v>1</v>
      </c>
      <c r="AF1621">
        <f>IF(ISBLANK(Basket_Sheet!$I$2),0,IF(Basket_Sheet!$I$2=0,1,IF(Calculation_Sheet!AC1621=Basket_Sheet!$I$2,1,0)))</f>
        <v>0</v>
      </c>
      <c r="AG1621">
        <f>IF(ISBLANK(Basket_Sheet!$I$3),0,IF(Basket_Sheet!$I$3=0,1,IF(Calculation_Sheet!AD1621=Basket_Sheet!$I$3,1,0)))</f>
        <v>0</v>
      </c>
      <c r="AH1621">
        <f t="shared" si="435"/>
        <v>1</v>
      </c>
    </row>
    <row r="1622" spans="1:34" x14ac:dyDescent="0.35">
      <c r="A1622" s="19">
        <v>44914</v>
      </c>
      <c r="B1622" s="7">
        <v>0.40472458731466027</v>
      </c>
      <c r="C1622">
        <v>0.171619517</v>
      </c>
      <c r="D1622">
        <v>0.139771962</v>
      </c>
      <c r="E1622">
        <v>8.8094069590000004</v>
      </c>
      <c r="F1622">
        <v>5</v>
      </c>
      <c r="G1622">
        <f t="shared" si="426"/>
        <v>99999</v>
      </c>
      <c r="H1622">
        <f t="shared" si="427"/>
        <v>99999</v>
      </c>
      <c r="I1622">
        <f t="shared" si="428"/>
        <v>1</v>
      </c>
      <c r="J1622">
        <f>IF(Basket_Sheet!$I$6=0,IF(C1622&lt;Basket_Sheet!$I$7,-10,10),IF(Basket_Sheet!$I$6=1,IF(D1622&lt;Basket_Sheet!$I$7,-10,10),IF(Basket_Sheet!$I$6=2,IF(E1622&gt;Basket_Sheet!$I$7,-10,10),"")))</f>
        <v>10</v>
      </c>
      <c r="K1622">
        <f t="shared" si="429"/>
        <v>1</v>
      </c>
      <c r="L1622">
        <f t="shared" si="430"/>
        <v>5</v>
      </c>
      <c r="M1622">
        <f t="shared" si="431"/>
        <v>5</v>
      </c>
      <c r="N1622">
        <v>43440.351600000002</v>
      </c>
      <c r="O1622" s="6">
        <f t="shared" si="436"/>
        <v>5.1774084892413086E-3</v>
      </c>
      <c r="P1622">
        <v>77557496</v>
      </c>
      <c r="Q1622" s="6">
        <f t="shared" si="437"/>
        <v>2.4762324289557824E-3</v>
      </c>
      <c r="R1622">
        <v>10676.293391851421</v>
      </c>
      <c r="S1622" s="6">
        <f t="shared" si="438"/>
        <v>2.0288968637238725E-3</v>
      </c>
      <c r="T1622" s="29">
        <v>1489.5181200000009</v>
      </c>
      <c r="U1622" s="6">
        <f t="shared" si="439"/>
        <v>-1.2673792951264362E-3</v>
      </c>
      <c r="V1622">
        <v>2376.3566799999999</v>
      </c>
      <c r="W1622" s="6">
        <f t="shared" si="441"/>
        <v>-1.8817082088687931E-3</v>
      </c>
      <c r="X1622">
        <v>12165.811511851422</v>
      </c>
      <c r="Y1622" s="6">
        <f t="shared" si="440"/>
        <v>1.6241496679094691E-3</v>
      </c>
      <c r="Z1622" s="29">
        <v>14542.168191851422</v>
      </c>
      <c r="AA1622" s="6">
        <f t="shared" si="442"/>
        <v>1.0495698881451965E-3</v>
      </c>
      <c r="AB1622">
        <f t="shared" si="432"/>
        <v>2022</v>
      </c>
      <c r="AC1622">
        <f t="shared" si="433"/>
        <v>12</v>
      </c>
      <c r="AD1622" s="23">
        <f t="shared" si="434"/>
        <v>4</v>
      </c>
      <c r="AE1622">
        <f>IF(ISBLANK(Basket_Sheet!$I$1),0,IF(Basket_Sheet!$I$1=0,1,IF(Calculation_Sheet!AB1622=Basket_Sheet!$I$1,1,0)))</f>
        <v>1</v>
      </c>
      <c r="AF1622">
        <f>IF(ISBLANK(Basket_Sheet!$I$2),0,IF(Basket_Sheet!$I$2=0,1,IF(Calculation_Sheet!AC1622=Basket_Sheet!$I$2,1,0)))</f>
        <v>0</v>
      </c>
      <c r="AG1622">
        <f>IF(ISBLANK(Basket_Sheet!$I$3),0,IF(Basket_Sheet!$I$3=0,1,IF(Calculation_Sheet!AD1622=Basket_Sheet!$I$3,1,0)))</f>
        <v>0</v>
      </c>
      <c r="AH1622">
        <f t="shared" si="435"/>
        <v>1</v>
      </c>
    </row>
    <row r="1623" spans="1:34" x14ac:dyDescent="0.35">
      <c r="A1623" s="19">
        <v>44915</v>
      </c>
      <c r="B1623" s="7">
        <v>-1.6200391652053192</v>
      </c>
      <c r="C1623">
        <v>0.11865276199999999</v>
      </c>
      <c r="D1623">
        <v>8.4510955999999998E-2</v>
      </c>
      <c r="E1623">
        <v>7.1521073570000002</v>
      </c>
      <c r="F1623">
        <v>7</v>
      </c>
      <c r="G1623">
        <f t="shared" si="426"/>
        <v>-1</v>
      </c>
      <c r="H1623">
        <f t="shared" si="427"/>
        <v>99999</v>
      </c>
      <c r="I1623">
        <f t="shared" si="428"/>
        <v>99999</v>
      </c>
      <c r="J1623">
        <f>IF(Basket_Sheet!$I$6=0,IF(C1623&lt;Basket_Sheet!$I$7,-10,10),IF(Basket_Sheet!$I$6=1,IF(D1623&lt;Basket_Sheet!$I$7,-10,10),IF(Basket_Sheet!$I$6=2,IF(E1623&gt;Basket_Sheet!$I$7,-10,10),"")))</f>
        <v>-10</v>
      </c>
      <c r="K1623">
        <f t="shared" si="429"/>
        <v>-1</v>
      </c>
      <c r="L1623">
        <f t="shared" si="430"/>
        <v>2</v>
      </c>
      <c r="M1623">
        <f t="shared" si="431"/>
        <v>2</v>
      </c>
      <c r="N1623">
        <v>43407.800799999997</v>
      </c>
      <c r="O1623" s="6">
        <f t="shared" si="436"/>
        <v>-7.4932174351927117E-4</v>
      </c>
      <c r="P1623">
        <v>77196560</v>
      </c>
      <c r="Q1623" s="6">
        <f t="shared" si="437"/>
        <v>-4.6537861408005865E-3</v>
      </c>
      <c r="R1623">
        <v>10631.597044303613</v>
      </c>
      <c r="S1623" s="6">
        <f t="shared" si="438"/>
        <v>-4.1865042395633489E-3</v>
      </c>
      <c r="T1623" s="29">
        <v>1491.6507000000006</v>
      </c>
      <c r="U1623" s="6">
        <f t="shared" si="439"/>
        <v>1.4317247782120734E-3</v>
      </c>
      <c r="V1623">
        <v>2374.4959600000002</v>
      </c>
      <c r="W1623" s="6">
        <f t="shared" si="441"/>
        <v>-7.8301376879152951E-4</v>
      </c>
      <c r="X1623">
        <v>12123.247744303613</v>
      </c>
      <c r="Y1623" s="6">
        <f t="shared" si="440"/>
        <v>-3.4986377609372843E-3</v>
      </c>
      <c r="Z1623" s="29">
        <v>14497.743704303613</v>
      </c>
      <c r="AA1623" s="6">
        <f t="shared" si="442"/>
        <v>-3.0548737273373705E-3</v>
      </c>
      <c r="AB1623">
        <f t="shared" si="432"/>
        <v>2022</v>
      </c>
      <c r="AC1623">
        <f t="shared" si="433"/>
        <v>12</v>
      </c>
      <c r="AD1623" s="23">
        <f t="shared" si="434"/>
        <v>4</v>
      </c>
      <c r="AE1623">
        <f>IF(ISBLANK(Basket_Sheet!$I$1),0,IF(Basket_Sheet!$I$1=0,1,IF(Calculation_Sheet!AB1623=Basket_Sheet!$I$1,1,0)))</f>
        <v>1</v>
      </c>
      <c r="AF1623">
        <f>IF(ISBLANK(Basket_Sheet!$I$2),0,IF(Basket_Sheet!$I$2=0,1,IF(Calculation_Sheet!AC1623=Basket_Sheet!$I$2,1,0)))</f>
        <v>0</v>
      </c>
      <c r="AG1623">
        <f>IF(ISBLANK(Basket_Sheet!$I$3),0,IF(Basket_Sheet!$I$3=0,1,IF(Calculation_Sheet!AD1623=Basket_Sheet!$I$3,1,0)))</f>
        <v>0</v>
      </c>
      <c r="AH1623">
        <f t="shared" si="435"/>
        <v>1</v>
      </c>
    </row>
    <row r="1624" spans="1:34" x14ac:dyDescent="0.35">
      <c r="A1624" s="19">
        <v>44916</v>
      </c>
      <c r="B1624" s="7">
        <v>-3.5997538706589292</v>
      </c>
      <c r="C1624">
        <v>0.88867307799999995</v>
      </c>
      <c r="D1624">
        <v>0.31717388200000002</v>
      </c>
      <c r="E1624">
        <v>4.4824747580000004</v>
      </c>
      <c r="F1624">
        <v>14</v>
      </c>
      <c r="G1624">
        <f t="shared" si="426"/>
        <v>-1</v>
      </c>
      <c r="H1624">
        <f t="shared" si="427"/>
        <v>99999</v>
      </c>
      <c r="I1624">
        <f t="shared" si="428"/>
        <v>99999</v>
      </c>
      <c r="J1624">
        <f>IF(Basket_Sheet!$I$6=0,IF(C1624&lt;Basket_Sheet!$I$7,-10,10),IF(Basket_Sheet!$I$6=1,IF(D1624&lt;Basket_Sheet!$I$7,-10,10),IF(Basket_Sheet!$I$6=2,IF(E1624&gt;Basket_Sheet!$I$7,-10,10),"")))</f>
        <v>10</v>
      </c>
      <c r="K1624">
        <f t="shared" si="429"/>
        <v>-1</v>
      </c>
      <c r="L1624">
        <f t="shared" si="430"/>
        <v>1</v>
      </c>
      <c r="M1624">
        <f t="shared" si="431"/>
        <v>1</v>
      </c>
      <c r="N1624">
        <v>42658.050799999997</v>
      </c>
      <c r="O1624" s="6">
        <f t="shared" si="436"/>
        <v>-1.7272241076078609E-2</v>
      </c>
      <c r="P1624">
        <v>77332096</v>
      </c>
      <c r="Q1624" s="6">
        <f t="shared" si="437"/>
        <v>1.7557259028122552E-3</v>
      </c>
      <c r="R1624">
        <v>10652.831402074302</v>
      </c>
      <c r="S1624" s="6">
        <f t="shared" si="438"/>
        <v>1.9972876776839232E-3</v>
      </c>
      <c r="T1624" s="29">
        <v>1495.0460200000007</v>
      </c>
      <c r="U1624" s="6">
        <f t="shared" si="439"/>
        <v>2.2762165431893244E-3</v>
      </c>
      <c r="V1624">
        <v>2351.9126000000001</v>
      </c>
      <c r="W1624" s="6">
        <f t="shared" si="441"/>
        <v>-9.5108016102920523E-3</v>
      </c>
      <c r="X1624">
        <v>12147.877422074303</v>
      </c>
      <c r="Y1624" s="6">
        <f t="shared" si="440"/>
        <v>2.0316072301882482E-3</v>
      </c>
      <c r="Z1624" s="29">
        <v>14499.790022074303</v>
      </c>
      <c r="AA1624" s="6">
        <f t="shared" si="442"/>
        <v>1.4114732695147403E-4</v>
      </c>
      <c r="AB1624">
        <f t="shared" si="432"/>
        <v>2022</v>
      </c>
      <c r="AC1624">
        <f t="shared" si="433"/>
        <v>12</v>
      </c>
      <c r="AD1624" s="23">
        <f t="shared" si="434"/>
        <v>4</v>
      </c>
      <c r="AE1624">
        <f>IF(ISBLANK(Basket_Sheet!$I$1),0,IF(Basket_Sheet!$I$1=0,1,IF(Calculation_Sheet!AB1624=Basket_Sheet!$I$1,1,0)))</f>
        <v>1</v>
      </c>
      <c r="AF1624">
        <f>IF(ISBLANK(Basket_Sheet!$I$2),0,IF(Basket_Sheet!$I$2=0,1,IF(Calculation_Sheet!AC1624=Basket_Sheet!$I$2,1,0)))</f>
        <v>0</v>
      </c>
      <c r="AG1624">
        <f>IF(ISBLANK(Basket_Sheet!$I$3),0,IF(Basket_Sheet!$I$3=0,1,IF(Calculation_Sheet!AD1624=Basket_Sheet!$I$3,1,0)))</f>
        <v>0</v>
      </c>
      <c r="AH1624">
        <f t="shared" si="435"/>
        <v>1</v>
      </c>
    </row>
    <row r="1625" spans="1:34" x14ac:dyDescent="0.35">
      <c r="A1625" s="19">
        <v>44917</v>
      </c>
      <c r="B1625" s="7">
        <v>-2.3441559525926561</v>
      </c>
      <c r="C1625">
        <v>1.9975772999999999E-2</v>
      </c>
      <c r="D1625">
        <v>6.5572446000000006E-2</v>
      </c>
      <c r="E1625">
        <v>11.17203149</v>
      </c>
      <c r="F1625">
        <v>14</v>
      </c>
      <c r="G1625">
        <f t="shared" si="426"/>
        <v>-1</v>
      </c>
      <c r="H1625">
        <f t="shared" si="427"/>
        <v>99999</v>
      </c>
      <c r="I1625">
        <f t="shared" si="428"/>
        <v>99999</v>
      </c>
      <c r="J1625">
        <f>IF(Basket_Sheet!$I$6=0,IF(C1625&lt;Basket_Sheet!$I$7,-10,10),IF(Basket_Sheet!$I$6=1,IF(D1625&lt;Basket_Sheet!$I$7,-10,10),IF(Basket_Sheet!$I$6=2,IF(E1625&gt;Basket_Sheet!$I$7,-10,10),"")))</f>
        <v>-10</v>
      </c>
      <c r="K1625">
        <f t="shared" si="429"/>
        <v>-1</v>
      </c>
      <c r="L1625">
        <f t="shared" si="430"/>
        <v>2</v>
      </c>
      <c r="M1625">
        <f t="shared" si="431"/>
        <v>2</v>
      </c>
      <c r="N1625">
        <v>42360.550799999997</v>
      </c>
      <c r="O1625" s="6">
        <f t="shared" si="436"/>
        <v>-6.9740645533667989E-3</v>
      </c>
      <c r="P1625">
        <v>77675984</v>
      </c>
      <c r="Q1625" s="6">
        <f t="shared" si="437"/>
        <v>4.4468987365866575E-3</v>
      </c>
      <c r="R1625">
        <v>10684.249145969026</v>
      </c>
      <c r="S1625" s="6">
        <f t="shared" si="438"/>
        <v>2.9492388181988627E-3</v>
      </c>
      <c r="T1625" s="29">
        <v>1496.4378800000009</v>
      </c>
      <c r="U1625" s="6">
        <f t="shared" si="439"/>
        <v>9.3098137540947867E-4</v>
      </c>
      <c r="V1625">
        <v>2461.3709200000003</v>
      </c>
      <c r="W1625" s="6">
        <f t="shared" si="441"/>
        <v>4.6540130785472256E-2</v>
      </c>
      <c r="X1625">
        <v>12180.687025969028</v>
      </c>
      <c r="Y1625" s="6">
        <f t="shared" si="440"/>
        <v>2.7008507539847404E-3</v>
      </c>
      <c r="Z1625" s="29">
        <v>14642.057945969027</v>
      </c>
      <c r="AA1625" s="6">
        <f t="shared" si="442"/>
        <v>9.8117230441363557E-3</v>
      </c>
      <c r="AB1625">
        <f t="shared" si="432"/>
        <v>2022</v>
      </c>
      <c r="AC1625">
        <f t="shared" si="433"/>
        <v>12</v>
      </c>
      <c r="AD1625" s="23">
        <f t="shared" si="434"/>
        <v>4</v>
      </c>
      <c r="AE1625">
        <f>IF(ISBLANK(Basket_Sheet!$I$1),0,IF(Basket_Sheet!$I$1=0,1,IF(Calculation_Sheet!AB1625=Basket_Sheet!$I$1,1,0)))</f>
        <v>1</v>
      </c>
      <c r="AF1625">
        <f>IF(ISBLANK(Basket_Sheet!$I$2),0,IF(Basket_Sheet!$I$2=0,1,IF(Calculation_Sheet!AC1625=Basket_Sheet!$I$2,1,0)))</f>
        <v>0</v>
      </c>
      <c r="AG1625">
        <f>IF(ISBLANK(Basket_Sheet!$I$3),0,IF(Basket_Sheet!$I$3=0,1,IF(Calculation_Sheet!AD1625=Basket_Sheet!$I$3,1,0)))</f>
        <v>0</v>
      </c>
      <c r="AH1625">
        <f t="shared" si="435"/>
        <v>1</v>
      </c>
    </row>
    <row r="1626" spans="1:34" x14ac:dyDescent="0.35">
      <c r="A1626" s="19">
        <v>44918</v>
      </c>
      <c r="B1626" s="7">
        <v>1.2601310521638065</v>
      </c>
      <c r="C1626">
        <v>0.74170857599999995</v>
      </c>
      <c r="D1626">
        <v>0.18677798000000001</v>
      </c>
      <c r="E1626">
        <v>8.7271230390000003</v>
      </c>
      <c r="F1626">
        <v>9</v>
      </c>
      <c r="G1626">
        <f t="shared" si="426"/>
        <v>99999</v>
      </c>
      <c r="H1626">
        <f t="shared" si="427"/>
        <v>99999</v>
      </c>
      <c r="I1626">
        <f t="shared" si="428"/>
        <v>1</v>
      </c>
      <c r="J1626">
        <f>IF(Basket_Sheet!$I$6=0,IF(C1626&lt;Basket_Sheet!$I$7,-10,10),IF(Basket_Sheet!$I$6=1,IF(D1626&lt;Basket_Sheet!$I$7,-10,10),IF(Basket_Sheet!$I$6=2,IF(E1626&gt;Basket_Sheet!$I$7,-10,10),"")))</f>
        <v>10</v>
      </c>
      <c r="K1626">
        <f t="shared" si="429"/>
        <v>1</v>
      </c>
      <c r="L1626">
        <f t="shared" si="430"/>
        <v>5</v>
      </c>
      <c r="M1626">
        <f t="shared" si="431"/>
        <v>5</v>
      </c>
      <c r="N1626">
        <v>41666.148399999998</v>
      </c>
      <c r="O1626" s="6">
        <f t="shared" si="436"/>
        <v>-1.6392666924434751E-2</v>
      </c>
      <c r="P1626">
        <v>77841232</v>
      </c>
      <c r="Q1626" s="6">
        <f t="shared" si="437"/>
        <v>2.1274014372318906E-3</v>
      </c>
      <c r="R1626">
        <v>10694.694880106126</v>
      </c>
      <c r="S1626" s="6">
        <f t="shared" si="438"/>
        <v>9.7767601582376962E-4</v>
      </c>
      <c r="T1626" s="29">
        <v>1504.6721600000005</v>
      </c>
      <c r="U1626" s="6">
        <f t="shared" si="439"/>
        <v>5.5025872507314944E-3</v>
      </c>
      <c r="V1626">
        <v>2416.8578799999996</v>
      </c>
      <c r="W1626" s="6">
        <f t="shared" si="441"/>
        <v>-1.8084653409328744E-2</v>
      </c>
      <c r="X1626">
        <v>12199.367040106126</v>
      </c>
      <c r="Y1626" s="6">
        <f t="shared" si="440"/>
        <v>1.5335763982173845E-3</v>
      </c>
      <c r="Z1626" s="29">
        <v>14616.224920106126</v>
      </c>
      <c r="AA1626" s="6">
        <f t="shared" si="442"/>
        <v>-1.7643029387145459E-3</v>
      </c>
      <c r="AB1626">
        <f t="shared" si="432"/>
        <v>2022</v>
      </c>
      <c r="AC1626">
        <f t="shared" si="433"/>
        <v>12</v>
      </c>
      <c r="AD1626" s="23">
        <f t="shared" si="434"/>
        <v>4</v>
      </c>
      <c r="AE1626">
        <f>IF(ISBLANK(Basket_Sheet!$I$1),0,IF(Basket_Sheet!$I$1=0,1,IF(Calculation_Sheet!AB1626=Basket_Sheet!$I$1,1,0)))</f>
        <v>1</v>
      </c>
      <c r="AF1626">
        <f>IF(ISBLANK(Basket_Sheet!$I$2),0,IF(Basket_Sheet!$I$2=0,1,IF(Calculation_Sheet!AC1626=Basket_Sheet!$I$2,1,0)))</f>
        <v>0</v>
      </c>
      <c r="AG1626">
        <f>IF(ISBLANK(Basket_Sheet!$I$3),0,IF(Basket_Sheet!$I$3=0,1,IF(Calculation_Sheet!AD1626=Basket_Sheet!$I$3,1,0)))</f>
        <v>0</v>
      </c>
      <c r="AH1626">
        <f t="shared" si="435"/>
        <v>1</v>
      </c>
    </row>
    <row r="1627" spans="1:34" x14ac:dyDescent="0.35">
      <c r="A1627" s="19">
        <v>44921</v>
      </c>
      <c r="B1627" s="7">
        <v>2.1323501133865936</v>
      </c>
      <c r="C1627">
        <v>0.82489514200000003</v>
      </c>
      <c r="D1627">
        <v>0.32375256099999999</v>
      </c>
      <c r="E1627">
        <v>4.1593045499999999</v>
      </c>
      <c r="F1627">
        <v>1</v>
      </c>
      <c r="G1627">
        <f t="shared" si="426"/>
        <v>99999</v>
      </c>
      <c r="H1627">
        <f t="shared" si="427"/>
        <v>99999</v>
      </c>
      <c r="I1627">
        <f t="shared" si="428"/>
        <v>1</v>
      </c>
      <c r="J1627">
        <f>IF(Basket_Sheet!$I$6=0,IF(C1627&lt;Basket_Sheet!$I$7,-10,10),IF(Basket_Sheet!$I$6=1,IF(D1627&lt;Basket_Sheet!$I$7,-10,10),IF(Basket_Sheet!$I$6=2,IF(E1627&gt;Basket_Sheet!$I$7,-10,10),"")))</f>
        <v>10</v>
      </c>
      <c r="K1627">
        <f t="shared" si="429"/>
        <v>1</v>
      </c>
      <c r="L1627">
        <f t="shared" si="430"/>
        <v>5</v>
      </c>
      <c r="M1627">
        <f t="shared" si="431"/>
        <v>5</v>
      </c>
      <c r="N1627">
        <v>42631</v>
      </c>
      <c r="O1627" s="6">
        <f t="shared" si="436"/>
        <v>2.3156726432626007E-2</v>
      </c>
      <c r="P1627">
        <v>77938832</v>
      </c>
      <c r="Q1627" s="6">
        <f t="shared" si="437"/>
        <v>1.2538342147514481E-3</v>
      </c>
      <c r="R1627">
        <v>10688.83360830311</v>
      </c>
      <c r="S1627" s="6">
        <f t="shared" si="438"/>
        <v>-5.4805413980707485E-4</v>
      </c>
      <c r="T1627" s="29">
        <v>1505.4993600000005</v>
      </c>
      <c r="U1627" s="6">
        <f t="shared" si="439"/>
        <v>5.4975430661241553E-4</v>
      </c>
      <c r="V1627">
        <v>2416.2291999999998</v>
      </c>
      <c r="W1627" s="6">
        <f t="shared" si="441"/>
        <v>-2.6012286663701367E-4</v>
      </c>
      <c r="X1627">
        <v>12194.33296830311</v>
      </c>
      <c r="Y1627" s="6">
        <f t="shared" si="440"/>
        <v>-4.1265024541570217E-4</v>
      </c>
      <c r="Z1627" s="29">
        <v>14610.56216830311</v>
      </c>
      <c r="AA1627" s="6">
        <f t="shared" si="442"/>
        <v>-3.8742916409462147E-4</v>
      </c>
      <c r="AB1627">
        <f t="shared" si="432"/>
        <v>2022</v>
      </c>
      <c r="AC1627">
        <f t="shared" si="433"/>
        <v>12</v>
      </c>
      <c r="AD1627" s="23">
        <f t="shared" si="434"/>
        <v>4</v>
      </c>
      <c r="AE1627">
        <f>IF(ISBLANK(Basket_Sheet!$I$1),0,IF(Basket_Sheet!$I$1=0,1,IF(Calculation_Sheet!AB1627=Basket_Sheet!$I$1,1,0)))</f>
        <v>1</v>
      </c>
      <c r="AF1627">
        <f>IF(ISBLANK(Basket_Sheet!$I$2),0,IF(Basket_Sheet!$I$2=0,1,IF(Calculation_Sheet!AC1627=Basket_Sheet!$I$2,1,0)))</f>
        <v>0</v>
      </c>
      <c r="AG1627">
        <f>IF(ISBLANK(Basket_Sheet!$I$3),0,IF(Basket_Sheet!$I$3=0,1,IF(Calculation_Sheet!AD1627=Basket_Sheet!$I$3,1,0)))</f>
        <v>0</v>
      </c>
      <c r="AH1627">
        <f t="shared" si="435"/>
        <v>1</v>
      </c>
    </row>
    <row r="1628" spans="1:34" x14ac:dyDescent="0.35">
      <c r="A1628" s="19">
        <v>44922</v>
      </c>
      <c r="B1628" s="7">
        <v>-0.17869289492378201</v>
      </c>
      <c r="C1628">
        <v>0.395235634</v>
      </c>
      <c r="D1628">
        <v>0.17478479499999999</v>
      </c>
      <c r="E1628">
        <v>9.1073684610000001</v>
      </c>
      <c r="F1628">
        <v>7</v>
      </c>
      <c r="G1628">
        <f t="shared" si="426"/>
        <v>99999</v>
      </c>
      <c r="H1628">
        <f t="shared" si="427"/>
        <v>0</v>
      </c>
      <c r="I1628">
        <f t="shared" si="428"/>
        <v>99999</v>
      </c>
      <c r="J1628">
        <f>IF(Basket_Sheet!$I$6=0,IF(C1628&lt;Basket_Sheet!$I$7,-10,10),IF(Basket_Sheet!$I$6=1,IF(D1628&lt;Basket_Sheet!$I$7,-10,10),IF(Basket_Sheet!$I$6=2,IF(E1628&gt;Basket_Sheet!$I$7,-10,10),"")))</f>
        <v>10</v>
      </c>
      <c r="K1628">
        <f t="shared" si="429"/>
        <v>0</v>
      </c>
      <c r="L1628">
        <f t="shared" si="430"/>
        <v>3</v>
      </c>
      <c r="M1628">
        <f t="shared" si="431"/>
        <v>3</v>
      </c>
      <c r="N1628">
        <v>42876.199200000003</v>
      </c>
      <c r="O1628" s="6">
        <f t="shared" si="436"/>
        <v>5.7516642818606911E-3</v>
      </c>
      <c r="P1628">
        <v>77814728</v>
      </c>
      <c r="Q1628" s="6">
        <f t="shared" si="437"/>
        <v>-1.5923256330040436E-3</v>
      </c>
      <c r="R1628">
        <v>10687.780777653881</v>
      </c>
      <c r="S1628" s="6">
        <f t="shared" si="438"/>
        <v>-9.8498179297190624E-5</v>
      </c>
      <c r="T1628" s="29">
        <v>1505.7185000000006</v>
      </c>
      <c r="U1628" s="6">
        <f t="shared" si="439"/>
        <v>1.4555967662466252E-4</v>
      </c>
      <c r="V1628">
        <v>2444.7835599999999</v>
      </c>
      <c r="W1628" s="6">
        <f t="shared" si="441"/>
        <v>1.1817736496190001E-2</v>
      </c>
      <c r="X1628">
        <v>12193.499277653882</v>
      </c>
      <c r="Y1628" s="6">
        <f t="shared" si="440"/>
        <v>-6.8367056352713895E-5</v>
      </c>
      <c r="Z1628" s="29">
        <v>14638.282837653882</v>
      </c>
      <c r="AA1628" s="6">
        <f t="shared" si="442"/>
        <v>1.8973034049922788E-3</v>
      </c>
      <c r="AB1628">
        <f t="shared" si="432"/>
        <v>2022</v>
      </c>
      <c r="AC1628">
        <f t="shared" si="433"/>
        <v>12</v>
      </c>
      <c r="AD1628" s="23">
        <f t="shared" si="434"/>
        <v>4</v>
      </c>
      <c r="AE1628">
        <f>IF(ISBLANK(Basket_Sheet!$I$1),0,IF(Basket_Sheet!$I$1=0,1,IF(Calculation_Sheet!AB1628=Basket_Sheet!$I$1,1,0)))</f>
        <v>1</v>
      </c>
      <c r="AF1628">
        <f>IF(ISBLANK(Basket_Sheet!$I$2),0,IF(Basket_Sheet!$I$2=0,1,IF(Calculation_Sheet!AC1628=Basket_Sheet!$I$2,1,0)))</f>
        <v>0</v>
      </c>
      <c r="AG1628">
        <f>IF(ISBLANK(Basket_Sheet!$I$3),0,IF(Basket_Sheet!$I$3=0,1,IF(Calculation_Sheet!AD1628=Basket_Sheet!$I$3,1,0)))</f>
        <v>0</v>
      </c>
      <c r="AH1628">
        <f t="shared" si="435"/>
        <v>1</v>
      </c>
    </row>
    <row r="1629" spans="1:34" x14ac:dyDescent="0.35">
      <c r="A1629" s="19">
        <v>44923</v>
      </c>
      <c r="B1629" s="7">
        <v>0.82033138380343906</v>
      </c>
      <c r="C1629">
        <v>8.7017569999999992E-3</v>
      </c>
      <c r="D1629">
        <v>2.0703781000000001E-2</v>
      </c>
      <c r="E1629">
        <v>13.48792755</v>
      </c>
      <c r="F1629">
        <v>3</v>
      </c>
      <c r="G1629">
        <f t="shared" si="426"/>
        <v>99999</v>
      </c>
      <c r="H1629">
        <f t="shared" si="427"/>
        <v>99999</v>
      </c>
      <c r="I1629">
        <f t="shared" si="428"/>
        <v>1</v>
      </c>
      <c r="J1629">
        <f>IF(Basket_Sheet!$I$6=0,IF(C1629&lt;Basket_Sheet!$I$7,-10,10),IF(Basket_Sheet!$I$6=1,IF(D1629&lt;Basket_Sheet!$I$7,-10,10),IF(Basket_Sheet!$I$6=2,IF(E1629&gt;Basket_Sheet!$I$7,-10,10),"")))</f>
        <v>-10</v>
      </c>
      <c r="K1629">
        <f t="shared" si="429"/>
        <v>1</v>
      </c>
      <c r="L1629">
        <f t="shared" si="430"/>
        <v>6</v>
      </c>
      <c r="M1629">
        <f t="shared" si="431"/>
        <v>6</v>
      </c>
      <c r="N1629">
        <v>42779.199200000003</v>
      </c>
      <c r="O1629" s="6">
        <f t="shared" si="436"/>
        <v>-2.2623273939822441E-3</v>
      </c>
      <c r="P1629">
        <v>77955032</v>
      </c>
      <c r="Q1629" s="6">
        <f t="shared" si="437"/>
        <v>1.8030519877934026E-3</v>
      </c>
      <c r="R1629">
        <v>10723.275029225357</v>
      </c>
      <c r="S1629" s="6">
        <f t="shared" si="438"/>
        <v>3.3210123139584269E-3</v>
      </c>
      <c r="T1629" s="29">
        <v>1506.8936600000006</v>
      </c>
      <c r="U1629" s="6">
        <f t="shared" si="439"/>
        <v>7.8046460875658141E-4</v>
      </c>
      <c r="V1629">
        <v>2442.7474399999996</v>
      </c>
      <c r="W1629" s="6">
        <f t="shared" si="441"/>
        <v>-8.3284264231564542E-4</v>
      </c>
      <c r="X1629">
        <v>12230.168689225357</v>
      </c>
      <c r="Y1629" s="6">
        <f t="shared" si="440"/>
        <v>3.0072918968122586E-3</v>
      </c>
      <c r="Z1629" s="29">
        <v>14672.916129225356</v>
      </c>
      <c r="AA1629" s="6">
        <f t="shared" si="442"/>
        <v>2.365939499569425E-3</v>
      </c>
      <c r="AB1629">
        <f t="shared" si="432"/>
        <v>2022</v>
      </c>
      <c r="AC1629">
        <f t="shared" si="433"/>
        <v>12</v>
      </c>
      <c r="AD1629" s="23">
        <f t="shared" si="434"/>
        <v>4</v>
      </c>
      <c r="AE1629">
        <f>IF(ISBLANK(Basket_Sheet!$I$1),0,IF(Basket_Sheet!$I$1=0,1,IF(Calculation_Sheet!AB1629=Basket_Sheet!$I$1,1,0)))</f>
        <v>1</v>
      </c>
      <c r="AF1629">
        <f>IF(ISBLANK(Basket_Sheet!$I$2),0,IF(Basket_Sheet!$I$2=0,1,IF(Calculation_Sheet!AC1629=Basket_Sheet!$I$2,1,0)))</f>
        <v>0</v>
      </c>
      <c r="AG1629">
        <f>IF(ISBLANK(Basket_Sheet!$I$3),0,IF(Basket_Sheet!$I$3=0,1,IF(Calculation_Sheet!AD1629=Basket_Sheet!$I$3,1,0)))</f>
        <v>0</v>
      </c>
      <c r="AH1629">
        <f t="shared" si="435"/>
        <v>1</v>
      </c>
    </row>
    <row r="1630" spans="1:34" x14ac:dyDescent="0.35">
      <c r="A1630" s="19">
        <v>44924</v>
      </c>
      <c r="B1630" s="7">
        <v>1.0288587658100816</v>
      </c>
      <c r="C1630">
        <v>0.794672037</v>
      </c>
      <c r="D1630">
        <v>0.43990831400000002</v>
      </c>
      <c r="E1630">
        <v>3.95772149</v>
      </c>
      <c r="F1630">
        <v>0</v>
      </c>
      <c r="G1630">
        <f t="shared" si="426"/>
        <v>99999</v>
      </c>
      <c r="H1630">
        <f t="shared" si="427"/>
        <v>99999</v>
      </c>
      <c r="I1630">
        <f t="shared" si="428"/>
        <v>1</v>
      </c>
      <c r="J1630">
        <f>IF(Basket_Sheet!$I$6=0,IF(C1630&lt;Basket_Sheet!$I$7,-10,10),IF(Basket_Sheet!$I$6=1,IF(D1630&lt;Basket_Sheet!$I$7,-10,10),IF(Basket_Sheet!$I$6=2,IF(E1630&gt;Basket_Sheet!$I$7,-10,10),"")))</f>
        <v>10</v>
      </c>
      <c r="K1630">
        <f t="shared" si="429"/>
        <v>1</v>
      </c>
      <c r="L1630">
        <f t="shared" si="430"/>
        <v>5</v>
      </c>
      <c r="M1630">
        <f t="shared" si="431"/>
        <v>5</v>
      </c>
      <c r="N1630">
        <v>43309.101600000002</v>
      </c>
      <c r="O1630" s="6">
        <f t="shared" si="436"/>
        <v>1.2386917238039308E-2</v>
      </c>
      <c r="P1630">
        <v>77250624</v>
      </c>
      <c r="Q1630" s="6">
        <f t="shared" si="437"/>
        <v>-9.0360812115374278E-3</v>
      </c>
      <c r="R1630">
        <v>10760.893706137531</v>
      </c>
      <c r="S1630" s="6">
        <f t="shared" si="438"/>
        <v>3.5081331784969638E-3</v>
      </c>
      <c r="T1630" s="29">
        <v>1511.9797600000006</v>
      </c>
      <c r="U1630" s="6">
        <f t="shared" si="439"/>
        <v>3.3752215800018082E-3</v>
      </c>
      <c r="V1630">
        <v>2436.0513999999994</v>
      </c>
      <c r="W1630" s="6">
        <f t="shared" si="441"/>
        <v>-2.7411921062131528E-3</v>
      </c>
      <c r="X1630">
        <v>12272.873466137531</v>
      </c>
      <c r="Y1630" s="6">
        <f t="shared" si="440"/>
        <v>3.4917569820436256E-3</v>
      </c>
      <c r="Z1630" s="29">
        <v>14708.924866137531</v>
      </c>
      <c r="AA1630" s="6">
        <f t="shared" si="442"/>
        <v>2.4540954637131129E-3</v>
      </c>
      <c r="AB1630">
        <f t="shared" si="432"/>
        <v>2022</v>
      </c>
      <c r="AC1630">
        <f t="shared" si="433"/>
        <v>12</v>
      </c>
      <c r="AD1630" s="23">
        <f t="shared" si="434"/>
        <v>4</v>
      </c>
      <c r="AE1630">
        <f>IF(ISBLANK(Basket_Sheet!$I$1),0,IF(Basket_Sheet!$I$1=0,1,IF(Calculation_Sheet!AB1630=Basket_Sheet!$I$1,1,0)))</f>
        <v>1</v>
      </c>
      <c r="AF1630">
        <f>IF(ISBLANK(Basket_Sheet!$I$2),0,IF(Basket_Sheet!$I$2=0,1,IF(Calculation_Sheet!AC1630=Basket_Sheet!$I$2,1,0)))</f>
        <v>0</v>
      </c>
      <c r="AG1630">
        <f>IF(ISBLANK(Basket_Sheet!$I$3),0,IF(Basket_Sheet!$I$3=0,1,IF(Calculation_Sheet!AD1630=Basket_Sheet!$I$3,1,0)))</f>
        <v>0</v>
      </c>
      <c r="AH1630">
        <f t="shared" si="435"/>
        <v>1</v>
      </c>
    </row>
    <row r="1631" spans="1:34" x14ac:dyDescent="0.35">
      <c r="A1631" s="19">
        <v>44925</v>
      </c>
      <c r="B1631" s="7">
        <v>-6.7140087907722967E-2</v>
      </c>
      <c r="C1631">
        <v>0.56697467199999996</v>
      </c>
      <c r="D1631">
        <v>9.6206455999999996E-2</v>
      </c>
      <c r="E1631">
        <v>8.5121263270000007</v>
      </c>
      <c r="F1631">
        <v>10</v>
      </c>
      <c r="G1631">
        <f t="shared" si="426"/>
        <v>99999</v>
      </c>
      <c r="H1631">
        <f t="shared" si="427"/>
        <v>0</v>
      </c>
      <c r="I1631">
        <f t="shared" si="428"/>
        <v>99999</v>
      </c>
      <c r="J1631">
        <f>IF(Basket_Sheet!$I$6=0,IF(C1631&lt;Basket_Sheet!$I$7,-10,10),IF(Basket_Sheet!$I$6=1,IF(D1631&lt;Basket_Sheet!$I$7,-10,10),IF(Basket_Sheet!$I$6=2,IF(E1631&gt;Basket_Sheet!$I$7,-10,10),"")))</f>
        <v>10</v>
      </c>
      <c r="K1631">
        <f t="shared" si="429"/>
        <v>0</v>
      </c>
      <c r="L1631">
        <f t="shared" si="430"/>
        <v>3</v>
      </c>
      <c r="M1631">
        <f t="shared" si="431"/>
        <v>3</v>
      </c>
      <c r="N1631">
        <v>43038.5</v>
      </c>
      <c r="O1631" s="6">
        <f t="shared" si="436"/>
        <v>-6.2481462326154924E-3</v>
      </c>
      <c r="P1631">
        <v>77324136</v>
      </c>
      <c r="Q1631" s="6">
        <f t="shared" si="437"/>
        <v>9.5160396374271983E-4</v>
      </c>
      <c r="R1631">
        <v>10750.722121353047</v>
      </c>
      <c r="S1631" s="6">
        <f t="shared" si="438"/>
        <v>-9.4523606145113792E-4</v>
      </c>
      <c r="T1631" s="29">
        <v>1506.0022000000004</v>
      </c>
      <c r="U1631" s="6">
        <f t="shared" si="439"/>
        <v>-3.9534656204658347E-3</v>
      </c>
      <c r="V1631">
        <v>2555.9167599999996</v>
      </c>
      <c r="W1631" s="6">
        <f t="shared" si="441"/>
        <v>4.9204774579058697E-2</v>
      </c>
      <c r="X1631">
        <v>12256.724321353047</v>
      </c>
      <c r="Y1631" s="6">
        <f t="shared" si="440"/>
        <v>-1.3158405673325824E-3</v>
      </c>
      <c r="Z1631" s="29">
        <v>14812.641081353047</v>
      </c>
      <c r="AA1631" s="6">
        <f t="shared" si="442"/>
        <v>7.0512437964986852E-3</v>
      </c>
      <c r="AB1631">
        <f t="shared" si="432"/>
        <v>2022</v>
      </c>
      <c r="AC1631">
        <f t="shared" si="433"/>
        <v>12</v>
      </c>
      <c r="AD1631" s="23">
        <f t="shared" si="434"/>
        <v>4</v>
      </c>
      <c r="AE1631">
        <f>IF(ISBLANK(Basket_Sheet!$I$1),0,IF(Basket_Sheet!$I$1=0,1,IF(Calculation_Sheet!AB1631=Basket_Sheet!$I$1,1,0)))</f>
        <v>1</v>
      </c>
      <c r="AF1631">
        <f>IF(ISBLANK(Basket_Sheet!$I$2),0,IF(Basket_Sheet!$I$2=0,1,IF(Calculation_Sheet!AC1631=Basket_Sheet!$I$2,1,0)))</f>
        <v>0</v>
      </c>
      <c r="AG1631">
        <f>IF(ISBLANK(Basket_Sheet!$I$3),0,IF(Basket_Sheet!$I$3=0,1,IF(Calculation_Sheet!AD1631=Basket_Sheet!$I$3,1,0)))</f>
        <v>0</v>
      </c>
      <c r="AH1631">
        <f t="shared" si="435"/>
        <v>1</v>
      </c>
    </row>
    <row r="1632" spans="1:34" x14ac:dyDescent="0.35">
      <c r="A1632" s="19">
        <v>44928</v>
      </c>
      <c r="B1632" s="7">
        <v>0.93275504472846582</v>
      </c>
      <c r="C1632">
        <v>0.58606360300000004</v>
      </c>
      <c r="D1632">
        <v>4.0774666000000001E-2</v>
      </c>
      <c r="E1632">
        <v>8.3620836099999991</v>
      </c>
      <c r="F1632">
        <v>6</v>
      </c>
      <c r="G1632">
        <f t="shared" si="426"/>
        <v>99999</v>
      </c>
      <c r="H1632">
        <f t="shared" si="427"/>
        <v>99999</v>
      </c>
      <c r="I1632">
        <f t="shared" si="428"/>
        <v>1</v>
      </c>
      <c r="J1632">
        <f>IF(Basket_Sheet!$I$6=0,IF(C1632&lt;Basket_Sheet!$I$7,-10,10),IF(Basket_Sheet!$I$6=1,IF(D1632&lt;Basket_Sheet!$I$7,-10,10),IF(Basket_Sheet!$I$6=2,IF(E1632&gt;Basket_Sheet!$I$7,-10,10),"")))</f>
        <v>-10</v>
      </c>
      <c r="K1632">
        <f t="shared" si="429"/>
        <v>1</v>
      </c>
      <c r="L1632">
        <f t="shared" si="430"/>
        <v>6</v>
      </c>
      <c r="M1632">
        <f t="shared" si="431"/>
        <v>6</v>
      </c>
      <c r="N1632">
        <v>43234.300799999997</v>
      </c>
      <c r="O1632" s="6">
        <f t="shared" si="436"/>
        <v>4.5494336466187502E-3</v>
      </c>
      <c r="P1632">
        <v>77477880</v>
      </c>
      <c r="Q1632" s="6">
        <f t="shared" si="437"/>
        <v>1.988305436739779E-3</v>
      </c>
      <c r="R1632">
        <v>10736.66497160297</v>
      </c>
      <c r="S1632" s="6">
        <f t="shared" si="438"/>
        <v>-1.3075540034800381E-3</v>
      </c>
      <c r="T1632" s="29">
        <v>1500.7300400000004</v>
      </c>
      <c r="U1632" s="6">
        <f t="shared" si="439"/>
        <v>-3.5007651383245353E-3</v>
      </c>
      <c r="V1632">
        <v>2548.4778399999996</v>
      </c>
      <c r="W1632" s="6">
        <f t="shared" si="441"/>
        <v>-2.9104703707174551E-3</v>
      </c>
      <c r="X1632">
        <v>12237.39501160297</v>
      </c>
      <c r="Y1632" s="6">
        <f t="shared" si="440"/>
        <v>-1.5770371628904822E-3</v>
      </c>
      <c r="Z1632" s="29">
        <v>14785.87285160297</v>
      </c>
      <c r="AA1632" s="6">
        <f t="shared" si="442"/>
        <v>-1.8071206615392077E-3</v>
      </c>
      <c r="AB1632">
        <f t="shared" si="432"/>
        <v>2023</v>
      </c>
      <c r="AC1632">
        <f t="shared" si="433"/>
        <v>1</v>
      </c>
      <c r="AD1632" s="23">
        <f t="shared" si="434"/>
        <v>1</v>
      </c>
      <c r="AE1632">
        <f>IF(ISBLANK(Basket_Sheet!$I$1),0,IF(Basket_Sheet!$I$1=0,1,IF(Calculation_Sheet!AB1632=Basket_Sheet!$I$1,1,0)))</f>
        <v>1</v>
      </c>
      <c r="AF1632">
        <f>IF(ISBLANK(Basket_Sheet!$I$2),0,IF(Basket_Sheet!$I$2=0,1,IF(Calculation_Sheet!AC1632=Basket_Sheet!$I$2,1,0)))</f>
        <v>0</v>
      </c>
      <c r="AG1632">
        <f>IF(ISBLANK(Basket_Sheet!$I$3),0,IF(Basket_Sheet!$I$3=0,1,IF(Calculation_Sheet!AD1632=Basket_Sheet!$I$3,1,0)))</f>
        <v>0</v>
      </c>
      <c r="AH1632">
        <f t="shared" si="435"/>
        <v>1</v>
      </c>
    </row>
    <row r="1633" spans="1:34" x14ac:dyDescent="0.35">
      <c r="A1633" s="19">
        <v>44929</v>
      </c>
      <c r="B1633" s="7">
        <v>-0.74151469501988831</v>
      </c>
      <c r="C1633">
        <v>1.3155049E-2</v>
      </c>
      <c r="D1633">
        <v>5.5891842999999997E-2</v>
      </c>
      <c r="E1633">
        <v>9.8227041709999998</v>
      </c>
      <c r="F1633">
        <v>2</v>
      </c>
      <c r="G1633">
        <f t="shared" si="426"/>
        <v>-1</v>
      </c>
      <c r="H1633">
        <f t="shared" si="427"/>
        <v>99999</v>
      </c>
      <c r="I1633">
        <f t="shared" si="428"/>
        <v>99999</v>
      </c>
      <c r="J1633">
        <f>IF(Basket_Sheet!$I$6=0,IF(C1633&lt;Basket_Sheet!$I$7,-10,10),IF(Basket_Sheet!$I$6=1,IF(D1633&lt;Basket_Sheet!$I$7,-10,10),IF(Basket_Sheet!$I$6=2,IF(E1633&gt;Basket_Sheet!$I$7,-10,10),"")))</f>
        <v>-10</v>
      </c>
      <c r="K1633">
        <f t="shared" si="429"/>
        <v>-1</v>
      </c>
      <c r="L1633">
        <f t="shared" si="430"/>
        <v>2</v>
      </c>
      <c r="M1633">
        <f t="shared" si="431"/>
        <v>2</v>
      </c>
      <c r="N1633">
        <v>43448.351600000002</v>
      </c>
      <c r="O1633" s="6">
        <f t="shared" si="436"/>
        <v>4.9509485764600569E-3</v>
      </c>
      <c r="P1633">
        <v>77760064</v>
      </c>
      <c r="Q1633" s="6">
        <f t="shared" si="437"/>
        <v>3.6421234034798022E-3</v>
      </c>
      <c r="R1633">
        <v>10716.171626223644</v>
      </c>
      <c r="S1633" s="6">
        <f t="shared" si="438"/>
        <v>-1.9087254220493399E-3</v>
      </c>
      <c r="T1633" s="29">
        <v>1499.7188800000006</v>
      </c>
      <c r="U1633" s="6">
        <f t="shared" si="439"/>
        <v>-6.7377874304419549E-4</v>
      </c>
      <c r="V1633">
        <v>2544.0419199999997</v>
      </c>
      <c r="W1633" s="6">
        <f t="shared" si="441"/>
        <v>-1.7406154883418123E-3</v>
      </c>
      <c r="X1633">
        <v>12215.890506223644</v>
      </c>
      <c r="Y1633" s="6">
        <f t="shared" si="440"/>
        <v>-1.7572780284477174E-3</v>
      </c>
      <c r="Z1633" s="29">
        <v>14759.932426223644</v>
      </c>
      <c r="AA1633" s="6">
        <f t="shared" si="442"/>
        <v>-1.7544060901696357E-3</v>
      </c>
      <c r="AB1633">
        <f t="shared" si="432"/>
        <v>2023</v>
      </c>
      <c r="AC1633">
        <f t="shared" si="433"/>
        <v>1</v>
      </c>
      <c r="AD1633" s="23">
        <f t="shared" si="434"/>
        <v>1</v>
      </c>
      <c r="AE1633">
        <f>IF(ISBLANK(Basket_Sheet!$I$1),0,IF(Basket_Sheet!$I$1=0,1,IF(Calculation_Sheet!AB1633=Basket_Sheet!$I$1,1,0)))</f>
        <v>1</v>
      </c>
      <c r="AF1633">
        <f>IF(ISBLANK(Basket_Sheet!$I$2),0,IF(Basket_Sheet!$I$2=0,1,IF(Calculation_Sheet!AC1633=Basket_Sheet!$I$2,1,0)))</f>
        <v>0</v>
      </c>
      <c r="AG1633">
        <f>IF(ISBLANK(Basket_Sheet!$I$3),0,IF(Basket_Sheet!$I$3=0,1,IF(Calculation_Sheet!AD1633=Basket_Sheet!$I$3,1,0)))</f>
        <v>0</v>
      </c>
      <c r="AH1633">
        <f t="shared" si="435"/>
        <v>1</v>
      </c>
    </row>
    <row r="1634" spans="1:34" x14ac:dyDescent="0.35">
      <c r="A1634" s="19">
        <v>44930</v>
      </c>
      <c r="B1634" s="7">
        <v>-2.1464318043386919</v>
      </c>
      <c r="C1634">
        <v>0.58019500599999996</v>
      </c>
      <c r="D1634">
        <v>0.25750495000000001</v>
      </c>
      <c r="E1634">
        <v>5.5263738580000004</v>
      </c>
      <c r="F1634">
        <v>5</v>
      </c>
      <c r="G1634">
        <f t="shared" si="426"/>
        <v>-1</v>
      </c>
      <c r="H1634">
        <f t="shared" si="427"/>
        <v>99999</v>
      </c>
      <c r="I1634">
        <f t="shared" si="428"/>
        <v>99999</v>
      </c>
      <c r="J1634">
        <f>IF(Basket_Sheet!$I$6=0,IF(C1634&lt;Basket_Sheet!$I$7,-10,10),IF(Basket_Sheet!$I$6=1,IF(D1634&lt;Basket_Sheet!$I$7,-10,10),IF(Basket_Sheet!$I$6=2,IF(E1634&gt;Basket_Sheet!$I$7,-10,10),"")))</f>
        <v>10</v>
      </c>
      <c r="K1634">
        <f t="shared" si="429"/>
        <v>-1</v>
      </c>
      <c r="L1634">
        <f t="shared" si="430"/>
        <v>1</v>
      </c>
      <c r="M1634">
        <f t="shared" si="431"/>
        <v>1</v>
      </c>
      <c r="N1634">
        <v>42979.601600000002</v>
      </c>
      <c r="O1634" s="6">
        <f t="shared" si="436"/>
        <v>-1.0788671669652028E-2</v>
      </c>
      <c r="P1634">
        <v>77932920</v>
      </c>
      <c r="Q1634" s="6">
        <f t="shared" si="437"/>
        <v>2.2229405572504746E-3</v>
      </c>
      <c r="R1634">
        <v>10742.823270859864</v>
      </c>
      <c r="S1634" s="6">
        <f t="shared" si="438"/>
        <v>2.4870490661983435E-3</v>
      </c>
      <c r="T1634" s="29">
        <v>1499.0099800000005</v>
      </c>
      <c r="U1634" s="6">
        <f t="shared" si="439"/>
        <v>-4.7268858814397685E-4</v>
      </c>
      <c r="V1634">
        <v>2544.7456399999996</v>
      </c>
      <c r="W1634" s="6">
        <f t="shared" si="441"/>
        <v>2.7661493879782562E-4</v>
      </c>
      <c r="X1634">
        <v>12241.833250859865</v>
      </c>
      <c r="Y1634" s="6">
        <f t="shared" si="440"/>
        <v>2.1236883731892142E-3</v>
      </c>
      <c r="Z1634" s="29">
        <v>14786.578890859864</v>
      </c>
      <c r="AA1634" s="6">
        <f t="shared" si="442"/>
        <v>1.8053242973441463E-3</v>
      </c>
      <c r="AB1634">
        <f t="shared" si="432"/>
        <v>2023</v>
      </c>
      <c r="AC1634">
        <f t="shared" si="433"/>
        <v>1</v>
      </c>
      <c r="AD1634" s="23">
        <f t="shared" si="434"/>
        <v>1</v>
      </c>
      <c r="AE1634">
        <f>IF(ISBLANK(Basket_Sheet!$I$1),0,IF(Basket_Sheet!$I$1=0,1,IF(Calculation_Sheet!AB1634=Basket_Sheet!$I$1,1,0)))</f>
        <v>1</v>
      </c>
      <c r="AF1634">
        <f>IF(ISBLANK(Basket_Sheet!$I$2),0,IF(Basket_Sheet!$I$2=0,1,IF(Calculation_Sheet!AC1634=Basket_Sheet!$I$2,1,0)))</f>
        <v>0</v>
      </c>
      <c r="AG1634">
        <f>IF(ISBLANK(Basket_Sheet!$I$3),0,IF(Basket_Sheet!$I$3=0,1,IF(Calculation_Sheet!AD1634=Basket_Sheet!$I$3,1,0)))</f>
        <v>0</v>
      </c>
      <c r="AH1634">
        <f t="shared" si="435"/>
        <v>1</v>
      </c>
    </row>
    <row r="1635" spans="1:34" x14ac:dyDescent="0.35">
      <c r="A1635" s="19">
        <v>44931</v>
      </c>
      <c r="B1635" s="7">
        <v>-1.9106905111311983</v>
      </c>
      <c r="C1635">
        <v>0.69472403900000002</v>
      </c>
      <c r="D1635">
        <v>0.204312559</v>
      </c>
      <c r="E1635">
        <v>5.3851599119999998</v>
      </c>
      <c r="F1635">
        <v>3</v>
      </c>
      <c r="G1635">
        <f t="shared" si="426"/>
        <v>-1</v>
      </c>
      <c r="H1635">
        <f t="shared" si="427"/>
        <v>99999</v>
      </c>
      <c r="I1635">
        <f t="shared" si="428"/>
        <v>99999</v>
      </c>
      <c r="J1635">
        <f>IF(Basket_Sheet!$I$6=0,IF(C1635&lt;Basket_Sheet!$I$7,-10,10),IF(Basket_Sheet!$I$6=1,IF(D1635&lt;Basket_Sheet!$I$7,-10,10),IF(Basket_Sheet!$I$6=2,IF(E1635&gt;Basket_Sheet!$I$7,-10,10),"")))</f>
        <v>10</v>
      </c>
      <c r="K1635">
        <f t="shared" si="429"/>
        <v>-1</v>
      </c>
      <c r="L1635">
        <f t="shared" si="430"/>
        <v>1</v>
      </c>
      <c r="M1635">
        <f t="shared" si="431"/>
        <v>1</v>
      </c>
      <c r="N1635">
        <v>42615.949200000003</v>
      </c>
      <c r="O1635" s="6">
        <f t="shared" si="436"/>
        <v>-8.4610463210994524E-3</v>
      </c>
      <c r="P1635">
        <v>77114624</v>
      </c>
      <c r="Q1635" s="6">
        <f t="shared" si="437"/>
        <v>-1.0500004362726356E-2</v>
      </c>
      <c r="R1635">
        <v>10762.18596771826</v>
      </c>
      <c r="S1635" s="6">
        <f t="shared" si="438"/>
        <v>1.8023843798042893E-3</v>
      </c>
      <c r="T1635" s="29">
        <v>1501.7746600000005</v>
      </c>
      <c r="U1635" s="6">
        <f t="shared" si="439"/>
        <v>1.8443372872007924E-3</v>
      </c>
      <c r="V1635">
        <v>2565.4653599999992</v>
      </c>
      <c r="W1635" s="6">
        <f t="shared" si="441"/>
        <v>8.1421575792539613E-3</v>
      </c>
      <c r="X1635">
        <v>12263.960627718261</v>
      </c>
      <c r="Y1635" s="6">
        <f t="shared" si="440"/>
        <v>1.8075215047421711E-3</v>
      </c>
      <c r="Z1635" s="29">
        <v>14829.425987718259</v>
      </c>
      <c r="AA1635" s="6">
        <f t="shared" si="442"/>
        <v>2.8977018399354293E-3</v>
      </c>
      <c r="AB1635">
        <f t="shared" si="432"/>
        <v>2023</v>
      </c>
      <c r="AC1635">
        <f t="shared" si="433"/>
        <v>1</v>
      </c>
      <c r="AD1635" s="23">
        <f t="shared" si="434"/>
        <v>1</v>
      </c>
      <c r="AE1635">
        <f>IF(ISBLANK(Basket_Sheet!$I$1),0,IF(Basket_Sheet!$I$1=0,1,IF(Calculation_Sheet!AB1635=Basket_Sheet!$I$1,1,0)))</f>
        <v>1</v>
      </c>
      <c r="AF1635">
        <f>IF(ISBLANK(Basket_Sheet!$I$2),0,IF(Basket_Sheet!$I$2=0,1,IF(Calculation_Sheet!AC1635=Basket_Sheet!$I$2,1,0)))</f>
        <v>0</v>
      </c>
      <c r="AG1635">
        <f>IF(ISBLANK(Basket_Sheet!$I$3),0,IF(Basket_Sheet!$I$3=0,1,IF(Calculation_Sheet!AD1635=Basket_Sheet!$I$3,1,0)))</f>
        <v>0</v>
      </c>
      <c r="AH1635">
        <f t="shared" si="435"/>
        <v>1</v>
      </c>
    </row>
    <row r="1636" spans="1:34" x14ac:dyDescent="0.35">
      <c r="A1636" s="19">
        <v>44932</v>
      </c>
      <c r="B1636" s="7">
        <v>6.104166690727969E-2</v>
      </c>
      <c r="C1636">
        <v>0.69041301099999997</v>
      </c>
      <c r="D1636">
        <v>0.17293392599999999</v>
      </c>
      <c r="E1636">
        <v>5.6521371809999996</v>
      </c>
      <c r="F1636">
        <v>7</v>
      </c>
      <c r="G1636">
        <f t="shared" si="426"/>
        <v>99999</v>
      </c>
      <c r="H1636">
        <f t="shared" si="427"/>
        <v>0</v>
      </c>
      <c r="I1636">
        <f t="shared" si="428"/>
        <v>99999</v>
      </c>
      <c r="J1636">
        <f>IF(Basket_Sheet!$I$6=0,IF(C1636&lt;Basket_Sheet!$I$7,-10,10),IF(Basket_Sheet!$I$6=1,IF(D1636&lt;Basket_Sheet!$I$7,-10,10),IF(Basket_Sheet!$I$6=2,IF(E1636&gt;Basket_Sheet!$I$7,-10,10),"")))</f>
        <v>10</v>
      </c>
      <c r="K1636">
        <f t="shared" si="429"/>
        <v>0</v>
      </c>
      <c r="L1636">
        <f t="shared" si="430"/>
        <v>3</v>
      </c>
      <c r="M1636">
        <f t="shared" si="431"/>
        <v>3</v>
      </c>
      <c r="N1636">
        <v>42218</v>
      </c>
      <c r="O1636" s="6">
        <f t="shared" si="436"/>
        <v>-9.3380344089579737E-3</v>
      </c>
      <c r="P1636">
        <v>76637720</v>
      </c>
      <c r="Q1636" s="6">
        <f t="shared" si="437"/>
        <v>-6.1843522701997555E-3</v>
      </c>
      <c r="R1636">
        <v>10746.354840913795</v>
      </c>
      <c r="S1636" s="6">
        <f t="shared" si="438"/>
        <v>-1.4709954698749472E-3</v>
      </c>
      <c r="T1636" s="29">
        <v>1506.0989600000005</v>
      </c>
      <c r="U1636" s="6">
        <f t="shared" si="439"/>
        <v>2.8794599583934488E-3</v>
      </c>
      <c r="V1636">
        <v>2538.1587599999993</v>
      </c>
      <c r="W1636" s="6">
        <f t="shared" si="441"/>
        <v>-1.0643916860370251E-2</v>
      </c>
      <c r="X1636">
        <v>12252.453800913796</v>
      </c>
      <c r="Y1636" s="6">
        <f t="shared" si="440"/>
        <v>-9.382635148434959E-4</v>
      </c>
      <c r="Z1636" s="29">
        <v>14790.612560913796</v>
      </c>
      <c r="AA1636" s="6">
        <f t="shared" si="442"/>
        <v>-2.617324961641021E-3</v>
      </c>
      <c r="AB1636">
        <f t="shared" si="432"/>
        <v>2023</v>
      </c>
      <c r="AC1636">
        <f t="shared" si="433"/>
        <v>1</v>
      </c>
      <c r="AD1636" s="23">
        <f t="shared" si="434"/>
        <v>1</v>
      </c>
      <c r="AE1636">
        <f>IF(ISBLANK(Basket_Sheet!$I$1),0,IF(Basket_Sheet!$I$1=0,1,IF(Calculation_Sheet!AB1636=Basket_Sheet!$I$1,1,0)))</f>
        <v>1</v>
      </c>
      <c r="AF1636">
        <f>IF(ISBLANK(Basket_Sheet!$I$2),0,IF(Basket_Sheet!$I$2=0,1,IF(Calculation_Sheet!AC1636=Basket_Sheet!$I$2,1,0)))</f>
        <v>0</v>
      </c>
      <c r="AG1636">
        <f>IF(ISBLANK(Basket_Sheet!$I$3),0,IF(Basket_Sheet!$I$3=0,1,IF(Calculation_Sheet!AD1636=Basket_Sheet!$I$3,1,0)))</f>
        <v>0</v>
      </c>
      <c r="AH1636">
        <f t="shared" si="435"/>
        <v>1</v>
      </c>
    </row>
    <row r="1637" spans="1:34" x14ac:dyDescent="0.35">
      <c r="A1637" s="19">
        <v>44935</v>
      </c>
      <c r="B1637" s="7">
        <v>-0.59335172007688242</v>
      </c>
      <c r="C1637">
        <v>1.166392E-3</v>
      </c>
      <c r="D1637">
        <v>8.6805103999999994E-2</v>
      </c>
      <c r="E1637">
        <v>9.4220157180000008</v>
      </c>
      <c r="F1637">
        <v>5</v>
      </c>
      <c r="G1637">
        <f t="shared" si="426"/>
        <v>-1</v>
      </c>
      <c r="H1637">
        <f t="shared" si="427"/>
        <v>99999</v>
      </c>
      <c r="I1637">
        <f t="shared" si="428"/>
        <v>99999</v>
      </c>
      <c r="J1637">
        <f>IF(Basket_Sheet!$I$6=0,IF(C1637&lt;Basket_Sheet!$I$7,-10,10),IF(Basket_Sheet!$I$6=1,IF(D1637&lt;Basket_Sheet!$I$7,-10,10),IF(Basket_Sheet!$I$6=2,IF(E1637&gt;Basket_Sheet!$I$7,-10,10),"")))</f>
        <v>-10</v>
      </c>
      <c r="K1637">
        <f t="shared" si="429"/>
        <v>-1</v>
      </c>
      <c r="L1637">
        <f t="shared" si="430"/>
        <v>2</v>
      </c>
      <c r="M1637">
        <f t="shared" si="431"/>
        <v>2</v>
      </c>
      <c r="N1637">
        <v>42563.5</v>
      </c>
      <c r="O1637" s="6">
        <f t="shared" si="436"/>
        <v>8.1837131081530234E-3</v>
      </c>
      <c r="P1637">
        <v>76862920</v>
      </c>
      <c r="Q1637" s="6">
        <f t="shared" si="437"/>
        <v>2.9385007800335483E-3</v>
      </c>
      <c r="R1637">
        <v>10716.076507160447</v>
      </c>
      <c r="S1637" s="6">
        <f t="shared" si="438"/>
        <v>-2.8175445722368186E-3</v>
      </c>
      <c r="T1637" s="29">
        <v>1505.3975800000005</v>
      </c>
      <c r="U1637" s="6">
        <f t="shared" si="439"/>
        <v>-4.6569317065325855E-4</v>
      </c>
      <c r="V1637">
        <v>2534.1695599999998</v>
      </c>
      <c r="W1637" s="6">
        <f t="shared" si="441"/>
        <v>-1.5716904958299471E-3</v>
      </c>
      <c r="X1637">
        <v>12221.474087160448</v>
      </c>
      <c r="Y1637" s="6">
        <f t="shared" si="440"/>
        <v>-2.5284497502889858E-3</v>
      </c>
      <c r="Z1637" s="29">
        <v>14755.643647160448</v>
      </c>
      <c r="AA1637" s="6">
        <f t="shared" si="442"/>
        <v>-2.3642640633937395E-3</v>
      </c>
      <c r="AB1637">
        <f t="shared" si="432"/>
        <v>2023</v>
      </c>
      <c r="AC1637">
        <f t="shared" si="433"/>
        <v>1</v>
      </c>
      <c r="AD1637" s="23">
        <f t="shared" si="434"/>
        <v>1</v>
      </c>
      <c r="AE1637">
        <f>IF(ISBLANK(Basket_Sheet!$I$1),0,IF(Basket_Sheet!$I$1=0,1,IF(Calculation_Sheet!AB1637=Basket_Sheet!$I$1,1,0)))</f>
        <v>1</v>
      </c>
      <c r="AF1637">
        <f>IF(ISBLANK(Basket_Sheet!$I$2),0,IF(Basket_Sheet!$I$2=0,1,IF(Calculation_Sheet!AC1637=Basket_Sheet!$I$2,1,0)))</f>
        <v>0</v>
      </c>
      <c r="AG1637">
        <f>IF(ISBLANK(Basket_Sheet!$I$3),0,IF(Basket_Sheet!$I$3=0,1,IF(Calculation_Sheet!AD1637=Basket_Sheet!$I$3,1,0)))</f>
        <v>0</v>
      </c>
      <c r="AH1637">
        <f t="shared" si="435"/>
        <v>1</v>
      </c>
    </row>
    <row r="1638" spans="1:34" x14ac:dyDescent="0.35">
      <c r="A1638" s="19">
        <v>44936</v>
      </c>
      <c r="B1638" s="7">
        <v>-0.60094752661338036</v>
      </c>
      <c r="C1638">
        <v>0.68974836900000003</v>
      </c>
      <c r="D1638">
        <v>0.118712052</v>
      </c>
      <c r="E1638">
        <v>8.2145938510000001</v>
      </c>
      <c r="F1638">
        <v>9</v>
      </c>
      <c r="G1638">
        <f t="shared" si="426"/>
        <v>-1</v>
      </c>
      <c r="H1638">
        <f t="shared" si="427"/>
        <v>99999</v>
      </c>
      <c r="I1638">
        <f t="shared" si="428"/>
        <v>99999</v>
      </c>
      <c r="J1638">
        <f>IF(Basket_Sheet!$I$6=0,IF(C1638&lt;Basket_Sheet!$I$7,-10,10),IF(Basket_Sheet!$I$6=1,IF(D1638&lt;Basket_Sheet!$I$7,-10,10),IF(Basket_Sheet!$I$6=2,IF(E1638&gt;Basket_Sheet!$I$7,-10,10),"")))</f>
        <v>10</v>
      </c>
      <c r="K1638">
        <f t="shared" si="429"/>
        <v>-1</v>
      </c>
      <c r="L1638">
        <f t="shared" si="430"/>
        <v>1</v>
      </c>
      <c r="M1638">
        <f t="shared" si="431"/>
        <v>1</v>
      </c>
      <c r="N1638">
        <v>42053.5</v>
      </c>
      <c r="O1638" s="6">
        <f t="shared" si="436"/>
        <v>-1.1982097336920128E-2</v>
      </c>
      <c r="P1638">
        <v>76858144</v>
      </c>
      <c r="Q1638" s="6">
        <f t="shared" si="437"/>
        <v>-6.2136593301453935E-5</v>
      </c>
      <c r="R1638">
        <v>10698.945320379204</v>
      </c>
      <c r="S1638" s="6">
        <f t="shared" si="438"/>
        <v>-1.598643567895075E-3</v>
      </c>
      <c r="T1638" s="29">
        <v>1504.9946000000004</v>
      </c>
      <c r="U1638" s="6">
        <f t="shared" si="439"/>
        <v>-2.6769008091542812E-4</v>
      </c>
      <c r="V1638">
        <v>2521.0995199999998</v>
      </c>
      <c r="W1638" s="6">
        <f t="shared" si="441"/>
        <v>-5.1575238714492988E-3</v>
      </c>
      <c r="X1638">
        <v>12203.939920379204</v>
      </c>
      <c r="Y1638" s="6">
        <f t="shared" si="440"/>
        <v>-1.4347014653220969E-3</v>
      </c>
      <c r="Z1638" s="29">
        <v>14725.039440379203</v>
      </c>
      <c r="AA1638" s="6">
        <f t="shared" si="442"/>
        <v>-2.0740678965321946E-3</v>
      </c>
      <c r="AB1638">
        <f t="shared" si="432"/>
        <v>2023</v>
      </c>
      <c r="AC1638">
        <f t="shared" si="433"/>
        <v>1</v>
      </c>
      <c r="AD1638" s="23">
        <f t="shared" si="434"/>
        <v>1</v>
      </c>
      <c r="AE1638">
        <f>IF(ISBLANK(Basket_Sheet!$I$1),0,IF(Basket_Sheet!$I$1=0,1,IF(Calculation_Sheet!AB1638=Basket_Sheet!$I$1,1,0)))</f>
        <v>1</v>
      </c>
      <c r="AF1638">
        <f>IF(ISBLANK(Basket_Sheet!$I$2),0,IF(Basket_Sheet!$I$2=0,1,IF(Calculation_Sheet!AC1638=Basket_Sheet!$I$2,1,0)))</f>
        <v>0</v>
      </c>
      <c r="AG1638">
        <f>IF(ISBLANK(Basket_Sheet!$I$3),0,IF(Basket_Sheet!$I$3=0,1,IF(Calculation_Sheet!AD1638=Basket_Sheet!$I$3,1,0)))</f>
        <v>0</v>
      </c>
      <c r="AH1638">
        <f t="shared" si="435"/>
        <v>1</v>
      </c>
    </row>
    <row r="1639" spans="1:34" x14ac:dyDescent="0.35">
      <c r="A1639" s="19">
        <v>44937</v>
      </c>
      <c r="B1639" s="7">
        <v>0.40204222706520371</v>
      </c>
      <c r="C1639">
        <v>0.158092016</v>
      </c>
      <c r="D1639">
        <v>0.16523597200000001</v>
      </c>
      <c r="E1639">
        <v>8.4037621369999993</v>
      </c>
      <c r="F1639">
        <v>9</v>
      </c>
      <c r="G1639">
        <f t="shared" si="426"/>
        <v>99999</v>
      </c>
      <c r="H1639">
        <f t="shared" si="427"/>
        <v>99999</v>
      </c>
      <c r="I1639">
        <f t="shared" si="428"/>
        <v>1</v>
      </c>
      <c r="J1639">
        <f>IF(Basket_Sheet!$I$6=0,IF(C1639&lt;Basket_Sheet!$I$7,-10,10),IF(Basket_Sheet!$I$6=1,IF(D1639&lt;Basket_Sheet!$I$7,-10,10),IF(Basket_Sheet!$I$6=2,IF(E1639&gt;Basket_Sheet!$I$7,-10,10),"")))</f>
        <v>10</v>
      </c>
      <c r="K1639">
        <f t="shared" si="429"/>
        <v>1</v>
      </c>
      <c r="L1639">
        <f t="shared" si="430"/>
        <v>5</v>
      </c>
      <c r="M1639">
        <f t="shared" si="431"/>
        <v>5</v>
      </c>
      <c r="N1639">
        <v>42190.648399999998</v>
      </c>
      <c r="O1639" s="6">
        <f t="shared" si="436"/>
        <v>3.2612838408216938E-3</v>
      </c>
      <c r="P1639">
        <v>77203672</v>
      </c>
      <c r="Q1639" s="6">
        <f t="shared" si="437"/>
        <v>4.4956589115656698E-3</v>
      </c>
      <c r="R1639">
        <v>10717.400171017682</v>
      </c>
      <c r="S1639" s="6">
        <f t="shared" si="438"/>
        <v>1.7249224185982293E-3</v>
      </c>
      <c r="T1639" s="29">
        <v>1499.9749000000006</v>
      </c>
      <c r="U1639" s="6">
        <f t="shared" si="439"/>
        <v>-3.335360804616716E-3</v>
      </c>
      <c r="V1639">
        <v>2514.6431999999995</v>
      </c>
      <c r="W1639" s="6">
        <f t="shared" si="441"/>
        <v>-2.5609143743758889E-3</v>
      </c>
      <c r="X1639">
        <v>12217.375071017683</v>
      </c>
      <c r="Y1639" s="6">
        <f t="shared" si="440"/>
        <v>1.100886330654971E-3</v>
      </c>
      <c r="Z1639" s="29">
        <v>14732.018271017681</v>
      </c>
      <c r="AA1639" s="6">
        <f t="shared" si="442"/>
        <v>4.7394308631454329E-4</v>
      </c>
      <c r="AB1639">
        <f t="shared" si="432"/>
        <v>2023</v>
      </c>
      <c r="AC1639">
        <f t="shared" si="433"/>
        <v>1</v>
      </c>
      <c r="AD1639" s="23">
        <f t="shared" si="434"/>
        <v>1</v>
      </c>
      <c r="AE1639">
        <f>IF(ISBLANK(Basket_Sheet!$I$1),0,IF(Basket_Sheet!$I$1=0,1,IF(Calculation_Sheet!AB1639=Basket_Sheet!$I$1,1,0)))</f>
        <v>1</v>
      </c>
      <c r="AF1639">
        <f>IF(ISBLANK(Basket_Sheet!$I$2),0,IF(Basket_Sheet!$I$2=0,1,IF(Calculation_Sheet!AC1639=Basket_Sheet!$I$2,1,0)))</f>
        <v>0</v>
      </c>
      <c r="AG1639">
        <f>IF(ISBLANK(Basket_Sheet!$I$3),0,IF(Basket_Sheet!$I$3=0,1,IF(Calculation_Sheet!AD1639=Basket_Sheet!$I$3,1,0)))</f>
        <v>0</v>
      </c>
      <c r="AH1639">
        <f t="shared" si="435"/>
        <v>1</v>
      </c>
    </row>
    <row r="1640" spans="1:34" x14ac:dyDescent="0.35">
      <c r="A1640" s="19">
        <v>44938</v>
      </c>
      <c r="B1640" s="7">
        <v>0.39760407946624576</v>
      </c>
      <c r="C1640">
        <v>0.137595523</v>
      </c>
      <c r="D1640">
        <v>0.10070393800000001</v>
      </c>
      <c r="E1640">
        <v>7.2416588239999999</v>
      </c>
      <c r="F1640">
        <v>5</v>
      </c>
      <c r="G1640">
        <f t="shared" si="426"/>
        <v>99999</v>
      </c>
      <c r="H1640">
        <f t="shared" si="427"/>
        <v>99999</v>
      </c>
      <c r="I1640">
        <f t="shared" si="428"/>
        <v>1</v>
      </c>
      <c r="J1640">
        <f>IF(Basket_Sheet!$I$6=0,IF(C1640&lt;Basket_Sheet!$I$7,-10,10),IF(Basket_Sheet!$I$6=1,IF(D1640&lt;Basket_Sheet!$I$7,-10,10),IF(Basket_Sheet!$I$6=2,IF(E1640&gt;Basket_Sheet!$I$7,-10,10),"")))</f>
        <v>10</v>
      </c>
      <c r="K1640">
        <f t="shared" si="429"/>
        <v>1</v>
      </c>
      <c r="L1640">
        <f t="shared" si="430"/>
        <v>5</v>
      </c>
      <c r="M1640">
        <f t="shared" si="431"/>
        <v>5</v>
      </c>
      <c r="N1640">
        <v>42092.949200000003</v>
      </c>
      <c r="O1640" s="6">
        <f t="shared" si="436"/>
        <v>-2.3156600740934508E-3</v>
      </c>
      <c r="P1640">
        <v>76393032</v>
      </c>
      <c r="Q1640" s="6">
        <f t="shared" si="437"/>
        <v>-1.0500018703773595E-2</v>
      </c>
      <c r="R1640">
        <v>10719.289828740219</v>
      </c>
      <c r="S1640" s="6">
        <f t="shared" si="438"/>
        <v>1.7631680187202292E-4</v>
      </c>
      <c r="T1640" s="29">
        <v>1496.9599800000008</v>
      </c>
      <c r="U1640" s="6">
        <f t="shared" si="439"/>
        <v>-2.0099803003369443E-3</v>
      </c>
      <c r="V1640">
        <v>2528.5028799999995</v>
      </c>
      <c r="W1640" s="6">
        <f t="shared" si="441"/>
        <v>5.5115890795163214E-3</v>
      </c>
      <c r="X1640">
        <v>12216.24980874022</v>
      </c>
      <c r="Y1640" s="6">
        <f t="shared" si="440"/>
        <v>-9.2103440462620867E-5</v>
      </c>
      <c r="Z1640" s="29">
        <v>14744.75268874022</v>
      </c>
      <c r="AA1640" s="6">
        <f t="shared" si="442"/>
        <v>8.6440414940236465E-4</v>
      </c>
      <c r="AB1640">
        <f t="shared" si="432"/>
        <v>2023</v>
      </c>
      <c r="AC1640">
        <f t="shared" si="433"/>
        <v>1</v>
      </c>
      <c r="AD1640" s="23">
        <f t="shared" si="434"/>
        <v>1</v>
      </c>
      <c r="AE1640">
        <f>IF(ISBLANK(Basket_Sheet!$I$1),0,IF(Basket_Sheet!$I$1=0,1,IF(Calculation_Sheet!AB1640=Basket_Sheet!$I$1,1,0)))</f>
        <v>1</v>
      </c>
      <c r="AF1640">
        <f>IF(ISBLANK(Basket_Sheet!$I$2),0,IF(Basket_Sheet!$I$2=0,1,IF(Calculation_Sheet!AC1640=Basket_Sheet!$I$2,1,0)))</f>
        <v>0</v>
      </c>
      <c r="AG1640">
        <f>IF(ISBLANK(Basket_Sheet!$I$3),0,IF(Basket_Sheet!$I$3=0,1,IF(Calculation_Sheet!AD1640=Basket_Sheet!$I$3,1,0)))</f>
        <v>0</v>
      </c>
      <c r="AH1640">
        <f t="shared" si="435"/>
        <v>1</v>
      </c>
    </row>
    <row r="1641" spans="1:34" x14ac:dyDescent="0.35">
      <c r="A1641" s="19">
        <v>44939</v>
      </c>
      <c r="B1641" s="7">
        <v>0.33471678171444913</v>
      </c>
      <c r="C1641">
        <v>0.75147315100000001</v>
      </c>
      <c r="D1641">
        <v>0.12973021100000001</v>
      </c>
      <c r="E1641">
        <v>6.3644607630000003</v>
      </c>
      <c r="F1641">
        <v>5</v>
      </c>
      <c r="G1641">
        <f t="shared" si="426"/>
        <v>99999</v>
      </c>
      <c r="H1641">
        <f t="shared" si="427"/>
        <v>99999</v>
      </c>
      <c r="I1641">
        <f t="shared" si="428"/>
        <v>1</v>
      </c>
      <c r="J1641">
        <f>IF(Basket_Sheet!$I$6=0,IF(C1641&lt;Basket_Sheet!$I$7,-10,10),IF(Basket_Sheet!$I$6=1,IF(D1641&lt;Basket_Sheet!$I$7,-10,10),IF(Basket_Sheet!$I$6=2,IF(E1641&gt;Basket_Sheet!$I$7,-10,10),"")))</f>
        <v>10</v>
      </c>
      <c r="K1641">
        <f t="shared" si="429"/>
        <v>1</v>
      </c>
      <c r="L1641">
        <f t="shared" si="430"/>
        <v>5</v>
      </c>
      <c r="M1641">
        <f t="shared" si="431"/>
        <v>5</v>
      </c>
      <c r="N1641">
        <v>42339.25</v>
      </c>
      <c r="O1641" s="6">
        <f t="shared" si="436"/>
        <v>5.8513552668815194E-3</v>
      </c>
      <c r="P1641">
        <v>76560160</v>
      </c>
      <c r="Q1641" s="6">
        <f t="shared" si="437"/>
        <v>2.187738797957417E-3</v>
      </c>
      <c r="R1641">
        <v>10737.094528226424</v>
      </c>
      <c r="S1641" s="6">
        <f t="shared" si="438"/>
        <v>1.6609961826452579E-3</v>
      </c>
      <c r="T1641" s="29">
        <v>1498.5271800000005</v>
      </c>
      <c r="U1641" s="6">
        <f t="shared" si="439"/>
        <v>1.0469217754236482E-3</v>
      </c>
      <c r="V1641">
        <v>2486.7116799999994</v>
      </c>
      <c r="W1641" s="6">
        <f t="shared" si="441"/>
        <v>-1.6528041289001871E-2</v>
      </c>
      <c r="X1641">
        <v>12235.621708226425</v>
      </c>
      <c r="Y1641" s="6">
        <f t="shared" si="440"/>
        <v>1.5857484735082306E-3</v>
      </c>
      <c r="Z1641" s="29">
        <v>14722.333388226423</v>
      </c>
      <c r="AA1641" s="6">
        <f t="shared" si="442"/>
        <v>-1.5204934926387192E-3</v>
      </c>
      <c r="AB1641">
        <f t="shared" si="432"/>
        <v>2023</v>
      </c>
      <c r="AC1641">
        <f t="shared" si="433"/>
        <v>1</v>
      </c>
      <c r="AD1641" s="23">
        <f t="shared" si="434"/>
        <v>1</v>
      </c>
      <c r="AE1641">
        <f>IF(ISBLANK(Basket_Sheet!$I$1),0,IF(Basket_Sheet!$I$1=0,1,IF(Calculation_Sheet!AB1641=Basket_Sheet!$I$1,1,0)))</f>
        <v>1</v>
      </c>
      <c r="AF1641">
        <f>IF(ISBLANK(Basket_Sheet!$I$2),0,IF(Basket_Sheet!$I$2=0,1,IF(Calculation_Sheet!AC1641=Basket_Sheet!$I$2,1,0)))</f>
        <v>0</v>
      </c>
      <c r="AG1641">
        <f>IF(ISBLANK(Basket_Sheet!$I$3),0,IF(Basket_Sheet!$I$3=0,1,IF(Calculation_Sheet!AD1641=Basket_Sheet!$I$3,1,0)))</f>
        <v>0</v>
      </c>
      <c r="AH1641">
        <f t="shared" si="435"/>
        <v>1</v>
      </c>
    </row>
    <row r="1642" spans="1:34" x14ac:dyDescent="0.35">
      <c r="A1642" s="19">
        <v>44942</v>
      </c>
      <c r="B1642" s="7">
        <v>-0.85307225223608785</v>
      </c>
      <c r="C1642">
        <v>0.84237872400000002</v>
      </c>
      <c r="D1642">
        <v>0.18588385299999999</v>
      </c>
      <c r="E1642">
        <v>6.9282523349999998</v>
      </c>
      <c r="F1642">
        <v>5</v>
      </c>
      <c r="G1642">
        <f t="shared" si="426"/>
        <v>-1</v>
      </c>
      <c r="H1642">
        <f t="shared" si="427"/>
        <v>99999</v>
      </c>
      <c r="I1642">
        <f t="shared" si="428"/>
        <v>99999</v>
      </c>
      <c r="J1642">
        <f>IF(Basket_Sheet!$I$6=0,IF(C1642&lt;Basket_Sheet!$I$7,-10,10),IF(Basket_Sheet!$I$6=1,IF(D1642&lt;Basket_Sheet!$I$7,-10,10),IF(Basket_Sheet!$I$6=2,IF(E1642&gt;Basket_Sheet!$I$7,-10,10),"")))</f>
        <v>10</v>
      </c>
      <c r="K1642">
        <f t="shared" si="429"/>
        <v>-1</v>
      </c>
      <c r="L1642">
        <f t="shared" si="430"/>
        <v>1</v>
      </c>
      <c r="M1642">
        <f t="shared" si="431"/>
        <v>1</v>
      </c>
      <c r="N1642">
        <v>42161.949200000003</v>
      </c>
      <c r="O1642" s="6">
        <f t="shared" si="436"/>
        <v>-4.18762259605443E-3</v>
      </c>
      <c r="P1642">
        <v>76795072</v>
      </c>
      <c r="Q1642" s="6">
        <f t="shared" si="437"/>
        <v>3.0683321455964307E-3</v>
      </c>
      <c r="R1642">
        <v>10746.931854835155</v>
      </c>
      <c r="S1642" s="6">
        <f t="shared" si="438"/>
        <v>9.1620005606452004E-4</v>
      </c>
      <c r="T1642" s="29">
        <v>1501.3822800000007</v>
      </c>
      <c r="U1642" s="6">
        <f t="shared" si="439"/>
        <v>1.9052707472413388E-3</v>
      </c>
      <c r="V1642">
        <v>2484.5533199999991</v>
      </c>
      <c r="W1642" s="6">
        <f t="shared" si="441"/>
        <v>-8.6795747868939621E-4</v>
      </c>
      <c r="X1642">
        <v>12248.314134835156</v>
      </c>
      <c r="Y1642" s="6">
        <f t="shared" si="440"/>
        <v>1.0373340163172262E-3</v>
      </c>
      <c r="Z1642" s="29">
        <v>14732.867454835156</v>
      </c>
      <c r="AA1642" s="6">
        <f t="shared" si="442"/>
        <v>7.1551610270947918E-4</v>
      </c>
      <c r="AB1642">
        <f t="shared" si="432"/>
        <v>2023</v>
      </c>
      <c r="AC1642">
        <f t="shared" si="433"/>
        <v>1</v>
      </c>
      <c r="AD1642" s="23">
        <f t="shared" si="434"/>
        <v>1</v>
      </c>
      <c r="AE1642">
        <f>IF(ISBLANK(Basket_Sheet!$I$1),0,IF(Basket_Sheet!$I$1=0,1,IF(Calculation_Sheet!AB1642=Basket_Sheet!$I$1,1,0)))</f>
        <v>1</v>
      </c>
      <c r="AF1642">
        <f>IF(ISBLANK(Basket_Sheet!$I$2),0,IF(Basket_Sheet!$I$2=0,1,IF(Calculation_Sheet!AC1642=Basket_Sheet!$I$2,1,0)))</f>
        <v>0</v>
      </c>
      <c r="AG1642">
        <f>IF(ISBLANK(Basket_Sheet!$I$3),0,IF(Basket_Sheet!$I$3=0,1,IF(Calculation_Sheet!AD1642=Basket_Sheet!$I$3,1,0)))</f>
        <v>0</v>
      </c>
      <c r="AH1642">
        <f t="shared" si="435"/>
        <v>1</v>
      </c>
    </row>
    <row r="1643" spans="1:34" x14ac:dyDescent="0.35">
      <c r="A1643" s="19">
        <v>44943</v>
      </c>
      <c r="B1643" s="7">
        <v>0.80270856515327227</v>
      </c>
      <c r="C1643">
        <v>0.51106433799999995</v>
      </c>
      <c r="D1643">
        <v>4.2257809999999996E-3</v>
      </c>
      <c r="E1643">
        <v>7.4177614959999998</v>
      </c>
      <c r="F1643">
        <v>1</v>
      </c>
      <c r="G1643">
        <f t="shared" si="426"/>
        <v>99999</v>
      </c>
      <c r="H1643">
        <f t="shared" si="427"/>
        <v>99999</v>
      </c>
      <c r="I1643">
        <f t="shared" si="428"/>
        <v>1</v>
      </c>
      <c r="J1643">
        <f>IF(Basket_Sheet!$I$6=0,IF(C1643&lt;Basket_Sheet!$I$7,-10,10),IF(Basket_Sheet!$I$6=1,IF(D1643&lt;Basket_Sheet!$I$7,-10,10),IF(Basket_Sheet!$I$6=2,IF(E1643&gt;Basket_Sheet!$I$7,-10,10),"")))</f>
        <v>-10</v>
      </c>
      <c r="K1643">
        <f t="shared" si="429"/>
        <v>1</v>
      </c>
      <c r="L1643">
        <f t="shared" si="430"/>
        <v>6</v>
      </c>
      <c r="M1643">
        <f t="shared" si="431"/>
        <v>6</v>
      </c>
      <c r="N1643">
        <v>42281.101600000002</v>
      </c>
      <c r="O1643" s="6">
        <f t="shared" si="436"/>
        <v>2.8260647873461497E-3</v>
      </c>
      <c r="P1643">
        <v>76781600</v>
      </c>
      <c r="Q1643" s="6">
        <f t="shared" si="437"/>
        <v>-1.7542792329172663E-4</v>
      </c>
      <c r="R1643">
        <v>10726.102690684975</v>
      </c>
      <c r="S1643" s="6">
        <f t="shared" si="438"/>
        <v>-1.9381498302520894E-3</v>
      </c>
      <c r="T1643" s="29">
        <v>1500.5097400000006</v>
      </c>
      <c r="U1643" s="6">
        <f t="shared" si="439"/>
        <v>-5.8115778481149238E-4</v>
      </c>
      <c r="V1643">
        <v>2505.7875999999997</v>
      </c>
      <c r="W1643" s="6">
        <f t="shared" si="441"/>
        <v>8.5465181322816886E-3</v>
      </c>
      <c r="X1643">
        <v>12226.612430684976</v>
      </c>
      <c r="Y1643" s="6">
        <f t="shared" si="440"/>
        <v>-1.7718115253477773E-3</v>
      </c>
      <c r="Z1643" s="29">
        <v>14732.400030684976</v>
      </c>
      <c r="AA1643" s="6">
        <f t="shared" si="442"/>
        <v>-3.1726624271422033E-5</v>
      </c>
      <c r="AB1643">
        <f t="shared" si="432"/>
        <v>2023</v>
      </c>
      <c r="AC1643">
        <f t="shared" si="433"/>
        <v>1</v>
      </c>
      <c r="AD1643" s="23">
        <f t="shared" si="434"/>
        <v>1</v>
      </c>
      <c r="AE1643">
        <f>IF(ISBLANK(Basket_Sheet!$I$1),0,IF(Basket_Sheet!$I$1=0,1,IF(Calculation_Sheet!AB1643=Basket_Sheet!$I$1,1,0)))</f>
        <v>1</v>
      </c>
      <c r="AF1643">
        <f>IF(ISBLANK(Basket_Sheet!$I$2),0,IF(Basket_Sheet!$I$2=0,1,IF(Calculation_Sheet!AC1643=Basket_Sheet!$I$2,1,0)))</f>
        <v>0</v>
      </c>
      <c r="AG1643">
        <f>IF(ISBLANK(Basket_Sheet!$I$3),0,IF(Basket_Sheet!$I$3=0,1,IF(Calculation_Sheet!AD1643=Basket_Sheet!$I$3,1,0)))</f>
        <v>0</v>
      </c>
      <c r="AH1643">
        <f t="shared" si="435"/>
        <v>1</v>
      </c>
    </row>
    <row r="1644" spans="1:34" x14ac:dyDescent="0.35">
      <c r="A1644" s="19">
        <v>44944</v>
      </c>
      <c r="B1644" s="7">
        <v>0.12171665417319494</v>
      </c>
      <c r="C1644">
        <v>8.6142177E-2</v>
      </c>
      <c r="D1644">
        <v>0.170351377</v>
      </c>
      <c r="E1644">
        <v>7.7159209649999996</v>
      </c>
      <c r="F1644">
        <v>4</v>
      </c>
      <c r="G1644">
        <f t="shared" si="426"/>
        <v>99999</v>
      </c>
      <c r="H1644">
        <f t="shared" si="427"/>
        <v>0</v>
      </c>
      <c r="I1644">
        <f t="shared" si="428"/>
        <v>99999</v>
      </c>
      <c r="J1644">
        <f>IF(Basket_Sheet!$I$6=0,IF(C1644&lt;Basket_Sheet!$I$7,-10,10),IF(Basket_Sheet!$I$6=1,IF(D1644&lt;Basket_Sheet!$I$7,-10,10),IF(Basket_Sheet!$I$6=2,IF(E1644&gt;Basket_Sheet!$I$7,-10,10),"")))</f>
        <v>10</v>
      </c>
      <c r="K1644">
        <f t="shared" si="429"/>
        <v>0</v>
      </c>
      <c r="L1644">
        <f t="shared" si="430"/>
        <v>3</v>
      </c>
      <c r="M1644">
        <f t="shared" si="431"/>
        <v>3</v>
      </c>
      <c r="N1644">
        <v>42473.75</v>
      </c>
      <c r="O1644" s="6">
        <f t="shared" si="436"/>
        <v>4.5563713505514247E-3</v>
      </c>
      <c r="P1644">
        <v>77011064</v>
      </c>
      <c r="Q1644" s="6">
        <f t="shared" si="437"/>
        <v>2.9885285016202356E-3</v>
      </c>
      <c r="R1644">
        <v>10772.210681672319</v>
      </c>
      <c r="S1644" s="6">
        <f t="shared" si="438"/>
        <v>4.2986714109483071E-3</v>
      </c>
      <c r="T1644" s="29">
        <v>1503.0819600000004</v>
      </c>
      <c r="U1644" s="6">
        <f t="shared" si="439"/>
        <v>1.7142307919972843E-3</v>
      </c>
      <c r="V1644">
        <v>2502.7119199999993</v>
      </c>
      <c r="W1644" s="6">
        <f t="shared" si="441"/>
        <v>-1.2274304494125365E-3</v>
      </c>
      <c r="X1644">
        <v>12275.29264167232</v>
      </c>
      <c r="Y1644" s="6">
        <f t="shared" si="440"/>
        <v>3.981496204555679E-3</v>
      </c>
      <c r="Z1644" s="29">
        <v>14778.00456167232</v>
      </c>
      <c r="AA1644" s="6">
        <f t="shared" si="442"/>
        <v>3.0955262477503354E-3</v>
      </c>
      <c r="AB1644">
        <f t="shared" si="432"/>
        <v>2023</v>
      </c>
      <c r="AC1644">
        <f t="shared" si="433"/>
        <v>1</v>
      </c>
      <c r="AD1644" s="23">
        <f t="shared" si="434"/>
        <v>1</v>
      </c>
      <c r="AE1644">
        <f>IF(ISBLANK(Basket_Sheet!$I$1),0,IF(Basket_Sheet!$I$1=0,1,IF(Calculation_Sheet!AB1644=Basket_Sheet!$I$1,1,0)))</f>
        <v>1</v>
      </c>
      <c r="AF1644">
        <f>IF(ISBLANK(Basket_Sheet!$I$2),0,IF(Basket_Sheet!$I$2=0,1,IF(Calculation_Sheet!AC1644=Basket_Sheet!$I$2,1,0)))</f>
        <v>0</v>
      </c>
      <c r="AG1644">
        <f>IF(ISBLANK(Basket_Sheet!$I$3),0,IF(Basket_Sheet!$I$3=0,1,IF(Calculation_Sheet!AD1644=Basket_Sheet!$I$3,1,0)))</f>
        <v>0</v>
      </c>
      <c r="AH1644">
        <f t="shared" si="435"/>
        <v>1</v>
      </c>
    </row>
    <row r="1645" spans="1:34" x14ac:dyDescent="0.35">
      <c r="A1645" s="19">
        <v>44945</v>
      </c>
      <c r="B1645" s="7">
        <v>0.25743770055802812</v>
      </c>
      <c r="C1645">
        <v>0.55059093299999995</v>
      </c>
      <c r="D1645">
        <v>3.7720623000000002E-2</v>
      </c>
      <c r="E1645">
        <v>11.91238673</v>
      </c>
      <c r="F1645">
        <v>8</v>
      </c>
      <c r="G1645">
        <f t="shared" si="426"/>
        <v>99999</v>
      </c>
      <c r="H1645">
        <f t="shared" si="427"/>
        <v>99999</v>
      </c>
      <c r="I1645">
        <f t="shared" si="428"/>
        <v>1</v>
      </c>
      <c r="J1645">
        <f>IF(Basket_Sheet!$I$6=0,IF(C1645&lt;Basket_Sheet!$I$7,-10,10),IF(Basket_Sheet!$I$6=1,IF(D1645&lt;Basket_Sheet!$I$7,-10,10),IF(Basket_Sheet!$I$6=2,IF(E1645&gt;Basket_Sheet!$I$7,-10,10),"")))</f>
        <v>-10</v>
      </c>
      <c r="K1645">
        <f t="shared" si="429"/>
        <v>1</v>
      </c>
      <c r="L1645">
        <f t="shared" si="430"/>
        <v>6</v>
      </c>
      <c r="M1645">
        <f t="shared" si="431"/>
        <v>6</v>
      </c>
      <c r="N1645">
        <v>42298.898399999998</v>
      </c>
      <c r="O1645" s="6">
        <f t="shared" si="436"/>
        <v>-4.1166979605050669E-3</v>
      </c>
      <c r="P1645">
        <v>77325880</v>
      </c>
      <c r="Q1645" s="6">
        <f t="shared" si="437"/>
        <v>4.0879320924587237E-3</v>
      </c>
      <c r="R1645">
        <v>10820.220850160516</v>
      </c>
      <c r="S1645" s="6">
        <f t="shared" si="438"/>
        <v>4.4568538350147069E-3</v>
      </c>
      <c r="T1645" s="29">
        <v>1502.3620600000004</v>
      </c>
      <c r="U1645" s="6">
        <f t="shared" si="439"/>
        <v>-4.7894926501546031E-4</v>
      </c>
      <c r="V1645">
        <v>2496.4364399999995</v>
      </c>
      <c r="W1645" s="6">
        <f t="shared" si="441"/>
        <v>-2.5074719746409624E-3</v>
      </c>
      <c r="X1645">
        <v>12322.582910160516</v>
      </c>
      <c r="Y1645" s="6">
        <f t="shared" si="440"/>
        <v>3.8524758528080127E-3</v>
      </c>
      <c r="Z1645" s="29">
        <v>14819.019350160515</v>
      </c>
      <c r="AA1645" s="6">
        <f t="shared" si="442"/>
        <v>2.7753942230177575E-3</v>
      </c>
      <c r="AB1645">
        <f t="shared" si="432"/>
        <v>2023</v>
      </c>
      <c r="AC1645">
        <f t="shared" si="433"/>
        <v>1</v>
      </c>
      <c r="AD1645" s="23">
        <f t="shared" si="434"/>
        <v>1</v>
      </c>
      <c r="AE1645">
        <f>IF(ISBLANK(Basket_Sheet!$I$1),0,IF(Basket_Sheet!$I$1=0,1,IF(Calculation_Sheet!AB1645=Basket_Sheet!$I$1,1,0)))</f>
        <v>1</v>
      </c>
      <c r="AF1645">
        <f>IF(ISBLANK(Basket_Sheet!$I$2),0,IF(Basket_Sheet!$I$2=0,1,IF(Calculation_Sheet!AC1645=Basket_Sheet!$I$2,1,0)))</f>
        <v>0</v>
      </c>
      <c r="AG1645">
        <f>IF(ISBLANK(Basket_Sheet!$I$3),0,IF(Basket_Sheet!$I$3=0,1,IF(Calculation_Sheet!AD1645=Basket_Sheet!$I$3,1,0)))</f>
        <v>0</v>
      </c>
      <c r="AH1645">
        <f t="shared" si="435"/>
        <v>1</v>
      </c>
    </row>
    <row r="1646" spans="1:34" x14ac:dyDescent="0.35">
      <c r="A1646" s="19">
        <v>44946</v>
      </c>
      <c r="B1646" s="7">
        <v>0.68945679389806569</v>
      </c>
      <c r="C1646">
        <v>0.343452443</v>
      </c>
      <c r="D1646">
        <v>8.0864118999999998E-2</v>
      </c>
      <c r="E1646">
        <v>11.76401624</v>
      </c>
      <c r="F1646">
        <v>5</v>
      </c>
      <c r="G1646">
        <f t="shared" si="426"/>
        <v>99999</v>
      </c>
      <c r="H1646">
        <f t="shared" si="427"/>
        <v>99999</v>
      </c>
      <c r="I1646">
        <f t="shared" si="428"/>
        <v>1</v>
      </c>
      <c r="J1646">
        <f>IF(Basket_Sheet!$I$6=0,IF(C1646&lt;Basket_Sheet!$I$7,-10,10),IF(Basket_Sheet!$I$6=1,IF(D1646&lt;Basket_Sheet!$I$7,-10,10),IF(Basket_Sheet!$I$6=2,IF(E1646&gt;Basket_Sheet!$I$7,-10,10),"")))</f>
        <v>-10</v>
      </c>
      <c r="K1646">
        <f t="shared" si="429"/>
        <v>1</v>
      </c>
      <c r="L1646">
        <f t="shared" si="430"/>
        <v>6</v>
      </c>
      <c r="M1646">
        <f t="shared" si="431"/>
        <v>6</v>
      </c>
      <c r="N1646">
        <v>42514.050799999997</v>
      </c>
      <c r="O1646" s="6">
        <f t="shared" si="436"/>
        <v>5.0864776185282068E-3</v>
      </c>
      <c r="P1646">
        <v>77288256</v>
      </c>
      <c r="Q1646" s="6">
        <f t="shared" si="437"/>
        <v>-4.8656413609515781E-4</v>
      </c>
      <c r="R1646">
        <v>10838.618387317643</v>
      </c>
      <c r="S1646" s="6">
        <f t="shared" si="438"/>
        <v>1.700292204003695E-3</v>
      </c>
      <c r="T1646" s="29">
        <v>1504.4845600000003</v>
      </c>
      <c r="U1646" s="6">
        <f t="shared" si="439"/>
        <v>1.4127752933270621E-3</v>
      </c>
      <c r="V1646">
        <v>2490.5722399999995</v>
      </c>
      <c r="W1646" s="6">
        <f t="shared" si="441"/>
        <v>-2.3490283614030494E-3</v>
      </c>
      <c r="X1646">
        <v>12343.102947317644</v>
      </c>
      <c r="Y1646" s="6">
        <f t="shared" si="440"/>
        <v>1.6652383113777702E-3</v>
      </c>
      <c r="Z1646" s="29">
        <v>14833.675187317644</v>
      </c>
      <c r="AA1646" s="6">
        <f t="shared" si="442"/>
        <v>9.8898832715055285E-4</v>
      </c>
      <c r="AB1646">
        <f t="shared" si="432"/>
        <v>2023</v>
      </c>
      <c r="AC1646">
        <f t="shared" si="433"/>
        <v>1</v>
      </c>
      <c r="AD1646" s="23">
        <f t="shared" si="434"/>
        <v>1</v>
      </c>
      <c r="AE1646">
        <f>IF(ISBLANK(Basket_Sheet!$I$1),0,IF(Basket_Sheet!$I$1=0,1,IF(Calculation_Sheet!AB1646=Basket_Sheet!$I$1,1,0)))</f>
        <v>1</v>
      </c>
      <c r="AF1646">
        <f>IF(ISBLANK(Basket_Sheet!$I$2),0,IF(Basket_Sheet!$I$2=0,1,IF(Calculation_Sheet!AC1646=Basket_Sheet!$I$2,1,0)))</f>
        <v>0</v>
      </c>
      <c r="AG1646">
        <f>IF(ISBLANK(Basket_Sheet!$I$3),0,IF(Basket_Sheet!$I$3=0,1,IF(Calculation_Sheet!AD1646=Basket_Sheet!$I$3,1,0)))</f>
        <v>0</v>
      </c>
      <c r="AH1646">
        <f t="shared" si="435"/>
        <v>1</v>
      </c>
    </row>
    <row r="1647" spans="1:34" x14ac:dyDescent="0.35">
      <c r="A1647" s="19">
        <v>44949</v>
      </c>
      <c r="B1647" s="7">
        <v>-0.23281234319063021</v>
      </c>
      <c r="C1647">
        <v>0.60594598099999997</v>
      </c>
      <c r="D1647">
        <v>7.3289713000000006E-2</v>
      </c>
      <c r="E1647">
        <v>9.7315557950000002</v>
      </c>
      <c r="F1647">
        <v>1</v>
      </c>
      <c r="G1647">
        <f t="shared" si="426"/>
        <v>99999</v>
      </c>
      <c r="H1647">
        <f t="shared" si="427"/>
        <v>0</v>
      </c>
      <c r="I1647">
        <f t="shared" si="428"/>
        <v>99999</v>
      </c>
      <c r="J1647">
        <f>IF(Basket_Sheet!$I$6=0,IF(C1647&lt;Basket_Sheet!$I$7,-10,10),IF(Basket_Sheet!$I$6=1,IF(D1647&lt;Basket_Sheet!$I$7,-10,10),IF(Basket_Sheet!$I$6=2,IF(E1647&gt;Basket_Sheet!$I$7,-10,10),"")))</f>
        <v>-10</v>
      </c>
      <c r="K1647">
        <f t="shared" si="429"/>
        <v>0</v>
      </c>
      <c r="L1647">
        <f t="shared" si="430"/>
        <v>4</v>
      </c>
      <c r="M1647">
        <f t="shared" si="431"/>
        <v>4</v>
      </c>
      <c r="N1647">
        <v>42755.449200000003</v>
      </c>
      <c r="O1647" s="6">
        <f t="shared" si="436"/>
        <v>5.6780851379141239E-3</v>
      </c>
      <c r="P1647">
        <v>77362416</v>
      </c>
      <c r="Q1647" s="6">
        <f t="shared" si="437"/>
        <v>9.5952482095085223E-4</v>
      </c>
      <c r="R1647">
        <v>10858.616333282733</v>
      </c>
      <c r="S1647" s="6">
        <f t="shared" si="438"/>
        <v>1.8450641262994782E-3</v>
      </c>
      <c r="T1647" s="29">
        <v>1501.2088000000003</v>
      </c>
      <c r="U1647" s="6">
        <f t="shared" si="439"/>
        <v>-2.1773304207256539E-3</v>
      </c>
      <c r="V1647">
        <v>2483.0429999999997</v>
      </c>
      <c r="W1647" s="6">
        <f t="shared" si="441"/>
        <v>-3.0230964109677627E-3</v>
      </c>
      <c r="X1647">
        <v>12359.825133282733</v>
      </c>
      <c r="Y1647" s="6">
        <f t="shared" si="440"/>
        <v>1.3547797532322825E-3</v>
      </c>
      <c r="Z1647" s="29">
        <v>14842.868133282733</v>
      </c>
      <c r="AA1647" s="6">
        <f t="shared" si="442"/>
        <v>6.1973488356747986E-4</v>
      </c>
      <c r="AB1647">
        <f t="shared" si="432"/>
        <v>2023</v>
      </c>
      <c r="AC1647">
        <f t="shared" si="433"/>
        <v>1</v>
      </c>
      <c r="AD1647" s="23">
        <f t="shared" si="434"/>
        <v>1</v>
      </c>
      <c r="AE1647">
        <f>IF(ISBLANK(Basket_Sheet!$I$1),0,IF(Basket_Sheet!$I$1=0,1,IF(Calculation_Sheet!AB1647=Basket_Sheet!$I$1,1,0)))</f>
        <v>1</v>
      </c>
      <c r="AF1647">
        <f>IF(ISBLANK(Basket_Sheet!$I$2),0,IF(Basket_Sheet!$I$2=0,1,IF(Calculation_Sheet!AC1647=Basket_Sheet!$I$2,1,0)))</f>
        <v>0</v>
      </c>
      <c r="AG1647">
        <f>IF(ISBLANK(Basket_Sheet!$I$3),0,IF(Basket_Sheet!$I$3=0,1,IF(Calculation_Sheet!AD1647=Basket_Sheet!$I$3,1,0)))</f>
        <v>0</v>
      </c>
      <c r="AH1647">
        <f t="shared" si="435"/>
        <v>1</v>
      </c>
    </row>
    <row r="1648" spans="1:34" x14ac:dyDescent="0.35">
      <c r="A1648" s="19">
        <v>44950</v>
      </c>
      <c r="B1648" s="7">
        <v>-2.7806657733180025</v>
      </c>
      <c r="C1648">
        <v>0.78861404899999998</v>
      </c>
      <c r="D1648">
        <v>0.28821132700000002</v>
      </c>
      <c r="E1648">
        <v>5.5803423639999998</v>
      </c>
      <c r="F1648">
        <v>1</v>
      </c>
      <c r="G1648">
        <f t="shared" si="426"/>
        <v>-1</v>
      </c>
      <c r="H1648">
        <f t="shared" si="427"/>
        <v>99999</v>
      </c>
      <c r="I1648">
        <f t="shared" si="428"/>
        <v>99999</v>
      </c>
      <c r="J1648">
        <f>IF(Basket_Sheet!$I$6=0,IF(C1648&lt;Basket_Sheet!$I$7,-10,10),IF(Basket_Sheet!$I$6=1,IF(D1648&lt;Basket_Sheet!$I$7,-10,10),IF(Basket_Sheet!$I$6=2,IF(E1648&gt;Basket_Sheet!$I$7,-10,10),"")))</f>
        <v>10</v>
      </c>
      <c r="K1648">
        <f t="shared" si="429"/>
        <v>-1</v>
      </c>
      <c r="L1648">
        <f t="shared" si="430"/>
        <v>1</v>
      </c>
      <c r="M1648">
        <f t="shared" si="431"/>
        <v>1</v>
      </c>
      <c r="N1648">
        <v>42715.148399999998</v>
      </c>
      <c r="O1648" s="6">
        <f t="shared" si="436"/>
        <v>-9.4258862330010018E-4</v>
      </c>
      <c r="P1648">
        <v>77635208</v>
      </c>
      <c r="Q1648" s="6">
        <f t="shared" si="437"/>
        <v>3.5261566805255828E-3</v>
      </c>
      <c r="R1648">
        <v>10875.506412394117</v>
      </c>
      <c r="S1648" s="6">
        <f t="shared" si="438"/>
        <v>1.5554540830045038E-3</v>
      </c>
      <c r="T1648" s="29">
        <v>1500.7563000000002</v>
      </c>
      <c r="U1648" s="6">
        <f t="shared" si="439"/>
        <v>-3.0142375930652943E-4</v>
      </c>
      <c r="V1648">
        <v>2490.9713999999994</v>
      </c>
      <c r="W1648" s="6">
        <f t="shared" si="441"/>
        <v>3.1930175997756383E-3</v>
      </c>
      <c r="X1648">
        <v>12376.262712394118</v>
      </c>
      <c r="Y1648" s="6">
        <f t="shared" si="440"/>
        <v>1.3299200380370024E-3</v>
      </c>
      <c r="Z1648" s="29">
        <v>14867.234112394119</v>
      </c>
      <c r="AA1648" s="6">
        <f t="shared" si="442"/>
        <v>1.6415950672463708E-3</v>
      </c>
      <c r="AB1648">
        <f t="shared" si="432"/>
        <v>2023</v>
      </c>
      <c r="AC1648">
        <f t="shared" si="433"/>
        <v>1</v>
      </c>
      <c r="AD1648" s="23">
        <f t="shared" si="434"/>
        <v>1</v>
      </c>
      <c r="AE1648">
        <f>IF(ISBLANK(Basket_Sheet!$I$1),0,IF(Basket_Sheet!$I$1=0,1,IF(Calculation_Sheet!AB1648=Basket_Sheet!$I$1,1,0)))</f>
        <v>1</v>
      </c>
      <c r="AF1648">
        <f>IF(ISBLANK(Basket_Sheet!$I$2),0,IF(Basket_Sheet!$I$2=0,1,IF(Calculation_Sheet!AC1648=Basket_Sheet!$I$2,1,0)))</f>
        <v>0</v>
      </c>
      <c r="AG1648">
        <f>IF(ISBLANK(Basket_Sheet!$I$3),0,IF(Basket_Sheet!$I$3=0,1,IF(Calculation_Sheet!AD1648=Basket_Sheet!$I$3,1,0)))</f>
        <v>0</v>
      </c>
      <c r="AH1648">
        <f t="shared" si="435"/>
        <v>1</v>
      </c>
    </row>
    <row r="1649" spans="1:34" x14ac:dyDescent="0.35">
      <c r="A1649" s="19">
        <v>44951</v>
      </c>
      <c r="B1649" s="7">
        <v>-5.1924936250153833</v>
      </c>
      <c r="C1649">
        <v>0.51694263600000001</v>
      </c>
      <c r="D1649">
        <v>0.31247488800000001</v>
      </c>
      <c r="E1649">
        <v>4.7022347939999998</v>
      </c>
      <c r="F1649">
        <v>6</v>
      </c>
      <c r="G1649">
        <f t="shared" si="426"/>
        <v>-1</v>
      </c>
      <c r="H1649">
        <f t="shared" si="427"/>
        <v>99999</v>
      </c>
      <c r="I1649">
        <f t="shared" si="428"/>
        <v>99999</v>
      </c>
      <c r="J1649">
        <f>IF(Basket_Sheet!$I$6=0,IF(C1649&lt;Basket_Sheet!$I$7,-10,10),IF(Basket_Sheet!$I$6=1,IF(D1649&lt;Basket_Sheet!$I$7,-10,10),IF(Basket_Sheet!$I$6=2,IF(E1649&gt;Basket_Sheet!$I$7,-10,10),"")))</f>
        <v>10</v>
      </c>
      <c r="K1649">
        <f t="shared" si="429"/>
        <v>-1</v>
      </c>
      <c r="L1649">
        <f t="shared" si="430"/>
        <v>1</v>
      </c>
      <c r="M1649">
        <f t="shared" si="431"/>
        <v>1</v>
      </c>
      <c r="N1649">
        <v>41687.601600000002</v>
      </c>
      <c r="O1649" s="6">
        <f t="shared" si="436"/>
        <v>-2.4055793752082444E-2</v>
      </c>
      <c r="P1649">
        <v>77914208</v>
      </c>
      <c r="Q1649" s="6">
        <f t="shared" si="437"/>
        <v>3.5937303085475936E-3</v>
      </c>
      <c r="R1649">
        <v>10907.436940890975</v>
      </c>
      <c r="S1649" s="6">
        <f t="shared" si="438"/>
        <v>2.9360038315520143E-3</v>
      </c>
      <c r="T1649" s="29">
        <v>1504.6588000000004</v>
      </c>
      <c r="U1649" s="6">
        <f t="shared" si="439"/>
        <v>2.6003555673896894E-3</v>
      </c>
      <c r="V1649">
        <v>2490.4889199999993</v>
      </c>
      <c r="W1649" s="6">
        <f t="shared" si="441"/>
        <v>-1.9369150524972678E-4</v>
      </c>
      <c r="X1649">
        <v>12412.095740890976</v>
      </c>
      <c r="Y1649" s="6">
        <f t="shared" si="440"/>
        <v>2.895302833299862E-3</v>
      </c>
      <c r="Z1649" s="29">
        <v>14902.584660890976</v>
      </c>
      <c r="AA1649" s="6">
        <f t="shared" si="442"/>
        <v>2.3777488287068937E-3</v>
      </c>
      <c r="AB1649">
        <f t="shared" si="432"/>
        <v>2023</v>
      </c>
      <c r="AC1649">
        <f t="shared" si="433"/>
        <v>1</v>
      </c>
      <c r="AD1649" s="23">
        <f t="shared" si="434"/>
        <v>1</v>
      </c>
      <c r="AE1649">
        <f>IF(ISBLANK(Basket_Sheet!$I$1),0,IF(Basket_Sheet!$I$1=0,1,IF(Calculation_Sheet!AB1649=Basket_Sheet!$I$1,1,0)))</f>
        <v>1</v>
      </c>
      <c r="AF1649">
        <f>IF(ISBLANK(Basket_Sheet!$I$2),0,IF(Basket_Sheet!$I$2=0,1,IF(Calculation_Sheet!AC1649=Basket_Sheet!$I$2,1,0)))</f>
        <v>0</v>
      </c>
      <c r="AG1649">
        <f>IF(ISBLANK(Basket_Sheet!$I$3),0,IF(Basket_Sheet!$I$3=0,1,IF(Calculation_Sheet!AD1649=Basket_Sheet!$I$3,1,0)))</f>
        <v>0</v>
      </c>
      <c r="AH1649">
        <f t="shared" si="435"/>
        <v>1</v>
      </c>
    </row>
    <row r="1650" spans="1:34" x14ac:dyDescent="0.35">
      <c r="A1650" s="19">
        <v>44953</v>
      </c>
      <c r="B1650" s="7">
        <v>-1.3094219475928854</v>
      </c>
      <c r="C1650">
        <v>0.85090514500000003</v>
      </c>
      <c r="D1650">
        <v>0.167893971</v>
      </c>
      <c r="E1650">
        <v>6.4355955030000001</v>
      </c>
      <c r="F1650">
        <v>10</v>
      </c>
      <c r="G1650">
        <f t="shared" si="426"/>
        <v>-1</v>
      </c>
      <c r="H1650">
        <f t="shared" si="427"/>
        <v>99999</v>
      </c>
      <c r="I1650">
        <f t="shared" si="428"/>
        <v>99999</v>
      </c>
      <c r="J1650">
        <f>IF(Basket_Sheet!$I$6=0,IF(C1650&lt;Basket_Sheet!$I$7,-10,10),IF(Basket_Sheet!$I$6=1,IF(D1650&lt;Basket_Sheet!$I$7,-10,10),IF(Basket_Sheet!$I$6=2,IF(E1650&gt;Basket_Sheet!$I$7,-10,10),"")))</f>
        <v>10</v>
      </c>
      <c r="K1650">
        <f t="shared" si="429"/>
        <v>-1</v>
      </c>
      <c r="L1650">
        <f t="shared" si="430"/>
        <v>1</v>
      </c>
      <c r="M1650">
        <f t="shared" si="431"/>
        <v>1</v>
      </c>
      <c r="N1650">
        <v>40365.300799999997</v>
      </c>
      <c r="O1650" s="6">
        <f t="shared" si="436"/>
        <v>-3.1719282214595079E-2</v>
      </c>
      <c r="P1650">
        <v>77444568</v>
      </c>
      <c r="Q1650" s="6">
        <f t="shared" si="437"/>
        <v>-6.0276554437926899E-3</v>
      </c>
      <c r="R1650">
        <v>10896.919696182322</v>
      </c>
      <c r="S1650" s="6">
        <f t="shared" si="438"/>
        <v>-9.6422695502595968E-4</v>
      </c>
      <c r="T1650" s="29">
        <v>1516.8319400000005</v>
      </c>
      <c r="U1650" s="6">
        <f t="shared" si="439"/>
        <v>8.090299275822499E-3</v>
      </c>
      <c r="V1650">
        <v>2609.7785599999997</v>
      </c>
      <c r="W1650" s="6">
        <f t="shared" si="441"/>
        <v>4.7898080992065051E-2</v>
      </c>
      <c r="X1650">
        <v>12413.751636182322</v>
      </c>
      <c r="Y1650" s="6">
        <f t="shared" si="440"/>
        <v>1.3340980652376544E-4</v>
      </c>
      <c r="Z1650" s="29">
        <v>15023.530196182321</v>
      </c>
      <c r="AA1650" s="6">
        <f t="shared" si="442"/>
        <v>8.1157422046891359E-3</v>
      </c>
      <c r="AB1650">
        <f t="shared" si="432"/>
        <v>2023</v>
      </c>
      <c r="AC1650">
        <f t="shared" si="433"/>
        <v>1</v>
      </c>
      <c r="AD1650" s="23">
        <f t="shared" si="434"/>
        <v>1</v>
      </c>
      <c r="AE1650">
        <f>IF(ISBLANK(Basket_Sheet!$I$1),0,IF(Basket_Sheet!$I$1=0,1,IF(Calculation_Sheet!AB1650=Basket_Sheet!$I$1,1,0)))</f>
        <v>1</v>
      </c>
      <c r="AF1650">
        <f>IF(ISBLANK(Basket_Sheet!$I$2),0,IF(Basket_Sheet!$I$2=0,1,IF(Calculation_Sheet!AC1650=Basket_Sheet!$I$2,1,0)))</f>
        <v>0</v>
      </c>
      <c r="AG1650">
        <f>IF(ISBLANK(Basket_Sheet!$I$3),0,IF(Basket_Sheet!$I$3=0,1,IF(Calculation_Sheet!AD1650=Basket_Sheet!$I$3,1,0)))</f>
        <v>0</v>
      </c>
      <c r="AH1650">
        <f t="shared" si="435"/>
        <v>1</v>
      </c>
    </row>
    <row r="1651" spans="1:34" x14ac:dyDescent="0.35">
      <c r="A1651" s="19">
        <v>44956</v>
      </c>
      <c r="B1651" s="7">
        <v>1.3853014974036497</v>
      </c>
      <c r="C1651">
        <v>0.243310899</v>
      </c>
      <c r="D1651">
        <v>7.3533442000000004E-2</v>
      </c>
      <c r="E1651">
        <v>5.5259429820000001</v>
      </c>
      <c r="F1651">
        <v>15</v>
      </c>
      <c r="G1651">
        <f t="shared" si="426"/>
        <v>99999</v>
      </c>
      <c r="H1651">
        <f t="shared" si="427"/>
        <v>99999</v>
      </c>
      <c r="I1651">
        <f t="shared" si="428"/>
        <v>1</v>
      </c>
      <c r="J1651">
        <f>IF(Basket_Sheet!$I$6=0,IF(C1651&lt;Basket_Sheet!$I$7,-10,10),IF(Basket_Sheet!$I$6=1,IF(D1651&lt;Basket_Sheet!$I$7,-10,10),IF(Basket_Sheet!$I$6=2,IF(E1651&gt;Basket_Sheet!$I$7,-10,10),"")))</f>
        <v>-10</v>
      </c>
      <c r="K1651">
        <f t="shared" si="429"/>
        <v>1</v>
      </c>
      <c r="L1651">
        <f t="shared" si="430"/>
        <v>6</v>
      </c>
      <c r="M1651">
        <f t="shared" si="431"/>
        <v>6</v>
      </c>
      <c r="N1651">
        <v>40467.300799999997</v>
      </c>
      <c r="O1651" s="6">
        <f t="shared" si="436"/>
        <v>2.5269228267463806E-3</v>
      </c>
      <c r="P1651">
        <v>77501248</v>
      </c>
      <c r="Q1651" s="6">
        <f t="shared" si="437"/>
        <v>7.3187831585563856E-4</v>
      </c>
      <c r="R1651">
        <v>10878.760033874843</v>
      </c>
      <c r="S1651" s="6">
        <f t="shared" si="438"/>
        <v>-1.6664950108644661E-3</v>
      </c>
      <c r="T1651" s="29">
        <v>1512.1725800000004</v>
      </c>
      <c r="U1651" s="6">
        <f t="shared" si="439"/>
        <v>-3.0717707592576859E-3</v>
      </c>
      <c r="V1651">
        <v>2613.0991199999999</v>
      </c>
      <c r="W1651" s="6">
        <f t="shared" si="441"/>
        <v>1.2723531608751504E-3</v>
      </c>
      <c r="X1651">
        <v>12390.932613874844</v>
      </c>
      <c r="Y1651" s="6">
        <f t="shared" si="440"/>
        <v>-1.8382051595883242E-3</v>
      </c>
      <c r="Z1651" s="29">
        <v>15004.031733874843</v>
      </c>
      <c r="AA1651" s="6">
        <f t="shared" si="442"/>
        <v>-1.2978615580266917E-3</v>
      </c>
      <c r="AB1651">
        <f t="shared" si="432"/>
        <v>2023</v>
      </c>
      <c r="AC1651">
        <f t="shared" si="433"/>
        <v>1</v>
      </c>
      <c r="AD1651" s="23">
        <f t="shared" si="434"/>
        <v>1</v>
      </c>
      <c r="AE1651">
        <f>IF(ISBLANK(Basket_Sheet!$I$1),0,IF(Basket_Sheet!$I$1=0,1,IF(Calculation_Sheet!AB1651=Basket_Sheet!$I$1,1,0)))</f>
        <v>1</v>
      </c>
      <c r="AF1651">
        <f>IF(ISBLANK(Basket_Sheet!$I$2),0,IF(Basket_Sheet!$I$2=0,1,IF(Calculation_Sheet!AC1651=Basket_Sheet!$I$2,1,0)))</f>
        <v>0</v>
      </c>
      <c r="AG1651">
        <f>IF(ISBLANK(Basket_Sheet!$I$3),0,IF(Basket_Sheet!$I$3=0,1,IF(Calculation_Sheet!AD1651=Basket_Sheet!$I$3,1,0)))</f>
        <v>0</v>
      </c>
      <c r="AH1651">
        <f t="shared" si="435"/>
        <v>1</v>
      </c>
    </row>
    <row r="1652" spans="1:34" x14ac:dyDescent="0.35">
      <c r="A1652" s="19">
        <v>44957</v>
      </c>
      <c r="B1652" s="7">
        <v>0.3494355013718568</v>
      </c>
      <c r="C1652">
        <v>0.58112413500000004</v>
      </c>
      <c r="D1652">
        <v>0.15376663099999999</v>
      </c>
      <c r="E1652">
        <v>9.1988277590000003</v>
      </c>
      <c r="F1652">
        <v>6</v>
      </c>
      <c r="G1652">
        <f t="shared" si="426"/>
        <v>99999</v>
      </c>
      <c r="H1652">
        <f t="shared" si="427"/>
        <v>99999</v>
      </c>
      <c r="I1652">
        <f t="shared" si="428"/>
        <v>1</v>
      </c>
      <c r="J1652">
        <f>IF(Basket_Sheet!$I$6=0,IF(C1652&lt;Basket_Sheet!$I$7,-10,10),IF(Basket_Sheet!$I$6=1,IF(D1652&lt;Basket_Sheet!$I$7,-10,10),IF(Basket_Sheet!$I$6=2,IF(E1652&gt;Basket_Sheet!$I$7,-10,10),"")))</f>
        <v>10</v>
      </c>
      <c r="K1652">
        <f t="shared" si="429"/>
        <v>1</v>
      </c>
      <c r="L1652">
        <f t="shared" si="430"/>
        <v>5</v>
      </c>
      <c r="M1652">
        <f t="shared" si="431"/>
        <v>5</v>
      </c>
      <c r="N1652">
        <v>40759.601600000002</v>
      </c>
      <c r="O1652" s="6">
        <f t="shared" si="436"/>
        <v>7.2231355741918524E-3</v>
      </c>
      <c r="P1652">
        <v>78012736</v>
      </c>
      <c r="Q1652" s="6">
        <f t="shared" si="437"/>
        <v>6.5997388842047311E-3</v>
      </c>
      <c r="R1652">
        <v>10922.03117637938</v>
      </c>
      <c r="S1652" s="6">
        <f t="shared" si="438"/>
        <v>3.9775803832236001E-3</v>
      </c>
      <c r="T1652" s="29">
        <v>1517.9152000000004</v>
      </c>
      <c r="U1652" s="6">
        <f t="shared" si="439"/>
        <v>3.7975956421587576E-3</v>
      </c>
      <c r="V1652">
        <v>2637.9737599999999</v>
      </c>
      <c r="W1652" s="6">
        <f t="shared" si="441"/>
        <v>9.5192102777945653E-3</v>
      </c>
      <c r="X1652">
        <v>12439.946376379379</v>
      </c>
      <c r="Y1652" s="6">
        <f t="shared" si="440"/>
        <v>3.9556152899784536E-3</v>
      </c>
      <c r="Z1652" s="29">
        <v>15077.92013637938</v>
      </c>
      <c r="AA1652" s="6">
        <f t="shared" si="442"/>
        <v>4.924569863293371E-3</v>
      </c>
      <c r="AB1652">
        <f t="shared" si="432"/>
        <v>2023</v>
      </c>
      <c r="AC1652">
        <f t="shared" si="433"/>
        <v>1</v>
      </c>
      <c r="AD1652" s="23">
        <f t="shared" si="434"/>
        <v>1</v>
      </c>
      <c r="AE1652">
        <f>IF(ISBLANK(Basket_Sheet!$I$1),0,IF(Basket_Sheet!$I$1=0,1,IF(Calculation_Sheet!AB1652=Basket_Sheet!$I$1,1,0)))</f>
        <v>1</v>
      </c>
      <c r="AF1652">
        <f>IF(ISBLANK(Basket_Sheet!$I$2),0,IF(Basket_Sheet!$I$2=0,1,IF(Calculation_Sheet!AC1652=Basket_Sheet!$I$2,1,0)))</f>
        <v>0</v>
      </c>
      <c r="AG1652">
        <f>IF(ISBLANK(Basket_Sheet!$I$3),0,IF(Basket_Sheet!$I$3=0,1,IF(Calculation_Sheet!AD1652=Basket_Sheet!$I$3,1,0)))</f>
        <v>0</v>
      </c>
      <c r="AH1652">
        <f t="shared" si="435"/>
        <v>1</v>
      </c>
    </row>
    <row r="1653" spans="1:34" x14ac:dyDescent="0.35">
      <c r="A1653" s="19">
        <v>44958</v>
      </c>
      <c r="B1653" s="7">
        <v>-0.68104290323246397</v>
      </c>
      <c r="C1653">
        <v>0.112850349</v>
      </c>
      <c r="D1653">
        <v>7.6668432999999994E-2</v>
      </c>
      <c r="E1653">
        <v>4.0390383390000002</v>
      </c>
      <c r="F1653">
        <v>23</v>
      </c>
      <c r="G1653">
        <f t="shared" si="426"/>
        <v>-1</v>
      </c>
      <c r="H1653">
        <f t="shared" si="427"/>
        <v>99999</v>
      </c>
      <c r="I1653">
        <f t="shared" si="428"/>
        <v>99999</v>
      </c>
      <c r="J1653">
        <f>IF(Basket_Sheet!$I$6=0,IF(C1653&lt;Basket_Sheet!$I$7,-10,10),IF(Basket_Sheet!$I$6=1,IF(D1653&lt;Basket_Sheet!$I$7,-10,10),IF(Basket_Sheet!$I$6=2,IF(E1653&gt;Basket_Sheet!$I$7,-10,10),"")))</f>
        <v>-10</v>
      </c>
      <c r="K1653">
        <f t="shared" si="429"/>
        <v>-1</v>
      </c>
      <c r="L1653">
        <f t="shared" si="430"/>
        <v>2</v>
      </c>
      <c r="M1653">
        <f t="shared" si="431"/>
        <v>2</v>
      </c>
      <c r="N1653">
        <v>40499.25</v>
      </c>
      <c r="O1653" s="6">
        <f t="shared" si="436"/>
        <v>-6.3874912849982701E-3</v>
      </c>
      <c r="P1653">
        <v>77357608</v>
      </c>
      <c r="Q1653" s="6">
        <f t="shared" si="437"/>
        <v>-8.397705728459548E-3</v>
      </c>
      <c r="R1653">
        <v>10836.97551614278</v>
      </c>
      <c r="S1653" s="6">
        <f t="shared" si="438"/>
        <v>-7.7875313541080349E-3</v>
      </c>
      <c r="T1653" s="29">
        <v>1525.3324800000005</v>
      </c>
      <c r="U1653" s="6">
        <f t="shared" si="439"/>
        <v>4.8864916828028626E-3</v>
      </c>
      <c r="V1653">
        <v>2638.3594799999996</v>
      </c>
      <c r="W1653" s="6">
        <f t="shared" si="441"/>
        <v>1.4621828535532622E-4</v>
      </c>
      <c r="X1653">
        <v>12362.307996142781</v>
      </c>
      <c r="Y1653" s="6">
        <f t="shared" si="440"/>
        <v>-6.2410542527752133E-3</v>
      </c>
      <c r="Z1653" s="29">
        <v>15000.66747614278</v>
      </c>
      <c r="AA1653" s="6">
        <f t="shared" si="442"/>
        <v>-5.1235621052407865E-3</v>
      </c>
      <c r="AB1653">
        <f t="shared" si="432"/>
        <v>2023</v>
      </c>
      <c r="AC1653">
        <f t="shared" si="433"/>
        <v>2</v>
      </c>
      <c r="AD1653" s="23">
        <f t="shared" si="434"/>
        <v>1</v>
      </c>
      <c r="AE1653">
        <f>IF(ISBLANK(Basket_Sheet!$I$1),0,IF(Basket_Sheet!$I$1=0,1,IF(Calculation_Sheet!AB1653=Basket_Sheet!$I$1,1,0)))</f>
        <v>1</v>
      </c>
      <c r="AF1653">
        <f>IF(ISBLANK(Basket_Sheet!$I$2),0,IF(Basket_Sheet!$I$2=0,1,IF(Calculation_Sheet!AC1653=Basket_Sheet!$I$2,1,0)))</f>
        <v>0</v>
      </c>
      <c r="AG1653">
        <f>IF(ISBLANK(Basket_Sheet!$I$3),0,IF(Basket_Sheet!$I$3=0,1,IF(Calculation_Sheet!AD1653=Basket_Sheet!$I$3,1,0)))</f>
        <v>0</v>
      </c>
      <c r="AH1653">
        <f t="shared" si="435"/>
        <v>1</v>
      </c>
    </row>
    <row r="1654" spans="1:34" x14ac:dyDescent="0.35">
      <c r="A1654" s="19">
        <v>44959</v>
      </c>
      <c r="B1654" s="7">
        <v>2.5831125384586828</v>
      </c>
      <c r="C1654">
        <v>0.116202414</v>
      </c>
      <c r="D1654">
        <v>0.128993618</v>
      </c>
      <c r="E1654">
        <v>12.63454812</v>
      </c>
      <c r="F1654">
        <v>21</v>
      </c>
      <c r="G1654">
        <f t="shared" si="426"/>
        <v>99999</v>
      </c>
      <c r="H1654">
        <f t="shared" si="427"/>
        <v>99999</v>
      </c>
      <c r="I1654">
        <f t="shared" si="428"/>
        <v>1</v>
      </c>
      <c r="J1654">
        <f>IF(Basket_Sheet!$I$6=0,IF(C1654&lt;Basket_Sheet!$I$7,-10,10),IF(Basket_Sheet!$I$6=1,IF(D1654&lt;Basket_Sheet!$I$7,-10,10),IF(Basket_Sheet!$I$6=2,IF(E1654&gt;Basket_Sheet!$I$7,-10,10),"")))</f>
        <v>10</v>
      </c>
      <c r="K1654">
        <f t="shared" si="429"/>
        <v>1</v>
      </c>
      <c r="L1654">
        <f t="shared" si="430"/>
        <v>5</v>
      </c>
      <c r="M1654">
        <f t="shared" si="431"/>
        <v>5</v>
      </c>
      <c r="N1654">
        <v>40722.398399999998</v>
      </c>
      <c r="O1654" s="6">
        <f t="shared" si="436"/>
        <v>5.5099390729458353E-3</v>
      </c>
      <c r="P1654">
        <v>77721208</v>
      </c>
      <c r="Q1654" s="6">
        <f t="shared" si="437"/>
        <v>4.700248746057456E-3</v>
      </c>
      <c r="R1654">
        <v>10868.696414872355</v>
      </c>
      <c r="S1654" s="6">
        <f t="shared" si="438"/>
        <v>2.9270988646530327E-3</v>
      </c>
      <c r="T1654" s="29">
        <v>1532.8752600000005</v>
      </c>
      <c r="U1654" s="6">
        <f t="shared" si="439"/>
        <v>4.9450071370669146E-3</v>
      </c>
      <c r="V1654">
        <v>2604.4075199999997</v>
      </c>
      <c r="W1654" s="6">
        <f t="shared" si="441"/>
        <v>-1.2868587566391754E-2</v>
      </c>
      <c r="X1654">
        <v>12401.571674872355</v>
      </c>
      <c r="Y1654" s="6">
        <f t="shared" si="440"/>
        <v>3.176079963533196E-3</v>
      </c>
      <c r="Z1654" s="29">
        <v>15005.979194872354</v>
      </c>
      <c r="AA1654" s="6">
        <f t="shared" si="442"/>
        <v>3.5409882513715019E-4</v>
      </c>
      <c r="AB1654">
        <f t="shared" si="432"/>
        <v>2023</v>
      </c>
      <c r="AC1654">
        <f t="shared" si="433"/>
        <v>2</v>
      </c>
      <c r="AD1654" s="23">
        <f t="shared" si="434"/>
        <v>1</v>
      </c>
      <c r="AE1654">
        <f>IF(ISBLANK(Basket_Sheet!$I$1),0,IF(Basket_Sheet!$I$1=0,1,IF(Calculation_Sheet!AB1654=Basket_Sheet!$I$1,1,0)))</f>
        <v>1</v>
      </c>
      <c r="AF1654">
        <f>IF(ISBLANK(Basket_Sheet!$I$2),0,IF(Basket_Sheet!$I$2=0,1,IF(Calculation_Sheet!AC1654=Basket_Sheet!$I$2,1,0)))</f>
        <v>0</v>
      </c>
      <c r="AG1654">
        <f>IF(ISBLANK(Basket_Sheet!$I$3),0,IF(Basket_Sheet!$I$3=0,1,IF(Calculation_Sheet!AD1654=Basket_Sheet!$I$3,1,0)))</f>
        <v>0</v>
      </c>
      <c r="AH1654">
        <f t="shared" si="435"/>
        <v>1</v>
      </c>
    </row>
    <row r="1655" spans="1:34" x14ac:dyDescent="0.35">
      <c r="A1655" s="19">
        <v>44960</v>
      </c>
      <c r="B1655" s="7">
        <v>0.31908193074434849</v>
      </c>
      <c r="C1655">
        <v>0.27323749400000003</v>
      </c>
      <c r="D1655">
        <v>9.6760273999999993E-2</v>
      </c>
      <c r="E1655">
        <v>6.3081838809999997</v>
      </c>
      <c r="F1655">
        <v>9</v>
      </c>
      <c r="G1655">
        <f t="shared" si="426"/>
        <v>99999</v>
      </c>
      <c r="H1655">
        <f t="shared" si="427"/>
        <v>99999</v>
      </c>
      <c r="I1655">
        <f t="shared" si="428"/>
        <v>1</v>
      </c>
      <c r="J1655">
        <f>IF(Basket_Sheet!$I$6=0,IF(C1655&lt;Basket_Sheet!$I$7,-10,10),IF(Basket_Sheet!$I$6=1,IF(D1655&lt;Basket_Sheet!$I$7,-10,10),IF(Basket_Sheet!$I$6=2,IF(E1655&gt;Basket_Sheet!$I$7,-10,10),"")))</f>
        <v>10</v>
      </c>
      <c r="K1655">
        <f t="shared" si="429"/>
        <v>1</v>
      </c>
      <c r="L1655">
        <f t="shared" si="430"/>
        <v>5</v>
      </c>
      <c r="M1655">
        <f t="shared" si="431"/>
        <v>5</v>
      </c>
      <c r="N1655">
        <v>41480.75</v>
      </c>
      <c r="O1655" s="6">
        <f t="shared" si="436"/>
        <v>1.8622468955561411E-2</v>
      </c>
      <c r="P1655">
        <v>77381504</v>
      </c>
      <c r="Q1655" s="6">
        <f t="shared" si="437"/>
        <v>-4.370801853723072E-3</v>
      </c>
      <c r="R1655">
        <v>10841.942715131767</v>
      </c>
      <c r="S1655" s="6">
        <f t="shared" si="438"/>
        <v>-2.4615371263824182E-3</v>
      </c>
      <c r="T1655" s="29">
        <v>1533.6583600000004</v>
      </c>
      <c r="U1655" s="6">
        <f t="shared" si="439"/>
        <v>5.1087001038818691E-4</v>
      </c>
      <c r="V1655">
        <v>2598.0070799999999</v>
      </c>
      <c r="W1655" s="6">
        <f t="shared" si="441"/>
        <v>-2.4575416676726469E-3</v>
      </c>
      <c r="X1655">
        <v>12375.601075131766</v>
      </c>
      <c r="Y1655" s="6">
        <f t="shared" si="440"/>
        <v>-2.0941377771666048E-3</v>
      </c>
      <c r="Z1655" s="29">
        <v>14973.608155131766</v>
      </c>
      <c r="AA1655" s="6">
        <f t="shared" si="442"/>
        <v>-2.1572094243372808E-3</v>
      </c>
      <c r="AB1655">
        <f t="shared" si="432"/>
        <v>2023</v>
      </c>
      <c r="AC1655">
        <f t="shared" si="433"/>
        <v>2</v>
      </c>
      <c r="AD1655" s="23">
        <f t="shared" si="434"/>
        <v>1</v>
      </c>
      <c r="AE1655">
        <f>IF(ISBLANK(Basket_Sheet!$I$1),0,IF(Basket_Sheet!$I$1=0,1,IF(Calculation_Sheet!AB1655=Basket_Sheet!$I$1,1,0)))</f>
        <v>1</v>
      </c>
      <c r="AF1655">
        <f>IF(ISBLANK(Basket_Sheet!$I$2),0,IF(Basket_Sheet!$I$2=0,1,IF(Calculation_Sheet!AC1655=Basket_Sheet!$I$2,1,0)))</f>
        <v>0</v>
      </c>
      <c r="AG1655">
        <f>IF(ISBLANK(Basket_Sheet!$I$3),0,IF(Basket_Sheet!$I$3=0,1,IF(Calculation_Sheet!AD1655=Basket_Sheet!$I$3,1,0)))</f>
        <v>0</v>
      </c>
      <c r="AH1655">
        <f t="shared" si="435"/>
        <v>1</v>
      </c>
    </row>
    <row r="1656" spans="1:34" x14ac:dyDescent="0.35">
      <c r="A1656" s="19">
        <v>44963</v>
      </c>
      <c r="B1656" s="7">
        <v>-0.11038628446518749</v>
      </c>
      <c r="C1656">
        <v>0.160604038</v>
      </c>
      <c r="D1656">
        <v>2.5745654999999999E-2</v>
      </c>
      <c r="E1656">
        <v>10.34405812</v>
      </c>
      <c r="F1656">
        <v>7</v>
      </c>
      <c r="G1656">
        <f t="shared" si="426"/>
        <v>99999</v>
      </c>
      <c r="H1656">
        <f t="shared" si="427"/>
        <v>0</v>
      </c>
      <c r="I1656">
        <f t="shared" si="428"/>
        <v>99999</v>
      </c>
      <c r="J1656">
        <f>IF(Basket_Sheet!$I$6=0,IF(C1656&lt;Basket_Sheet!$I$7,-10,10),IF(Basket_Sheet!$I$6=1,IF(D1656&lt;Basket_Sheet!$I$7,-10,10),IF(Basket_Sheet!$I$6=2,IF(E1656&gt;Basket_Sheet!$I$7,-10,10),"")))</f>
        <v>-10</v>
      </c>
      <c r="K1656">
        <f t="shared" si="429"/>
        <v>0</v>
      </c>
      <c r="L1656">
        <f t="shared" si="430"/>
        <v>4</v>
      </c>
      <c r="M1656">
        <f t="shared" si="431"/>
        <v>4</v>
      </c>
      <c r="N1656">
        <v>41367.101600000002</v>
      </c>
      <c r="O1656" s="6">
        <f t="shared" si="436"/>
        <v>-2.7397865274856326E-3</v>
      </c>
      <c r="P1656">
        <v>76896440</v>
      </c>
      <c r="Q1656" s="6">
        <f t="shared" si="437"/>
        <v>-6.2684746990702145E-3</v>
      </c>
      <c r="R1656">
        <v>10839.465762086909</v>
      </c>
      <c r="S1656" s="6">
        <f t="shared" si="438"/>
        <v>-2.284602593777274E-4</v>
      </c>
      <c r="T1656" s="29">
        <v>1532.2322400000005</v>
      </c>
      <c r="U1656" s="6">
        <f t="shared" si="439"/>
        <v>-9.2988115032333063E-4</v>
      </c>
      <c r="V1656">
        <v>2583.6841599999998</v>
      </c>
      <c r="W1656" s="6">
        <f t="shared" si="441"/>
        <v>-5.5130411730826001E-3</v>
      </c>
      <c r="X1656">
        <v>12371.69800208691</v>
      </c>
      <c r="Y1656" s="6">
        <f t="shared" si="440"/>
        <v>-3.1538452323731647E-4</v>
      </c>
      <c r="Z1656" s="29">
        <v>14955.382162086909</v>
      </c>
      <c r="AA1656" s="6">
        <f t="shared" si="442"/>
        <v>-1.2172078269999664E-3</v>
      </c>
      <c r="AB1656">
        <f t="shared" si="432"/>
        <v>2023</v>
      </c>
      <c r="AC1656">
        <f t="shared" si="433"/>
        <v>2</v>
      </c>
      <c r="AD1656" s="23">
        <f t="shared" si="434"/>
        <v>1</v>
      </c>
      <c r="AE1656">
        <f>IF(ISBLANK(Basket_Sheet!$I$1),0,IF(Basket_Sheet!$I$1=0,1,IF(Calculation_Sheet!AB1656=Basket_Sheet!$I$1,1,0)))</f>
        <v>1</v>
      </c>
      <c r="AF1656">
        <f>IF(ISBLANK(Basket_Sheet!$I$2),0,IF(Basket_Sheet!$I$2=0,1,IF(Calculation_Sheet!AC1656=Basket_Sheet!$I$2,1,0)))</f>
        <v>0</v>
      </c>
      <c r="AG1656">
        <f>IF(ISBLANK(Basket_Sheet!$I$3),0,IF(Basket_Sheet!$I$3=0,1,IF(Calculation_Sheet!AD1656=Basket_Sheet!$I$3,1,0)))</f>
        <v>0</v>
      </c>
      <c r="AH1656">
        <f t="shared" si="435"/>
        <v>1</v>
      </c>
    </row>
    <row r="1657" spans="1:34" x14ac:dyDescent="0.35">
      <c r="A1657" s="19">
        <v>44964</v>
      </c>
      <c r="B1657" s="7">
        <v>7.7591662809804049E-2</v>
      </c>
      <c r="C1657">
        <v>3.485354E-3</v>
      </c>
      <c r="D1657">
        <v>1.3852386E-2</v>
      </c>
      <c r="E1657">
        <v>7.8600477480000004</v>
      </c>
      <c r="F1657">
        <v>4</v>
      </c>
      <c r="G1657">
        <f t="shared" si="426"/>
        <v>99999</v>
      </c>
      <c r="H1657">
        <f t="shared" si="427"/>
        <v>0</v>
      </c>
      <c r="I1657">
        <f t="shared" si="428"/>
        <v>99999</v>
      </c>
      <c r="J1657">
        <f>IF(Basket_Sheet!$I$6=0,IF(C1657&lt;Basket_Sheet!$I$7,-10,10),IF(Basket_Sheet!$I$6=1,IF(D1657&lt;Basket_Sheet!$I$7,-10,10),IF(Basket_Sheet!$I$6=2,IF(E1657&gt;Basket_Sheet!$I$7,-10,10),"")))</f>
        <v>-10</v>
      </c>
      <c r="K1657">
        <f t="shared" si="429"/>
        <v>0</v>
      </c>
      <c r="L1657">
        <f t="shared" si="430"/>
        <v>4</v>
      </c>
      <c r="M1657">
        <f t="shared" si="431"/>
        <v>4</v>
      </c>
      <c r="N1657">
        <v>41464.398399999998</v>
      </c>
      <c r="O1657" s="6">
        <f t="shared" si="436"/>
        <v>2.3520332882107642E-3</v>
      </c>
      <c r="P1657">
        <v>76776232</v>
      </c>
      <c r="Q1657" s="6">
        <f t="shared" si="437"/>
        <v>-1.5632453205896013E-3</v>
      </c>
      <c r="R1657">
        <v>10796.799284263425</v>
      </c>
      <c r="S1657" s="6">
        <f t="shared" si="438"/>
        <v>-3.936215931666931E-3</v>
      </c>
      <c r="T1657" s="29">
        <v>1533.3515400000006</v>
      </c>
      <c r="U1657" s="6">
        <f t="shared" si="439"/>
        <v>7.3050283813369532E-4</v>
      </c>
      <c r="V1657">
        <v>2583.1969199999994</v>
      </c>
      <c r="W1657" s="6">
        <f t="shared" si="441"/>
        <v>-1.8858342189953525E-4</v>
      </c>
      <c r="X1657">
        <v>12330.150824263426</v>
      </c>
      <c r="Y1657" s="6">
        <f t="shared" si="440"/>
        <v>-3.358243776761749E-3</v>
      </c>
      <c r="Z1657" s="29">
        <v>14913.347744263425</v>
      </c>
      <c r="AA1657" s="6">
        <f t="shared" si="442"/>
        <v>-2.8106548778168428E-3</v>
      </c>
      <c r="AB1657">
        <f t="shared" si="432"/>
        <v>2023</v>
      </c>
      <c r="AC1657">
        <f t="shared" si="433"/>
        <v>2</v>
      </c>
      <c r="AD1657" s="23">
        <f t="shared" si="434"/>
        <v>1</v>
      </c>
      <c r="AE1657">
        <f>IF(ISBLANK(Basket_Sheet!$I$1),0,IF(Basket_Sheet!$I$1=0,1,IF(Calculation_Sheet!AB1657=Basket_Sheet!$I$1,1,0)))</f>
        <v>1</v>
      </c>
      <c r="AF1657">
        <f>IF(ISBLANK(Basket_Sheet!$I$2),0,IF(Basket_Sheet!$I$2=0,1,IF(Calculation_Sheet!AC1657=Basket_Sheet!$I$2,1,0)))</f>
        <v>0</v>
      </c>
      <c r="AG1657">
        <f>IF(ISBLANK(Basket_Sheet!$I$3),0,IF(Basket_Sheet!$I$3=0,1,IF(Calculation_Sheet!AD1657=Basket_Sheet!$I$3,1,0)))</f>
        <v>0</v>
      </c>
      <c r="AH1657">
        <f t="shared" si="435"/>
        <v>1</v>
      </c>
    </row>
    <row r="1658" spans="1:34" x14ac:dyDescent="0.35">
      <c r="A1658" s="19">
        <v>44965</v>
      </c>
      <c r="B1658" s="7">
        <v>-9.1663951377357167E-2</v>
      </c>
      <c r="C1658">
        <v>0.13924456800000001</v>
      </c>
      <c r="D1658">
        <v>5.2370221000000002E-2</v>
      </c>
      <c r="E1658">
        <v>9.1648595109999995</v>
      </c>
      <c r="F1658">
        <v>8</v>
      </c>
      <c r="G1658">
        <f t="shared" si="426"/>
        <v>99999</v>
      </c>
      <c r="H1658">
        <f t="shared" si="427"/>
        <v>0</v>
      </c>
      <c r="I1658">
        <f t="shared" si="428"/>
        <v>99999</v>
      </c>
      <c r="J1658">
        <f>IF(Basket_Sheet!$I$6=0,IF(C1658&lt;Basket_Sheet!$I$7,-10,10),IF(Basket_Sheet!$I$6=1,IF(D1658&lt;Basket_Sheet!$I$7,-10,10),IF(Basket_Sheet!$I$6=2,IF(E1658&gt;Basket_Sheet!$I$7,-10,10),"")))</f>
        <v>-10</v>
      </c>
      <c r="K1658">
        <f t="shared" si="429"/>
        <v>0</v>
      </c>
      <c r="L1658">
        <f t="shared" si="430"/>
        <v>4</v>
      </c>
      <c r="M1658">
        <f t="shared" si="431"/>
        <v>4</v>
      </c>
      <c r="N1658">
        <v>41494.050799999997</v>
      </c>
      <c r="O1658" s="6">
        <f t="shared" si="436"/>
        <v>7.1512915040861103E-4</v>
      </c>
      <c r="P1658">
        <v>76140136</v>
      </c>
      <c r="Q1658" s="6">
        <f t="shared" si="437"/>
        <v>-8.2850640547194043E-3</v>
      </c>
      <c r="R1658">
        <v>10796.061136500683</v>
      </c>
      <c r="S1658" s="6">
        <f t="shared" si="438"/>
        <v>-6.8367276570446833E-5</v>
      </c>
      <c r="T1658" s="29">
        <v>1535.4850800000006</v>
      </c>
      <c r="U1658" s="6">
        <f t="shared" si="439"/>
        <v>1.3914226088036497E-3</v>
      </c>
      <c r="V1658">
        <v>2565.6817599999999</v>
      </c>
      <c r="W1658" s="6">
        <f t="shared" si="441"/>
        <v>-6.7804199766541284E-3</v>
      </c>
      <c r="X1658">
        <v>12331.546216500683</v>
      </c>
      <c r="Y1658" s="6">
        <f t="shared" si="440"/>
        <v>1.1316911343128844E-4</v>
      </c>
      <c r="Z1658" s="29">
        <v>14897.227976500682</v>
      </c>
      <c r="AA1658" s="6">
        <f t="shared" si="442"/>
        <v>-1.0808953186881576E-3</v>
      </c>
      <c r="AB1658">
        <f t="shared" si="432"/>
        <v>2023</v>
      </c>
      <c r="AC1658">
        <f t="shared" si="433"/>
        <v>2</v>
      </c>
      <c r="AD1658" s="23">
        <f t="shared" si="434"/>
        <v>1</v>
      </c>
      <c r="AE1658">
        <f>IF(ISBLANK(Basket_Sheet!$I$1),0,IF(Basket_Sheet!$I$1=0,1,IF(Calculation_Sheet!AB1658=Basket_Sheet!$I$1,1,0)))</f>
        <v>1</v>
      </c>
      <c r="AF1658">
        <f>IF(ISBLANK(Basket_Sheet!$I$2),0,IF(Basket_Sheet!$I$2=0,1,IF(Calculation_Sheet!AC1658=Basket_Sheet!$I$2,1,0)))</f>
        <v>0</v>
      </c>
      <c r="AG1658">
        <f>IF(ISBLANK(Basket_Sheet!$I$3),0,IF(Basket_Sheet!$I$3=0,1,IF(Calculation_Sheet!AD1658=Basket_Sheet!$I$3,1,0)))</f>
        <v>0</v>
      </c>
      <c r="AH1658">
        <f t="shared" si="435"/>
        <v>1</v>
      </c>
    </row>
    <row r="1659" spans="1:34" x14ac:dyDescent="0.35">
      <c r="A1659" s="19">
        <v>44966</v>
      </c>
      <c r="B1659" s="7">
        <v>7.0919776014458202E-2</v>
      </c>
      <c r="C1659">
        <v>0.39166175199999997</v>
      </c>
      <c r="D1659">
        <v>0.140756828</v>
      </c>
      <c r="E1659">
        <v>9.9731625560000001</v>
      </c>
      <c r="F1659">
        <v>2</v>
      </c>
      <c r="G1659">
        <f t="shared" si="426"/>
        <v>99999</v>
      </c>
      <c r="H1659">
        <f t="shared" si="427"/>
        <v>0</v>
      </c>
      <c r="I1659">
        <f t="shared" si="428"/>
        <v>99999</v>
      </c>
      <c r="J1659">
        <f>IF(Basket_Sheet!$I$6=0,IF(C1659&lt;Basket_Sheet!$I$7,-10,10),IF(Basket_Sheet!$I$6=1,IF(D1659&lt;Basket_Sheet!$I$7,-10,10),IF(Basket_Sheet!$I$6=2,IF(E1659&gt;Basket_Sheet!$I$7,-10,10),"")))</f>
        <v>10</v>
      </c>
      <c r="K1659">
        <f t="shared" si="429"/>
        <v>0</v>
      </c>
      <c r="L1659">
        <f t="shared" si="430"/>
        <v>3</v>
      </c>
      <c r="M1659">
        <f t="shared" si="431"/>
        <v>3</v>
      </c>
      <c r="N1659">
        <v>41576.25</v>
      </c>
      <c r="O1659" s="6">
        <f t="shared" si="436"/>
        <v>1.9809875973835211E-3</v>
      </c>
      <c r="P1659">
        <v>76464608</v>
      </c>
      <c r="Q1659" s="6">
        <f t="shared" si="437"/>
        <v>4.2615106440051509E-3</v>
      </c>
      <c r="R1659">
        <v>10813.65415150345</v>
      </c>
      <c r="S1659" s="6">
        <f t="shared" si="438"/>
        <v>1.6295771930454617E-3</v>
      </c>
      <c r="T1659" s="29">
        <v>1538.5031200000005</v>
      </c>
      <c r="U1659" s="6">
        <f t="shared" si="439"/>
        <v>1.9655287044533232E-3</v>
      </c>
      <c r="V1659">
        <v>2556.3957999999998</v>
      </c>
      <c r="W1659" s="6">
        <f t="shared" si="441"/>
        <v>-3.6192953252316418E-3</v>
      </c>
      <c r="X1659">
        <v>12352.157271503451</v>
      </c>
      <c r="Y1659" s="6">
        <f t="shared" si="440"/>
        <v>1.6714088112639303E-3</v>
      </c>
      <c r="Z1659" s="29">
        <v>14908.553071503451</v>
      </c>
      <c r="AA1659" s="6">
        <f t="shared" si="442"/>
        <v>7.6021492190592177E-4</v>
      </c>
      <c r="AB1659">
        <f t="shared" si="432"/>
        <v>2023</v>
      </c>
      <c r="AC1659">
        <f t="shared" si="433"/>
        <v>2</v>
      </c>
      <c r="AD1659" s="23">
        <f t="shared" si="434"/>
        <v>1</v>
      </c>
      <c r="AE1659">
        <f>IF(ISBLANK(Basket_Sheet!$I$1),0,IF(Basket_Sheet!$I$1=0,1,IF(Calculation_Sheet!AB1659=Basket_Sheet!$I$1,1,0)))</f>
        <v>1</v>
      </c>
      <c r="AF1659">
        <f>IF(ISBLANK(Basket_Sheet!$I$2),0,IF(Basket_Sheet!$I$2=0,1,IF(Calculation_Sheet!AC1659=Basket_Sheet!$I$2,1,0)))</f>
        <v>0</v>
      </c>
      <c r="AG1659">
        <f>IF(ISBLANK(Basket_Sheet!$I$3),0,IF(Basket_Sheet!$I$3=0,1,IF(Calculation_Sheet!AD1659=Basket_Sheet!$I$3,1,0)))</f>
        <v>0</v>
      </c>
      <c r="AH1659">
        <f t="shared" si="435"/>
        <v>1</v>
      </c>
    </row>
    <row r="1660" spans="1:34" x14ac:dyDescent="0.35">
      <c r="A1660" s="19">
        <v>44967</v>
      </c>
      <c r="B1660" s="7">
        <v>-0.6269123062742884</v>
      </c>
      <c r="C1660">
        <v>0.11982117</v>
      </c>
      <c r="D1660">
        <v>5.4453471000000003E-2</v>
      </c>
      <c r="E1660">
        <v>14.05074319</v>
      </c>
      <c r="F1660">
        <v>3</v>
      </c>
      <c r="G1660">
        <f t="shared" si="426"/>
        <v>-1</v>
      </c>
      <c r="H1660">
        <f t="shared" si="427"/>
        <v>99999</v>
      </c>
      <c r="I1660">
        <f t="shared" si="428"/>
        <v>99999</v>
      </c>
      <c r="J1660">
        <f>IF(Basket_Sheet!$I$6=0,IF(C1660&lt;Basket_Sheet!$I$7,-10,10),IF(Basket_Sheet!$I$6=1,IF(D1660&lt;Basket_Sheet!$I$7,-10,10),IF(Basket_Sheet!$I$6=2,IF(E1660&gt;Basket_Sheet!$I$7,-10,10),"")))</f>
        <v>-10</v>
      </c>
      <c r="K1660">
        <f t="shared" si="429"/>
        <v>-1</v>
      </c>
      <c r="L1660">
        <f t="shared" si="430"/>
        <v>2</v>
      </c>
      <c r="M1660">
        <f t="shared" si="431"/>
        <v>2</v>
      </c>
      <c r="N1660">
        <v>41542.601600000002</v>
      </c>
      <c r="O1660" s="6">
        <f t="shared" si="436"/>
        <v>-8.0931781966864236E-4</v>
      </c>
      <c r="P1660">
        <v>76740872</v>
      </c>
      <c r="Q1660" s="6">
        <f t="shared" si="437"/>
        <v>3.6129656219514583E-3</v>
      </c>
      <c r="R1660">
        <v>10831.725634016075</v>
      </c>
      <c r="S1660" s="6">
        <f t="shared" si="438"/>
        <v>1.6711725989602133E-3</v>
      </c>
      <c r="T1660" s="29">
        <v>1538.9598600000004</v>
      </c>
      <c r="U1660" s="6">
        <f t="shared" si="439"/>
        <v>2.9687297611702412E-4</v>
      </c>
      <c r="V1660">
        <v>2537.0149999999994</v>
      </c>
      <c r="W1660" s="6">
        <f t="shared" si="441"/>
        <v>-7.5812986392796988E-3</v>
      </c>
      <c r="X1660">
        <v>12370.685494016076</v>
      </c>
      <c r="Y1660" s="6">
        <f t="shared" si="440"/>
        <v>1.4999989156039284E-3</v>
      </c>
      <c r="Z1660" s="29">
        <v>14907.700494016075</v>
      </c>
      <c r="AA1660" s="6">
        <f t="shared" si="442"/>
        <v>-5.7187138368663959E-5</v>
      </c>
      <c r="AB1660">
        <f t="shared" si="432"/>
        <v>2023</v>
      </c>
      <c r="AC1660">
        <f t="shared" si="433"/>
        <v>2</v>
      </c>
      <c r="AD1660" s="23">
        <f t="shared" si="434"/>
        <v>1</v>
      </c>
      <c r="AE1660">
        <f>IF(ISBLANK(Basket_Sheet!$I$1),0,IF(Basket_Sheet!$I$1=0,1,IF(Calculation_Sheet!AB1660=Basket_Sheet!$I$1,1,0)))</f>
        <v>1</v>
      </c>
      <c r="AF1660">
        <f>IF(ISBLANK(Basket_Sheet!$I$2),0,IF(Basket_Sheet!$I$2=0,1,IF(Calculation_Sheet!AC1660=Basket_Sheet!$I$2,1,0)))</f>
        <v>0</v>
      </c>
      <c r="AG1660">
        <f>IF(ISBLANK(Basket_Sheet!$I$3),0,IF(Basket_Sheet!$I$3=0,1,IF(Calculation_Sheet!AD1660=Basket_Sheet!$I$3,1,0)))</f>
        <v>0</v>
      </c>
      <c r="AH1660">
        <f t="shared" si="435"/>
        <v>1</v>
      </c>
    </row>
    <row r="1661" spans="1:34" x14ac:dyDescent="0.35">
      <c r="A1661" s="19">
        <v>44970</v>
      </c>
      <c r="B1661" s="7">
        <v>-9.7512656312954537E-3</v>
      </c>
      <c r="C1661">
        <v>0.192831378</v>
      </c>
      <c r="D1661">
        <v>0.126297678</v>
      </c>
      <c r="E1661">
        <v>9.3991051880000001</v>
      </c>
      <c r="F1661">
        <v>4</v>
      </c>
      <c r="G1661">
        <f t="shared" si="426"/>
        <v>99999</v>
      </c>
      <c r="H1661">
        <f t="shared" si="427"/>
        <v>0</v>
      </c>
      <c r="I1661">
        <f t="shared" si="428"/>
        <v>99999</v>
      </c>
      <c r="J1661">
        <f>IF(Basket_Sheet!$I$6=0,IF(C1661&lt;Basket_Sheet!$I$7,-10,10),IF(Basket_Sheet!$I$6=1,IF(D1661&lt;Basket_Sheet!$I$7,-10,10),IF(Basket_Sheet!$I$6=2,IF(E1661&gt;Basket_Sheet!$I$7,-10,10),"")))</f>
        <v>10</v>
      </c>
      <c r="K1661">
        <f t="shared" si="429"/>
        <v>0</v>
      </c>
      <c r="L1661">
        <f t="shared" si="430"/>
        <v>3</v>
      </c>
      <c r="M1661">
        <f t="shared" si="431"/>
        <v>3</v>
      </c>
      <c r="N1661">
        <v>41260.851600000002</v>
      </c>
      <c r="O1661" s="6">
        <f t="shared" si="436"/>
        <v>-6.7821944016139835E-3</v>
      </c>
      <c r="P1661">
        <v>76781664</v>
      </c>
      <c r="Q1661" s="6">
        <f t="shared" si="437"/>
        <v>5.3155507537105962E-4</v>
      </c>
      <c r="R1661">
        <v>10818.048788966309</v>
      </c>
      <c r="S1661" s="6">
        <f t="shared" si="438"/>
        <v>-1.2626653879428407E-3</v>
      </c>
      <c r="T1661" s="29">
        <v>1538.7167000000004</v>
      </c>
      <c r="U1661" s="6">
        <f t="shared" si="439"/>
        <v>-1.5800282146405387E-4</v>
      </c>
      <c r="V1661">
        <v>2537.0149999999994</v>
      </c>
      <c r="W1661" s="6">
        <f t="shared" si="441"/>
        <v>0</v>
      </c>
      <c r="X1661">
        <v>12356.76548896631</v>
      </c>
      <c r="Y1661" s="6">
        <f t="shared" si="440"/>
        <v>-1.1252412048223803E-3</v>
      </c>
      <c r="Z1661" s="29">
        <v>14893.780488966309</v>
      </c>
      <c r="AA1661" s="6">
        <f t="shared" si="442"/>
        <v>-9.3374595601469768E-4</v>
      </c>
      <c r="AB1661">
        <f t="shared" si="432"/>
        <v>2023</v>
      </c>
      <c r="AC1661">
        <f t="shared" si="433"/>
        <v>2</v>
      </c>
      <c r="AD1661" s="23">
        <f t="shared" si="434"/>
        <v>1</v>
      </c>
      <c r="AE1661">
        <f>IF(ISBLANK(Basket_Sheet!$I$1),0,IF(Basket_Sheet!$I$1=0,1,IF(Calculation_Sheet!AB1661=Basket_Sheet!$I$1,1,0)))</f>
        <v>1</v>
      </c>
      <c r="AF1661">
        <f>IF(ISBLANK(Basket_Sheet!$I$2),0,IF(Basket_Sheet!$I$2=0,1,IF(Calculation_Sheet!AC1661=Basket_Sheet!$I$2,1,0)))</f>
        <v>0</v>
      </c>
      <c r="AG1661">
        <f>IF(ISBLANK(Basket_Sheet!$I$3),0,IF(Basket_Sheet!$I$3=0,1,IF(Calculation_Sheet!AD1661=Basket_Sheet!$I$3,1,0)))</f>
        <v>0</v>
      </c>
      <c r="AH1661">
        <f t="shared" si="435"/>
        <v>1</v>
      </c>
    </row>
    <row r="1662" spans="1:34" x14ac:dyDescent="0.35">
      <c r="A1662" s="19">
        <v>44971</v>
      </c>
      <c r="B1662" s="7">
        <v>0.90920737517066774</v>
      </c>
      <c r="C1662">
        <v>0.85514245300000002</v>
      </c>
      <c r="D1662">
        <v>0.23497753900000001</v>
      </c>
      <c r="E1662">
        <v>6.2867400670000002</v>
      </c>
      <c r="F1662">
        <v>1</v>
      </c>
      <c r="G1662">
        <f t="shared" si="426"/>
        <v>99999</v>
      </c>
      <c r="H1662">
        <f t="shared" si="427"/>
        <v>99999</v>
      </c>
      <c r="I1662">
        <f t="shared" si="428"/>
        <v>1</v>
      </c>
      <c r="J1662">
        <f>IF(Basket_Sheet!$I$6=0,IF(C1662&lt;Basket_Sheet!$I$7,-10,10),IF(Basket_Sheet!$I$6=1,IF(D1662&lt;Basket_Sheet!$I$7,-10,10),IF(Basket_Sheet!$I$6=2,IF(E1662&gt;Basket_Sheet!$I$7,-10,10),"")))</f>
        <v>10</v>
      </c>
      <c r="K1662">
        <f t="shared" si="429"/>
        <v>1</v>
      </c>
      <c r="L1662">
        <f t="shared" si="430"/>
        <v>5</v>
      </c>
      <c r="M1662">
        <f t="shared" si="431"/>
        <v>5</v>
      </c>
      <c r="N1662">
        <v>41625.5</v>
      </c>
      <c r="O1662" s="6">
        <f t="shared" si="436"/>
        <v>8.8376363031730243E-3</v>
      </c>
      <c r="P1662">
        <v>76953032</v>
      </c>
      <c r="Q1662" s="6">
        <f t="shared" si="437"/>
        <v>2.2318870296949012E-3</v>
      </c>
      <c r="R1662">
        <v>10818.452104540011</v>
      </c>
      <c r="S1662" s="6">
        <f t="shared" si="438"/>
        <v>3.7281729965199517E-5</v>
      </c>
      <c r="T1662" s="29">
        <v>1542.9965800000004</v>
      </c>
      <c r="U1662" s="6">
        <f t="shared" si="439"/>
        <v>2.7814606808387321E-3</v>
      </c>
      <c r="V1662">
        <v>2538.3968399999999</v>
      </c>
      <c r="W1662" s="6">
        <f t="shared" si="441"/>
        <v>5.4467159240312313E-4</v>
      </c>
      <c r="X1662">
        <v>12361.448684540012</v>
      </c>
      <c r="Y1662" s="6">
        <f t="shared" si="440"/>
        <v>3.7899849907185867E-4</v>
      </c>
      <c r="Z1662" s="29">
        <v>14899.845524540011</v>
      </c>
      <c r="AA1662" s="6">
        <f t="shared" si="442"/>
        <v>4.0721934757903533E-4</v>
      </c>
      <c r="AB1662">
        <f t="shared" si="432"/>
        <v>2023</v>
      </c>
      <c r="AC1662">
        <f t="shared" si="433"/>
        <v>2</v>
      </c>
      <c r="AD1662" s="23">
        <f t="shared" si="434"/>
        <v>1</v>
      </c>
      <c r="AE1662">
        <f>IF(ISBLANK(Basket_Sheet!$I$1),0,IF(Basket_Sheet!$I$1=0,1,IF(Calculation_Sheet!AB1662=Basket_Sheet!$I$1,1,0)))</f>
        <v>1</v>
      </c>
      <c r="AF1662">
        <f>IF(ISBLANK(Basket_Sheet!$I$2),0,IF(Basket_Sheet!$I$2=0,1,IF(Calculation_Sheet!AC1662=Basket_Sheet!$I$2,1,0)))</f>
        <v>0</v>
      </c>
      <c r="AG1662">
        <f>IF(ISBLANK(Basket_Sheet!$I$3),0,IF(Basket_Sheet!$I$3=0,1,IF(Calculation_Sheet!AD1662=Basket_Sheet!$I$3,1,0)))</f>
        <v>0</v>
      </c>
      <c r="AH1662">
        <f t="shared" si="435"/>
        <v>1</v>
      </c>
    </row>
    <row r="1663" spans="1:34" x14ac:dyDescent="0.35">
      <c r="A1663" s="19">
        <v>44972</v>
      </c>
      <c r="B1663" s="7">
        <v>-0.13764462259812035</v>
      </c>
      <c r="C1663">
        <v>1.468626E-3</v>
      </c>
      <c r="D1663">
        <v>0.139261036</v>
      </c>
      <c r="E1663">
        <v>10.162716140000001</v>
      </c>
      <c r="F1663">
        <v>4</v>
      </c>
      <c r="G1663">
        <f t="shared" si="426"/>
        <v>99999</v>
      </c>
      <c r="H1663">
        <f t="shared" si="427"/>
        <v>0</v>
      </c>
      <c r="I1663">
        <f t="shared" si="428"/>
        <v>99999</v>
      </c>
      <c r="J1663">
        <f>IF(Basket_Sheet!$I$6=0,IF(C1663&lt;Basket_Sheet!$I$7,-10,10),IF(Basket_Sheet!$I$6=1,IF(D1663&lt;Basket_Sheet!$I$7,-10,10),IF(Basket_Sheet!$I$6=2,IF(E1663&gt;Basket_Sheet!$I$7,-10,10),"")))</f>
        <v>10</v>
      </c>
      <c r="K1663">
        <f t="shared" si="429"/>
        <v>0</v>
      </c>
      <c r="L1663">
        <f t="shared" si="430"/>
        <v>3</v>
      </c>
      <c r="M1663">
        <f t="shared" si="431"/>
        <v>3</v>
      </c>
      <c r="N1663">
        <v>41756.699200000003</v>
      </c>
      <c r="O1663" s="6">
        <f t="shared" si="436"/>
        <v>3.1518948721336315E-3</v>
      </c>
      <c r="P1663">
        <v>77198664</v>
      </c>
      <c r="Q1663" s="6">
        <f t="shared" si="437"/>
        <v>3.1919729946443542E-3</v>
      </c>
      <c r="R1663">
        <v>10799.802551208513</v>
      </c>
      <c r="S1663" s="6">
        <f t="shared" si="438"/>
        <v>-1.7238652213167338E-3</v>
      </c>
      <c r="T1663" s="29">
        <v>1543.9708200000005</v>
      </c>
      <c r="U1663" s="6">
        <f t="shared" si="439"/>
        <v>6.313947889631244E-4</v>
      </c>
      <c r="V1663">
        <v>2531.1650399999999</v>
      </c>
      <c r="W1663" s="6">
        <f t="shared" si="441"/>
        <v>-2.8489635214011821E-3</v>
      </c>
      <c r="X1663">
        <v>12343.773371208514</v>
      </c>
      <c r="Y1663" s="6">
        <f t="shared" si="440"/>
        <v>-1.4298739397432536E-3</v>
      </c>
      <c r="Z1663" s="29">
        <v>14874.938411208514</v>
      </c>
      <c r="AA1663" s="6">
        <f t="shared" si="442"/>
        <v>-1.6716356750461348E-3</v>
      </c>
      <c r="AB1663">
        <f t="shared" si="432"/>
        <v>2023</v>
      </c>
      <c r="AC1663">
        <f t="shared" si="433"/>
        <v>2</v>
      </c>
      <c r="AD1663" s="23">
        <f t="shared" si="434"/>
        <v>1</v>
      </c>
      <c r="AE1663">
        <f>IF(ISBLANK(Basket_Sheet!$I$1),0,IF(Basket_Sheet!$I$1=0,1,IF(Calculation_Sheet!AB1663=Basket_Sheet!$I$1,1,0)))</f>
        <v>1</v>
      </c>
      <c r="AF1663">
        <f>IF(ISBLANK(Basket_Sheet!$I$2),0,IF(Basket_Sheet!$I$2=0,1,IF(Calculation_Sheet!AC1663=Basket_Sheet!$I$2,1,0)))</f>
        <v>0</v>
      </c>
      <c r="AG1663">
        <f>IF(ISBLANK(Basket_Sheet!$I$3),0,IF(Basket_Sheet!$I$3=0,1,IF(Calculation_Sheet!AD1663=Basket_Sheet!$I$3,1,0)))</f>
        <v>0</v>
      </c>
      <c r="AH1663">
        <f t="shared" si="435"/>
        <v>1</v>
      </c>
    </row>
    <row r="1664" spans="1:34" x14ac:dyDescent="0.35">
      <c r="A1664" s="19">
        <v>44973</v>
      </c>
      <c r="B1664" s="7">
        <v>-2.0164965984561807</v>
      </c>
      <c r="C1664">
        <v>0.67497830199999997</v>
      </c>
      <c r="D1664">
        <v>0.224717995</v>
      </c>
      <c r="E1664">
        <v>8.9922893259999999</v>
      </c>
      <c r="F1664">
        <v>8</v>
      </c>
      <c r="G1664">
        <f t="shared" si="426"/>
        <v>-1</v>
      </c>
      <c r="H1664">
        <f t="shared" si="427"/>
        <v>99999</v>
      </c>
      <c r="I1664">
        <f t="shared" si="428"/>
        <v>99999</v>
      </c>
      <c r="J1664">
        <f>IF(Basket_Sheet!$I$6=0,IF(C1664&lt;Basket_Sheet!$I$7,-10,10),IF(Basket_Sheet!$I$6=1,IF(D1664&lt;Basket_Sheet!$I$7,-10,10),IF(Basket_Sheet!$I$6=2,IF(E1664&gt;Basket_Sheet!$I$7,-10,10),"")))</f>
        <v>10</v>
      </c>
      <c r="K1664">
        <f t="shared" si="429"/>
        <v>-1</v>
      </c>
      <c r="L1664">
        <f t="shared" si="430"/>
        <v>1</v>
      </c>
      <c r="M1664">
        <f t="shared" si="431"/>
        <v>1</v>
      </c>
      <c r="N1664">
        <v>41554.101600000002</v>
      </c>
      <c r="O1664" s="6">
        <f t="shared" si="436"/>
        <v>-4.8518585970991346E-3</v>
      </c>
      <c r="P1664">
        <v>77631384</v>
      </c>
      <c r="Q1664" s="6">
        <f t="shared" si="437"/>
        <v>5.6052783504128012E-3</v>
      </c>
      <c r="R1664">
        <v>10840.486428343695</v>
      </c>
      <c r="S1664" s="6">
        <f t="shared" si="438"/>
        <v>3.7670945318004634E-3</v>
      </c>
      <c r="T1664" s="29">
        <v>1547.3123200000005</v>
      </c>
      <c r="U1664" s="6">
        <f t="shared" si="439"/>
        <v>2.164224839430684E-3</v>
      </c>
      <c r="V1664">
        <v>2517.3361999999997</v>
      </c>
      <c r="W1664" s="6">
        <f t="shared" si="441"/>
        <v>-5.4634288090515959E-3</v>
      </c>
      <c r="X1664">
        <v>12387.798748343695</v>
      </c>
      <c r="Y1664" s="6">
        <f t="shared" si="440"/>
        <v>3.5666060783219322E-3</v>
      </c>
      <c r="Z1664" s="29">
        <v>14905.134948343695</v>
      </c>
      <c r="AA1664" s="6">
        <f t="shared" si="442"/>
        <v>2.0300277083789009E-3</v>
      </c>
      <c r="AB1664">
        <f t="shared" si="432"/>
        <v>2023</v>
      </c>
      <c r="AC1664">
        <f t="shared" si="433"/>
        <v>2</v>
      </c>
      <c r="AD1664" s="23">
        <f t="shared" si="434"/>
        <v>1</v>
      </c>
      <c r="AE1664">
        <f>IF(ISBLANK(Basket_Sheet!$I$1),0,IF(Basket_Sheet!$I$1=0,1,IF(Calculation_Sheet!AB1664=Basket_Sheet!$I$1,1,0)))</f>
        <v>1</v>
      </c>
      <c r="AF1664">
        <f>IF(ISBLANK(Basket_Sheet!$I$2),0,IF(Basket_Sheet!$I$2=0,1,IF(Calculation_Sheet!AC1664=Basket_Sheet!$I$2,1,0)))</f>
        <v>0</v>
      </c>
      <c r="AG1664">
        <f>IF(ISBLANK(Basket_Sheet!$I$3),0,IF(Basket_Sheet!$I$3=0,1,IF(Calculation_Sheet!AD1664=Basket_Sheet!$I$3,1,0)))</f>
        <v>0</v>
      </c>
      <c r="AH1664">
        <f t="shared" si="435"/>
        <v>1</v>
      </c>
    </row>
    <row r="1665" spans="1:34" x14ac:dyDescent="0.35">
      <c r="A1665" s="19">
        <v>44974</v>
      </c>
      <c r="B1665" s="7">
        <v>-1.957742184423221</v>
      </c>
      <c r="C1665">
        <v>0.78699258299999997</v>
      </c>
      <c r="D1665">
        <v>0.15139808699999999</v>
      </c>
      <c r="E1665">
        <v>6.4263467929999996</v>
      </c>
      <c r="F1665">
        <v>8</v>
      </c>
      <c r="G1665">
        <f t="shared" si="426"/>
        <v>-1</v>
      </c>
      <c r="H1665">
        <f t="shared" si="427"/>
        <v>99999</v>
      </c>
      <c r="I1665">
        <f t="shared" si="428"/>
        <v>99999</v>
      </c>
      <c r="J1665">
        <f>IF(Basket_Sheet!$I$6=0,IF(C1665&lt;Basket_Sheet!$I$7,-10,10),IF(Basket_Sheet!$I$6=1,IF(D1665&lt;Basket_Sheet!$I$7,-10,10),IF(Basket_Sheet!$I$6=2,IF(E1665&gt;Basket_Sheet!$I$7,-10,10),"")))</f>
        <v>10</v>
      </c>
      <c r="K1665">
        <f t="shared" si="429"/>
        <v>-1</v>
      </c>
      <c r="L1665">
        <f t="shared" si="430"/>
        <v>1</v>
      </c>
      <c r="M1665">
        <f t="shared" si="431"/>
        <v>1</v>
      </c>
      <c r="N1665">
        <v>41132</v>
      </c>
      <c r="O1665" s="6">
        <f t="shared" si="436"/>
        <v>-1.0157880540004327E-2</v>
      </c>
      <c r="P1665">
        <v>77563880</v>
      </c>
      <c r="Q1665" s="6">
        <f t="shared" si="437"/>
        <v>-8.6954523443760756E-4</v>
      </c>
      <c r="R1665">
        <v>10823.150611432158</v>
      </c>
      <c r="S1665" s="6">
        <f t="shared" si="438"/>
        <v>-1.599173342093696E-3</v>
      </c>
      <c r="T1665" s="29">
        <v>1551.8489800000007</v>
      </c>
      <c r="U1665" s="6">
        <f t="shared" si="439"/>
        <v>2.9319614025953289E-3</v>
      </c>
      <c r="V1665">
        <v>2504.4371199999996</v>
      </c>
      <c r="W1665" s="6">
        <f t="shared" si="441"/>
        <v>-5.1240990377050544E-3</v>
      </c>
      <c r="X1665">
        <v>12374.999591432159</v>
      </c>
      <c r="Y1665" s="6">
        <f t="shared" si="440"/>
        <v>-1.0332067198982609E-3</v>
      </c>
      <c r="Z1665" s="29">
        <v>14879.436711432158</v>
      </c>
      <c r="AA1665" s="6">
        <f t="shared" si="442"/>
        <v>-1.7241197077785264E-3</v>
      </c>
      <c r="AB1665">
        <f t="shared" si="432"/>
        <v>2023</v>
      </c>
      <c r="AC1665">
        <f t="shared" si="433"/>
        <v>2</v>
      </c>
      <c r="AD1665" s="23">
        <f t="shared" si="434"/>
        <v>1</v>
      </c>
      <c r="AE1665">
        <f>IF(ISBLANK(Basket_Sheet!$I$1),0,IF(Basket_Sheet!$I$1=0,1,IF(Calculation_Sheet!AB1665=Basket_Sheet!$I$1,1,0)))</f>
        <v>1</v>
      </c>
      <c r="AF1665">
        <f>IF(ISBLANK(Basket_Sheet!$I$2),0,IF(Basket_Sheet!$I$2=0,1,IF(Calculation_Sheet!AC1665=Basket_Sheet!$I$2,1,0)))</f>
        <v>0</v>
      </c>
      <c r="AG1665">
        <f>IF(ISBLANK(Basket_Sheet!$I$3),0,IF(Basket_Sheet!$I$3=0,1,IF(Calculation_Sheet!AD1665=Basket_Sheet!$I$3,1,0)))</f>
        <v>0</v>
      </c>
      <c r="AH1665">
        <f t="shared" si="435"/>
        <v>1</v>
      </c>
    </row>
    <row r="1666" spans="1:34" x14ac:dyDescent="0.35">
      <c r="A1666" s="19">
        <v>44977</v>
      </c>
      <c r="B1666" s="7">
        <v>-1.0779830097254479</v>
      </c>
      <c r="C1666">
        <v>0.94158007300000002</v>
      </c>
      <c r="D1666">
        <v>0.22624877099999999</v>
      </c>
      <c r="E1666">
        <v>5.7314475790000001</v>
      </c>
      <c r="F1666">
        <v>5</v>
      </c>
      <c r="G1666">
        <f t="shared" si="426"/>
        <v>-1</v>
      </c>
      <c r="H1666">
        <f t="shared" si="427"/>
        <v>99999</v>
      </c>
      <c r="I1666">
        <f t="shared" si="428"/>
        <v>99999</v>
      </c>
      <c r="J1666">
        <f>IF(Basket_Sheet!$I$6=0,IF(C1666&lt;Basket_Sheet!$I$7,-10,10),IF(Basket_Sheet!$I$6=1,IF(D1666&lt;Basket_Sheet!$I$7,-10,10),IF(Basket_Sheet!$I$6=2,IF(E1666&gt;Basket_Sheet!$I$7,-10,10),"")))</f>
        <v>10</v>
      </c>
      <c r="K1666">
        <f t="shared" si="429"/>
        <v>-1</v>
      </c>
      <c r="L1666">
        <f t="shared" si="430"/>
        <v>1</v>
      </c>
      <c r="M1666">
        <f t="shared" si="431"/>
        <v>1</v>
      </c>
      <c r="N1666">
        <v>40707.148399999998</v>
      </c>
      <c r="O1666" s="6">
        <f t="shared" si="436"/>
        <v>-1.0328979869687838E-2</v>
      </c>
      <c r="P1666">
        <v>77694168</v>
      </c>
      <c r="Q1666" s="6">
        <f t="shared" si="437"/>
        <v>1.6797509356158979E-3</v>
      </c>
      <c r="R1666">
        <v>10827.553020660171</v>
      </c>
      <c r="S1666" s="6">
        <f t="shared" si="438"/>
        <v>4.0675856652705455E-4</v>
      </c>
      <c r="T1666" s="29">
        <v>1554.4411400000006</v>
      </c>
      <c r="U1666" s="6">
        <f t="shared" si="439"/>
        <v>1.6703687236370168E-3</v>
      </c>
      <c r="V1666">
        <v>2504.8159999999998</v>
      </c>
      <c r="W1666" s="6">
        <f t="shared" si="441"/>
        <v>1.5128349479187619E-4</v>
      </c>
      <c r="X1666">
        <v>12381.994160660171</v>
      </c>
      <c r="Y1666" s="6">
        <f t="shared" si="440"/>
        <v>5.6521773405604492E-4</v>
      </c>
      <c r="Z1666" s="29">
        <v>14886.81016066017</v>
      </c>
      <c r="AA1666" s="6">
        <f t="shared" si="442"/>
        <v>4.9554626099168608E-4</v>
      </c>
      <c r="AB1666">
        <f t="shared" si="432"/>
        <v>2023</v>
      </c>
      <c r="AC1666">
        <f t="shared" si="433"/>
        <v>2</v>
      </c>
      <c r="AD1666" s="23">
        <f t="shared" si="434"/>
        <v>1</v>
      </c>
      <c r="AE1666">
        <f>IF(ISBLANK(Basket_Sheet!$I$1),0,IF(Basket_Sheet!$I$1=0,1,IF(Calculation_Sheet!AB1666=Basket_Sheet!$I$1,1,0)))</f>
        <v>1</v>
      </c>
      <c r="AF1666">
        <f>IF(ISBLANK(Basket_Sheet!$I$2),0,IF(Basket_Sheet!$I$2=0,1,IF(Calculation_Sheet!AC1666=Basket_Sheet!$I$2,1,0)))</f>
        <v>0</v>
      </c>
      <c r="AG1666">
        <f>IF(ISBLANK(Basket_Sheet!$I$3),0,IF(Basket_Sheet!$I$3=0,1,IF(Calculation_Sheet!AD1666=Basket_Sheet!$I$3,1,0)))</f>
        <v>0</v>
      </c>
      <c r="AH1666">
        <f t="shared" si="435"/>
        <v>1</v>
      </c>
    </row>
    <row r="1667" spans="1:34" x14ac:dyDescent="0.35">
      <c r="A1667" s="19">
        <v>44978</v>
      </c>
      <c r="B1667" s="7">
        <v>-1.1864414762466029</v>
      </c>
      <c r="C1667">
        <v>0.111752859</v>
      </c>
      <c r="D1667">
        <v>2.7858007000000001E-2</v>
      </c>
      <c r="E1667">
        <v>9.8376761510000001</v>
      </c>
      <c r="F1667">
        <v>6</v>
      </c>
      <c r="G1667">
        <f t="shared" si="426"/>
        <v>-1</v>
      </c>
      <c r="H1667">
        <f t="shared" si="427"/>
        <v>99999</v>
      </c>
      <c r="I1667">
        <f t="shared" si="428"/>
        <v>99999</v>
      </c>
      <c r="J1667">
        <f>IF(Basket_Sheet!$I$6=0,IF(C1667&lt;Basket_Sheet!$I$7,-10,10),IF(Basket_Sheet!$I$6=1,IF(D1667&lt;Basket_Sheet!$I$7,-10,10),IF(Basket_Sheet!$I$6=2,IF(E1667&gt;Basket_Sheet!$I$7,-10,10),"")))</f>
        <v>-10</v>
      </c>
      <c r="K1667">
        <f t="shared" si="429"/>
        <v>-1</v>
      </c>
      <c r="L1667">
        <f t="shared" si="430"/>
        <v>2</v>
      </c>
      <c r="M1667">
        <f t="shared" si="431"/>
        <v>2</v>
      </c>
      <c r="N1667">
        <v>40696.050799999997</v>
      </c>
      <c r="O1667" s="6">
        <f t="shared" si="436"/>
        <v>-2.7262042260867148E-4</v>
      </c>
      <c r="P1667">
        <v>77051232</v>
      </c>
      <c r="Q1667" s="6">
        <f t="shared" si="437"/>
        <v>-8.2752157150328687E-3</v>
      </c>
      <c r="R1667">
        <v>10833.863993427713</v>
      </c>
      <c r="S1667" s="6">
        <f t="shared" si="438"/>
        <v>5.8286232868121068E-4</v>
      </c>
      <c r="T1667" s="29">
        <v>1551.7600600000005</v>
      </c>
      <c r="U1667" s="6">
        <f t="shared" si="439"/>
        <v>-1.7247870832858281E-3</v>
      </c>
      <c r="V1667">
        <v>2510.7680399999999</v>
      </c>
      <c r="W1667" s="6">
        <f t="shared" si="441"/>
        <v>2.3762384143186654E-3</v>
      </c>
      <c r="X1667">
        <v>12385.624053427713</v>
      </c>
      <c r="Y1667" s="6">
        <f t="shared" si="440"/>
        <v>2.9315897911463829E-4</v>
      </c>
      <c r="Z1667" s="29">
        <v>14896.392093427712</v>
      </c>
      <c r="AA1667" s="6">
        <f t="shared" si="442"/>
        <v>6.4365251280373847E-4</v>
      </c>
      <c r="AB1667">
        <f t="shared" si="432"/>
        <v>2023</v>
      </c>
      <c r="AC1667">
        <f t="shared" si="433"/>
        <v>2</v>
      </c>
      <c r="AD1667" s="23">
        <f t="shared" si="434"/>
        <v>1</v>
      </c>
      <c r="AE1667">
        <f>IF(ISBLANK(Basket_Sheet!$I$1),0,IF(Basket_Sheet!$I$1=0,1,IF(Calculation_Sheet!AB1667=Basket_Sheet!$I$1,1,0)))</f>
        <v>1</v>
      </c>
      <c r="AF1667">
        <f>IF(ISBLANK(Basket_Sheet!$I$2),0,IF(Basket_Sheet!$I$2=0,1,IF(Calculation_Sheet!AC1667=Basket_Sheet!$I$2,1,0)))</f>
        <v>0</v>
      </c>
      <c r="AG1667">
        <f>IF(ISBLANK(Basket_Sheet!$I$3),0,IF(Basket_Sheet!$I$3=0,1,IF(Calculation_Sheet!AD1667=Basket_Sheet!$I$3,1,0)))</f>
        <v>0</v>
      </c>
      <c r="AH1667">
        <f t="shared" si="435"/>
        <v>1</v>
      </c>
    </row>
    <row r="1668" spans="1:34" x14ac:dyDescent="0.35">
      <c r="A1668" s="19">
        <v>44979</v>
      </c>
      <c r="B1668" s="7">
        <v>-0.78789963014603759</v>
      </c>
      <c r="C1668">
        <v>0.78666292699999996</v>
      </c>
      <c r="D1668">
        <v>0.29663696000000001</v>
      </c>
      <c r="E1668">
        <v>5.8303664270000004</v>
      </c>
      <c r="F1668">
        <v>2</v>
      </c>
      <c r="G1668">
        <f t="shared" si="426"/>
        <v>-1</v>
      </c>
      <c r="H1668">
        <f t="shared" si="427"/>
        <v>99999</v>
      </c>
      <c r="I1668">
        <f t="shared" si="428"/>
        <v>99999</v>
      </c>
      <c r="J1668">
        <f>IF(Basket_Sheet!$I$6=0,IF(C1668&lt;Basket_Sheet!$I$7,-10,10),IF(Basket_Sheet!$I$6=1,IF(D1668&lt;Basket_Sheet!$I$7,-10,10),IF(Basket_Sheet!$I$6=2,IF(E1668&gt;Basket_Sheet!$I$7,-10,10),"")))</f>
        <v>10</v>
      </c>
      <c r="K1668">
        <f t="shared" si="429"/>
        <v>-1</v>
      </c>
      <c r="L1668">
        <f t="shared" si="430"/>
        <v>1</v>
      </c>
      <c r="M1668">
        <f t="shared" si="431"/>
        <v>1</v>
      </c>
      <c r="N1668">
        <v>39968.699200000003</v>
      </c>
      <c r="O1668" s="6">
        <f t="shared" si="436"/>
        <v>-1.7872780913670283E-2</v>
      </c>
      <c r="P1668">
        <v>77317840</v>
      </c>
      <c r="Q1668" s="6">
        <f t="shared" si="437"/>
        <v>3.4601393524764656E-3</v>
      </c>
      <c r="R1668">
        <v>10854.183834459591</v>
      </c>
      <c r="S1668" s="6">
        <f t="shared" si="438"/>
        <v>1.8755857600025738E-3</v>
      </c>
      <c r="T1668" s="29">
        <v>1558.3481600000007</v>
      </c>
      <c r="U1668" s="6">
        <f t="shared" si="439"/>
        <v>4.2455661605313999E-3</v>
      </c>
      <c r="V1668">
        <v>2514.3676399999999</v>
      </c>
      <c r="W1668" s="6">
        <f t="shared" si="441"/>
        <v>1.4336648956230214E-3</v>
      </c>
      <c r="X1668">
        <v>12412.531994459592</v>
      </c>
      <c r="Y1668" s="6">
        <f t="shared" si="440"/>
        <v>2.1725139497055235E-3</v>
      </c>
      <c r="Z1668" s="29">
        <v>14926.899634459593</v>
      </c>
      <c r="AA1668" s="6">
        <f t="shared" si="442"/>
        <v>2.0479818764531643E-3</v>
      </c>
      <c r="AB1668">
        <f t="shared" si="432"/>
        <v>2023</v>
      </c>
      <c r="AC1668">
        <f t="shared" si="433"/>
        <v>2</v>
      </c>
      <c r="AD1668" s="23">
        <f t="shared" si="434"/>
        <v>1</v>
      </c>
      <c r="AE1668">
        <f>IF(ISBLANK(Basket_Sheet!$I$1),0,IF(Basket_Sheet!$I$1=0,1,IF(Calculation_Sheet!AB1668=Basket_Sheet!$I$1,1,0)))</f>
        <v>1</v>
      </c>
      <c r="AF1668">
        <f>IF(ISBLANK(Basket_Sheet!$I$2),0,IF(Basket_Sheet!$I$2=0,1,IF(Calculation_Sheet!AC1668=Basket_Sheet!$I$2,1,0)))</f>
        <v>0</v>
      </c>
      <c r="AG1668">
        <f>IF(ISBLANK(Basket_Sheet!$I$3),0,IF(Basket_Sheet!$I$3=0,1,IF(Calculation_Sheet!AD1668=Basket_Sheet!$I$3,1,0)))</f>
        <v>0</v>
      </c>
      <c r="AH1668">
        <f t="shared" si="435"/>
        <v>1</v>
      </c>
    </row>
    <row r="1669" spans="1:34" x14ac:dyDescent="0.35">
      <c r="A1669" s="19">
        <v>44980</v>
      </c>
      <c r="B1669" s="7">
        <v>-9.5045788531907135E-2</v>
      </c>
      <c r="C1669">
        <v>0.13125782899999999</v>
      </c>
      <c r="D1669">
        <v>9.5444417000000004E-2</v>
      </c>
      <c r="E1669">
        <v>10.005493550000001</v>
      </c>
      <c r="F1669">
        <v>15</v>
      </c>
      <c r="G1669">
        <f t="shared" si="426"/>
        <v>99999</v>
      </c>
      <c r="H1669">
        <f t="shared" si="427"/>
        <v>0</v>
      </c>
      <c r="I1669">
        <f t="shared" si="428"/>
        <v>99999</v>
      </c>
      <c r="J1669">
        <f>IF(Basket_Sheet!$I$6=0,IF(C1669&lt;Basket_Sheet!$I$7,-10,10),IF(Basket_Sheet!$I$6=1,IF(D1669&lt;Basket_Sheet!$I$7,-10,10),IF(Basket_Sheet!$I$6=2,IF(E1669&gt;Basket_Sheet!$I$7,-10,10),"")))</f>
        <v>10</v>
      </c>
      <c r="K1669">
        <f t="shared" si="429"/>
        <v>0</v>
      </c>
      <c r="L1669">
        <f t="shared" si="430"/>
        <v>3</v>
      </c>
      <c r="M1669">
        <f t="shared" si="431"/>
        <v>3</v>
      </c>
      <c r="N1669">
        <v>40076.050799999997</v>
      </c>
      <c r="O1669" s="6">
        <f t="shared" si="436"/>
        <v>2.6858917640231184E-3</v>
      </c>
      <c r="P1669">
        <v>76536464</v>
      </c>
      <c r="Q1669" s="6">
        <f t="shared" si="437"/>
        <v>-1.0106024689774062E-2</v>
      </c>
      <c r="R1669">
        <v>10826.311856826356</v>
      </c>
      <c r="S1669" s="6">
        <f t="shared" si="438"/>
        <v>-2.567855682040987E-3</v>
      </c>
      <c r="T1669" s="29">
        <v>1555.0055800000005</v>
      </c>
      <c r="U1669" s="6">
        <f t="shared" si="439"/>
        <v>-2.1449507149930991E-3</v>
      </c>
      <c r="V1669">
        <v>2529.38832</v>
      </c>
      <c r="W1669" s="6">
        <f t="shared" si="441"/>
        <v>5.9739394355233788E-3</v>
      </c>
      <c r="X1669">
        <v>12381.317436826357</v>
      </c>
      <c r="Y1669" s="6">
        <f t="shared" si="440"/>
        <v>-2.5147615045155725E-3</v>
      </c>
      <c r="Z1669" s="29">
        <v>14910.705756826357</v>
      </c>
      <c r="AA1669" s="6">
        <f t="shared" si="442"/>
        <v>-1.0848788448909463E-3</v>
      </c>
      <c r="AB1669">
        <f t="shared" si="432"/>
        <v>2023</v>
      </c>
      <c r="AC1669">
        <f t="shared" si="433"/>
        <v>2</v>
      </c>
      <c r="AD1669" s="23">
        <f t="shared" si="434"/>
        <v>1</v>
      </c>
      <c r="AE1669">
        <f>IF(ISBLANK(Basket_Sheet!$I$1),0,IF(Basket_Sheet!$I$1=0,1,IF(Calculation_Sheet!AB1669=Basket_Sheet!$I$1,1,0)))</f>
        <v>1</v>
      </c>
      <c r="AF1669">
        <f>IF(ISBLANK(Basket_Sheet!$I$2),0,IF(Basket_Sheet!$I$2=0,1,IF(Calculation_Sheet!AC1669=Basket_Sheet!$I$2,1,0)))</f>
        <v>0</v>
      </c>
      <c r="AG1669">
        <f>IF(ISBLANK(Basket_Sheet!$I$3),0,IF(Basket_Sheet!$I$3=0,1,IF(Calculation_Sheet!AD1669=Basket_Sheet!$I$3,1,0)))</f>
        <v>0</v>
      </c>
      <c r="AH1669">
        <f t="shared" si="435"/>
        <v>1</v>
      </c>
    </row>
    <row r="1670" spans="1:34" x14ac:dyDescent="0.35">
      <c r="A1670" s="19">
        <v>44981</v>
      </c>
      <c r="B1670" s="7">
        <v>0.33883298209166235</v>
      </c>
      <c r="C1670">
        <v>0.75237830000000006</v>
      </c>
      <c r="D1670">
        <v>0.158799457</v>
      </c>
      <c r="E1670">
        <v>9.5807020010000006</v>
      </c>
      <c r="F1670">
        <v>13</v>
      </c>
      <c r="G1670">
        <f t="shared" si="426"/>
        <v>99999</v>
      </c>
      <c r="H1670">
        <f t="shared" si="427"/>
        <v>99999</v>
      </c>
      <c r="I1670">
        <f t="shared" si="428"/>
        <v>1</v>
      </c>
      <c r="J1670">
        <f>IF(Basket_Sheet!$I$6=0,IF(C1670&lt;Basket_Sheet!$I$7,-10,10),IF(Basket_Sheet!$I$6=1,IF(D1670&lt;Basket_Sheet!$I$7,-10,10),IF(Basket_Sheet!$I$6=2,IF(E1670&gt;Basket_Sheet!$I$7,-10,10),"")))</f>
        <v>10</v>
      </c>
      <c r="K1670">
        <f t="shared" si="429"/>
        <v>1</v>
      </c>
      <c r="L1670">
        <f t="shared" si="430"/>
        <v>5</v>
      </c>
      <c r="M1670">
        <f t="shared" si="431"/>
        <v>5</v>
      </c>
      <c r="N1670">
        <v>39904.699200000003</v>
      </c>
      <c r="O1670" s="6">
        <f t="shared" si="436"/>
        <v>-4.275660814363369E-3</v>
      </c>
      <c r="P1670">
        <v>76709464</v>
      </c>
      <c r="Q1670" s="6">
        <f t="shared" si="437"/>
        <v>2.2603604995390381E-3</v>
      </c>
      <c r="R1670">
        <v>10828.367700401621</v>
      </c>
      <c r="S1670" s="6">
        <f t="shared" si="438"/>
        <v>1.8989325288720771E-4</v>
      </c>
      <c r="T1670" s="29">
        <v>1554.4539800000005</v>
      </c>
      <c r="U1670" s="6">
        <f t="shared" si="439"/>
        <v>-3.5472541519754319E-4</v>
      </c>
      <c r="V1670">
        <v>2522.5839599999995</v>
      </c>
      <c r="W1670" s="6">
        <f t="shared" si="441"/>
        <v>-2.6901207482450396E-3</v>
      </c>
      <c r="X1670">
        <v>12382.821680401621</v>
      </c>
      <c r="Y1670" s="6">
        <f t="shared" si="440"/>
        <v>1.2149301420771863E-4</v>
      </c>
      <c r="Z1670" s="29">
        <v>14905.405640401621</v>
      </c>
      <c r="AA1670" s="6">
        <f t="shared" si="442"/>
        <v>-3.5545711324291851E-4</v>
      </c>
      <c r="AB1670">
        <f t="shared" si="432"/>
        <v>2023</v>
      </c>
      <c r="AC1670">
        <f t="shared" si="433"/>
        <v>2</v>
      </c>
      <c r="AD1670" s="23">
        <f t="shared" si="434"/>
        <v>1</v>
      </c>
      <c r="AE1670">
        <f>IF(ISBLANK(Basket_Sheet!$I$1),0,IF(Basket_Sheet!$I$1=0,1,IF(Calculation_Sheet!AB1670=Basket_Sheet!$I$1,1,0)))</f>
        <v>1</v>
      </c>
      <c r="AF1670">
        <f>IF(ISBLANK(Basket_Sheet!$I$2),0,IF(Basket_Sheet!$I$2=0,1,IF(Calculation_Sheet!AC1670=Basket_Sheet!$I$2,1,0)))</f>
        <v>0</v>
      </c>
      <c r="AG1670">
        <f>IF(ISBLANK(Basket_Sheet!$I$3),0,IF(Basket_Sheet!$I$3=0,1,IF(Calculation_Sheet!AD1670=Basket_Sheet!$I$3,1,0)))</f>
        <v>0</v>
      </c>
      <c r="AH1670">
        <f t="shared" si="435"/>
        <v>1</v>
      </c>
    </row>
    <row r="1671" spans="1:34" x14ac:dyDescent="0.35">
      <c r="A1671" s="19">
        <v>44984</v>
      </c>
      <c r="B1671" s="7">
        <v>1.2789781349320477</v>
      </c>
      <c r="C1671">
        <v>0.63122292599999996</v>
      </c>
      <c r="D1671">
        <v>0.101924875</v>
      </c>
      <c r="E1671">
        <v>8.9044623999999999</v>
      </c>
      <c r="F1671">
        <v>9</v>
      </c>
      <c r="G1671">
        <f t="shared" si="426"/>
        <v>99999</v>
      </c>
      <c r="H1671">
        <f t="shared" si="427"/>
        <v>99999</v>
      </c>
      <c r="I1671">
        <f t="shared" si="428"/>
        <v>1</v>
      </c>
      <c r="J1671">
        <f>IF(Basket_Sheet!$I$6=0,IF(C1671&lt;Basket_Sheet!$I$7,-10,10),IF(Basket_Sheet!$I$6=1,IF(D1671&lt;Basket_Sheet!$I$7,-10,10),IF(Basket_Sheet!$I$6=2,IF(E1671&gt;Basket_Sheet!$I$7,-10,10),"")))</f>
        <v>10</v>
      </c>
      <c r="K1671">
        <f t="shared" si="429"/>
        <v>1</v>
      </c>
      <c r="L1671">
        <f t="shared" si="430"/>
        <v>5</v>
      </c>
      <c r="M1671">
        <f t="shared" si="431"/>
        <v>5</v>
      </c>
      <c r="N1671">
        <v>40355.851600000002</v>
      </c>
      <c r="O1671" s="6">
        <f t="shared" si="436"/>
        <v>1.1305746166356156E-2</v>
      </c>
      <c r="P1671">
        <v>76213920</v>
      </c>
      <c r="Q1671" s="6">
        <f t="shared" si="437"/>
        <v>-6.4600112445056812E-3</v>
      </c>
      <c r="R1671">
        <v>10840.980516859499</v>
      </c>
      <c r="S1671" s="6">
        <f t="shared" si="438"/>
        <v>1.1647938827761273E-3</v>
      </c>
      <c r="T1671" s="29">
        <v>1554.7698800000005</v>
      </c>
      <c r="U1671" s="6">
        <f t="shared" si="439"/>
        <v>2.0322248459225811E-4</v>
      </c>
      <c r="V1671">
        <v>2523.4454799999994</v>
      </c>
      <c r="W1671" s="6">
        <f t="shared" si="441"/>
        <v>3.4152282487354135E-4</v>
      </c>
      <c r="X1671">
        <v>12395.750396859499</v>
      </c>
      <c r="Y1671" s="6">
        <f t="shared" si="440"/>
        <v>1.0440848452448748E-3</v>
      </c>
      <c r="Z1671" s="29">
        <v>14919.1958768595</v>
      </c>
      <c r="AA1671" s="6">
        <f t="shared" si="442"/>
        <v>9.2518357370297011E-4</v>
      </c>
      <c r="AB1671">
        <f t="shared" si="432"/>
        <v>2023</v>
      </c>
      <c r="AC1671">
        <f t="shared" si="433"/>
        <v>2</v>
      </c>
      <c r="AD1671" s="23">
        <f t="shared" si="434"/>
        <v>1</v>
      </c>
      <c r="AE1671">
        <f>IF(ISBLANK(Basket_Sheet!$I$1),0,IF(Basket_Sheet!$I$1=0,1,IF(Calculation_Sheet!AB1671=Basket_Sheet!$I$1,1,0)))</f>
        <v>1</v>
      </c>
      <c r="AF1671">
        <f>IF(ISBLANK(Basket_Sheet!$I$2),0,IF(Basket_Sheet!$I$2=0,1,IF(Calculation_Sheet!AC1671=Basket_Sheet!$I$2,1,0)))</f>
        <v>0</v>
      </c>
      <c r="AG1671">
        <f>IF(ISBLANK(Basket_Sheet!$I$3),0,IF(Basket_Sheet!$I$3=0,1,IF(Calculation_Sheet!AD1671=Basket_Sheet!$I$3,1,0)))</f>
        <v>0</v>
      </c>
      <c r="AH1671">
        <f t="shared" si="435"/>
        <v>1</v>
      </c>
    </row>
    <row r="1672" spans="1:34" x14ac:dyDescent="0.35">
      <c r="A1672" s="19">
        <v>44985</v>
      </c>
      <c r="B1672" s="7">
        <v>0.89703378117807842</v>
      </c>
      <c r="C1672">
        <v>0.26806012899999998</v>
      </c>
      <c r="D1672">
        <v>2.0657212000000001E-2</v>
      </c>
      <c r="E1672">
        <v>12.887092409999999</v>
      </c>
      <c r="F1672">
        <v>10</v>
      </c>
      <c r="G1672">
        <f t="shared" si="426"/>
        <v>99999</v>
      </c>
      <c r="H1672">
        <f t="shared" si="427"/>
        <v>99999</v>
      </c>
      <c r="I1672">
        <f t="shared" si="428"/>
        <v>1</v>
      </c>
      <c r="J1672">
        <f>IF(Basket_Sheet!$I$6=0,IF(C1672&lt;Basket_Sheet!$I$7,-10,10),IF(Basket_Sheet!$I$6=1,IF(D1672&lt;Basket_Sheet!$I$7,-10,10),IF(Basket_Sheet!$I$6=2,IF(E1672&gt;Basket_Sheet!$I$7,-10,10),"")))</f>
        <v>-10</v>
      </c>
      <c r="K1672">
        <f t="shared" si="429"/>
        <v>1</v>
      </c>
      <c r="L1672">
        <f t="shared" si="430"/>
        <v>6</v>
      </c>
      <c r="M1672">
        <f t="shared" si="431"/>
        <v>6</v>
      </c>
      <c r="N1672">
        <v>40282.851600000002</v>
      </c>
      <c r="O1672" s="6">
        <f t="shared" si="436"/>
        <v>-1.8089074348761613E-3</v>
      </c>
      <c r="P1672">
        <v>76814344</v>
      </c>
      <c r="Q1672" s="6">
        <f t="shared" si="437"/>
        <v>7.8781408960462151E-3</v>
      </c>
      <c r="R1672">
        <v>10834.291045961379</v>
      </c>
      <c r="S1672" s="6">
        <f t="shared" si="438"/>
        <v>-6.1705404669964992E-4</v>
      </c>
      <c r="T1672" s="29">
        <v>1551.3195800000005</v>
      </c>
      <c r="U1672" s="6">
        <f t="shared" si="439"/>
        <v>-2.2191708524736953E-3</v>
      </c>
      <c r="V1672">
        <v>2549.0355599999994</v>
      </c>
      <c r="W1672" s="6">
        <f t="shared" si="441"/>
        <v>1.01409284261611E-2</v>
      </c>
      <c r="X1672">
        <v>12385.610625961381</v>
      </c>
      <c r="Y1672" s="6">
        <f t="shared" si="440"/>
        <v>-8.1800379755048169E-4</v>
      </c>
      <c r="Z1672" s="29">
        <v>14934.646185961381</v>
      </c>
      <c r="AA1672" s="6">
        <f t="shared" si="442"/>
        <v>1.0355993197894708E-3</v>
      </c>
      <c r="AB1672">
        <f t="shared" si="432"/>
        <v>2023</v>
      </c>
      <c r="AC1672">
        <f t="shared" si="433"/>
        <v>2</v>
      </c>
      <c r="AD1672" s="23">
        <f t="shared" si="434"/>
        <v>1</v>
      </c>
      <c r="AE1672">
        <f>IF(ISBLANK(Basket_Sheet!$I$1),0,IF(Basket_Sheet!$I$1=0,1,IF(Calculation_Sheet!AB1672=Basket_Sheet!$I$1,1,0)))</f>
        <v>1</v>
      </c>
      <c r="AF1672">
        <f>IF(ISBLANK(Basket_Sheet!$I$2),0,IF(Basket_Sheet!$I$2=0,1,IF(Calculation_Sheet!AC1672=Basket_Sheet!$I$2,1,0)))</f>
        <v>0</v>
      </c>
      <c r="AG1672">
        <f>IF(ISBLANK(Basket_Sheet!$I$3),0,IF(Basket_Sheet!$I$3=0,1,IF(Calculation_Sheet!AD1672=Basket_Sheet!$I$3,1,0)))</f>
        <v>0</v>
      </c>
      <c r="AH1672">
        <f t="shared" si="435"/>
        <v>1</v>
      </c>
    </row>
    <row r="1673" spans="1:34" x14ac:dyDescent="0.35">
      <c r="A1673" s="19">
        <v>44986</v>
      </c>
      <c r="B1673" s="7">
        <v>-0.26488422945145718</v>
      </c>
      <c r="C1673">
        <v>0.47044148099999999</v>
      </c>
      <c r="D1673">
        <v>0.16243291600000001</v>
      </c>
      <c r="E1673">
        <v>9.9383031709999994</v>
      </c>
      <c r="F1673">
        <v>10</v>
      </c>
      <c r="G1673">
        <f t="shared" ref="G1673:G1731" si="443">IF(B1673&gt;=MIN($B$9:$B$1732),IF(B1673&lt;-0.25,-1,99999),99999)</f>
        <v>-1</v>
      </c>
      <c r="H1673">
        <f t="shared" ref="H1673:H1731" si="444">IF(B1673&gt;-0.25,IF(B1673&lt;0.25,0,99999),99999)</f>
        <v>99999</v>
      </c>
      <c r="I1673">
        <f t="shared" ref="I1673:I1731" si="445">IF(B1673&gt;0.25,1,99999)</f>
        <v>99999</v>
      </c>
      <c r="J1673">
        <f>IF(Basket_Sheet!$I$6=0,IF(C1673&lt;Basket_Sheet!$I$7,-10,10),IF(Basket_Sheet!$I$6=1,IF(D1673&lt;Basket_Sheet!$I$7,-10,10),IF(Basket_Sheet!$I$6=2,IF(E1673&gt;Basket_Sheet!$I$7,-10,10),"")))</f>
        <v>10</v>
      </c>
      <c r="K1673">
        <f t="shared" ref="K1673:K1731" si="446">MIN(G1673:I1673)</f>
        <v>-1</v>
      </c>
      <c r="L1673">
        <f t="shared" ref="L1673:L1731" si="447">IF(AND(K1673=-1,J1673=10),1,IF(AND(K1673=-1,J1673=-10),2,IF(AND(K1673=0,J1673=10),3,IF(AND(K1673=0,J1673=-10),4,IF(AND(K1673=1,J1673=10),5,IF(AND(K1673=1,J1673=-10),6,""))))))</f>
        <v>1</v>
      </c>
      <c r="M1673">
        <f t="shared" ref="M1673:M1731" si="448">L1673</f>
        <v>1</v>
      </c>
      <c r="N1673">
        <v>40703.449200000003</v>
      </c>
      <c r="O1673" s="6">
        <f t="shared" si="436"/>
        <v>1.0441107898131019E-2</v>
      </c>
      <c r="P1673">
        <v>77128424</v>
      </c>
      <c r="Q1673" s="6">
        <f t="shared" si="437"/>
        <v>4.0888196610779914E-3</v>
      </c>
      <c r="R1673">
        <v>10864.188584246853</v>
      </c>
      <c r="S1673" s="6">
        <f t="shared" si="438"/>
        <v>2.7595288107584715E-3</v>
      </c>
      <c r="T1673" s="29">
        <v>1557.0546800000004</v>
      </c>
      <c r="U1673" s="6">
        <f t="shared" si="439"/>
        <v>3.6969171755054653E-3</v>
      </c>
      <c r="V1673">
        <v>2537.2079999999996</v>
      </c>
      <c r="W1673" s="6">
        <f t="shared" si="441"/>
        <v>-4.6400137313108436E-3</v>
      </c>
      <c r="X1673">
        <v>12421.243264246854</v>
      </c>
      <c r="Y1673" s="6">
        <f t="shared" si="440"/>
        <v>2.8769383570628193E-3</v>
      </c>
      <c r="Z1673" s="29">
        <v>14958.451264246854</v>
      </c>
      <c r="AA1673" s="6">
        <f t="shared" si="442"/>
        <v>1.5939499328647688E-3</v>
      </c>
      <c r="AB1673">
        <f t="shared" ref="AB1673:AB1731" si="449">YEAR(A1673)</f>
        <v>2023</v>
      </c>
      <c r="AC1673">
        <f t="shared" ref="AC1673:AC1731" si="450">MONTH(A1673)</f>
        <v>3</v>
      </c>
      <c r="AD1673" s="23">
        <f t="shared" si="434"/>
        <v>1</v>
      </c>
      <c r="AE1673">
        <f>IF(ISBLANK(Basket_Sheet!$I$1),0,IF(Basket_Sheet!$I$1=0,1,IF(Calculation_Sheet!AB1673=Basket_Sheet!$I$1,1,0)))</f>
        <v>1</v>
      </c>
      <c r="AF1673">
        <f>IF(ISBLANK(Basket_Sheet!$I$2),0,IF(Basket_Sheet!$I$2=0,1,IF(Calculation_Sheet!AC1673=Basket_Sheet!$I$2,1,0)))</f>
        <v>0</v>
      </c>
      <c r="AG1673">
        <f>IF(ISBLANK(Basket_Sheet!$I$3),0,IF(Basket_Sheet!$I$3=0,1,IF(Calculation_Sheet!AD1673=Basket_Sheet!$I$3,1,0)))</f>
        <v>0</v>
      </c>
      <c r="AH1673">
        <f t="shared" si="435"/>
        <v>1</v>
      </c>
    </row>
    <row r="1674" spans="1:34" x14ac:dyDescent="0.35">
      <c r="A1674" s="19">
        <v>44987</v>
      </c>
      <c r="B1674" s="7">
        <v>1.3108424159064487</v>
      </c>
      <c r="C1674">
        <v>0.72015636699999996</v>
      </c>
      <c r="D1674">
        <v>0.12082960099999999</v>
      </c>
      <c r="E1674">
        <v>9.4615672750000002</v>
      </c>
      <c r="F1674">
        <v>9</v>
      </c>
      <c r="G1674">
        <f t="shared" si="443"/>
        <v>99999</v>
      </c>
      <c r="H1674">
        <f t="shared" si="444"/>
        <v>99999</v>
      </c>
      <c r="I1674">
        <f t="shared" si="445"/>
        <v>1</v>
      </c>
      <c r="J1674">
        <f>IF(Basket_Sheet!$I$6=0,IF(C1674&lt;Basket_Sheet!$I$7,-10,10),IF(Basket_Sheet!$I$6=1,IF(D1674&lt;Basket_Sheet!$I$7,-10,10),IF(Basket_Sheet!$I$6=2,IF(E1674&gt;Basket_Sheet!$I$7,-10,10),"")))</f>
        <v>10</v>
      </c>
      <c r="K1674">
        <f t="shared" si="446"/>
        <v>1</v>
      </c>
      <c r="L1674">
        <f t="shared" si="447"/>
        <v>5</v>
      </c>
      <c r="M1674">
        <f t="shared" si="448"/>
        <v>5</v>
      </c>
      <c r="N1674">
        <v>40330</v>
      </c>
      <c r="O1674" s="6">
        <f t="shared" si="436"/>
        <v>-9.1748784768835856E-3</v>
      </c>
      <c r="P1674">
        <v>78575560</v>
      </c>
      <c r="Q1674" s="6">
        <f t="shared" si="437"/>
        <v>1.8762680798456444E-2</v>
      </c>
      <c r="R1674">
        <v>10902.55037910443</v>
      </c>
      <c r="S1674" s="6">
        <f t="shared" si="438"/>
        <v>3.5310317526338064E-3</v>
      </c>
      <c r="T1674" s="29">
        <v>1559.3456800000006</v>
      </c>
      <c r="U1674" s="6">
        <f t="shared" si="439"/>
        <v>1.4713677235793643E-3</v>
      </c>
      <c r="V1674">
        <v>2535.1899199999993</v>
      </c>
      <c r="W1674" s="6">
        <f t="shared" si="441"/>
        <v>-7.9539399213635065E-4</v>
      </c>
      <c r="X1674">
        <v>12461.896059104431</v>
      </c>
      <c r="Y1674" s="6">
        <f t="shared" si="440"/>
        <v>3.2728442711198458E-3</v>
      </c>
      <c r="Z1674" s="29">
        <v>14997.085979104429</v>
      </c>
      <c r="AA1674" s="6">
        <f t="shared" si="442"/>
        <v>2.582801800472323E-3</v>
      </c>
      <c r="AB1674">
        <f t="shared" si="449"/>
        <v>2023</v>
      </c>
      <c r="AC1674">
        <f t="shared" si="450"/>
        <v>3</v>
      </c>
      <c r="AD1674" s="23">
        <f t="shared" ref="AD1674:AD1731" si="451">ROUNDUP(AC1674/3,0)</f>
        <v>1</v>
      </c>
      <c r="AE1674">
        <f>IF(ISBLANK(Basket_Sheet!$I$1),0,IF(Basket_Sheet!$I$1=0,1,IF(Calculation_Sheet!AB1674=Basket_Sheet!$I$1,1,0)))</f>
        <v>1</v>
      </c>
      <c r="AF1674">
        <f>IF(ISBLANK(Basket_Sheet!$I$2),0,IF(Basket_Sheet!$I$2=0,1,IF(Calculation_Sheet!AC1674=Basket_Sheet!$I$2,1,0)))</f>
        <v>0</v>
      </c>
      <c r="AG1674">
        <f>IF(ISBLANK(Basket_Sheet!$I$3),0,IF(Basket_Sheet!$I$3=0,1,IF(Calculation_Sheet!AD1674=Basket_Sheet!$I$3,1,0)))</f>
        <v>0</v>
      </c>
      <c r="AH1674">
        <f t="shared" ref="AH1674:AH1731" si="452">IF(SUM(AE1674:AG1674)&gt;=$T$1,1,0)</f>
        <v>1</v>
      </c>
    </row>
    <row r="1675" spans="1:34" x14ac:dyDescent="0.35">
      <c r="A1675" s="19">
        <v>44988</v>
      </c>
      <c r="B1675" s="7">
        <v>1.9248866533801194</v>
      </c>
      <c r="C1675">
        <v>0.64039623899999998</v>
      </c>
      <c r="D1675">
        <v>0.30449727999999998</v>
      </c>
      <c r="E1675">
        <v>4.991354523</v>
      </c>
      <c r="F1675">
        <v>5</v>
      </c>
      <c r="G1675">
        <f t="shared" si="443"/>
        <v>99999</v>
      </c>
      <c r="H1675">
        <f t="shared" si="444"/>
        <v>99999</v>
      </c>
      <c r="I1675">
        <f t="shared" si="445"/>
        <v>1</v>
      </c>
      <c r="J1675">
        <f>IF(Basket_Sheet!$I$6=0,IF(C1675&lt;Basket_Sheet!$I$7,-10,10),IF(Basket_Sheet!$I$6=1,IF(D1675&lt;Basket_Sheet!$I$7,-10,10),IF(Basket_Sheet!$I$6=2,IF(E1675&gt;Basket_Sheet!$I$7,-10,10),"")))</f>
        <v>10</v>
      </c>
      <c r="K1675">
        <f t="shared" si="446"/>
        <v>1</v>
      </c>
      <c r="L1675">
        <f t="shared" si="447"/>
        <v>5</v>
      </c>
      <c r="M1675">
        <f t="shared" si="448"/>
        <v>5</v>
      </c>
      <c r="N1675">
        <v>41236.851600000002</v>
      </c>
      <c r="O1675" s="6">
        <f t="shared" ref="O1675:O1731" si="453">N1675/N1674-1</f>
        <v>2.2485782296057577E-2</v>
      </c>
      <c r="P1675">
        <v>78669336</v>
      </c>
      <c r="Q1675" s="6">
        <f t="shared" ref="Q1675:Q1731" si="454">P1675/P1674-1</f>
        <v>1.1934499735031245E-3</v>
      </c>
      <c r="R1675">
        <v>10917.708648044538</v>
      </c>
      <c r="S1675" s="6">
        <f t="shared" ref="S1675:S1731" si="455">R1675/R1674-1</f>
        <v>1.3903415634894944E-3</v>
      </c>
      <c r="T1675" s="29">
        <v>1564.6817200000005</v>
      </c>
      <c r="U1675" s="6">
        <f t="shared" ref="U1675:U1731" si="456">T1675/T1674-1</f>
        <v>3.4219737601735023E-3</v>
      </c>
      <c r="V1675">
        <v>2539.2274799999996</v>
      </c>
      <c r="W1675" s="6">
        <f t="shared" si="441"/>
        <v>1.592606521565898E-3</v>
      </c>
      <c r="X1675">
        <v>12482.390368044538</v>
      </c>
      <c r="Y1675" s="6">
        <f t="shared" ref="Y1675:Y1731" si="457">X1675/X1674-1</f>
        <v>1.6445578460055899E-3</v>
      </c>
      <c r="Z1675" s="29">
        <v>15021.617848044538</v>
      </c>
      <c r="AA1675" s="6">
        <f t="shared" si="442"/>
        <v>1.6357757083134139E-3</v>
      </c>
      <c r="AB1675">
        <f t="shared" si="449"/>
        <v>2023</v>
      </c>
      <c r="AC1675">
        <f t="shared" si="450"/>
        <v>3</v>
      </c>
      <c r="AD1675" s="23">
        <f t="shared" si="451"/>
        <v>1</v>
      </c>
      <c r="AE1675">
        <f>IF(ISBLANK(Basket_Sheet!$I$1),0,IF(Basket_Sheet!$I$1=0,1,IF(Calculation_Sheet!AB1675=Basket_Sheet!$I$1,1,0)))</f>
        <v>1</v>
      </c>
      <c r="AF1675">
        <f>IF(ISBLANK(Basket_Sheet!$I$2),0,IF(Basket_Sheet!$I$2=0,1,IF(Calculation_Sheet!AC1675=Basket_Sheet!$I$2,1,0)))</f>
        <v>0</v>
      </c>
      <c r="AG1675">
        <f>IF(ISBLANK(Basket_Sheet!$I$3),0,IF(Basket_Sheet!$I$3=0,1,IF(Calculation_Sheet!AD1675=Basket_Sheet!$I$3,1,0)))</f>
        <v>0</v>
      </c>
      <c r="AH1675">
        <f t="shared" si="452"/>
        <v>1</v>
      </c>
    </row>
    <row r="1676" spans="1:34" x14ac:dyDescent="0.35">
      <c r="A1676" s="19">
        <v>44991</v>
      </c>
      <c r="B1676" s="7">
        <v>0.1038440525079404</v>
      </c>
      <c r="C1676">
        <v>0.79416327399999997</v>
      </c>
      <c r="D1676">
        <v>9.5792476000000001E-2</v>
      </c>
      <c r="E1676">
        <v>9.0909596579999992</v>
      </c>
      <c r="F1676">
        <v>12</v>
      </c>
      <c r="G1676">
        <f t="shared" si="443"/>
        <v>99999</v>
      </c>
      <c r="H1676">
        <f t="shared" si="444"/>
        <v>0</v>
      </c>
      <c r="I1676">
        <f t="shared" si="445"/>
        <v>99999</v>
      </c>
      <c r="J1676">
        <f>IF(Basket_Sheet!$I$6=0,IF(C1676&lt;Basket_Sheet!$I$7,-10,10),IF(Basket_Sheet!$I$6=1,IF(D1676&lt;Basket_Sheet!$I$7,-10,10),IF(Basket_Sheet!$I$6=2,IF(E1676&gt;Basket_Sheet!$I$7,-10,10),"")))</f>
        <v>10</v>
      </c>
      <c r="K1676">
        <f t="shared" si="446"/>
        <v>0</v>
      </c>
      <c r="L1676">
        <f t="shared" si="447"/>
        <v>3</v>
      </c>
      <c r="M1676">
        <f t="shared" si="448"/>
        <v>3</v>
      </c>
      <c r="N1676">
        <v>41396</v>
      </c>
      <c r="O1676" s="6">
        <f t="shared" si="453"/>
        <v>3.8593732020026916E-3</v>
      </c>
      <c r="P1676">
        <v>78883024</v>
      </c>
      <c r="Q1676" s="6">
        <f t="shared" si="454"/>
        <v>2.7162807119662791E-3</v>
      </c>
      <c r="R1676">
        <v>10941.294544372495</v>
      </c>
      <c r="S1676" s="6">
        <f t="shared" si="455"/>
        <v>2.160333920632862E-3</v>
      </c>
      <c r="T1676" s="29">
        <v>1566.5787000000007</v>
      </c>
      <c r="U1676" s="6">
        <f t="shared" si="456"/>
        <v>1.212374360710422E-3</v>
      </c>
      <c r="V1676">
        <v>2549.3493199999998</v>
      </c>
      <c r="W1676" s="6">
        <f t="shared" ref="W1676:W1690" si="458">V1676/V1675-1</f>
        <v>3.9861887443026767E-3</v>
      </c>
      <c r="X1676">
        <v>12507.873244372495</v>
      </c>
      <c r="Y1676" s="6">
        <f t="shared" si="457"/>
        <v>2.0415061199490214E-3</v>
      </c>
      <c r="Z1676" s="29">
        <v>15057.222564372494</v>
      </c>
      <c r="AA1676" s="6">
        <f t="shared" ref="AA1676:AA1690" si="459">Z1676/Z1675-1</f>
        <v>2.3702318011367129E-3</v>
      </c>
      <c r="AB1676">
        <f t="shared" si="449"/>
        <v>2023</v>
      </c>
      <c r="AC1676">
        <f t="shared" si="450"/>
        <v>3</v>
      </c>
      <c r="AD1676" s="23">
        <f t="shared" si="451"/>
        <v>1</v>
      </c>
      <c r="AE1676">
        <f>IF(ISBLANK(Basket_Sheet!$I$1),0,IF(Basket_Sheet!$I$1=0,1,IF(Calculation_Sheet!AB1676=Basket_Sheet!$I$1,1,0)))</f>
        <v>1</v>
      </c>
      <c r="AF1676">
        <f>IF(ISBLANK(Basket_Sheet!$I$2),0,IF(Basket_Sheet!$I$2=0,1,IF(Calculation_Sheet!AC1676=Basket_Sheet!$I$2,1,0)))</f>
        <v>0</v>
      </c>
      <c r="AG1676">
        <f>IF(ISBLANK(Basket_Sheet!$I$3),0,IF(Basket_Sheet!$I$3=0,1,IF(Calculation_Sheet!AD1676=Basket_Sheet!$I$3,1,0)))</f>
        <v>0</v>
      </c>
      <c r="AH1676">
        <f t="shared" si="452"/>
        <v>1</v>
      </c>
    </row>
    <row r="1677" spans="1:34" x14ac:dyDescent="0.35">
      <c r="A1677" s="19">
        <v>44993</v>
      </c>
      <c r="B1677" s="7">
        <v>0.13410142451376586</v>
      </c>
      <c r="C1677">
        <v>0.68884953199999999</v>
      </c>
      <c r="D1677">
        <v>0.21055257299999999</v>
      </c>
      <c r="E1677">
        <v>7.4903569570000004</v>
      </c>
      <c r="F1677">
        <v>4</v>
      </c>
      <c r="G1677">
        <f t="shared" si="443"/>
        <v>99999</v>
      </c>
      <c r="H1677">
        <f t="shared" si="444"/>
        <v>0</v>
      </c>
      <c r="I1677">
        <f t="shared" si="445"/>
        <v>99999</v>
      </c>
      <c r="J1677">
        <f>IF(Basket_Sheet!$I$6=0,IF(C1677&lt;Basket_Sheet!$I$7,-10,10),IF(Basket_Sheet!$I$6=1,IF(D1677&lt;Basket_Sheet!$I$7,-10,10),IF(Basket_Sheet!$I$6=2,IF(E1677&gt;Basket_Sheet!$I$7,-10,10),"")))</f>
        <v>10</v>
      </c>
      <c r="K1677">
        <f t="shared" si="446"/>
        <v>0</v>
      </c>
      <c r="L1677">
        <f t="shared" si="447"/>
        <v>3</v>
      </c>
      <c r="M1677">
        <f t="shared" si="448"/>
        <v>3</v>
      </c>
      <c r="N1677">
        <v>41573.5</v>
      </c>
      <c r="O1677" s="6">
        <f t="shared" si="453"/>
        <v>4.2878538989274961E-3</v>
      </c>
      <c r="P1677">
        <v>79186112</v>
      </c>
      <c r="Q1677" s="6">
        <f t="shared" si="454"/>
        <v>3.8422462100338173E-3</v>
      </c>
      <c r="R1677">
        <v>10972.168661066708</v>
      </c>
      <c r="S1677" s="6">
        <f t="shared" si="455"/>
        <v>2.8217974179383098E-3</v>
      </c>
      <c r="T1677" s="29">
        <v>1570.3210200000008</v>
      </c>
      <c r="U1677" s="6">
        <f t="shared" si="456"/>
        <v>2.3888490249484029E-3</v>
      </c>
      <c r="V1677">
        <v>2568.2704399999998</v>
      </c>
      <c r="W1677" s="6">
        <f t="shared" si="458"/>
        <v>7.4219409052973528E-3</v>
      </c>
      <c r="X1677">
        <v>12542.489681066709</v>
      </c>
      <c r="Y1677" s="6">
        <f t="shared" si="457"/>
        <v>2.7675717540380784E-3</v>
      </c>
      <c r="Z1677" s="29">
        <v>15110.760121066709</v>
      </c>
      <c r="AA1677" s="6">
        <f t="shared" si="459"/>
        <v>3.5556063852633102E-3</v>
      </c>
      <c r="AB1677">
        <f t="shared" si="449"/>
        <v>2023</v>
      </c>
      <c r="AC1677">
        <f t="shared" si="450"/>
        <v>3</v>
      </c>
      <c r="AD1677" s="23">
        <f t="shared" si="451"/>
        <v>1</v>
      </c>
      <c r="AE1677">
        <f>IF(ISBLANK(Basket_Sheet!$I$1),0,IF(Basket_Sheet!$I$1=0,1,IF(Calculation_Sheet!AB1677=Basket_Sheet!$I$1,1,0)))</f>
        <v>1</v>
      </c>
      <c r="AF1677">
        <f>IF(ISBLANK(Basket_Sheet!$I$2),0,IF(Basket_Sheet!$I$2=0,1,IF(Calculation_Sheet!AC1677=Basket_Sheet!$I$2,1,0)))</f>
        <v>0</v>
      </c>
      <c r="AG1677">
        <f>IF(ISBLANK(Basket_Sheet!$I$3),0,IF(Basket_Sheet!$I$3=0,1,IF(Calculation_Sheet!AD1677=Basket_Sheet!$I$3,1,0)))</f>
        <v>0</v>
      </c>
      <c r="AH1677">
        <f t="shared" si="452"/>
        <v>1</v>
      </c>
    </row>
    <row r="1678" spans="1:34" x14ac:dyDescent="0.35">
      <c r="A1678" s="19">
        <v>44994</v>
      </c>
      <c r="B1678" s="7">
        <v>-3.0614648563475955</v>
      </c>
      <c r="C1678">
        <v>0.56671223299999995</v>
      </c>
      <c r="D1678">
        <v>0.18176388499999999</v>
      </c>
      <c r="E1678">
        <v>6.5480711400000002</v>
      </c>
      <c r="F1678">
        <v>3</v>
      </c>
      <c r="G1678">
        <f t="shared" si="443"/>
        <v>-1</v>
      </c>
      <c r="H1678">
        <f t="shared" si="444"/>
        <v>99999</v>
      </c>
      <c r="I1678">
        <f t="shared" si="445"/>
        <v>99999</v>
      </c>
      <c r="J1678">
        <f>IF(Basket_Sheet!$I$6=0,IF(C1678&lt;Basket_Sheet!$I$7,-10,10),IF(Basket_Sheet!$I$6=1,IF(D1678&lt;Basket_Sheet!$I$7,-10,10),IF(Basket_Sheet!$I$6=2,IF(E1678&gt;Basket_Sheet!$I$7,-10,10),"")))</f>
        <v>10</v>
      </c>
      <c r="K1678">
        <f t="shared" si="446"/>
        <v>-1</v>
      </c>
      <c r="L1678">
        <f t="shared" si="447"/>
        <v>1</v>
      </c>
      <c r="M1678">
        <f t="shared" si="448"/>
        <v>1</v>
      </c>
      <c r="N1678">
        <v>41227.898399999998</v>
      </c>
      <c r="O1678" s="6">
        <f t="shared" si="453"/>
        <v>-8.3130263268669236E-3</v>
      </c>
      <c r="P1678">
        <v>78404920</v>
      </c>
      <c r="Q1678" s="6">
        <f t="shared" si="454"/>
        <v>-9.8652652626763926E-3</v>
      </c>
      <c r="R1678">
        <v>10912.759304583291</v>
      </c>
      <c r="S1678" s="6">
        <f t="shared" si="455"/>
        <v>-5.4145500601191499E-3</v>
      </c>
      <c r="T1678" s="29">
        <v>1572.7901800000006</v>
      </c>
      <c r="U1678" s="6">
        <f t="shared" si="456"/>
        <v>1.5723918667278625E-3</v>
      </c>
      <c r="V1678">
        <v>2611.2995599999995</v>
      </c>
      <c r="W1678" s="6">
        <f t="shared" si="458"/>
        <v>1.6754123448152081E-2</v>
      </c>
      <c r="X1678">
        <v>12485.549484583291</v>
      </c>
      <c r="Y1678" s="6">
        <f t="shared" si="457"/>
        <v>-4.5397842000516331E-3</v>
      </c>
      <c r="Z1678" s="29">
        <v>15096.84904458329</v>
      </c>
      <c r="AA1678" s="6">
        <f t="shared" si="459"/>
        <v>-9.2060732696197523E-4</v>
      </c>
      <c r="AB1678">
        <f t="shared" si="449"/>
        <v>2023</v>
      </c>
      <c r="AC1678">
        <f t="shared" si="450"/>
        <v>3</v>
      </c>
      <c r="AD1678" s="23">
        <f t="shared" si="451"/>
        <v>1</v>
      </c>
      <c r="AE1678">
        <f>IF(ISBLANK(Basket_Sheet!$I$1),0,IF(Basket_Sheet!$I$1=0,1,IF(Calculation_Sheet!AB1678=Basket_Sheet!$I$1,1,0)))</f>
        <v>1</v>
      </c>
      <c r="AF1678">
        <f>IF(ISBLANK(Basket_Sheet!$I$2),0,IF(Basket_Sheet!$I$2=0,1,IF(Calculation_Sheet!AC1678=Basket_Sheet!$I$2,1,0)))</f>
        <v>0</v>
      </c>
      <c r="AG1678">
        <f>IF(ISBLANK(Basket_Sheet!$I$3),0,IF(Basket_Sheet!$I$3=0,1,IF(Calculation_Sheet!AD1678=Basket_Sheet!$I$3,1,0)))</f>
        <v>0</v>
      </c>
      <c r="AH1678">
        <f t="shared" si="452"/>
        <v>1</v>
      </c>
    </row>
    <row r="1679" spans="1:34" x14ac:dyDescent="0.35">
      <c r="A1679" s="19">
        <v>44995</v>
      </c>
      <c r="B1679" s="7">
        <v>-2.4219094430248593</v>
      </c>
      <c r="C1679">
        <v>0.368625166</v>
      </c>
      <c r="D1679">
        <v>1.1953490000000001E-2</v>
      </c>
      <c r="E1679">
        <v>11.153078280000001</v>
      </c>
      <c r="F1679">
        <v>8</v>
      </c>
      <c r="G1679">
        <f t="shared" si="443"/>
        <v>-1</v>
      </c>
      <c r="H1679">
        <f t="shared" si="444"/>
        <v>99999</v>
      </c>
      <c r="I1679">
        <f t="shared" si="445"/>
        <v>99999</v>
      </c>
      <c r="J1679">
        <f>IF(Basket_Sheet!$I$6=0,IF(C1679&lt;Basket_Sheet!$I$7,-10,10),IF(Basket_Sheet!$I$6=1,IF(D1679&lt;Basket_Sheet!$I$7,-10,10),IF(Basket_Sheet!$I$6=2,IF(E1679&gt;Basket_Sheet!$I$7,-10,10),"")))</f>
        <v>-10</v>
      </c>
      <c r="K1679">
        <f t="shared" si="446"/>
        <v>-1</v>
      </c>
      <c r="L1679">
        <f t="shared" si="447"/>
        <v>2</v>
      </c>
      <c r="M1679">
        <f t="shared" si="448"/>
        <v>2</v>
      </c>
      <c r="N1679">
        <v>40488.75</v>
      </c>
      <c r="O1679" s="6">
        <f t="shared" si="453"/>
        <v>-1.7928355038344557E-2</v>
      </c>
      <c r="P1679">
        <v>78785256</v>
      </c>
      <c r="Q1679" s="6">
        <f t="shared" si="454"/>
        <v>4.8509200698119148E-3</v>
      </c>
      <c r="R1679">
        <v>10915.215853246018</v>
      </c>
      <c r="S1679" s="6">
        <f t="shared" si="455"/>
        <v>2.2510793046581767E-4</v>
      </c>
      <c r="T1679" s="29">
        <v>1577.0204000000008</v>
      </c>
      <c r="U1679" s="6">
        <f t="shared" si="456"/>
        <v>2.6896276781178674E-3</v>
      </c>
      <c r="V1679">
        <v>2639.8899199999996</v>
      </c>
      <c r="W1679" s="6">
        <f t="shared" si="458"/>
        <v>1.0948709385146138E-2</v>
      </c>
      <c r="X1679">
        <v>12492.236253246019</v>
      </c>
      <c r="Y1679" s="6">
        <f t="shared" si="457"/>
        <v>5.3556062318160791E-4</v>
      </c>
      <c r="Z1679" s="29">
        <v>15132.126173246019</v>
      </c>
      <c r="AA1679" s="6">
        <f t="shared" si="459"/>
        <v>2.3367212958511629E-3</v>
      </c>
      <c r="AB1679">
        <f t="shared" si="449"/>
        <v>2023</v>
      </c>
      <c r="AC1679">
        <f t="shared" si="450"/>
        <v>3</v>
      </c>
      <c r="AD1679" s="23">
        <f t="shared" si="451"/>
        <v>1</v>
      </c>
      <c r="AE1679">
        <f>IF(ISBLANK(Basket_Sheet!$I$1),0,IF(Basket_Sheet!$I$1=0,1,IF(Calculation_Sheet!AB1679=Basket_Sheet!$I$1,1,0)))</f>
        <v>1</v>
      </c>
      <c r="AF1679">
        <f>IF(ISBLANK(Basket_Sheet!$I$2),0,IF(Basket_Sheet!$I$2=0,1,IF(Calculation_Sheet!AC1679=Basket_Sheet!$I$2,1,0)))</f>
        <v>0</v>
      </c>
      <c r="AG1679">
        <f>IF(ISBLANK(Basket_Sheet!$I$3),0,IF(Basket_Sheet!$I$3=0,1,IF(Calculation_Sheet!AD1679=Basket_Sheet!$I$3,1,0)))</f>
        <v>0</v>
      </c>
      <c r="AH1679">
        <f t="shared" si="452"/>
        <v>1</v>
      </c>
    </row>
    <row r="1680" spans="1:34" x14ac:dyDescent="0.35">
      <c r="A1680" s="19">
        <v>44998</v>
      </c>
      <c r="B1680" s="7">
        <v>-2.5326263926975487</v>
      </c>
      <c r="C1680">
        <v>0.97443588599999997</v>
      </c>
      <c r="D1680">
        <v>0.45182995999999997</v>
      </c>
      <c r="E1680">
        <v>4.1453291639999996</v>
      </c>
      <c r="F1680">
        <v>6</v>
      </c>
      <c r="G1680">
        <f t="shared" si="443"/>
        <v>-1</v>
      </c>
      <c r="H1680">
        <f t="shared" si="444"/>
        <v>99999</v>
      </c>
      <c r="I1680">
        <f t="shared" si="445"/>
        <v>99999</v>
      </c>
      <c r="J1680">
        <f>IF(Basket_Sheet!$I$6=0,IF(C1680&lt;Basket_Sheet!$I$7,-10,10),IF(Basket_Sheet!$I$6=1,IF(D1680&lt;Basket_Sheet!$I$7,-10,10),IF(Basket_Sheet!$I$6=2,IF(E1680&gt;Basket_Sheet!$I$7,-10,10),"")))</f>
        <v>10</v>
      </c>
      <c r="K1680">
        <f t="shared" si="446"/>
        <v>-1</v>
      </c>
      <c r="L1680">
        <f t="shared" si="447"/>
        <v>1</v>
      </c>
      <c r="M1680">
        <f t="shared" si="448"/>
        <v>1</v>
      </c>
      <c r="N1680">
        <v>39627</v>
      </c>
      <c r="O1680" s="6">
        <f t="shared" si="453"/>
        <v>-2.1283689913864978E-2</v>
      </c>
      <c r="P1680">
        <v>78985376</v>
      </c>
      <c r="Q1680" s="6">
        <f t="shared" si="454"/>
        <v>2.5400691723334035E-3</v>
      </c>
      <c r="R1680">
        <v>10935.768585722295</v>
      </c>
      <c r="S1680" s="6">
        <f t="shared" si="455"/>
        <v>1.8829432924283296E-3</v>
      </c>
      <c r="T1680" s="29">
        <v>1582.5802200000007</v>
      </c>
      <c r="U1680" s="6">
        <f t="shared" si="456"/>
        <v>3.525521927300268E-3</v>
      </c>
      <c r="V1680">
        <v>2639.8899199999996</v>
      </c>
      <c r="W1680" s="6">
        <f t="shared" si="458"/>
        <v>0</v>
      </c>
      <c r="X1680">
        <v>12518.348805722297</v>
      </c>
      <c r="Y1680" s="6">
        <f t="shared" si="457"/>
        <v>2.090302484432538E-3</v>
      </c>
      <c r="Z1680" s="29">
        <v>15158.238725722296</v>
      </c>
      <c r="AA1680" s="6">
        <f t="shared" si="459"/>
        <v>1.7256367133948736E-3</v>
      </c>
      <c r="AB1680">
        <f t="shared" si="449"/>
        <v>2023</v>
      </c>
      <c r="AC1680">
        <f t="shared" si="450"/>
        <v>3</v>
      </c>
      <c r="AD1680" s="23">
        <f t="shared" si="451"/>
        <v>1</v>
      </c>
      <c r="AE1680">
        <f>IF(ISBLANK(Basket_Sheet!$I$1),0,IF(Basket_Sheet!$I$1=0,1,IF(Calculation_Sheet!AB1680=Basket_Sheet!$I$1,1,0)))</f>
        <v>1</v>
      </c>
      <c r="AF1680">
        <f>IF(ISBLANK(Basket_Sheet!$I$2),0,IF(Basket_Sheet!$I$2=0,1,IF(Calculation_Sheet!AC1680=Basket_Sheet!$I$2,1,0)))</f>
        <v>0</v>
      </c>
      <c r="AG1680">
        <f>IF(ISBLANK(Basket_Sheet!$I$3),0,IF(Basket_Sheet!$I$3=0,1,IF(Calculation_Sheet!AD1680=Basket_Sheet!$I$3,1,0)))</f>
        <v>0</v>
      </c>
      <c r="AH1680">
        <f t="shared" si="452"/>
        <v>1</v>
      </c>
    </row>
    <row r="1681" spans="1:34" x14ac:dyDescent="0.35">
      <c r="A1681" s="19">
        <v>44999</v>
      </c>
      <c r="B1681" s="7">
        <v>-0.98928485565561475</v>
      </c>
      <c r="C1681">
        <v>4.3724600000000002E-4</v>
      </c>
      <c r="D1681">
        <v>0.100995338</v>
      </c>
      <c r="E1681">
        <v>10.28213689</v>
      </c>
      <c r="F1681">
        <v>14</v>
      </c>
      <c r="G1681">
        <f t="shared" si="443"/>
        <v>-1</v>
      </c>
      <c r="H1681">
        <f t="shared" si="444"/>
        <v>99999</v>
      </c>
      <c r="I1681">
        <f t="shared" si="445"/>
        <v>99999</v>
      </c>
      <c r="J1681">
        <f>IF(Basket_Sheet!$I$6=0,IF(C1681&lt;Basket_Sheet!$I$7,-10,10),IF(Basket_Sheet!$I$6=1,IF(D1681&lt;Basket_Sheet!$I$7,-10,10),IF(Basket_Sheet!$I$6=2,IF(E1681&gt;Basket_Sheet!$I$7,-10,10),"")))</f>
        <v>10</v>
      </c>
      <c r="K1681">
        <f t="shared" si="446"/>
        <v>-1</v>
      </c>
      <c r="L1681">
        <f t="shared" si="447"/>
        <v>1</v>
      </c>
      <c r="M1681">
        <f t="shared" si="448"/>
        <v>1</v>
      </c>
      <c r="N1681">
        <v>39481.351600000002</v>
      </c>
      <c r="O1681" s="6">
        <f t="shared" si="453"/>
        <v>-3.6754838872485873E-3</v>
      </c>
      <c r="P1681">
        <v>78323504</v>
      </c>
      <c r="Q1681" s="6">
        <f t="shared" si="454"/>
        <v>-8.3796777773140763E-3</v>
      </c>
      <c r="R1681">
        <v>10923.632223606935</v>
      </c>
      <c r="S1681" s="6">
        <f t="shared" si="455"/>
        <v>-1.109785930474505E-3</v>
      </c>
      <c r="T1681" s="29">
        <v>1581.3459200000007</v>
      </c>
      <c r="U1681" s="6">
        <f t="shared" si="456"/>
        <v>-7.79928868313573E-4</v>
      </c>
      <c r="V1681">
        <v>2639.8899199999996</v>
      </c>
      <c r="W1681" s="6">
        <f t="shared" si="458"/>
        <v>0</v>
      </c>
      <c r="X1681">
        <v>12504.978143606935</v>
      </c>
      <c r="Y1681" s="6">
        <f t="shared" si="457"/>
        <v>-1.0680851223165977E-3</v>
      </c>
      <c r="Z1681" s="29">
        <v>15144.868063606935</v>
      </c>
      <c r="AA1681" s="6">
        <f t="shared" si="459"/>
        <v>-8.8207227483971806E-4</v>
      </c>
      <c r="AB1681">
        <f t="shared" si="449"/>
        <v>2023</v>
      </c>
      <c r="AC1681">
        <f t="shared" si="450"/>
        <v>3</v>
      </c>
      <c r="AD1681" s="23">
        <f t="shared" si="451"/>
        <v>1</v>
      </c>
      <c r="AE1681">
        <f>IF(ISBLANK(Basket_Sheet!$I$1),0,IF(Basket_Sheet!$I$1=0,1,IF(Calculation_Sheet!AB1681=Basket_Sheet!$I$1,1,0)))</f>
        <v>1</v>
      </c>
      <c r="AF1681">
        <f>IF(ISBLANK(Basket_Sheet!$I$2),0,IF(Basket_Sheet!$I$2=0,1,IF(Calculation_Sheet!AC1681=Basket_Sheet!$I$2,1,0)))</f>
        <v>0</v>
      </c>
      <c r="AG1681">
        <f>IF(ISBLANK(Basket_Sheet!$I$3),0,IF(Basket_Sheet!$I$3=0,1,IF(Calculation_Sheet!AD1681=Basket_Sheet!$I$3,1,0)))</f>
        <v>0</v>
      </c>
      <c r="AH1681">
        <f t="shared" si="452"/>
        <v>1</v>
      </c>
    </row>
    <row r="1682" spans="1:34" x14ac:dyDescent="0.35">
      <c r="A1682" s="19">
        <v>45000</v>
      </c>
      <c r="B1682" s="7">
        <v>-1.4310594061259156</v>
      </c>
      <c r="C1682">
        <v>0.89915606100000001</v>
      </c>
      <c r="D1682">
        <v>0.35694668299999999</v>
      </c>
      <c r="E1682">
        <v>5.1279998879999997</v>
      </c>
      <c r="F1682">
        <v>8</v>
      </c>
      <c r="G1682">
        <f t="shared" si="443"/>
        <v>-1</v>
      </c>
      <c r="H1682">
        <f t="shared" si="444"/>
        <v>99999</v>
      </c>
      <c r="I1682">
        <f t="shared" si="445"/>
        <v>99999</v>
      </c>
      <c r="J1682">
        <f>IF(Basket_Sheet!$I$6=0,IF(C1682&lt;Basket_Sheet!$I$7,-10,10),IF(Basket_Sheet!$I$6=1,IF(D1682&lt;Basket_Sheet!$I$7,-10,10),IF(Basket_Sheet!$I$6=2,IF(E1682&gt;Basket_Sheet!$I$7,-10,10),"")))</f>
        <v>10</v>
      </c>
      <c r="K1682">
        <f t="shared" si="446"/>
        <v>-1</v>
      </c>
      <c r="L1682">
        <f t="shared" si="447"/>
        <v>1</v>
      </c>
      <c r="M1682">
        <f t="shared" si="448"/>
        <v>1</v>
      </c>
      <c r="N1682">
        <v>39020.800799999997</v>
      </c>
      <c r="O1682" s="6">
        <f t="shared" si="453"/>
        <v>-1.1665021113411056E-2</v>
      </c>
      <c r="P1682">
        <v>78693056</v>
      </c>
      <c r="Q1682" s="6">
        <f t="shared" si="454"/>
        <v>4.7182771598166529E-3</v>
      </c>
      <c r="R1682">
        <v>10936.94226625362</v>
      </c>
      <c r="S1682" s="6">
        <f t="shared" si="455"/>
        <v>1.2184630875726743E-3</v>
      </c>
      <c r="T1682" s="29">
        <v>1583.1606000000006</v>
      </c>
      <c r="U1682" s="6">
        <f t="shared" si="456"/>
        <v>1.1475541037850867E-3</v>
      </c>
      <c r="V1682">
        <v>2639.8899199999996</v>
      </c>
      <c r="W1682" s="6">
        <f t="shared" si="458"/>
        <v>0</v>
      </c>
      <c r="X1682">
        <v>12520.102866253621</v>
      </c>
      <c r="Y1682" s="6">
        <f t="shared" si="457"/>
        <v>1.209496128101506E-3</v>
      </c>
      <c r="Z1682" s="29">
        <v>15159.992786253621</v>
      </c>
      <c r="AA1682" s="6">
        <f t="shared" si="459"/>
        <v>9.9866981892238194E-4</v>
      </c>
      <c r="AB1682">
        <f t="shared" si="449"/>
        <v>2023</v>
      </c>
      <c r="AC1682">
        <f t="shared" si="450"/>
        <v>3</v>
      </c>
      <c r="AD1682" s="23">
        <f t="shared" si="451"/>
        <v>1</v>
      </c>
      <c r="AE1682">
        <f>IF(ISBLANK(Basket_Sheet!$I$1),0,IF(Basket_Sheet!$I$1=0,1,IF(Calculation_Sheet!AB1682=Basket_Sheet!$I$1,1,0)))</f>
        <v>1</v>
      </c>
      <c r="AF1682">
        <f>IF(ISBLANK(Basket_Sheet!$I$2),0,IF(Basket_Sheet!$I$2=0,1,IF(Calculation_Sheet!AC1682=Basket_Sheet!$I$2,1,0)))</f>
        <v>0</v>
      </c>
      <c r="AG1682">
        <f>IF(ISBLANK(Basket_Sheet!$I$3),0,IF(Basket_Sheet!$I$3=0,1,IF(Calculation_Sheet!AD1682=Basket_Sheet!$I$3,1,0)))</f>
        <v>0</v>
      </c>
      <c r="AH1682">
        <f t="shared" si="452"/>
        <v>1</v>
      </c>
    </row>
    <row r="1683" spans="1:34" x14ac:dyDescent="0.35">
      <c r="A1683" s="19">
        <v>45001</v>
      </c>
      <c r="B1683" s="7">
        <v>1.4087944394125589</v>
      </c>
      <c r="C1683">
        <v>0.34543963300000002</v>
      </c>
      <c r="D1683">
        <v>0.11743491</v>
      </c>
      <c r="E1683">
        <v>8.7684925479999993</v>
      </c>
      <c r="F1683">
        <v>15</v>
      </c>
      <c r="G1683">
        <f t="shared" si="443"/>
        <v>99999</v>
      </c>
      <c r="H1683">
        <f t="shared" si="444"/>
        <v>99999</v>
      </c>
      <c r="I1683">
        <f t="shared" si="445"/>
        <v>1</v>
      </c>
      <c r="J1683">
        <f>IF(Basket_Sheet!$I$6=0,IF(C1683&lt;Basket_Sheet!$I$7,-10,10),IF(Basket_Sheet!$I$6=1,IF(D1683&lt;Basket_Sheet!$I$7,-10,10),IF(Basket_Sheet!$I$6=2,IF(E1683&gt;Basket_Sheet!$I$7,-10,10),"")))</f>
        <v>10</v>
      </c>
      <c r="K1683">
        <f t="shared" si="446"/>
        <v>1</v>
      </c>
      <c r="L1683">
        <f t="shared" si="447"/>
        <v>5</v>
      </c>
      <c r="M1683">
        <f t="shared" si="448"/>
        <v>5</v>
      </c>
      <c r="N1683">
        <v>39210.101600000002</v>
      </c>
      <c r="O1683" s="6">
        <f t="shared" si="453"/>
        <v>4.8512792182369147E-3</v>
      </c>
      <c r="P1683">
        <v>77910120</v>
      </c>
      <c r="Q1683" s="6">
        <f t="shared" si="454"/>
        <v>-9.9492387231727708E-3</v>
      </c>
      <c r="R1683">
        <v>10911.85846086635</v>
      </c>
      <c r="S1683" s="6">
        <f t="shared" si="455"/>
        <v>-2.2934934442021548E-3</v>
      </c>
      <c r="T1683" s="29">
        <v>1579.0519000000008</v>
      </c>
      <c r="U1683" s="6">
        <f t="shared" si="456"/>
        <v>-2.595251549337263E-3</v>
      </c>
      <c r="V1683">
        <v>2639.8899199999996</v>
      </c>
      <c r="W1683" s="6">
        <f t="shared" si="458"/>
        <v>0</v>
      </c>
      <c r="X1683">
        <v>12490.91036086635</v>
      </c>
      <c r="Y1683" s="6">
        <f t="shared" si="457"/>
        <v>-2.331650602165225E-3</v>
      </c>
      <c r="Z1683" s="29">
        <v>15130.80028086635</v>
      </c>
      <c r="AA1683" s="6">
        <f t="shared" si="459"/>
        <v>-1.9256279207297E-3</v>
      </c>
      <c r="AB1683">
        <f t="shared" si="449"/>
        <v>2023</v>
      </c>
      <c r="AC1683">
        <f t="shared" si="450"/>
        <v>3</v>
      </c>
      <c r="AD1683" s="23">
        <f t="shared" si="451"/>
        <v>1</v>
      </c>
      <c r="AE1683">
        <f>IF(ISBLANK(Basket_Sheet!$I$1),0,IF(Basket_Sheet!$I$1=0,1,IF(Calculation_Sheet!AB1683=Basket_Sheet!$I$1,1,0)))</f>
        <v>1</v>
      </c>
      <c r="AF1683">
        <f>IF(ISBLANK(Basket_Sheet!$I$2),0,IF(Basket_Sheet!$I$2=0,1,IF(Calculation_Sheet!AC1683=Basket_Sheet!$I$2,1,0)))</f>
        <v>0</v>
      </c>
      <c r="AG1683">
        <f>IF(ISBLANK(Basket_Sheet!$I$3),0,IF(Basket_Sheet!$I$3=0,1,IF(Calculation_Sheet!AD1683=Basket_Sheet!$I$3,1,0)))</f>
        <v>0</v>
      </c>
      <c r="AH1683">
        <f t="shared" si="452"/>
        <v>1</v>
      </c>
    </row>
    <row r="1684" spans="1:34" x14ac:dyDescent="0.35">
      <c r="A1684" s="19">
        <v>45002</v>
      </c>
      <c r="B1684" s="7">
        <v>-0.12285359528427719</v>
      </c>
      <c r="C1684">
        <v>1.7864403000000001E-2</v>
      </c>
      <c r="D1684">
        <v>0.106663332</v>
      </c>
      <c r="E1684">
        <v>7.3104238519999996</v>
      </c>
      <c r="F1684">
        <v>9</v>
      </c>
      <c r="G1684">
        <f t="shared" si="443"/>
        <v>99999</v>
      </c>
      <c r="H1684">
        <f t="shared" si="444"/>
        <v>0</v>
      </c>
      <c r="I1684">
        <f t="shared" si="445"/>
        <v>99999</v>
      </c>
      <c r="J1684">
        <f>IF(Basket_Sheet!$I$6=0,IF(C1684&lt;Basket_Sheet!$I$7,-10,10),IF(Basket_Sheet!$I$6=1,IF(D1684&lt;Basket_Sheet!$I$7,-10,10),IF(Basket_Sheet!$I$6=2,IF(E1684&gt;Basket_Sheet!$I$7,-10,10),"")))</f>
        <v>10</v>
      </c>
      <c r="K1684">
        <f t="shared" si="446"/>
        <v>0</v>
      </c>
      <c r="L1684">
        <f t="shared" si="447"/>
        <v>3</v>
      </c>
      <c r="M1684">
        <f t="shared" si="448"/>
        <v>3</v>
      </c>
      <c r="N1684">
        <v>39686.601600000002</v>
      </c>
      <c r="O1684" s="6">
        <f t="shared" si="453"/>
        <v>1.2152480625043927E-2</v>
      </c>
      <c r="P1684">
        <v>77652288</v>
      </c>
      <c r="Q1684" s="6">
        <f t="shared" si="454"/>
        <v>-3.3093518531354116E-3</v>
      </c>
      <c r="R1684">
        <v>10868.616726516244</v>
      </c>
      <c r="S1684" s="6">
        <f t="shared" si="455"/>
        <v>-3.9628203119739247E-3</v>
      </c>
      <c r="T1684" s="29">
        <v>1574.5425800000007</v>
      </c>
      <c r="U1684" s="6">
        <f t="shared" si="456"/>
        <v>-2.8557136089067958E-3</v>
      </c>
      <c r="V1684">
        <v>2639.8899199999996</v>
      </c>
      <c r="W1684" s="6">
        <f t="shared" si="458"/>
        <v>0</v>
      </c>
      <c r="X1684">
        <v>12443.159306516245</v>
      </c>
      <c r="Y1684" s="6">
        <f t="shared" si="457"/>
        <v>-3.8228642245090594E-3</v>
      </c>
      <c r="Z1684" s="29">
        <v>15083.049226516245</v>
      </c>
      <c r="AA1684" s="6">
        <f t="shared" si="459"/>
        <v>-3.1558842535571729E-3</v>
      </c>
      <c r="AB1684">
        <f t="shared" si="449"/>
        <v>2023</v>
      </c>
      <c r="AC1684">
        <f t="shared" si="450"/>
        <v>3</v>
      </c>
      <c r="AD1684" s="23">
        <f t="shared" si="451"/>
        <v>1</v>
      </c>
      <c r="AE1684">
        <f>IF(ISBLANK(Basket_Sheet!$I$1),0,IF(Basket_Sheet!$I$1=0,1,IF(Calculation_Sheet!AB1684=Basket_Sheet!$I$1,1,0)))</f>
        <v>1</v>
      </c>
      <c r="AF1684">
        <f>IF(ISBLANK(Basket_Sheet!$I$2),0,IF(Basket_Sheet!$I$2=0,1,IF(Calculation_Sheet!AC1684=Basket_Sheet!$I$2,1,0)))</f>
        <v>0</v>
      </c>
      <c r="AG1684">
        <f>IF(ISBLANK(Basket_Sheet!$I$3),0,IF(Basket_Sheet!$I$3=0,1,IF(Calculation_Sheet!AD1684=Basket_Sheet!$I$3,1,0)))</f>
        <v>0</v>
      </c>
      <c r="AH1684">
        <f t="shared" si="452"/>
        <v>1</v>
      </c>
    </row>
    <row r="1685" spans="1:34" x14ac:dyDescent="0.35">
      <c r="A1685" s="19">
        <v>45005</v>
      </c>
      <c r="B1685" s="7">
        <v>1.0068703170394249</v>
      </c>
      <c r="C1685">
        <v>2.7463118000000002E-2</v>
      </c>
      <c r="D1685">
        <v>6.0188167000000001E-2</v>
      </c>
      <c r="E1685">
        <v>10.6293793</v>
      </c>
      <c r="F1685">
        <v>7</v>
      </c>
      <c r="G1685">
        <f t="shared" si="443"/>
        <v>99999</v>
      </c>
      <c r="H1685">
        <f t="shared" si="444"/>
        <v>99999</v>
      </c>
      <c r="I1685">
        <f t="shared" si="445"/>
        <v>1</v>
      </c>
      <c r="J1685">
        <f>IF(Basket_Sheet!$I$6=0,IF(C1685&lt;Basket_Sheet!$I$7,-10,10),IF(Basket_Sheet!$I$6=1,IF(D1685&lt;Basket_Sheet!$I$7,-10,10),IF(Basket_Sheet!$I$6=2,IF(E1685&gt;Basket_Sheet!$I$7,-10,10),"")))</f>
        <v>-10</v>
      </c>
      <c r="K1685">
        <f t="shared" si="446"/>
        <v>1</v>
      </c>
      <c r="L1685">
        <f t="shared" si="447"/>
        <v>6</v>
      </c>
      <c r="M1685">
        <f t="shared" si="448"/>
        <v>6</v>
      </c>
      <c r="N1685">
        <v>39372.148399999998</v>
      </c>
      <c r="O1685" s="6">
        <f t="shared" si="453"/>
        <v>-7.9234095972582352E-3</v>
      </c>
      <c r="P1685">
        <v>77186608</v>
      </c>
      <c r="Q1685" s="6">
        <f t="shared" si="454"/>
        <v>-5.9969900693718214E-3</v>
      </c>
      <c r="R1685">
        <v>10819.524632155555</v>
      </c>
      <c r="S1685" s="6">
        <f t="shared" si="455"/>
        <v>-4.5168668282246083E-3</v>
      </c>
      <c r="T1685" s="29">
        <v>1561.5707200000004</v>
      </c>
      <c r="U1685" s="6">
        <f t="shared" si="456"/>
        <v>-8.2384942552651275E-3</v>
      </c>
      <c r="V1685">
        <v>2639.8899199999996</v>
      </c>
      <c r="W1685" s="6">
        <f t="shared" si="458"/>
        <v>0</v>
      </c>
      <c r="X1685">
        <v>12381.095352155555</v>
      </c>
      <c r="Y1685" s="6">
        <f t="shared" si="457"/>
        <v>-4.9877971367118246E-3</v>
      </c>
      <c r="Z1685" s="29">
        <v>15020.985272155554</v>
      </c>
      <c r="AA1685" s="6">
        <f t="shared" si="459"/>
        <v>-4.1148148115555117E-3</v>
      </c>
      <c r="AB1685">
        <f t="shared" si="449"/>
        <v>2023</v>
      </c>
      <c r="AC1685">
        <f t="shared" si="450"/>
        <v>3</v>
      </c>
      <c r="AD1685" s="23">
        <f t="shared" si="451"/>
        <v>1</v>
      </c>
      <c r="AE1685">
        <f>IF(ISBLANK(Basket_Sheet!$I$1),0,IF(Basket_Sheet!$I$1=0,1,IF(Calculation_Sheet!AB1685=Basket_Sheet!$I$1,1,0)))</f>
        <v>1</v>
      </c>
      <c r="AF1685">
        <f>IF(ISBLANK(Basket_Sheet!$I$2),0,IF(Basket_Sheet!$I$2=0,1,IF(Calculation_Sheet!AC1685=Basket_Sheet!$I$2,1,0)))</f>
        <v>0</v>
      </c>
      <c r="AG1685">
        <f>IF(ISBLANK(Basket_Sheet!$I$3),0,IF(Basket_Sheet!$I$3=0,1,IF(Calculation_Sheet!AD1685=Basket_Sheet!$I$3,1,0)))</f>
        <v>0</v>
      </c>
      <c r="AH1685">
        <f t="shared" si="452"/>
        <v>1</v>
      </c>
    </row>
    <row r="1686" spans="1:34" x14ac:dyDescent="0.35">
      <c r="A1686" s="19">
        <v>45006</v>
      </c>
      <c r="B1686" s="7">
        <v>0.86607384070215887</v>
      </c>
      <c r="C1686">
        <v>0.76438366599999996</v>
      </c>
      <c r="D1686">
        <v>0.1771973</v>
      </c>
      <c r="E1686">
        <v>6.7170190549999997</v>
      </c>
      <c r="F1686">
        <v>3</v>
      </c>
      <c r="G1686">
        <f t="shared" si="443"/>
        <v>99999</v>
      </c>
      <c r="H1686">
        <f t="shared" si="444"/>
        <v>99999</v>
      </c>
      <c r="I1686">
        <f t="shared" si="445"/>
        <v>1</v>
      </c>
      <c r="J1686">
        <f>IF(Basket_Sheet!$I$6=0,IF(C1686&lt;Basket_Sheet!$I$7,-10,10),IF(Basket_Sheet!$I$6=1,IF(D1686&lt;Basket_Sheet!$I$7,-10,10),IF(Basket_Sheet!$I$6=2,IF(E1686&gt;Basket_Sheet!$I$7,-10,10),"")))</f>
        <v>10</v>
      </c>
      <c r="K1686">
        <f t="shared" si="446"/>
        <v>1</v>
      </c>
      <c r="L1686">
        <f t="shared" si="447"/>
        <v>5</v>
      </c>
      <c r="M1686">
        <f t="shared" si="448"/>
        <v>5</v>
      </c>
      <c r="N1686">
        <v>39867.5</v>
      </c>
      <c r="O1686" s="6">
        <f t="shared" si="453"/>
        <v>1.2581269250727445E-2</v>
      </c>
      <c r="P1686">
        <v>76550416</v>
      </c>
      <c r="Q1686" s="6">
        <f t="shared" si="454"/>
        <v>-8.2422588125650176E-3</v>
      </c>
      <c r="R1686">
        <v>10837.419181299743</v>
      </c>
      <c r="S1686" s="6">
        <f t="shared" si="455"/>
        <v>1.6539126951109484E-3</v>
      </c>
      <c r="T1686" s="29">
        <v>1569.3744200000006</v>
      </c>
      <c r="U1686" s="6">
        <f t="shared" si="456"/>
        <v>4.9973401140617213E-3</v>
      </c>
      <c r="V1686">
        <v>2639.8899199999996</v>
      </c>
      <c r="W1686" s="6">
        <f t="shared" si="458"/>
        <v>0</v>
      </c>
      <c r="X1686">
        <v>12406.793601299743</v>
      </c>
      <c r="Y1686" s="6">
        <f t="shared" si="457"/>
        <v>2.0756038470952642E-3</v>
      </c>
      <c r="Z1686" s="29">
        <v>15046.683521299743</v>
      </c>
      <c r="AA1686" s="6">
        <f t="shared" si="459"/>
        <v>1.7108231370033256E-3</v>
      </c>
      <c r="AB1686">
        <f t="shared" si="449"/>
        <v>2023</v>
      </c>
      <c r="AC1686">
        <f t="shared" si="450"/>
        <v>3</v>
      </c>
      <c r="AD1686" s="23">
        <f t="shared" si="451"/>
        <v>1</v>
      </c>
      <c r="AE1686">
        <f>IF(ISBLANK(Basket_Sheet!$I$1),0,IF(Basket_Sheet!$I$1=0,1,IF(Calculation_Sheet!AB1686=Basket_Sheet!$I$1,1,0)))</f>
        <v>1</v>
      </c>
      <c r="AF1686">
        <f>IF(ISBLANK(Basket_Sheet!$I$2),0,IF(Basket_Sheet!$I$2=0,1,IF(Calculation_Sheet!AC1686=Basket_Sheet!$I$2,1,0)))</f>
        <v>0</v>
      </c>
      <c r="AG1686">
        <f>IF(ISBLANK(Basket_Sheet!$I$3),0,IF(Basket_Sheet!$I$3=0,1,IF(Calculation_Sheet!AD1686=Basket_Sheet!$I$3,1,0)))</f>
        <v>0</v>
      </c>
      <c r="AH1686">
        <f t="shared" si="452"/>
        <v>1</v>
      </c>
    </row>
    <row r="1687" spans="1:34" x14ac:dyDescent="0.35">
      <c r="A1687" s="19">
        <v>45007</v>
      </c>
      <c r="B1687" s="7">
        <v>-1.0202944304016617</v>
      </c>
      <c r="C1687">
        <v>5.2834182E-2</v>
      </c>
      <c r="D1687">
        <v>7.1153856000000001E-2</v>
      </c>
      <c r="E1687">
        <v>16.369233000000001</v>
      </c>
      <c r="F1687">
        <v>6</v>
      </c>
      <c r="G1687">
        <f t="shared" si="443"/>
        <v>-1</v>
      </c>
      <c r="H1687">
        <f t="shared" si="444"/>
        <v>99999</v>
      </c>
      <c r="I1687">
        <f t="shared" si="445"/>
        <v>99999</v>
      </c>
      <c r="J1687">
        <f>IF(Basket_Sheet!$I$6=0,IF(C1687&lt;Basket_Sheet!$I$7,-10,10),IF(Basket_Sheet!$I$6=1,IF(D1687&lt;Basket_Sheet!$I$7,-10,10),IF(Basket_Sheet!$I$6=2,IF(E1687&gt;Basket_Sheet!$I$7,-10,10),"")))</f>
        <v>-10</v>
      </c>
      <c r="K1687">
        <f t="shared" si="446"/>
        <v>-1</v>
      </c>
      <c r="L1687">
        <f t="shared" si="447"/>
        <v>2</v>
      </c>
      <c r="M1687">
        <f t="shared" si="448"/>
        <v>2</v>
      </c>
      <c r="N1687">
        <v>39958.851600000002</v>
      </c>
      <c r="O1687" s="6">
        <f t="shared" si="453"/>
        <v>2.2913801969022263E-3</v>
      </c>
      <c r="P1687">
        <v>76887208</v>
      </c>
      <c r="Q1687" s="6">
        <f t="shared" si="454"/>
        <v>4.3996103169445799E-3</v>
      </c>
      <c r="R1687">
        <v>10865.230377014308</v>
      </c>
      <c r="S1687" s="6">
        <f t="shared" si="455"/>
        <v>2.5662194337332522E-3</v>
      </c>
      <c r="T1687" s="29">
        <v>1568.8545400000007</v>
      </c>
      <c r="U1687" s="6">
        <f t="shared" si="456"/>
        <v>-3.3126575364972322E-4</v>
      </c>
      <c r="V1687">
        <v>2639.8899199999996</v>
      </c>
      <c r="W1687" s="6">
        <f t="shared" si="458"/>
        <v>0</v>
      </c>
      <c r="X1687">
        <v>12434.084917014308</v>
      </c>
      <c r="Y1687" s="6">
        <f t="shared" si="457"/>
        <v>2.1997074015727147E-3</v>
      </c>
      <c r="Z1687" s="29">
        <v>15073.974837014308</v>
      </c>
      <c r="AA1687" s="6">
        <f t="shared" si="459"/>
        <v>1.8137761504675165E-3</v>
      </c>
      <c r="AB1687">
        <f t="shared" si="449"/>
        <v>2023</v>
      </c>
      <c r="AC1687">
        <f t="shared" si="450"/>
        <v>3</v>
      </c>
      <c r="AD1687" s="23">
        <f t="shared" si="451"/>
        <v>1</v>
      </c>
      <c r="AE1687">
        <f>IF(ISBLANK(Basket_Sheet!$I$1),0,IF(Basket_Sheet!$I$1=0,1,IF(Calculation_Sheet!AB1687=Basket_Sheet!$I$1,1,0)))</f>
        <v>1</v>
      </c>
      <c r="AF1687">
        <f>IF(ISBLANK(Basket_Sheet!$I$2),0,IF(Basket_Sheet!$I$2=0,1,IF(Calculation_Sheet!AC1687=Basket_Sheet!$I$2,1,0)))</f>
        <v>0</v>
      </c>
      <c r="AG1687">
        <f>IF(ISBLANK(Basket_Sheet!$I$3),0,IF(Basket_Sheet!$I$3=0,1,IF(Calculation_Sheet!AD1687=Basket_Sheet!$I$3,1,0)))</f>
        <v>0</v>
      </c>
      <c r="AH1687">
        <f t="shared" si="452"/>
        <v>1</v>
      </c>
    </row>
    <row r="1688" spans="1:34" x14ac:dyDescent="0.35">
      <c r="A1688" s="19">
        <v>45008</v>
      </c>
      <c r="B1688" s="7">
        <v>-0.92147909613338896</v>
      </c>
      <c r="C1688">
        <v>7.4947635999999998E-2</v>
      </c>
      <c r="D1688">
        <v>0.14630019499999999</v>
      </c>
      <c r="E1688">
        <v>6.3263328200000002</v>
      </c>
      <c r="F1688">
        <v>5</v>
      </c>
      <c r="G1688">
        <f t="shared" si="443"/>
        <v>-1</v>
      </c>
      <c r="H1688">
        <f t="shared" si="444"/>
        <v>99999</v>
      </c>
      <c r="I1688">
        <f t="shared" si="445"/>
        <v>99999</v>
      </c>
      <c r="J1688">
        <f>IF(Basket_Sheet!$I$6=0,IF(C1688&lt;Basket_Sheet!$I$7,-10,10),IF(Basket_Sheet!$I$6=1,IF(D1688&lt;Basket_Sheet!$I$7,-10,10),IF(Basket_Sheet!$I$6=2,IF(E1688&gt;Basket_Sheet!$I$7,-10,10),"")))</f>
        <v>10</v>
      </c>
      <c r="K1688">
        <f t="shared" si="446"/>
        <v>-1</v>
      </c>
      <c r="L1688">
        <f t="shared" si="447"/>
        <v>1</v>
      </c>
      <c r="M1688">
        <f t="shared" si="448"/>
        <v>1</v>
      </c>
      <c r="N1688">
        <v>39580.148399999998</v>
      </c>
      <c r="O1688" s="6">
        <f t="shared" si="453"/>
        <v>-9.477329423551395E-3</v>
      </c>
      <c r="P1688">
        <v>77140936</v>
      </c>
      <c r="Q1688" s="6">
        <f t="shared" si="454"/>
        <v>3.30000277809539E-3</v>
      </c>
      <c r="R1688">
        <v>10820.623574705174</v>
      </c>
      <c r="S1688" s="6">
        <f t="shared" si="455"/>
        <v>-4.1054630929410196E-3</v>
      </c>
      <c r="T1688" s="29">
        <v>1571.9483800000007</v>
      </c>
      <c r="U1688" s="6">
        <f t="shared" si="456"/>
        <v>1.9720375096088372E-3</v>
      </c>
      <c r="V1688">
        <v>2639.8899199999996</v>
      </c>
      <c r="W1688" s="6">
        <f t="shared" si="458"/>
        <v>0</v>
      </c>
      <c r="X1688">
        <v>12392.571954705174</v>
      </c>
      <c r="Y1688" s="6">
        <f t="shared" si="457"/>
        <v>-3.3386423356599471E-3</v>
      </c>
      <c r="Z1688" s="29">
        <v>15032.461874705174</v>
      </c>
      <c r="AA1688" s="6">
        <f t="shared" si="459"/>
        <v>-2.7539492906143437E-3</v>
      </c>
      <c r="AB1688">
        <f t="shared" si="449"/>
        <v>2023</v>
      </c>
      <c r="AC1688">
        <f t="shared" si="450"/>
        <v>3</v>
      </c>
      <c r="AD1688" s="23">
        <f t="shared" si="451"/>
        <v>1</v>
      </c>
      <c r="AE1688">
        <f>IF(ISBLANK(Basket_Sheet!$I$1),0,IF(Basket_Sheet!$I$1=0,1,IF(Calculation_Sheet!AB1688=Basket_Sheet!$I$1,1,0)))</f>
        <v>1</v>
      </c>
      <c r="AF1688">
        <f>IF(ISBLANK(Basket_Sheet!$I$2),0,IF(Basket_Sheet!$I$2=0,1,IF(Calculation_Sheet!AC1688=Basket_Sheet!$I$2,1,0)))</f>
        <v>0</v>
      </c>
      <c r="AG1688">
        <f>IF(ISBLANK(Basket_Sheet!$I$3),0,IF(Basket_Sheet!$I$3=0,1,IF(Calculation_Sheet!AD1688=Basket_Sheet!$I$3,1,0)))</f>
        <v>0</v>
      </c>
      <c r="AH1688">
        <f t="shared" si="452"/>
        <v>1</v>
      </c>
    </row>
    <row r="1689" spans="1:34" x14ac:dyDescent="0.35">
      <c r="A1689" s="19">
        <v>45009</v>
      </c>
      <c r="B1689" s="7">
        <v>-0.58528490372729924</v>
      </c>
      <c r="C1689">
        <v>7.6095259999999998E-2</v>
      </c>
      <c r="D1689">
        <v>6.4187167000000003E-2</v>
      </c>
      <c r="E1689">
        <v>11.825468409999999</v>
      </c>
      <c r="F1689">
        <v>9</v>
      </c>
      <c r="G1689">
        <f t="shared" si="443"/>
        <v>-1</v>
      </c>
      <c r="H1689">
        <f t="shared" si="444"/>
        <v>99999</v>
      </c>
      <c r="I1689">
        <f t="shared" si="445"/>
        <v>99999</v>
      </c>
      <c r="J1689">
        <f>IF(Basket_Sheet!$I$6=0,IF(C1689&lt;Basket_Sheet!$I$7,-10,10),IF(Basket_Sheet!$I$6=1,IF(D1689&lt;Basket_Sheet!$I$7,-10,10),IF(Basket_Sheet!$I$6=2,IF(E1689&gt;Basket_Sheet!$I$7,-10,10),"")))</f>
        <v>-10</v>
      </c>
      <c r="K1689">
        <f t="shared" si="446"/>
        <v>-1</v>
      </c>
      <c r="L1689">
        <f t="shared" si="447"/>
        <v>2</v>
      </c>
      <c r="M1689">
        <f t="shared" si="448"/>
        <v>2</v>
      </c>
      <c r="N1689">
        <v>39351.800799999997</v>
      </c>
      <c r="O1689" s="6">
        <f t="shared" si="453"/>
        <v>-5.7692456756933685E-3</v>
      </c>
      <c r="P1689">
        <v>76938648</v>
      </c>
      <c r="Q1689" s="6">
        <f t="shared" si="454"/>
        <v>-2.6223171572613557E-3</v>
      </c>
      <c r="R1689">
        <v>10801.312893808356</v>
      </c>
      <c r="S1689" s="6">
        <f t="shared" si="455"/>
        <v>-1.7846181196026212E-3</v>
      </c>
      <c r="T1689" s="29">
        <v>1575.1344600000007</v>
      </c>
      <c r="U1689" s="6">
        <f t="shared" si="456"/>
        <v>2.026835003322347E-3</v>
      </c>
      <c r="V1689">
        <v>2639.8899199999996</v>
      </c>
      <c r="W1689" s="6">
        <f t="shared" si="458"/>
        <v>0</v>
      </c>
      <c r="X1689">
        <v>12376.447353808357</v>
      </c>
      <c r="Y1689" s="6">
        <f t="shared" si="457"/>
        <v>-1.3011504759264936E-3</v>
      </c>
      <c r="Z1689" s="29">
        <v>15016.337273808356</v>
      </c>
      <c r="AA1689" s="6">
        <f t="shared" si="459"/>
        <v>-1.0726520400460293E-3</v>
      </c>
      <c r="AB1689">
        <f t="shared" si="449"/>
        <v>2023</v>
      </c>
      <c r="AC1689">
        <f t="shared" si="450"/>
        <v>3</v>
      </c>
      <c r="AD1689" s="23">
        <f t="shared" si="451"/>
        <v>1</v>
      </c>
      <c r="AE1689">
        <f>IF(ISBLANK(Basket_Sheet!$I$1),0,IF(Basket_Sheet!$I$1=0,1,IF(Calculation_Sheet!AB1689=Basket_Sheet!$I$1,1,0)))</f>
        <v>1</v>
      </c>
      <c r="AF1689">
        <f>IF(ISBLANK(Basket_Sheet!$I$2),0,IF(Basket_Sheet!$I$2=0,1,IF(Calculation_Sheet!AC1689=Basket_Sheet!$I$2,1,0)))</f>
        <v>0</v>
      </c>
      <c r="AG1689">
        <f>IF(ISBLANK(Basket_Sheet!$I$3),0,IF(Basket_Sheet!$I$3=0,1,IF(Calculation_Sheet!AD1689=Basket_Sheet!$I$3,1,0)))</f>
        <v>0</v>
      </c>
      <c r="AH1689">
        <f t="shared" si="452"/>
        <v>1</v>
      </c>
    </row>
    <row r="1690" spans="1:34" x14ac:dyDescent="0.35">
      <c r="A1690" s="19">
        <v>45012</v>
      </c>
      <c r="B1690" s="7">
        <v>0.28384051074611844</v>
      </c>
      <c r="C1690">
        <v>2.3018449E-2</v>
      </c>
      <c r="D1690">
        <v>9.2735291999999997E-2</v>
      </c>
      <c r="E1690">
        <v>11.622294289999999</v>
      </c>
      <c r="F1690">
        <v>4</v>
      </c>
      <c r="G1690">
        <f t="shared" si="443"/>
        <v>99999</v>
      </c>
      <c r="H1690">
        <f t="shared" si="444"/>
        <v>99999</v>
      </c>
      <c r="I1690">
        <f t="shared" si="445"/>
        <v>1</v>
      </c>
      <c r="J1690">
        <f>IF(Basket_Sheet!$I$6=0,IF(C1690&lt;Basket_Sheet!$I$7,-10,10),IF(Basket_Sheet!$I$6=1,IF(D1690&lt;Basket_Sheet!$I$7,-10,10),IF(Basket_Sheet!$I$6=2,IF(E1690&gt;Basket_Sheet!$I$7,-10,10),"")))</f>
        <v>10</v>
      </c>
      <c r="K1690">
        <f t="shared" si="446"/>
        <v>1</v>
      </c>
      <c r="L1690">
        <f t="shared" si="447"/>
        <v>5</v>
      </c>
      <c r="M1690">
        <f t="shared" si="448"/>
        <v>5</v>
      </c>
      <c r="N1690">
        <v>39309.449200000003</v>
      </c>
      <c r="O1690" s="6">
        <f t="shared" si="453"/>
        <v>-1.0762302903301046E-3</v>
      </c>
      <c r="P1690">
        <v>76953344</v>
      </c>
      <c r="Q1690" s="6">
        <f t="shared" si="454"/>
        <v>1.9100933512627982E-4</v>
      </c>
      <c r="R1690">
        <v>10805.04413740205</v>
      </c>
      <c r="S1690" s="6">
        <f t="shared" si="455"/>
        <v>3.4544352435461612E-4</v>
      </c>
      <c r="T1690" s="29">
        <v>1566.7821600000007</v>
      </c>
      <c r="U1690" s="6">
        <f t="shared" si="456"/>
        <v>-5.3025949289433605E-3</v>
      </c>
      <c r="V1690">
        <v>2639.8899199999996</v>
      </c>
      <c r="W1690" s="6">
        <f t="shared" si="458"/>
        <v>0</v>
      </c>
      <c r="X1690">
        <v>12371.826297402051</v>
      </c>
      <c r="Y1690" s="6">
        <f t="shared" si="457"/>
        <v>-3.7337503034617914E-4</v>
      </c>
      <c r="Z1690" s="29">
        <v>15011.71621740205</v>
      </c>
      <c r="AA1690" s="6">
        <f t="shared" si="459"/>
        <v>-3.0773525674376856E-4</v>
      </c>
      <c r="AB1690">
        <f t="shared" si="449"/>
        <v>2023</v>
      </c>
      <c r="AC1690">
        <f t="shared" si="450"/>
        <v>3</v>
      </c>
      <c r="AD1690" s="23">
        <f t="shared" si="451"/>
        <v>1</v>
      </c>
      <c r="AE1690">
        <f>IF(ISBLANK(Basket_Sheet!$I$1),0,IF(Basket_Sheet!$I$1=0,1,IF(Calculation_Sheet!AB1690=Basket_Sheet!$I$1,1,0)))</f>
        <v>1</v>
      </c>
      <c r="AF1690">
        <f>IF(ISBLANK(Basket_Sheet!$I$2),0,IF(Basket_Sheet!$I$2=0,1,IF(Calculation_Sheet!AC1690=Basket_Sheet!$I$2,1,0)))</f>
        <v>0</v>
      </c>
      <c r="AG1690">
        <f>IF(ISBLANK(Basket_Sheet!$I$3),0,IF(Basket_Sheet!$I$3=0,1,IF(Calculation_Sheet!AD1690=Basket_Sheet!$I$3,1,0)))</f>
        <v>0</v>
      </c>
      <c r="AH1690">
        <f t="shared" si="452"/>
        <v>1</v>
      </c>
    </row>
    <row r="1691" spans="1:34" x14ac:dyDescent="0.35">
      <c r="A1691" s="19">
        <v>45013</v>
      </c>
      <c r="B1691" s="7">
        <v>0.8181107050777765</v>
      </c>
      <c r="C1691">
        <v>0.21927738699999999</v>
      </c>
      <c r="D1691">
        <v>6.2194737999999999E-2</v>
      </c>
      <c r="E1691">
        <v>14.49482027</v>
      </c>
      <c r="F1691">
        <v>0</v>
      </c>
      <c r="G1691">
        <f t="shared" si="443"/>
        <v>99999</v>
      </c>
      <c r="H1691">
        <f t="shared" si="444"/>
        <v>99999</v>
      </c>
      <c r="I1691">
        <f t="shared" si="445"/>
        <v>1</v>
      </c>
      <c r="J1691">
        <f>IF(Basket_Sheet!$I$6=0,IF(C1691&lt;Basket_Sheet!$I$7,-10,10),IF(Basket_Sheet!$I$6=1,IF(D1691&lt;Basket_Sheet!$I$7,-10,10),IF(Basket_Sheet!$I$6=2,IF(E1691&gt;Basket_Sheet!$I$7,-10,10),"")))</f>
        <v>-10</v>
      </c>
      <c r="K1691">
        <f t="shared" si="446"/>
        <v>1</v>
      </c>
      <c r="L1691">
        <f t="shared" si="447"/>
        <v>6</v>
      </c>
      <c r="M1691">
        <f t="shared" si="448"/>
        <v>6</v>
      </c>
      <c r="N1691">
        <v>39605.949200000003</v>
      </c>
      <c r="O1691" s="6">
        <f t="shared" si="453"/>
        <v>7.5427157091787489E-3</v>
      </c>
      <c r="P1691">
        <v>77710520</v>
      </c>
      <c r="Q1691" s="6">
        <f t="shared" si="454"/>
        <v>9.8394164651245397E-3</v>
      </c>
      <c r="R1691">
        <v>10840.650125343476</v>
      </c>
      <c r="S1691" s="6">
        <f t="shared" si="455"/>
        <v>3.295311660798772E-3</v>
      </c>
      <c r="T1691" s="29">
        <v>1565.1420800000008</v>
      </c>
      <c r="U1691" s="6">
        <f t="shared" si="456"/>
        <v>-1.0467824065598652E-3</v>
      </c>
      <c r="W1691" s="6"/>
      <c r="X1691">
        <v>12405.792205343478</v>
      </c>
      <c r="Y1691" s="6">
        <f t="shared" si="457"/>
        <v>2.7454239273112524E-3</v>
      </c>
      <c r="Z1691" s="6"/>
      <c r="AA1691" s="6"/>
      <c r="AB1691">
        <f t="shared" si="449"/>
        <v>2023</v>
      </c>
      <c r="AC1691">
        <f t="shared" si="450"/>
        <v>3</v>
      </c>
      <c r="AD1691" s="23">
        <f t="shared" si="451"/>
        <v>1</v>
      </c>
      <c r="AE1691">
        <f>IF(ISBLANK(Basket_Sheet!$I$1),0,IF(Basket_Sheet!$I$1=0,1,IF(Calculation_Sheet!AB1691=Basket_Sheet!$I$1,1,0)))</f>
        <v>1</v>
      </c>
      <c r="AF1691">
        <f>IF(ISBLANK(Basket_Sheet!$I$2),0,IF(Basket_Sheet!$I$2=0,1,IF(Calculation_Sheet!AC1691=Basket_Sheet!$I$2,1,0)))</f>
        <v>0</v>
      </c>
      <c r="AG1691">
        <f>IF(ISBLANK(Basket_Sheet!$I$3),0,IF(Basket_Sheet!$I$3=0,1,IF(Calculation_Sheet!AD1691=Basket_Sheet!$I$3,1,0)))</f>
        <v>0</v>
      </c>
      <c r="AH1691">
        <f t="shared" si="452"/>
        <v>1</v>
      </c>
    </row>
    <row r="1692" spans="1:34" x14ac:dyDescent="0.35">
      <c r="A1692" s="19">
        <v>45014</v>
      </c>
      <c r="B1692" s="7">
        <v>2.2117399150715844</v>
      </c>
      <c r="C1692">
        <v>9.4624884000000006E-2</v>
      </c>
      <c r="D1692">
        <v>0.12759626399999999</v>
      </c>
      <c r="E1692">
        <v>12.880404909999999</v>
      </c>
      <c r="F1692">
        <v>4</v>
      </c>
      <c r="G1692">
        <f t="shared" si="443"/>
        <v>99999</v>
      </c>
      <c r="H1692">
        <f t="shared" si="444"/>
        <v>99999</v>
      </c>
      <c r="I1692">
        <f t="shared" si="445"/>
        <v>1</v>
      </c>
      <c r="J1692">
        <f>IF(Basket_Sheet!$I$6=0,IF(C1692&lt;Basket_Sheet!$I$7,-10,10),IF(Basket_Sheet!$I$6=1,IF(D1692&lt;Basket_Sheet!$I$7,-10,10),IF(Basket_Sheet!$I$6=2,IF(E1692&gt;Basket_Sheet!$I$7,-10,10),"")))</f>
        <v>10</v>
      </c>
      <c r="K1692">
        <f t="shared" si="446"/>
        <v>1</v>
      </c>
      <c r="L1692">
        <f t="shared" si="447"/>
        <v>5</v>
      </c>
      <c r="M1692">
        <f t="shared" si="448"/>
        <v>5</v>
      </c>
      <c r="N1692">
        <v>40013.300799999997</v>
      </c>
      <c r="O1692" s="6">
        <f t="shared" si="453"/>
        <v>1.0285111409474634E-2</v>
      </c>
      <c r="P1692">
        <v>78101120</v>
      </c>
      <c r="Q1692" s="6">
        <f t="shared" si="454"/>
        <v>5.0263464972311045E-3</v>
      </c>
      <c r="R1692">
        <v>10873.081081059781</v>
      </c>
      <c r="S1692" s="6">
        <f t="shared" si="455"/>
        <v>2.9916061621144685E-3</v>
      </c>
      <c r="T1692" s="29">
        <v>1564.7178000000006</v>
      </c>
      <c r="U1692" s="6">
        <f t="shared" si="456"/>
        <v>-2.7108082098215025E-4</v>
      </c>
      <c r="W1692" s="6"/>
      <c r="X1692">
        <v>12437.798881059782</v>
      </c>
      <c r="Y1692" s="6">
        <f t="shared" si="457"/>
        <v>2.5799783832036738E-3</v>
      </c>
      <c r="Z1692" s="6"/>
      <c r="AA1692" s="6"/>
      <c r="AB1692">
        <f t="shared" si="449"/>
        <v>2023</v>
      </c>
      <c r="AC1692">
        <f t="shared" si="450"/>
        <v>3</v>
      </c>
      <c r="AD1692" s="23">
        <f t="shared" si="451"/>
        <v>1</v>
      </c>
      <c r="AE1692">
        <f>IF(ISBLANK(Basket_Sheet!$I$1),0,IF(Basket_Sheet!$I$1=0,1,IF(Calculation_Sheet!AB1692=Basket_Sheet!$I$1,1,0)))</f>
        <v>1</v>
      </c>
      <c r="AF1692">
        <f>IF(ISBLANK(Basket_Sheet!$I$2),0,IF(Basket_Sheet!$I$2=0,1,IF(Calculation_Sheet!AC1692=Basket_Sheet!$I$2,1,0)))</f>
        <v>0</v>
      </c>
      <c r="AG1692">
        <f>IF(ISBLANK(Basket_Sheet!$I$3),0,IF(Basket_Sheet!$I$3=0,1,IF(Calculation_Sheet!AD1692=Basket_Sheet!$I$3,1,0)))</f>
        <v>0</v>
      </c>
      <c r="AH1692">
        <f t="shared" si="452"/>
        <v>1</v>
      </c>
    </row>
    <row r="1693" spans="1:34" x14ac:dyDescent="0.35">
      <c r="A1693" s="19">
        <v>45016</v>
      </c>
      <c r="B1693" s="7">
        <v>1.2080168689557</v>
      </c>
      <c r="C1693">
        <v>0.75459466900000005</v>
      </c>
      <c r="D1693">
        <v>5.3217304999999999E-2</v>
      </c>
      <c r="E1693">
        <v>11.0874057</v>
      </c>
      <c r="F1693">
        <v>5</v>
      </c>
      <c r="G1693">
        <f t="shared" si="443"/>
        <v>99999</v>
      </c>
      <c r="H1693">
        <f t="shared" si="444"/>
        <v>99999</v>
      </c>
      <c r="I1693">
        <f t="shared" si="445"/>
        <v>1</v>
      </c>
      <c r="J1693">
        <f>IF(Basket_Sheet!$I$6=0,IF(C1693&lt;Basket_Sheet!$I$7,-10,10),IF(Basket_Sheet!$I$6=1,IF(D1693&lt;Basket_Sheet!$I$7,-10,10),IF(Basket_Sheet!$I$6=2,IF(E1693&gt;Basket_Sheet!$I$7,-10,10),"")))</f>
        <v>-10</v>
      </c>
      <c r="K1693">
        <f t="shared" si="446"/>
        <v>1</v>
      </c>
      <c r="L1693">
        <f t="shared" si="447"/>
        <v>6</v>
      </c>
      <c r="M1693">
        <f t="shared" si="448"/>
        <v>6</v>
      </c>
      <c r="N1693">
        <v>40602.351600000002</v>
      </c>
      <c r="O1693" s="6">
        <f t="shared" si="453"/>
        <v>1.4721374848435609E-2</v>
      </c>
      <c r="P1693">
        <v>78089960</v>
      </c>
      <c r="Q1693" s="6">
        <f t="shared" si="454"/>
        <v>-1.4289167684156112E-4</v>
      </c>
      <c r="R1693">
        <v>10862.817184841571</v>
      </c>
      <c r="S1693" s="6">
        <f t="shared" si="455"/>
        <v>-9.4397311504368364E-4</v>
      </c>
      <c r="T1693" s="29">
        <v>1569.1017400000005</v>
      </c>
      <c r="U1693" s="6">
        <f t="shared" si="456"/>
        <v>2.8017448258081945E-3</v>
      </c>
      <c r="W1693" s="6"/>
      <c r="X1693">
        <v>12431.918924841571</v>
      </c>
      <c r="Y1693" s="6">
        <f t="shared" si="457"/>
        <v>-4.7274893849302835E-4</v>
      </c>
      <c r="Z1693" s="6"/>
      <c r="AA1693" s="6"/>
      <c r="AB1693">
        <f t="shared" si="449"/>
        <v>2023</v>
      </c>
      <c r="AC1693">
        <f t="shared" si="450"/>
        <v>3</v>
      </c>
      <c r="AD1693" s="23">
        <f t="shared" si="451"/>
        <v>1</v>
      </c>
      <c r="AE1693">
        <f>IF(ISBLANK(Basket_Sheet!$I$1),0,IF(Basket_Sheet!$I$1=0,1,IF(Calculation_Sheet!AB1693=Basket_Sheet!$I$1,1,0)))</f>
        <v>1</v>
      </c>
      <c r="AF1693">
        <f>IF(ISBLANK(Basket_Sheet!$I$2),0,IF(Basket_Sheet!$I$2=0,1,IF(Calculation_Sheet!AC1693=Basket_Sheet!$I$2,1,0)))</f>
        <v>0</v>
      </c>
      <c r="AG1693">
        <f>IF(ISBLANK(Basket_Sheet!$I$3),0,IF(Basket_Sheet!$I$3=0,1,IF(Calculation_Sheet!AD1693=Basket_Sheet!$I$3,1,0)))</f>
        <v>0</v>
      </c>
      <c r="AH1693">
        <f t="shared" si="452"/>
        <v>1</v>
      </c>
    </row>
    <row r="1694" spans="1:34" x14ac:dyDescent="0.35">
      <c r="A1694" s="19">
        <v>45019</v>
      </c>
      <c r="B1694" s="7">
        <v>0.84408574998178276</v>
      </c>
      <c r="C1694">
        <v>0.79858545000000003</v>
      </c>
      <c r="D1694">
        <v>0.112001988</v>
      </c>
      <c r="E1694">
        <v>11.1900149</v>
      </c>
      <c r="F1694">
        <v>2</v>
      </c>
      <c r="G1694">
        <f t="shared" si="443"/>
        <v>99999</v>
      </c>
      <c r="H1694">
        <f t="shared" si="444"/>
        <v>99999</v>
      </c>
      <c r="I1694">
        <f t="shared" si="445"/>
        <v>1</v>
      </c>
      <c r="J1694">
        <f>IF(Basket_Sheet!$I$6=0,IF(C1694&lt;Basket_Sheet!$I$7,-10,10),IF(Basket_Sheet!$I$6=1,IF(D1694&lt;Basket_Sheet!$I$7,-10,10),IF(Basket_Sheet!$I$6=2,IF(E1694&gt;Basket_Sheet!$I$7,-10,10),"")))</f>
        <v>10</v>
      </c>
      <c r="K1694">
        <f t="shared" si="446"/>
        <v>1</v>
      </c>
      <c r="L1694">
        <f t="shared" si="447"/>
        <v>5</v>
      </c>
      <c r="M1694">
        <f t="shared" si="448"/>
        <v>5</v>
      </c>
      <c r="N1694">
        <v>40815.101600000002</v>
      </c>
      <c r="O1694" s="6">
        <f t="shared" si="453"/>
        <v>5.2398442852752414E-3</v>
      </c>
      <c r="P1694">
        <v>78601536</v>
      </c>
      <c r="Q1694" s="6">
        <f t="shared" si="454"/>
        <v>6.5511110519200777E-3</v>
      </c>
      <c r="R1694">
        <v>10902.57121200246</v>
      </c>
      <c r="S1694" s="6">
        <f t="shared" si="455"/>
        <v>3.6596424743631228E-3</v>
      </c>
      <c r="T1694" s="29">
        <v>1573.3421600000006</v>
      </c>
      <c r="U1694" s="6">
        <f t="shared" si="456"/>
        <v>2.7024506390516123E-3</v>
      </c>
      <c r="X1694">
        <v>12475.91337200246</v>
      </c>
      <c r="Y1694" s="6">
        <f t="shared" si="457"/>
        <v>3.5388299607534979E-3</v>
      </c>
      <c r="Z1694" s="6"/>
      <c r="AA1694" s="6"/>
      <c r="AB1694">
        <f t="shared" si="449"/>
        <v>2023</v>
      </c>
      <c r="AC1694">
        <f t="shared" si="450"/>
        <v>4</v>
      </c>
      <c r="AD1694" s="23">
        <f t="shared" si="451"/>
        <v>2</v>
      </c>
      <c r="AE1694">
        <f>IF(ISBLANK(Basket_Sheet!$I$1),0,IF(Basket_Sheet!$I$1=0,1,IF(Calculation_Sheet!AB1694=Basket_Sheet!$I$1,1,0)))</f>
        <v>1</v>
      </c>
      <c r="AF1694">
        <f>IF(ISBLANK(Basket_Sheet!$I$2),0,IF(Basket_Sheet!$I$2=0,1,IF(Calculation_Sheet!AC1694=Basket_Sheet!$I$2,1,0)))</f>
        <v>0</v>
      </c>
      <c r="AG1694">
        <f>IF(ISBLANK(Basket_Sheet!$I$3),0,IF(Basket_Sheet!$I$3=0,1,IF(Calculation_Sheet!AD1694=Basket_Sheet!$I$3,1,0)))</f>
        <v>0</v>
      </c>
      <c r="AH1694">
        <f t="shared" si="452"/>
        <v>1</v>
      </c>
    </row>
    <row r="1695" spans="1:34" x14ac:dyDescent="0.35">
      <c r="A1695" s="19">
        <v>45021</v>
      </c>
      <c r="B1695" s="7">
        <v>0.33955229489062511</v>
      </c>
      <c r="C1695">
        <v>0.53548077800000005</v>
      </c>
      <c r="D1695">
        <v>9.9888782999999995E-2</v>
      </c>
      <c r="E1695">
        <v>11.24474086</v>
      </c>
      <c r="F1695">
        <v>2</v>
      </c>
      <c r="G1695">
        <f t="shared" si="443"/>
        <v>99999</v>
      </c>
      <c r="H1695">
        <f t="shared" si="444"/>
        <v>99999</v>
      </c>
      <c r="I1695">
        <f t="shared" si="445"/>
        <v>1</v>
      </c>
      <c r="J1695">
        <f>IF(Basket_Sheet!$I$6=0,IF(C1695&lt;Basket_Sheet!$I$7,-10,10),IF(Basket_Sheet!$I$6=1,IF(D1695&lt;Basket_Sheet!$I$7,-10,10),IF(Basket_Sheet!$I$6=2,IF(E1695&gt;Basket_Sheet!$I$7,-10,10),"")))</f>
        <v>10</v>
      </c>
      <c r="K1695">
        <f t="shared" si="446"/>
        <v>1</v>
      </c>
      <c r="L1695">
        <f t="shared" si="447"/>
        <v>5</v>
      </c>
      <c r="M1695">
        <f t="shared" si="448"/>
        <v>5</v>
      </c>
      <c r="N1695">
        <v>41008.550799999997</v>
      </c>
      <c r="O1695" s="6">
        <f t="shared" si="453"/>
        <v>4.739647640617406E-3</v>
      </c>
      <c r="P1695">
        <v>78578296</v>
      </c>
      <c r="Q1695" s="6">
        <f t="shared" si="454"/>
        <v>-2.9566852230467067E-4</v>
      </c>
      <c r="R1695">
        <v>10899.146403523981</v>
      </c>
      <c r="S1695" s="6">
        <f t="shared" si="455"/>
        <v>-3.1412851261258812E-4</v>
      </c>
      <c r="T1695" s="29">
        <v>1574.6867400000006</v>
      </c>
      <c r="U1695" s="6">
        <f t="shared" si="456"/>
        <v>8.546011377461582E-4</v>
      </c>
      <c r="X1695">
        <v>12473.833143523982</v>
      </c>
      <c r="Y1695" s="6">
        <f t="shared" si="457"/>
        <v>-1.6673957380519688E-4</v>
      </c>
      <c r="Z1695" s="6"/>
      <c r="AA1695" s="6"/>
      <c r="AB1695">
        <f t="shared" si="449"/>
        <v>2023</v>
      </c>
      <c r="AC1695">
        <f t="shared" si="450"/>
        <v>4</v>
      </c>
      <c r="AD1695" s="23">
        <f t="shared" si="451"/>
        <v>2</v>
      </c>
      <c r="AE1695">
        <f>IF(ISBLANK(Basket_Sheet!$I$1),0,IF(Basket_Sheet!$I$1=0,1,IF(Calculation_Sheet!AB1695=Basket_Sheet!$I$1,1,0)))</f>
        <v>1</v>
      </c>
      <c r="AF1695">
        <f>IF(ISBLANK(Basket_Sheet!$I$2),0,IF(Basket_Sheet!$I$2=0,1,IF(Calculation_Sheet!AC1695=Basket_Sheet!$I$2,1,0)))</f>
        <v>0</v>
      </c>
      <c r="AG1695">
        <f>IF(ISBLANK(Basket_Sheet!$I$3),0,IF(Basket_Sheet!$I$3=0,1,IF(Calculation_Sheet!AD1695=Basket_Sheet!$I$3,1,0)))</f>
        <v>0</v>
      </c>
      <c r="AH1695">
        <f t="shared" si="452"/>
        <v>1</v>
      </c>
    </row>
    <row r="1696" spans="1:34" x14ac:dyDescent="0.35">
      <c r="A1696" s="19">
        <v>45022</v>
      </c>
      <c r="B1696" s="7">
        <v>-0.17606814638344545</v>
      </c>
      <c r="C1696">
        <v>8.8622749999999993E-3</v>
      </c>
      <c r="D1696">
        <v>7.7492270000000002E-2</v>
      </c>
      <c r="E1696">
        <v>9.1348854250000002</v>
      </c>
      <c r="F1696">
        <v>13</v>
      </c>
      <c r="G1696">
        <f t="shared" si="443"/>
        <v>99999</v>
      </c>
      <c r="H1696">
        <f t="shared" si="444"/>
        <v>0</v>
      </c>
      <c r="I1696">
        <f t="shared" si="445"/>
        <v>99999</v>
      </c>
      <c r="J1696">
        <f>IF(Basket_Sheet!$I$6=0,IF(C1696&lt;Basket_Sheet!$I$7,-10,10),IF(Basket_Sheet!$I$6=1,IF(D1696&lt;Basket_Sheet!$I$7,-10,10),IF(Basket_Sheet!$I$6=2,IF(E1696&gt;Basket_Sheet!$I$7,-10,10),"")))</f>
        <v>-10</v>
      </c>
      <c r="K1696">
        <f t="shared" si="446"/>
        <v>0</v>
      </c>
      <c r="L1696">
        <f t="shared" si="447"/>
        <v>4</v>
      </c>
      <c r="M1696">
        <f t="shared" si="448"/>
        <v>4</v>
      </c>
      <c r="N1696">
        <v>41039.050799999997</v>
      </c>
      <c r="O1696" s="6">
        <f t="shared" si="453"/>
        <v>7.4374732598458948E-4</v>
      </c>
      <c r="P1696">
        <v>78871576</v>
      </c>
      <c r="Q1696" s="6">
        <f t="shared" si="454"/>
        <v>3.7323283263868134E-3</v>
      </c>
      <c r="R1696">
        <v>10880.760800019716</v>
      </c>
      <c r="S1696" s="6">
        <f t="shared" si="455"/>
        <v>-1.686884717716941E-3</v>
      </c>
      <c r="T1696" s="29">
        <v>1574.2563000000009</v>
      </c>
      <c r="U1696" s="6">
        <f t="shared" si="456"/>
        <v>-2.7334960602998226E-4</v>
      </c>
      <c r="X1696">
        <v>12455.017100019717</v>
      </c>
      <c r="Y1696" s="6">
        <f t="shared" si="457"/>
        <v>-1.5084411734361813E-3</v>
      </c>
      <c r="Z1696" s="6"/>
      <c r="AA1696" s="6"/>
      <c r="AB1696">
        <f t="shared" si="449"/>
        <v>2023</v>
      </c>
      <c r="AC1696">
        <f t="shared" si="450"/>
        <v>4</v>
      </c>
      <c r="AD1696" s="23">
        <f t="shared" si="451"/>
        <v>2</v>
      </c>
      <c r="AE1696">
        <f>IF(ISBLANK(Basket_Sheet!$I$1),0,IF(Basket_Sheet!$I$1=0,1,IF(Calculation_Sheet!AB1696=Basket_Sheet!$I$1,1,0)))</f>
        <v>1</v>
      </c>
      <c r="AF1696">
        <f>IF(ISBLANK(Basket_Sheet!$I$2),0,IF(Basket_Sheet!$I$2=0,1,IF(Calculation_Sheet!AC1696=Basket_Sheet!$I$2,1,0)))</f>
        <v>0</v>
      </c>
      <c r="AG1696">
        <f>IF(ISBLANK(Basket_Sheet!$I$3),0,IF(Basket_Sheet!$I$3=0,1,IF(Calculation_Sheet!AD1696=Basket_Sheet!$I$3,1,0)))</f>
        <v>0</v>
      </c>
      <c r="AH1696">
        <f t="shared" si="452"/>
        <v>1</v>
      </c>
    </row>
    <row r="1697" spans="1:34" x14ac:dyDescent="0.35">
      <c r="A1697" s="19">
        <v>45026</v>
      </c>
      <c r="B1697" s="7">
        <v>0.90478994331761309</v>
      </c>
      <c r="C1697">
        <v>0.106359832</v>
      </c>
      <c r="D1697">
        <v>7.1397411999999993E-2</v>
      </c>
      <c r="E1697">
        <v>10.23520607</v>
      </c>
      <c r="F1697">
        <v>3</v>
      </c>
      <c r="G1697">
        <f t="shared" si="443"/>
        <v>99999</v>
      </c>
      <c r="H1697">
        <f t="shared" si="444"/>
        <v>99999</v>
      </c>
      <c r="I1697">
        <f t="shared" si="445"/>
        <v>1</v>
      </c>
      <c r="J1697">
        <f>IF(Basket_Sheet!$I$6=0,IF(C1697&lt;Basket_Sheet!$I$7,-10,10),IF(Basket_Sheet!$I$6=1,IF(D1697&lt;Basket_Sheet!$I$7,-10,10),IF(Basket_Sheet!$I$6=2,IF(E1697&gt;Basket_Sheet!$I$7,-10,10),"")))</f>
        <v>-10</v>
      </c>
      <c r="K1697">
        <f t="shared" si="446"/>
        <v>1</v>
      </c>
      <c r="L1697">
        <f t="shared" si="447"/>
        <v>6</v>
      </c>
      <c r="M1697">
        <f t="shared" si="448"/>
        <v>6</v>
      </c>
      <c r="N1697">
        <v>40796.449200000003</v>
      </c>
      <c r="O1697" s="6">
        <f t="shared" si="453"/>
        <v>-5.9114817538614695E-3</v>
      </c>
      <c r="P1697">
        <v>79035384</v>
      </c>
      <c r="Q1697" s="6">
        <f t="shared" si="454"/>
        <v>2.0768952302918642E-3</v>
      </c>
      <c r="R1697">
        <v>10846.749087835278</v>
      </c>
      <c r="S1697" s="6">
        <f t="shared" si="455"/>
        <v>-3.1258579073235593E-3</v>
      </c>
      <c r="T1697" s="29">
        <v>1575.6081600000007</v>
      </c>
      <c r="U1697" s="6">
        <f t="shared" si="456"/>
        <v>8.5872929331753944E-4</v>
      </c>
      <c r="X1697">
        <v>12422.35724783528</v>
      </c>
      <c r="Y1697" s="6">
        <f t="shared" si="457"/>
        <v>-2.6222245960935142E-3</v>
      </c>
      <c r="Z1697" s="6"/>
      <c r="AA1697" s="6"/>
      <c r="AB1697">
        <f t="shared" si="449"/>
        <v>2023</v>
      </c>
      <c r="AC1697">
        <f t="shared" si="450"/>
        <v>4</v>
      </c>
      <c r="AD1697" s="23">
        <f t="shared" si="451"/>
        <v>2</v>
      </c>
      <c r="AE1697">
        <f>IF(ISBLANK(Basket_Sheet!$I$1),0,IF(Basket_Sheet!$I$1=0,1,IF(Calculation_Sheet!AB1697=Basket_Sheet!$I$1,1,0)))</f>
        <v>1</v>
      </c>
      <c r="AF1697">
        <f>IF(ISBLANK(Basket_Sheet!$I$2),0,IF(Basket_Sheet!$I$2=0,1,IF(Calculation_Sheet!AC1697=Basket_Sheet!$I$2,1,0)))</f>
        <v>0</v>
      </c>
      <c r="AG1697">
        <f>IF(ISBLANK(Basket_Sheet!$I$3),0,IF(Basket_Sheet!$I$3=0,1,IF(Calculation_Sheet!AD1697=Basket_Sheet!$I$3,1,0)))</f>
        <v>0</v>
      </c>
      <c r="AH1697">
        <f t="shared" si="452"/>
        <v>1</v>
      </c>
    </row>
    <row r="1698" spans="1:34" x14ac:dyDescent="0.35">
      <c r="A1698" s="19">
        <v>45027</v>
      </c>
      <c r="B1698" s="7">
        <v>1.4777150413610274</v>
      </c>
      <c r="C1698">
        <v>0.454637823</v>
      </c>
      <c r="D1698">
        <v>0.10162115300000001</v>
      </c>
      <c r="E1698">
        <v>12.95954656</v>
      </c>
      <c r="F1698">
        <v>6</v>
      </c>
      <c r="G1698">
        <f t="shared" si="443"/>
        <v>99999</v>
      </c>
      <c r="H1698">
        <f t="shared" si="444"/>
        <v>99999</v>
      </c>
      <c r="I1698">
        <f t="shared" si="445"/>
        <v>1</v>
      </c>
      <c r="J1698">
        <f>IF(Basket_Sheet!$I$6=0,IF(C1698&lt;Basket_Sheet!$I$7,-10,10),IF(Basket_Sheet!$I$6=1,IF(D1698&lt;Basket_Sheet!$I$7,-10,10),IF(Basket_Sheet!$I$6=2,IF(E1698&gt;Basket_Sheet!$I$7,-10,10),"")))</f>
        <v>10</v>
      </c>
      <c r="K1698">
        <f t="shared" si="446"/>
        <v>1</v>
      </c>
      <c r="L1698">
        <f t="shared" si="447"/>
        <v>5</v>
      </c>
      <c r="M1698">
        <f t="shared" si="448"/>
        <v>5</v>
      </c>
      <c r="N1698">
        <v>41385.050799999997</v>
      </c>
      <c r="O1698" s="6">
        <f t="shared" si="453"/>
        <v>1.4427765443861151E-2</v>
      </c>
      <c r="P1698">
        <v>79069824</v>
      </c>
      <c r="Q1698" s="6">
        <f t="shared" si="454"/>
        <v>4.3575419333707899E-4</v>
      </c>
      <c r="R1698">
        <v>10868.792778005627</v>
      </c>
      <c r="S1698" s="6">
        <f t="shared" si="455"/>
        <v>2.0322854333443274E-3</v>
      </c>
      <c r="T1698" s="29">
        <v>1575.5520600000009</v>
      </c>
      <c r="U1698" s="6">
        <f t="shared" si="456"/>
        <v>-3.5605299226082465E-5</v>
      </c>
      <c r="X1698">
        <v>12444.344838005629</v>
      </c>
      <c r="Y1698" s="6">
        <f t="shared" si="457"/>
        <v>1.7700014362556082E-3</v>
      </c>
      <c r="Z1698" s="6"/>
      <c r="AA1698" s="6"/>
      <c r="AB1698">
        <f t="shared" si="449"/>
        <v>2023</v>
      </c>
      <c r="AC1698">
        <f t="shared" si="450"/>
        <v>4</v>
      </c>
      <c r="AD1698" s="23">
        <f t="shared" si="451"/>
        <v>2</v>
      </c>
      <c r="AE1698">
        <f>IF(ISBLANK(Basket_Sheet!$I$1),0,IF(Basket_Sheet!$I$1=0,1,IF(Calculation_Sheet!AB1698=Basket_Sheet!$I$1,1,0)))</f>
        <v>1</v>
      </c>
      <c r="AF1698">
        <f>IF(ISBLANK(Basket_Sheet!$I$2),0,IF(Basket_Sheet!$I$2=0,1,IF(Calculation_Sheet!AC1698=Basket_Sheet!$I$2,1,0)))</f>
        <v>0</v>
      </c>
      <c r="AG1698">
        <f>IF(ISBLANK(Basket_Sheet!$I$3),0,IF(Basket_Sheet!$I$3=0,1,IF(Calculation_Sheet!AD1698=Basket_Sheet!$I$3,1,0)))</f>
        <v>0</v>
      </c>
      <c r="AH1698">
        <f t="shared" si="452"/>
        <v>1</v>
      </c>
    </row>
    <row r="1699" spans="1:34" x14ac:dyDescent="0.35">
      <c r="A1699" s="19">
        <v>45028</v>
      </c>
      <c r="B1699" s="7">
        <v>2.2295356294034145</v>
      </c>
      <c r="C1699">
        <v>0.63965444500000002</v>
      </c>
      <c r="D1699">
        <v>0.127893062</v>
      </c>
      <c r="E1699">
        <v>10.624739809999999</v>
      </c>
      <c r="F1699">
        <v>2</v>
      </c>
      <c r="G1699">
        <f t="shared" si="443"/>
        <v>99999</v>
      </c>
      <c r="H1699">
        <f t="shared" si="444"/>
        <v>99999</v>
      </c>
      <c r="I1699">
        <f t="shared" si="445"/>
        <v>1</v>
      </c>
      <c r="J1699">
        <f>IF(Basket_Sheet!$I$6=0,IF(C1699&lt;Basket_Sheet!$I$7,-10,10),IF(Basket_Sheet!$I$6=1,IF(D1699&lt;Basket_Sheet!$I$7,-10,10),IF(Basket_Sheet!$I$6=2,IF(E1699&gt;Basket_Sheet!$I$7,-10,10),"")))</f>
        <v>10</v>
      </c>
      <c r="K1699">
        <f t="shared" si="446"/>
        <v>1</v>
      </c>
      <c r="L1699">
        <f t="shared" si="447"/>
        <v>5</v>
      </c>
      <c r="M1699">
        <f t="shared" si="448"/>
        <v>5</v>
      </c>
      <c r="N1699">
        <v>41577.199200000003</v>
      </c>
      <c r="O1699" s="6">
        <f t="shared" si="453"/>
        <v>4.6429422287916911E-3</v>
      </c>
      <c r="P1699">
        <v>79124992</v>
      </c>
      <c r="Q1699" s="6">
        <f t="shared" si="454"/>
        <v>6.977124421068126E-4</v>
      </c>
      <c r="R1699">
        <v>10866.47036029405</v>
      </c>
      <c r="S1699" s="6">
        <f t="shared" si="455"/>
        <v>-2.1367761434154531E-4</v>
      </c>
      <c r="T1699" s="29">
        <v>1577.1274400000009</v>
      </c>
      <c r="U1699" s="6">
        <f t="shared" si="456"/>
        <v>9.9989079383377977E-4</v>
      </c>
      <c r="X1699">
        <v>12443.59780029405</v>
      </c>
      <c r="Y1699" s="6">
        <f t="shared" si="457"/>
        <v>-6.0030296596846888E-5</v>
      </c>
      <c r="Z1699" s="6"/>
      <c r="AA1699" s="6"/>
      <c r="AB1699">
        <f t="shared" si="449"/>
        <v>2023</v>
      </c>
      <c r="AC1699">
        <f t="shared" si="450"/>
        <v>4</v>
      </c>
      <c r="AD1699" s="23">
        <f t="shared" si="451"/>
        <v>2</v>
      </c>
      <c r="AE1699">
        <f>IF(ISBLANK(Basket_Sheet!$I$1),0,IF(Basket_Sheet!$I$1=0,1,IF(Calculation_Sheet!AB1699=Basket_Sheet!$I$1,1,0)))</f>
        <v>1</v>
      </c>
      <c r="AF1699">
        <f>IF(ISBLANK(Basket_Sheet!$I$2),0,IF(Basket_Sheet!$I$2=0,1,IF(Calculation_Sheet!AC1699=Basket_Sheet!$I$2,1,0)))</f>
        <v>0</v>
      </c>
      <c r="AG1699">
        <f>IF(ISBLANK(Basket_Sheet!$I$3),0,IF(Basket_Sheet!$I$3=0,1,IF(Calculation_Sheet!AD1699=Basket_Sheet!$I$3,1,0)))</f>
        <v>0</v>
      </c>
      <c r="AH1699">
        <f t="shared" si="452"/>
        <v>1</v>
      </c>
    </row>
    <row r="1700" spans="1:34" x14ac:dyDescent="0.35">
      <c r="A1700" s="19">
        <v>45029</v>
      </c>
      <c r="B1700" s="7">
        <v>2.0408272604648197</v>
      </c>
      <c r="C1700">
        <v>0.51828778900000005</v>
      </c>
      <c r="D1700">
        <v>0.26963076000000002</v>
      </c>
      <c r="E1700">
        <v>5.8385610110000004</v>
      </c>
      <c r="F1700">
        <v>8</v>
      </c>
      <c r="G1700">
        <f t="shared" si="443"/>
        <v>99999</v>
      </c>
      <c r="H1700">
        <f t="shared" si="444"/>
        <v>99999</v>
      </c>
      <c r="I1700">
        <f t="shared" si="445"/>
        <v>1</v>
      </c>
      <c r="J1700">
        <f>IF(Basket_Sheet!$I$6=0,IF(C1700&lt;Basket_Sheet!$I$7,-10,10),IF(Basket_Sheet!$I$6=1,IF(D1700&lt;Basket_Sheet!$I$7,-10,10),IF(Basket_Sheet!$I$6=2,IF(E1700&gt;Basket_Sheet!$I$7,-10,10),"")))</f>
        <v>10</v>
      </c>
      <c r="K1700">
        <f t="shared" si="446"/>
        <v>1</v>
      </c>
      <c r="L1700">
        <f t="shared" si="447"/>
        <v>5</v>
      </c>
      <c r="M1700">
        <f t="shared" si="448"/>
        <v>5</v>
      </c>
      <c r="N1700">
        <v>42137.800799999997</v>
      </c>
      <c r="O1700" s="6">
        <f t="shared" si="453"/>
        <v>1.3483390194306111E-2</v>
      </c>
      <c r="P1700">
        <v>79599752</v>
      </c>
      <c r="Q1700" s="6">
        <f t="shared" si="454"/>
        <v>6.0001269889544684E-3</v>
      </c>
      <c r="R1700">
        <v>10826.464723572532</v>
      </c>
      <c r="S1700" s="6">
        <f t="shared" si="455"/>
        <v>-3.681566819314086E-3</v>
      </c>
      <c r="T1700" s="29">
        <v>1578.143680000001</v>
      </c>
      <c r="U1700" s="6">
        <f t="shared" si="456"/>
        <v>6.4436137132983795E-4</v>
      </c>
      <c r="X1700">
        <v>12404.608403572533</v>
      </c>
      <c r="Y1700" s="6">
        <f t="shared" si="457"/>
        <v>-3.1332896921978381E-3</v>
      </c>
      <c r="Z1700" s="6"/>
      <c r="AA1700" s="6"/>
      <c r="AB1700">
        <f t="shared" si="449"/>
        <v>2023</v>
      </c>
      <c r="AC1700">
        <f t="shared" si="450"/>
        <v>4</v>
      </c>
      <c r="AD1700" s="23">
        <f t="shared" si="451"/>
        <v>2</v>
      </c>
      <c r="AE1700">
        <f>IF(ISBLANK(Basket_Sheet!$I$1),0,IF(Basket_Sheet!$I$1=0,1,IF(Calculation_Sheet!AB1700=Basket_Sheet!$I$1,1,0)))</f>
        <v>1</v>
      </c>
      <c r="AF1700">
        <f>IF(ISBLANK(Basket_Sheet!$I$2),0,IF(Basket_Sheet!$I$2=0,1,IF(Calculation_Sheet!AC1700=Basket_Sheet!$I$2,1,0)))</f>
        <v>0</v>
      </c>
      <c r="AG1700">
        <f>IF(ISBLANK(Basket_Sheet!$I$3),0,IF(Basket_Sheet!$I$3=0,1,IF(Calculation_Sheet!AD1700=Basket_Sheet!$I$3,1,0)))</f>
        <v>0</v>
      </c>
      <c r="AH1700">
        <f t="shared" si="452"/>
        <v>1</v>
      </c>
    </row>
    <row r="1701" spans="1:34" x14ac:dyDescent="0.35">
      <c r="A1701" s="19">
        <v>45033</v>
      </c>
      <c r="B1701" s="7">
        <v>0.34056677597990764</v>
      </c>
      <c r="C1701">
        <v>0.64584791900000005</v>
      </c>
      <c r="D1701">
        <v>5.3454557999999999E-2</v>
      </c>
      <c r="E1701">
        <v>8.2420330170000007</v>
      </c>
      <c r="F1701">
        <v>7</v>
      </c>
      <c r="G1701">
        <f t="shared" si="443"/>
        <v>99999</v>
      </c>
      <c r="H1701">
        <f t="shared" si="444"/>
        <v>99999</v>
      </c>
      <c r="I1701">
        <f t="shared" si="445"/>
        <v>1</v>
      </c>
      <c r="J1701">
        <f>IF(Basket_Sheet!$I$6=0,IF(C1701&lt;Basket_Sheet!$I$7,-10,10),IF(Basket_Sheet!$I$6=1,IF(D1701&lt;Basket_Sheet!$I$7,-10,10),IF(Basket_Sheet!$I$6=2,IF(E1701&gt;Basket_Sheet!$I$7,-10,10),"")))</f>
        <v>-10</v>
      </c>
      <c r="K1701">
        <f t="shared" si="446"/>
        <v>1</v>
      </c>
      <c r="L1701">
        <f t="shared" si="447"/>
        <v>6</v>
      </c>
      <c r="M1701">
        <f t="shared" si="448"/>
        <v>6</v>
      </c>
      <c r="N1701">
        <v>42216.699200000003</v>
      </c>
      <c r="O1701" s="6">
        <f t="shared" si="453"/>
        <v>1.8723900749941791E-3</v>
      </c>
      <c r="P1701">
        <v>79307608</v>
      </c>
      <c r="Q1701" s="6">
        <f t="shared" si="454"/>
        <v>-3.6701621884449587E-3</v>
      </c>
      <c r="R1701">
        <v>10838.313599889929</v>
      </c>
      <c r="S1701" s="6">
        <f t="shared" si="455"/>
        <v>1.0944363298575066E-3</v>
      </c>
      <c r="T1701" s="29">
        <v>1572.6456200000009</v>
      </c>
      <c r="U1701" s="6">
        <f t="shared" si="456"/>
        <v>-3.4838779698437294E-3</v>
      </c>
      <c r="X1701">
        <v>12410.95921988993</v>
      </c>
      <c r="Y1701" s="6">
        <f t="shared" si="457"/>
        <v>5.1197233405364528E-4</v>
      </c>
      <c r="Z1701" s="6"/>
      <c r="AA1701" s="6"/>
      <c r="AB1701">
        <f t="shared" si="449"/>
        <v>2023</v>
      </c>
      <c r="AC1701">
        <f t="shared" si="450"/>
        <v>4</v>
      </c>
      <c r="AD1701" s="23">
        <f t="shared" si="451"/>
        <v>2</v>
      </c>
      <c r="AE1701">
        <f>IF(ISBLANK(Basket_Sheet!$I$1),0,IF(Basket_Sheet!$I$1=0,1,IF(Calculation_Sheet!AB1701=Basket_Sheet!$I$1,1,0)))</f>
        <v>1</v>
      </c>
      <c r="AF1701">
        <f>IF(ISBLANK(Basket_Sheet!$I$2),0,IF(Basket_Sheet!$I$2=0,1,IF(Calculation_Sheet!AC1701=Basket_Sheet!$I$2,1,0)))</f>
        <v>0</v>
      </c>
      <c r="AG1701">
        <f>IF(ISBLANK(Basket_Sheet!$I$3),0,IF(Basket_Sheet!$I$3=0,1,IF(Calculation_Sheet!AD1701=Basket_Sheet!$I$3,1,0)))</f>
        <v>0</v>
      </c>
      <c r="AH1701">
        <f t="shared" si="452"/>
        <v>1</v>
      </c>
    </row>
    <row r="1702" spans="1:34" x14ac:dyDescent="0.35">
      <c r="A1702" s="19">
        <v>45034</v>
      </c>
      <c r="B1702" s="7">
        <v>-0.59113219173545073</v>
      </c>
      <c r="C1702">
        <v>0.26312387999999998</v>
      </c>
      <c r="D1702">
        <v>7.7512494000000001E-2</v>
      </c>
      <c r="E1702">
        <v>8.9690817280000008</v>
      </c>
      <c r="F1702">
        <v>10</v>
      </c>
      <c r="G1702">
        <f t="shared" si="443"/>
        <v>-1</v>
      </c>
      <c r="H1702">
        <f t="shared" si="444"/>
        <v>99999</v>
      </c>
      <c r="I1702">
        <f t="shared" si="445"/>
        <v>99999</v>
      </c>
      <c r="J1702">
        <f>IF(Basket_Sheet!$I$6=0,IF(C1702&lt;Basket_Sheet!$I$7,-10,10),IF(Basket_Sheet!$I$6=1,IF(D1702&lt;Basket_Sheet!$I$7,-10,10),IF(Basket_Sheet!$I$6=2,IF(E1702&gt;Basket_Sheet!$I$7,-10,10),"")))</f>
        <v>-10</v>
      </c>
      <c r="K1702">
        <f t="shared" si="446"/>
        <v>-1</v>
      </c>
      <c r="L1702">
        <f t="shared" si="447"/>
        <v>2</v>
      </c>
      <c r="M1702">
        <f t="shared" si="448"/>
        <v>2</v>
      </c>
      <c r="N1702">
        <v>42255.648399999998</v>
      </c>
      <c r="O1702" s="6">
        <f t="shared" si="453"/>
        <v>9.2260173670788426E-4</v>
      </c>
      <c r="P1702">
        <v>79347856</v>
      </c>
      <c r="Q1702" s="6">
        <f t="shared" si="454"/>
        <v>5.0749229506452664E-4</v>
      </c>
      <c r="R1702">
        <v>10830.947313928607</v>
      </c>
      <c r="S1702" s="6">
        <f t="shared" si="455"/>
        <v>-6.7965241026024525E-4</v>
      </c>
      <c r="T1702" s="29">
        <v>1573.8500200000008</v>
      </c>
      <c r="U1702" s="6">
        <f t="shared" si="456"/>
        <v>7.6584322919481806E-4</v>
      </c>
      <c r="X1702">
        <v>12404.797333928607</v>
      </c>
      <c r="Y1702" s="6">
        <f t="shared" si="457"/>
        <v>-4.9648748756236927E-4</v>
      </c>
      <c r="Z1702" s="6"/>
      <c r="AA1702" s="6"/>
      <c r="AB1702">
        <f t="shared" si="449"/>
        <v>2023</v>
      </c>
      <c r="AC1702">
        <f t="shared" si="450"/>
        <v>4</v>
      </c>
      <c r="AD1702" s="23">
        <f t="shared" si="451"/>
        <v>2</v>
      </c>
      <c r="AE1702">
        <f>IF(ISBLANK(Basket_Sheet!$I$1),0,IF(Basket_Sheet!$I$1=0,1,IF(Calculation_Sheet!AB1702=Basket_Sheet!$I$1,1,0)))</f>
        <v>1</v>
      </c>
      <c r="AF1702">
        <f>IF(ISBLANK(Basket_Sheet!$I$2),0,IF(Basket_Sheet!$I$2=0,1,IF(Calculation_Sheet!AC1702=Basket_Sheet!$I$2,1,0)))</f>
        <v>0</v>
      </c>
      <c r="AG1702">
        <f>IF(ISBLANK(Basket_Sheet!$I$3),0,IF(Basket_Sheet!$I$3=0,1,IF(Calculation_Sheet!AD1702=Basket_Sheet!$I$3,1,0)))</f>
        <v>0</v>
      </c>
      <c r="AH1702">
        <f t="shared" si="452"/>
        <v>1</v>
      </c>
    </row>
    <row r="1703" spans="1:34" x14ac:dyDescent="0.35">
      <c r="A1703" s="19">
        <v>45035</v>
      </c>
      <c r="B1703" s="7">
        <v>-5.4014557897252888E-2</v>
      </c>
      <c r="C1703">
        <v>0.37356716099999998</v>
      </c>
      <c r="D1703">
        <v>9.6348881999999997E-2</v>
      </c>
      <c r="E1703">
        <v>10.35192</v>
      </c>
      <c r="F1703">
        <v>7</v>
      </c>
      <c r="G1703">
        <f t="shared" si="443"/>
        <v>99999</v>
      </c>
      <c r="H1703">
        <f t="shared" si="444"/>
        <v>0</v>
      </c>
      <c r="I1703">
        <f t="shared" si="445"/>
        <v>99999</v>
      </c>
      <c r="J1703">
        <f>IF(Basket_Sheet!$I$6=0,IF(C1703&lt;Basket_Sheet!$I$7,-10,10),IF(Basket_Sheet!$I$6=1,IF(D1703&lt;Basket_Sheet!$I$7,-10,10),IF(Basket_Sheet!$I$6=2,IF(E1703&gt;Basket_Sheet!$I$7,-10,10),"")))</f>
        <v>10</v>
      </c>
      <c r="K1703">
        <f t="shared" si="446"/>
        <v>0</v>
      </c>
      <c r="L1703">
        <f t="shared" si="447"/>
        <v>3</v>
      </c>
      <c r="M1703">
        <f t="shared" si="448"/>
        <v>3</v>
      </c>
      <c r="N1703">
        <v>42151.101600000002</v>
      </c>
      <c r="O1703" s="6">
        <f t="shared" si="453"/>
        <v>-2.4741497044451499E-3</v>
      </c>
      <c r="P1703">
        <v>79453824</v>
      </c>
      <c r="Q1703" s="6">
        <f t="shared" si="454"/>
        <v>1.3354866198274085E-3</v>
      </c>
      <c r="R1703">
        <v>10826.170758439914</v>
      </c>
      <c r="S1703" s="6">
        <f t="shared" si="455"/>
        <v>-4.4100994587525921E-4</v>
      </c>
      <c r="T1703" s="29">
        <v>1574.575960000001</v>
      </c>
      <c r="U1703" s="6">
        <f t="shared" si="456"/>
        <v>4.6125106635019897E-4</v>
      </c>
      <c r="X1703">
        <v>12400.746718439914</v>
      </c>
      <c r="Y1703" s="6">
        <f t="shared" si="457"/>
        <v>-3.2653620850497944E-4</v>
      </c>
      <c r="Z1703" s="6"/>
      <c r="AA1703" s="6"/>
      <c r="AB1703">
        <f t="shared" si="449"/>
        <v>2023</v>
      </c>
      <c r="AC1703">
        <f t="shared" si="450"/>
        <v>4</v>
      </c>
      <c r="AD1703" s="23">
        <f t="shared" si="451"/>
        <v>2</v>
      </c>
      <c r="AE1703">
        <f>IF(ISBLANK(Basket_Sheet!$I$1),0,IF(Basket_Sheet!$I$1=0,1,IF(Calculation_Sheet!AB1703=Basket_Sheet!$I$1,1,0)))</f>
        <v>1</v>
      </c>
      <c r="AF1703">
        <f>IF(ISBLANK(Basket_Sheet!$I$2),0,IF(Basket_Sheet!$I$2=0,1,IF(Calculation_Sheet!AC1703=Basket_Sheet!$I$2,1,0)))</f>
        <v>0</v>
      </c>
      <c r="AG1703">
        <f>IF(ISBLANK(Basket_Sheet!$I$3),0,IF(Basket_Sheet!$I$3=0,1,IF(Calculation_Sheet!AD1703=Basket_Sheet!$I$3,1,0)))</f>
        <v>0</v>
      </c>
      <c r="AH1703">
        <f t="shared" si="452"/>
        <v>1</v>
      </c>
    </row>
    <row r="1704" spans="1:34" x14ac:dyDescent="0.35">
      <c r="A1704" s="19">
        <v>45036</v>
      </c>
      <c r="B1704" s="7">
        <v>-0.40375085760621537</v>
      </c>
      <c r="C1704">
        <v>0.31243208500000003</v>
      </c>
      <c r="D1704">
        <v>3.8536059999999997E-2</v>
      </c>
      <c r="E1704">
        <v>11.58092929</v>
      </c>
      <c r="F1704">
        <v>9</v>
      </c>
      <c r="G1704">
        <f t="shared" si="443"/>
        <v>-1</v>
      </c>
      <c r="H1704">
        <f t="shared" si="444"/>
        <v>99999</v>
      </c>
      <c r="I1704">
        <f t="shared" si="445"/>
        <v>99999</v>
      </c>
      <c r="J1704">
        <f>IF(Basket_Sheet!$I$6=0,IF(C1704&lt;Basket_Sheet!$I$7,-10,10),IF(Basket_Sheet!$I$6=1,IF(D1704&lt;Basket_Sheet!$I$7,-10,10),IF(Basket_Sheet!$I$6=2,IF(E1704&gt;Basket_Sheet!$I$7,-10,10),"")))</f>
        <v>-10</v>
      </c>
      <c r="K1704">
        <f t="shared" si="446"/>
        <v>-1</v>
      </c>
      <c r="L1704">
        <f t="shared" si="447"/>
        <v>2</v>
      </c>
      <c r="M1704">
        <f t="shared" si="448"/>
        <v>2</v>
      </c>
      <c r="N1704">
        <v>42274.199200000003</v>
      </c>
      <c r="O1704" s="6">
        <f t="shared" si="453"/>
        <v>2.920388680897501E-3</v>
      </c>
      <c r="P1704">
        <v>78689720</v>
      </c>
      <c r="Q1704" s="6">
        <f t="shared" si="454"/>
        <v>-9.616956888066186E-3</v>
      </c>
      <c r="R1704">
        <v>10850.246895606075</v>
      </c>
      <c r="S1704" s="6">
        <f t="shared" si="455"/>
        <v>2.2238830056686698E-3</v>
      </c>
      <c r="T1704" s="29">
        <v>1576.3038400000009</v>
      </c>
      <c r="U1704" s="6">
        <f t="shared" si="456"/>
        <v>1.0973621113838927E-3</v>
      </c>
      <c r="X1704">
        <v>12426.550735606075</v>
      </c>
      <c r="Y1704" s="6">
        <f t="shared" si="457"/>
        <v>2.0808438194928058E-3</v>
      </c>
      <c r="Z1704" s="6"/>
      <c r="AA1704" s="6"/>
      <c r="AB1704">
        <f t="shared" si="449"/>
        <v>2023</v>
      </c>
      <c r="AC1704">
        <f t="shared" si="450"/>
        <v>4</v>
      </c>
      <c r="AD1704" s="23">
        <f t="shared" si="451"/>
        <v>2</v>
      </c>
      <c r="AE1704">
        <f>IF(ISBLANK(Basket_Sheet!$I$1),0,IF(Basket_Sheet!$I$1=0,1,IF(Calculation_Sheet!AB1704=Basket_Sheet!$I$1,1,0)))</f>
        <v>1</v>
      </c>
      <c r="AF1704">
        <f>IF(ISBLANK(Basket_Sheet!$I$2),0,IF(Basket_Sheet!$I$2=0,1,IF(Calculation_Sheet!AC1704=Basket_Sheet!$I$2,1,0)))</f>
        <v>0</v>
      </c>
      <c r="AG1704">
        <f>IF(ISBLANK(Basket_Sheet!$I$3),0,IF(Basket_Sheet!$I$3=0,1,IF(Calculation_Sheet!AD1704=Basket_Sheet!$I$3,1,0)))</f>
        <v>0</v>
      </c>
      <c r="AH1704">
        <f t="shared" si="452"/>
        <v>1</v>
      </c>
    </row>
    <row r="1705" spans="1:34" x14ac:dyDescent="0.35">
      <c r="A1705" s="19">
        <v>45037</v>
      </c>
      <c r="B1705" s="7">
        <v>0.95515388810648538</v>
      </c>
      <c r="C1705">
        <v>0.52667973599999995</v>
      </c>
      <c r="D1705">
        <v>0.139800692</v>
      </c>
      <c r="E1705">
        <v>7.2340083699999997</v>
      </c>
      <c r="F1705">
        <v>8</v>
      </c>
      <c r="G1705">
        <f t="shared" si="443"/>
        <v>99999</v>
      </c>
      <c r="H1705">
        <f t="shared" si="444"/>
        <v>99999</v>
      </c>
      <c r="I1705">
        <f t="shared" si="445"/>
        <v>1</v>
      </c>
      <c r="J1705">
        <f>IF(Basket_Sheet!$I$6=0,IF(C1705&lt;Basket_Sheet!$I$7,-10,10),IF(Basket_Sheet!$I$6=1,IF(D1705&lt;Basket_Sheet!$I$7,-10,10),IF(Basket_Sheet!$I$6=2,IF(E1705&gt;Basket_Sheet!$I$7,-10,10),"")))</f>
        <v>10</v>
      </c>
      <c r="K1705">
        <f t="shared" si="446"/>
        <v>1</v>
      </c>
      <c r="L1705">
        <f t="shared" si="447"/>
        <v>5</v>
      </c>
      <c r="M1705">
        <f t="shared" si="448"/>
        <v>5</v>
      </c>
      <c r="N1705">
        <v>42089.25</v>
      </c>
      <c r="O1705" s="6">
        <f t="shared" si="453"/>
        <v>-4.3749900293794663E-3</v>
      </c>
      <c r="P1705">
        <v>78792560</v>
      </c>
      <c r="Q1705" s="6">
        <f t="shared" si="454"/>
        <v>1.3069051459326797E-3</v>
      </c>
      <c r="R1705">
        <v>10830.833123304375</v>
      </c>
      <c r="S1705" s="6">
        <f t="shared" si="455"/>
        <v>-1.7892470547892225E-3</v>
      </c>
      <c r="T1705" s="29">
        <v>1574.6795800000009</v>
      </c>
      <c r="U1705" s="6">
        <f t="shared" si="456"/>
        <v>-1.0304231701928623E-3</v>
      </c>
      <c r="X1705">
        <v>12405.512703304375</v>
      </c>
      <c r="Y1705" s="6">
        <f t="shared" si="457"/>
        <v>-1.6929904966644926E-3</v>
      </c>
      <c r="Z1705" s="6"/>
      <c r="AA1705" s="6"/>
      <c r="AB1705">
        <f t="shared" si="449"/>
        <v>2023</v>
      </c>
      <c r="AC1705">
        <f t="shared" si="450"/>
        <v>4</v>
      </c>
      <c r="AD1705" s="23">
        <f t="shared" si="451"/>
        <v>2</v>
      </c>
      <c r="AE1705">
        <f>IF(ISBLANK(Basket_Sheet!$I$1),0,IF(Basket_Sheet!$I$1=0,1,IF(Calculation_Sheet!AB1705=Basket_Sheet!$I$1,1,0)))</f>
        <v>1</v>
      </c>
      <c r="AF1705">
        <f>IF(ISBLANK(Basket_Sheet!$I$2),0,IF(Basket_Sheet!$I$2=0,1,IF(Calculation_Sheet!AC1705=Basket_Sheet!$I$2,1,0)))</f>
        <v>0</v>
      </c>
      <c r="AG1705">
        <f>IF(ISBLANK(Basket_Sheet!$I$3),0,IF(Basket_Sheet!$I$3=0,1,IF(Calculation_Sheet!AD1705=Basket_Sheet!$I$3,1,0)))</f>
        <v>0</v>
      </c>
      <c r="AH1705">
        <f t="shared" si="452"/>
        <v>1</v>
      </c>
    </row>
    <row r="1706" spans="1:34" x14ac:dyDescent="0.35">
      <c r="A1706" s="19">
        <v>45040</v>
      </c>
      <c r="B1706" s="7">
        <v>0.82502377956056994</v>
      </c>
      <c r="C1706">
        <v>0.81544523800000002</v>
      </c>
      <c r="D1706">
        <v>0.18850945299999999</v>
      </c>
      <c r="E1706">
        <v>7.5188309059999998</v>
      </c>
      <c r="F1706">
        <v>5</v>
      </c>
      <c r="G1706">
        <f t="shared" si="443"/>
        <v>99999</v>
      </c>
      <c r="H1706">
        <f t="shared" si="444"/>
        <v>99999</v>
      </c>
      <c r="I1706">
        <f t="shared" si="445"/>
        <v>1</v>
      </c>
      <c r="J1706">
        <f>IF(Basket_Sheet!$I$6=0,IF(C1706&lt;Basket_Sheet!$I$7,-10,10),IF(Basket_Sheet!$I$6=1,IF(D1706&lt;Basket_Sheet!$I$7,-10,10),IF(Basket_Sheet!$I$6=2,IF(E1706&gt;Basket_Sheet!$I$7,-10,10),"")))</f>
        <v>10</v>
      </c>
      <c r="K1706">
        <f t="shared" si="446"/>
        <v>1</v>
      </c>
      <c r="L1706">
        <f t="shared" si="447"/>
        <v>5</v>
      </c>
      <c r="M1706">
        <f t="shared" si="448"/>
        <v>5</v>
      </c>
      <c r="N1706">
        <v>42641.851600000002</v>
      </c>
      <c r="O1706" s="6">
        <f t="shared" si="453"/>
        <v>1.3129281229767642E-2</v>
      </c>
      <c r="P1706">
        <v>78342864</v>
      </c>
      <c r="Q1706" s="6">
        <f t="shared" si="454"/>
        <v>-5.7073408961455518E-3</v>
      </c>
      <c r="R1706">
        <v>10841.330577049814</v>
      </c>
      <c r="S1706" s="6">
        <f t="shared" si="455"/>
        <v>9.6921941515759613E-4</v>
      </c>
      <c r="T1706" s="29">
        <v>1578.4278800000009</v>
      </c>
      <c r="U1706" s="6">
        <f t="shared" si="456"/>
        <v>2.3803572787803873E-3</v>
      </c>
      <c r="X1706">
        <v>12419.758457049815</v>
      </c>
      <c r="Y1706" s="6">
        <f t="shared" si="457"/>
        <v>1.1483405874588293E-3</v>
      </c>
      <c r="Z1706" s="6"/>
      <c r="AA1706" s="6"/>
      <c r="AB1706">
        <f t="shared" si="449"/>
        <v>2023</v>
      </c>
      <c r="AC1706">
        <f t="shared" si="450"/>
        <v>4</v>
      </c>
      <c r="AD1706" s="23">
        <f t="shared" si="451"/>
        <v>2</v>
      </c>
      <c r="AE1706">
        <f>IF(ISBLANK(Basket_Sheet!$I$1),0,IF(Basket_Sheet!$I$1=0,1,IF(Calculation_Sheet!AB1706=Basket_Sheet!$I$1,1,0)))</f>
        <v>1</v>
      </c>
      <c r="AF1706">
        <f>IF(ISBLANK(Basket_Sheet!$I$2),0,IF(Basket_Sheet!$I$2=0,1,IF(Calculation_Sheet!AC1706=Basket_Sheet!$I$2,1,0)))</f>
        <v>0</v>
      </c>
      <c r="AG1706">
        <f>IF(ISBLANK(Basket_Sheet!$I$3),0,IF(Basket_Sheet!$I$3=0,1,IF(Calculation_Sheet!AD1706=Basket_Sheet!$I$3,1,0)))</f>
        <v>0</v>
      </c>
      <c r="AH1706">
        <f t="shared" si="452"/>
        <v>1</v>
      </c>
    </row>
    <row r="1707" spans="1:34" x14ac:dyDescent="0.35">
      <c r="A1707" s="19">
        <v>45041</v>
      </c>
      <c r="B1707" s="7">
        <v>0.64331075277980909</v>
      </c>
      <c r="C1707">
        <v>8.8366510999999995E-2</v>
      </c>
      <c r="D1707">
        <v>6.0203799000000002E-2</v>
      </c>
      <c r="E1707">
        <v>12.04701395</v>
      </c>
      <c r="F1707">
        <v>5</v>
      </c>
      <c r="G1707">
        <f t="shared" si="443"/>
        <v>99999</v>
      </c>
      <c r="H1707">
        <f t="shared" si="444"/>
        <v>99999</v>
      </c>
      <c r="I1707">
        <f t="shared" si="445"/>
        <v>1</v>
      </c>
      <c r="J1707">
        <f>IF(Basket_Sheet!$I$6=0,IF(C1707&lt;Basket_Sheet!$I$7,-10,10),IF(Basket_Sheet!$I$6=1,IF(D1707&lt;Basket_Sheet!$I$7,-10,10),IF(Basket_Sheet!$I$6=2,IF(E1707&gt;Basket_Sheet!$I$7,-10,10),"")))</f>
        <v>-10</v>
      </c>
      <c r="K1707">
        <f t="shared" si="446"/>
        <v>1</v>
      </c>
      <c r="L1707">
        <f t="shared" si="447"/>
        <v>6</v>
      </c>
      <c r="M1707">
        <f t="shared" si="448"/>
        <v>6</v>
      </c>
      <c r="N1707">
        <v>42654.148399999998</v>
      </c>
      <c r="O1707" s="6">
        <f t="shared" si="453"/>
        <v>2.883739692016718E-4</v>
      </c>
      <c r="P1707">
        <v>78333464</v>
      </c>
      <c r="Q1707" s="6">
        <f t="shared" si="454"/>
        <v>-1.1998540160595983E-4</v>
      </c>
      <c r="R1707">
        <v>10866.254225605877</v>
      </c>
      <c r="S1707" s="6">
        <f t="shared" si="455"/>
        <v>2.2989473827894624E-3</v>
      </c>
      <c r="T1707" s="29">
        <v>1578.3977800000011</v>
      </c>
      <c r="U1707" s="6">
        <f t="shared" si="456"/>
        <v>-1.9069607411936751E-5</v>
      </c>
      <c r="X1707">
        <v>12444.652005605878</v>
      </c>
      <c r="Y1707" s="6">
        <f t="shared" si="457"/>
        <v>2.004350458356452E-3</v>
      </c>
      <c r="Z1707" s="6"/>
      <c r="AA1707" s="6"/>
      <c r="AB1707">
        <f t="shared" si="449"/>
        <v>2023</v>
      </c>
      <c r="AC1707">
        <f t="shared" si="450"/>
        <v>4</v>
      </c>
      <c r="AD1707" s="23">
        <f t="shared" si="451"/>
        <v>2</v>
      </c>
      <c r="AE1707">
        <f>IF(ISBLANK(Basket_Sheet!$I$1),0,IF(Basket_Sheet!$I$1=0,1,IF(Calculation_Sheet!AB1707=Basket_Sheet!$I$1,1,0)))</f>
        <v>1</v>
      </c>
      <c r="AF1707">
        <f>IF(ISBLANK(Basket_Sheet!$I$2),0,IF(Basket_Sheet!$I$2=0,1,IF(Calculation_Sheet!AC1707=Basket_Sheet!$I$2,1,0)))</f>
        <v>0</v>
      </c>
      <c r="AG1707">
        <f>IF(ISBLANK(Basket_Sheet!$I$3),0,IF(Basket_Sheet!$I$3=0,1,IF(Calculation_Sheet!AD1707=Basket_Sheet!$I$3,1,0)))</f>
        <v>0</v>
      </c>
      <c r="AH1707">
        <f t="shared" si="452"/>
        <v>1</v>
      </c>
    </row>
    <row r="1708" spans="1:34" x14ac:dyDescent="0.35">
      <c r="A1708" s="19">
        <v>45042</v>
      </c>
      <c r="B1708" s="7">
        <v>0.97978266516695134</v>
      </c>
      <c r="C1708">
        <v>0.81920425299999999</v>
      </c>
      <c r="D1708">
        <v>0.247375436</v>
      </c>
      <c r="E1708">
        <v>6.9691672410000001</v>
      </c>
      <c r="F1708">
        <v>4</v>
      </c>
      <c r="G1708">
        <f t="shared" si="443"/>
        <v>99999</v>
      </c>
      <c r="H1708">
        <f t="shared" si="444"/>
        <v>99999</v>
      </c>
      <c r="I1708">
        <f t="shared" si="445"/>
        <v>1</v>
      </c>
      <c r="J1708">
        <f>IF(Basket_Sheet!$I$6=0,IF(C1708&lt;Basket_Sheet!$I$7,-10,10),IF(Basket_Sheet!$I$6=1,IF(D1708&lt;Basket_Sheet!$I$7,-10,10),IF(Basket_Sheet!$I$6=2,IF(E1708&gt;Basket_Sheet!$I$7,-10,10),"")))</f>
        <v>10</v>
      </c>
      <c r="K1708">
        <f t="shared" si="446"/>
        <v>1</v>
      </c>
      <c r="L1708">
        <f t="shared" si="447"/>
        <v>5</v>
      </c>
      <c r="M1708">
        <f t="shared" si="448"/>
        <v>5</v>
      </c>
      <c r="N1708">
        <v>42866.449200000003</v>
      </c>
      <c r="O1708" s="6">
        <f t="shared" si="453"/>
        <v>4.9772603126219117E-3</v>
      </c>
      <c r="P1708">
        <v>78581952</v>
      </c>
      <c r="Q1708" s="6">
        <f t="shared" si="454"/>
        <v>3.1721819425731823E-3</v>
      </c>
      <c r="R1708">
        <v>10886.129355205852</v>
      </c>
      <c r="S1708" s="6">
        <f t="shared" si="455"/>
        <v>1.8290690782054586E-3</v>
      </c>
      <c r="T1708" s="29">
        <v>1580.6477200000008</v>
      </c>
      <c r="U1708" s="6">
        <f t="shared" si="456"/>
        <v>1.4254581630237517E-3</v>
      </c>
      <c r="X1708">
        <v>12466.777075205853</v>
      </c>
      <c r="Y1708" s="6">
        <f t="shared" si="457"/>
        <v>1.7778777253079081E-3</v>
      </c>
      <c r="Z1708" s="6"/>
      <c r="AA1708" s="6"/>
      <c r="AB1708">
        <f t="shared" si="449"/>
        <v>2023</v>
      </c>
      <c r="AC1708">
        <f t="shared" si="450"/>
        <v>4</v>
      </c>
      <c r="AD1708" s="23">
        <f t="shared" si="451"/>
        <v>2</v>
      </c>
      <c r="AE1708">
        <f>IF(ISBLANK(Basket_Sheet!$I$1),0,IF(Basket_Sheet!$I$1=0,1,IF(Calculation_Sheet!AB1708=Basket_Sheet!$I$1,1,0)))</f>
        <v>1</v>
      </c>
      <c r="AF1708">
        <f>IF(ISBLANK(Basket_Sheet!$I$2),0,IF(Basket_Sheet!$I$2=0,1,IF(Calculation_Sheet!AC1708=Basket_Sheet!$I$2,1,0)))</f>
        <v>0</v>
      </c>
      <c r="AG1708">
        <f>IF(ISBLANK(Basket_Sheet!$I$3),0,IF(Basket_Sheet!$I$3=0,1,IF(Calculation_Sheet!AD1708=Basket_Sheet!$I$3,1,0)))</f>
        <v>0</v>
      </c>
      <c r="AH1708">
        <f t="shared" si="452"/>
        <v>1</v>
      </c>
    </row>
    <row r="1709" spans="1:34" x14ac:dyDescent="0.35">
      <c r="A1709" s="19">
        <v>45043</v>
      </c>
      <c r="B1709" s="7">
        <v>1.0522628374468255</v>
      </c>
      <c r="C1709">
        <v>0.46513943499999999</v>
      </c>
      <c r="D1709">
        <v>0.100795379</v>
      </c>
      <c r="E1709">
        <v>12.395031360000001</v>
      </c>
      <c r="F1709">
        <v>5</v>
      </c>
      <c r="G1709">
        <f t="shared" si="443"/>
        <v>99999</v>
      </c>
      <c r="H1709">
        <f t="shared" si="444"/>
        <v>99999</v>
      </c>
      <c r="I1709">
        <f t="shared" si="445"/>
        <v>1</v>
      </c>
      <c r="J1709">
        <f>IF(Basket_Sheet!$I$6=0,IF(C1709&lt;Basket_Sheet!$I$7,-10,10),IF(Basket_Sheet!$I$6=1,IF(D1709&lt;Basket_Sheet!$I$7,-10,10),IF(Basket_Sheet!$I$6=2,IF(E1709&gt;Basket_Sheet!$I$7,-10,10),"")))</f>
        <v>10</v>
      </c>
      <c r="K1709">
        <f t="shared" si="446"/>
        <v>1</v>
      </c>
      <c r="L1709">
        <f t="shared" si="447"/>
        <v>5</v>
      </c>
      <c r="M1709">
        <f t="shared" si="448"/>
        <v>5</v>
      </c>
      <c r="N1709">
        <v>42962.101600000002</v>
      </c>
      <c r="O1709" s="6">
        <f t="shared" si="453"/>
        <v>2.2314047882463495E-3</v>
      </c>
      <c r="P1709">
        <v>78694848</v>
      </c>
      <c r="Q1709" s="6">
        <f t="shared" si="454"/>
        <v>1.4366657626423418E-3</v>
      </c>
      <c r="R1709">
        <v>10908.69979330485</v>
      </c>
      <c r="S1709" s="6">
        <f t="shared" si="455"/>
        <v>2.0733207701784107E-3</v>
      </c>
      <c r="T1709" s="29">
        <v>1581.6297600000009</v>
      </c>
      <c r="U1709" s="6">
        <f t="shared" si="456"/>
        <v>6.2128960651652854E-4</v>
      </c>
      <c r="X1709">
        <v>12490.329553304851</v>
      </c>
      <c r="Y1709" s="6">
        <f t="shared" si="457"/>
        <v>1.8892194796551465E-3</v>
      </c>
      <c r="Z1709" s="6"/>
      <c r="AA1709" s="6"/>
      <c r="AB1709">
        <f t="shared" si="449"/>
        <v>2023</v>
      </c>
      <c r="AC1709">
        <f t="shared" si="450"/>
        <v>4</v>
      </c>
      <c r="AD1709" s="23">
        <f t="shared" si="451"/>
        <v>2</v>
      </c>
      <c r="AE1709">
        <f>IF(ISBLANK(Basket_Sheet!$I$1),0,IF(Basket_Sheet!$I$1=0,1,IF(Calculation_Sheet!AB1709=Basket_Sheet!$I$1,1,0)))</f>
        <v>1</v>
      </c>
      <c r="AF1709">
        <f>IF(ISBLANK(Basket_Sheet!$I$2),0,IF(Basket_Sheet!$I$2=0,1,IF(Calculation_Sheet!AC1709=Basket_Sheet!$I$2,1,0)))</f>
        <v>0</v>
      </c>
      <c r="AG1709">
        <f>IF(ISBLANK(Basket_Sheet!$I$3),0,IF(Basket_Sheet!$I$3=0,1,IF(Calculation_Sheet!AD1709=Basket_Sheet!$I$3,1,0)))</f>
        <v>0</v>
      </c>
      <c r="AH1709">
        <f t="shared" si="452"/>
        <v>1</v>
      </c>
    </row>
    <row r="1710" spans="1:34" x14ac:dyDescent="0.35">
      <c r="A1710" s="19">
        <v>45044</v>
      </c>
      <c r="B1710" s="7">
        <v>0.95933087048107979</v>
      </c>
      <c r="C1710">
        <v>0.69207975300000002</v>
      </c>
      <c r="D1710">
        <v>0.27748486300000003</v>
      </c>
      <c r="E1710">
        <v>6.183603132</v>
      </c>
      <c r="F1710">
        <v>3</v>
      </c>
      <c r="G1710">
        <f t="shared" si="443"/>
        <v>99999</v>
      </c>
      <c r="H1710">
        <f t="shared" si="444"/>
        <v>99999</v>
      </c>
      <c r="I1710">
        <f t="shared" si="445"/>
        <v>1</v>
      </c>
      <c r="J1710">
        <f>IF(Basket_Sheet!$I$6=0,IF(C1710&lt;Basket_Sheet!$I$7,-10,10),IF(Basket_Sheet!$I$6=1,IF(D1710&lt;Basket_Sheet!$I$7,-10,10),IF(Basket_Sheet!$I$6=2,IF(E1710&gt;Basket_Sheet!$I$7,-10,10),"")))</f>
        <v>10</v>
      </c>
      <c r="K1710">
        <f t="shared" si="446"/>
        <v>1</v>
      </c>
      <c r="L1710">
        <f t="shared" si="447"/>
        <v>5</v>
      </c>
      <c r="M1710">
        <f t="shared" si="448"/>
        <v>5</v>
      </c>
      <c r="N1710">
        <v>43226.25</v>
      </c>
      <c r="O1710" s="6">
        <f t="shared" si="453"/>
        <v>6.148404993297607E-3</v>
      </c>
      <c r="P1710">
        <v>78875504</v>
      </c>
      <c r="Q1710" s="6">
        <f t="shared" si="454"/>
        <v>2.2956521880568292E-3</v>
      </c>
      <c r="R1710">
        <v>10928.84655608128</v>
      </c>
      <c r="S1710" s="6">
        <f t="shared" si="455"/>
        <v>1.8468528017239194E-3</v>
      </c>
      <c r="T1710" s="29">
        <v>1581.9874600000012</v>
      </c>
      <c r="U1710" s="6">
        <f t="shared" si="456"/>
        <v>2.2615912335899324E-4</v>
      </c>
      <c r="X1710">
        <v>12510.83401608128</v>
      </c>
      <c r="Y1710" s="6">
        <f t="shared" si="457"/>
        <v>1.6416270434596036E-3</v>
      </c>
      <c r="Z1710" s="6"/>
      <c r="AA1710" s="6"/>
      <c r="AB1710">
        <f t="shared" si="449"/>
        <v>2023</v>
      </c>
      <c r="AC1710">
        <f t="shared" si="450"/>
        <v>4</v>
      </c>
      <c r="AD1710" s="23">
        <f t="shared" si="451"/>
        <v>2</v>
      </c>
      <c r="AE1710">
        <f>IF(ISBLANK(Basket_Sheet!$I$1),0,IF(Basket_Sheet!$I$1=0,1,IF(Calculation_Sheet!AB1710=Basket_Sheet!$I$1,1,0)))</f>
        <v>1</v>
      </c>
      <c r="AF1710">
        <f>IF(ISBLANK(Basket_Sheet!$I$2),0,IF(Basket_Sheet!$I$2=0,1,IF(Calculation_Sheet!AC1710=Basket_Sheet!$I$2,1,0)))</f>
        <v>0</v>
      </c>
      <c r="AG1710">
        <f>IF(ISBLANK(Basket_Sheet!$I$3),0,IF(Basket_Sheet!$I$3=0,1,IF(Calculation_Sheet!AD1710=Basket_Sheet!$I$3,1,0)))</f>
        <v>0</v>
      </c>
      <c r="AH1710">
        <f t="shared" si="452"/>
        <v>1</v>
      </c>
    </row>
    <row r="1711" spans="1:34" x14ac:dyDescent="0.35">
      <c r="A1711" s="19">
        <v>45048</v>
      </c>
      <c r="B1711" s="7">
        <v>-0.28290051391260856</v>
      </c>
      <c r="C1711">
        <v>3.3760401000000002E-2</v>
      </c>
      <c r="D1711">
        <v>0.10185393500000001</v>
      </c>
      <c r="E1711">
        <v>12.560186849999999</v>
      </c>
      <c r="F1711">
        <v>2</v>
      </c>
      <c r="G1711">
        <f t="shared" si="443"/>
        <v>-1</v>
      </c>
      <c r="H1711">
        <f t="shared" si="444"/>
        <v>99999</v>
      </c>
      <c r="I1711">
        <f t="shared" si="445"/>
        <v>99999</v>
      </c>
      <c r="J1711">
        <f>IF(Basket_Sheet!$I$6=0,IF(C1711&lt;Basket_Sheet!$I$7,-10,10),IF(Basket_Sheet!$I$6=1,IF(D1711&lt;Basket_Sheet!$I$7,-10,10),IF(Basket_Sheet!$I$6=2,IF(E1711&gt;Basket_Sheet!$I$7,-10,10),"")))</f>
        <v>10</v>
      </c>
      <c r="K1711">
        <f t="shared" si="446"/>
        <v>-1</v>
      </c>
      <c r="L1711">
        <f t="shared" si="447"/>
        <v>1</v>
      </c>
      <c r="M1711">
        <f t="shared" si="448"/>
        <v>1</v>
      </c>
      <c r="N1711">
        <v>43305.351600000002</v>
      </c>
      <c r="O1711" s="6">
        <f t="shared" si="453"/>
        <v>1.8299436106532507E-3</v>
      </c>
      <c r="P1711">
        <v>79177360</v>
      </c>
      <c r="Q1711" s="6">
        <f t="shared" si="454"/>
        <v>3.8269929787073664E-3</v>
      </c>
      <c r="R1711">
        <v>10956.839099601852</v>
      </c>
      <c r="S1711" s="6">
        <f t="shared" si="455"/>
        <v>2.5613447290093738E-3</v>
      </c>
      <c r="T1711" s="29">
        <v>1584.903080000001</v>
      </c>
      <c r="U1711" s="6">
        <f t="shared" si="456"/>
        <v>1.8430108162803549E-3</v>
      </c>
      <c r="X1711">
        <v>12541.742179601853</v>
      </c>
      <c r="Y1711" s="6">
        <f t="shared" si="457"/>
        <v>2.4705118364485301E-3</v>
      </c>
      <c r="Z1711" s="6"/>
      <c r="AA1711" s="6"/>
      <c r="AB1711">
        <f t="shared" si="449"/>
        <v>2023</v>
      </c>
      <c r="AC1711">
        <f t="shared" si="450"/>
        <v>5</v>
      </c>
      <c r="AD1711" s="23">
        <f t="shared" si="451"/>
        <v>2</v>
      </c>
      <c r="AE1711">
        <f>IF(ISBLANK(Basket_Sheet!$I$1),0,IF(Basket_Sheet!$I$1=0,1,IF(Calculation_Sheet!AB1711=Basket_Sheet!$I$1,1,0)))</f>
        <v>1</v>
      </c>
      <c r="AF1711">
        <f>IF(ISBLANK(Basket_Sheet!$I$2),0,IF(Basket_Sheet!$I$2=0,1,IF(Calculation_Sheet!AC1711=Basket_Sheet!$I$2,1,0)))</f>
        <v>0</v>
      </c>
      <c r="AG1711">
        <f>IF(ISBLANK(Basket_Sheet!$I$3),0,IF(Basket_Sheet!$I$3=0,1,IF(Calculation_Sheet!AD1711=Basket_Sheet!$I$3,1,0)))</f>
        <v>0</v>
      </c>
      <c r="AH1711">
        <f t="shared" si="452"/>
        <v>1</v>
      </c>
    </row>
    <row r="1712" spans="1:34" x14ac:dyDescent="0.35">
      <c r="A1712" s="19">
        <v>45049</v>
      </c>
      <c r="B1712" s="7">
        <v>1.4803660018147224</v>
      </c>
      <c r="C1712">
        <v>0.33890920000000002</v>
      </c>
      <c r="D1712">
        <v>0.12996287500000001</v>
      </c>
      <c r="E1712">
        <v>11.98078546</v>
      </c>
      <c r="F1712">
        <v>6</v>
      </c>
      <c r="G1712">
        <f t="shared" si="443"/>
        <v>99999</v>
      </c>
      <c r="H1712">
        <f t="shared" si="444"/>
        <v>99999</v>
      </c>
      <c r="I1712">
        <f t="shared" si="445"/>
        <v>1</v>
      </c>
      <c r="J1712">
        <f>IF(Basket_Sheet!$I$6=0,IF(C1712&lt;Basket_Sheet!$I$7,-10,10),IF(Basket_Sheet!$I$6=1,IF(D1712&lt;Basket_Sheet!$I$7,-10,10),IF(Basket_Sheet!$I$6=2,IF(E1712&gt;Basket_Sheet!$I$7,-10,10),"")))</f>
        <v>10</v>
      </c>
      <c r="K1712">
        <f t="shared" si="446"/>
        <v>1</v>
      </c>
      <c r="L1712">
        <f t="shared" si="447"/>
        <v>5</v>
      </c>
      <c r="M1712">
        <f t="shared" si="448"/>
        <v>5</v>
      </c>
      <c r="N1712">
        <v>43292</v>
      </c>
      <c r="O1712" s="6">
        <f t="shared" si="453"/>
        <v>-3.0831293377608926E-4</v>
      </c>
      <c r="P1712">
        <v>79254256</v>
      </c>
      <c r="Q1712" s="6">
        <f t="shared" si="454"/>
        <v>9.7118671296936299E-4</v>
      </c>
      <c r="R1712">
        <v>10952.515776416967</v>
      </c>
      <c r="S1712" s="6">
        <f t="shared" si="455"/>
        <v>-3.9457759172911722E-4</v>
      </c>
      <c r="T1712" s="29">
        <v>1585.5705400000008</v>
      </c>
      <c r="U1712" s="6">
        <f t="shared" si="456"/>
        <v>4.2113616184025204E-4</v>
      </c>
      <c r="X1712">
        <v>12538.086316416968</v>
      </c>
      <c r="Y1712" s="6">
        <f t="shared" si="457"/>
        <v>-2.9149564171648823E-4</v>
      </c>
      <c r="Z1712" s="6"/>
      <c r="AA1712" s="6"/>
      <c r="AB1712">
        <f t="shared" si="449"/>
        <v>2023</v>
      </c>
      <c r="AC1712">
        <f t="shared" si="450"/>
        <v>5</v>
      </c>
      <c r="AD1712" s="23">
        <f t="shared" si="451"/>
        <v>2</v>
      </c>
      <c r="AE1712">
        <f>IF(ISBLANK(Basket_Sheet!$I$1),0,IF(Basket_Sheet!$I$1=0,1,IF(Calculation_Sheet!AB1712=Basket_Sheet!$I$1,1,0)))</f>
        <v>1</v>
      </c>
      <c r="AF1712">
        <f>IF(ISBLANK(Basket_Sheet!$I$2),0,IF(Basket_Sheet!$I$2=0,1,IF(Calculation_Sheet!AC1712=Basket_Sheet!$I$2,1,0)))</f>
        <v>0</v>
      </c>
      <c r="AG1712">
        <f>IF(ISBLANK(Basket_Sheet!$I$3),0,IF(Basket_Sheet!$I$3=0,1,IF(Calculation_Sheet!AD1712=Basket_Sheet!$I$3,1,0)))</f>
        <v>0</v>
      </c>
      <c r="AH1712">
        <f t="shared" si="452"/>
        <v>1</v>
      </c>
    </row>
    <row r="1713" spans="1:34" x14ac:dyDescent="0.35">
      <c r="A1713" s="19">
        <v>45050</v>
      </c>
      <c r="B1713" s="7">
        <v>-1.7623689710956583</v>
      </c>
      <c r="C1713">
        <v>0.80920470700000002</v>
      </c>
      <c r="D1713">
        <v>0.29595392700000001</v>
      </c>
      <c r="E1713">
        <v>5.7444828790000004</v>
      </c>
      <c r="F1713">
        <v>4</v>
      </c>
      <c r="G1713">
        <f t="shared" si="443"/>
        <v>-1</v>
      </c>
      <c r="H1713">
        <f t="shared" si="444"/>
        <v>99999</v>
      </c>
      <c r="I1713">
        <f t="shared" si="445"/>
        <v>99999</v>
      </c>
      <c r="J1713">
        <f>IF(Basket_Sheet!$I$6=0,IF(C1713&lt;Basket_Sheet!$I$7,-10,10),IF(Basket_Sheet!$I$6=1,IF(D1713&lt;Basket_Sheet!$I$7,-10,10),IF(Basket_Sheet!$I$6=2,IF(E1713&gt;Basket_Sheet!$I$7,-10,10),"")))</f>
        <v>10</v>
      </c>
      <c r="K1713">
        <f t="shared" si="446"/>
        <v>-1</v>
      </c>
      <c r="L1713">
        <f t="shared" si="447"/>
        <v>1</v>
      </c>
      <c r="M1713">
        <f t="shared" si="448"/>
        <v>1</v>
      </c>
      <c r="N1713">
        <v>43635.898399999998</v>
      </c>
      <c r="O1713" s="6">
        <f t="shared" si="453"/>
        <v>7.9436939850319188E-3</v>
      </c>
      <c r="P1713">
        <v>79494688</v>
      </c>
      <c r="Q1713" s="6">
        <f t="shared" si="454"/>
        <v>3.0336793521852368E-3</v>
      </c>
      <c r="R1713">
        <v>10997.09649133946</v>
      </c>
      <c r="S1713" s="6">
        <f t="shared" si="455"/>
        <v>4.0703629953662279E-3</v>
      </c>
      <c r="T1713" s="29">
        <v>1589.5677200000009</v>
      </c>
      <c r="U1713" s="6">
        <f t="shared" si="456"/>
        <v>2.5209726714523484E-3</v>
      </c>
      <c r="X1713">
        <v>12586.664211339461</v>
      </c>
      <c r="Y1713" s="6">
        <f t="shared" si="457"/>
        <v>3.8744265828578595E-3</v>
      </c>
      <c r="Z1713" s="6"/>
      <c r="AA1713" s="6"/>
      <c r="AB1713">
        <f t="shared" si="449"/>
        <v>2023</v>
      </c>
      <c r="AC1713">
        <f t="shared" si="450"/>
        <v>5</v>
      </c>
      <c r="AD1713" s="23">
        <f t="shared" si="451"/>
        <v>2</v>
      </c>
      <c r="AE1713">
        <f>IF(ISBLANK(Basket_Sheet!$I$1),0,IF(Basket_Sheet!$I$1=0,1,IF(Calculation_Sheet!AB1713=Basket_Sheet!$I$1,1,0)))</f>
        <v>1</v>
      </c>
      <c r="AF1713">
        <f>IF(ISBLANK(Basket_Sheet!$I$2),0,IF(Basket_Sheet!$I$2=0,1,IF(Calculation_Sheet!AC1713=Basket_Sheet!$I$2,1,0)))</f>
        <v>0</v>
      </c>
      <c r="AG1713">
        <f>IF(ISBLANK(Basket_Sheet!$I$3),0,IF(Basket_Sheet!$I$3=0,1,IF(Calculation_Sheet!AD1713=Basket_Sheet!$I$3,1,0)))</f>
        <v>0</v>
      </c>
      <c r="AH1713">
        <f t="shared" si="452"/>
        <v>1</v>
      </c>
    </row>
    <row r="1714" spans="1:34" x14ac:dyDescent="0.35">
      <c r="A1714" s="19">
        <v>45051</v>
      </c>
      <c r="B1714" s="7">
        <v>-0.20652466799699618</v>
      </c>
      <c r="C1714">
        <v>0.85745111200000002</v>
      </c>
      <c r="D1714">
        <v>0.31811232499999997</v>
      </c>
      <c r="E1714">
        <v>4.9469197009999997</v>
      </c>
      <c r="F1714">
        <v>13</v>
      </c>
      <c r="G1714">
        <f t="shared" si="443"/>
        <v>99999</v>
      </c>
      <c r="H1714">
        <f t="shared" si="444"/>
        <v>0</v>
      </c>
      <c r="I1714">
        <f t="shared" si="445"/>
        <v>99999</v>
      </c>
      <c r="J1714">
        <f>IF(Basket_Sheet!$I$6=0,IF(C1714&lt;Basket_Sheet!$I$7,-10,10),IF(Basket_Sheet!$I$6=1,IF(D1714&lt;Basket_Sheet!$I$7,-10,10),IF(Basket_Sheet!$I$6=2,IF(E1714&gt;Basket_Sheet!$I$7,-10,10),"")))</f>
        <v>10</v>
      </c>
      <c r="K1714">
        <f t="shared" si="446"/>
        <v>0</v>
      </c>
      <c r="L1714">
        <f t="shared" si="447"/>
        <v>3</v>
      </c>
      <c r="M1714">
        <f t="shared" si="448"/>
        <v>3</v>
      </c>
      <c r="N1714">
        <v>42669.25</v>
      </c>
      <c r="O1714" s="6">
        <f t="shared" si="453"/>
        <v>-2.2152595350254045E-2</v>
      </c>
      <c r="P1714">
        <v>78995800</v>
      </c>
      <c r="Q1714" s="6">
        <f t="shared" si="454"/>
        <v>-6.2757400846708E-3</v>
      </c>
      <c r="R1714">
        <v>11000.314764897812</v>
      </c>
      <c r="S1714" s="6">
        <f t="shared" si="455"/>
        <v>2.9264756937319447E-4</v>
      </c>
      <c r="T1714" s="29">
        <v>1591.4543200000007</v>
      </c>
      <c r="U1714" s="6">
        <f t="shared" si="456"/>
        <v>1.1868635580998266E-3</v>
      </c>
      <c r="X1714">
        <v>12591.769084897813</v>
      </c>
      <c r="Y1714" s="6">
        <f t="shared" si="457"/>
        <v>4.0557795716456013E-4</v>
      </c>
      <c r="Z1714" s="6"/>
      <c r="AA1714" s="6"/>
      <c r="AB1714">
        <f t="shared" si="449"/>
        <v>2023</v>
      </c>
      <c r="AC1714">
        <f t="shared" si="450"/>
        <v>5</v>
      </c>
      <c r="AD1714" s="23">
        <f t="shared" si="451"/>
        <v>2</v>
      </c>
      <c r="AE1714">
        <f>IF(ISBLANK(Basket_Sheet!$I$1),0,IF(Basket_Sheet!$I$1=0,1,IF(Calculation_Sheet!AB1714=Basket_Sheet!$I$1,1,0)))</f>
        <v>1</v>
      </c>
      <c r="AF1714">
        <f>IF(ISBLANK(Basket_Sheet!$I$2),0,IF(Basket_Sheet!$I$2=0,1,IF(Calculation_Sheet!AC1714=Basket_Sheet!$I$2,1,0)))</f>
        <v>0</v>
      </c>
      <c r="AG1714">
        <f>IF(ISBLANK(Basket_Sheet!$I$3),0,IF(Basket_Sheet!$I$3=0,1,IF(Calculation_Sheet!AD1714=Basket_Sheet!$I$3,1,0)))</f>
        <v>0</v>
      </c>
      <c r="AH1714">
        <f t="shared" si="452"/>
        <v>1</v>
      </c>
    </row>
    <row r="1715" spans="1:34" x14ac:dyDescent="0.35">
      <c r="A1715" s="19">
        <v>45054</v>
      </c>
      <c r="B1715" s="7">
        <v>0.51700579759341492</v>
      </c>
      <c r="C1715">
        <v>0.36660230100000002</v>
      </c>
      <c r="D1715">
        <v>9.0579043999999997E-2</v>
      </c>
      <c r="E1715">
        <v>12.36422058</v>
      </c>
      <c r="F1715">
        <v>10</v>
      </c>
      <c r="G1715">
        <f t="shared" si="443"/>
        <v>99999</v>
      </c>
      <c r="H1715">
        <f t="shared" si="444"/>
        <v>99999</v>
      </c>
      <c r="I1715">
        <f t="shared" si="445"/>
        <v>1</v>
      </c>
      <c r="J1715">
        <f>IF(Basket_Sheet!$I$6=0,IF(C1715&lt;Basket_Sheet!$I$7,-10,10),IF(Basket_Sheet!$I$6=1,IF(D1715&lt;Basket_Sheet!$I$7,-10,10),IF(Basket_Sheet!$I$6=2,IF(E1715&gt;Basket_Sheet!$I$7,-10,10),"")))</f>
        <v>10</v>
      </c>
      <c r="K1715">
        <f t="shared" si="446"/>
        <v>1</v>
      </c>
      <c r="L1715">
        <f t="shared" si="447"/>
        <v>5</v>
      </c>
      <c r="M1715">
        <f t="shared" si="448"/>
        <v>5</v>
      </c>
      <c r="N1715">
        <v>43314.398399999998</v>
      </c>
      <c r="O1715" s="6">
        <f t="shared" si="453"/>
        <v>1.5119750171376234E-2</v>
      </c>
      <c r="P1715">
        <v>79115600</v>
      </c>
      <c r="Q1715" s="6">
        <f t="shared" si="454"/>
        <v>1.516536322184292E-3</v>
      </c>
      <c r="R1715">
        <v>10992.379565369898</v>
      </c>
      <c r="S1715" s="6">
        <f t="shared" si="455"/>
        <v>-7.2136113352272435E-4</v>
      </c>
      <c r="T1715" s="29">
        <v>1589.7732200000007</v>
      </c>
      <c r="U1715" s="6">
        <f t="shared" si="456"/>
        <v>-1.0563294081855634E-3</v>
      </c>
      <c r="X1715">
        <v>12582.152785369899</v>
      </c>
      <c r="Y1715" s="6">
        <f t="shared" si="457"/>
        <v>-7.636972583501267E-4</v>
      </c>
      <c r="Z1715" s="6"/>
      <c r="AA1715" s="6"/>
      <c r="AB1715">
        <f t="shared" si="449"/>
        <v>2023</v>
      </c>
      <c r="AC1715">
        <f t="shared" si="450"/>
        <v>5</v>
      </c>
      <c r="AD1715" s="23">
        <f t="shared" si="451"/>
        <v>2</v>
      </c>
      <c r="AE1715">
        <f>IF(ISBLANK(Basket_Sheet!$I$1),0,IF(Basket_Sheet!$I$1=0,1,IF(Calculation_Sheet!AB1715=Basket_Sheet!$I$1,1,0)))</f>
        <v>1</v>
      </c>
      <c r="AF1715">
        <f>IF(ISBLANK(Basket_Sheet!$I$2),0,IF(Basket_Sheet!$I$2=0,1,IF(Calculation_Sheet!AC1715=Basket_Sheet!$I$2,1,0)))</f>
        <v>0</v>
      </c>
      <c r="AG1715">
        <f>IF(ISBLANK(Basket_Sheet!$I$3),0,IF(Basket_Sheet!$I$3=0,1,IF(Calculation_Sheet!AD1715=Basket_Sheet!$I$3,1,0)))</f>
        <v>0</v>
      </c>
      <c r="AH1715">
        <f t="shared" si="452"/>
        <v>1</v>
      </c>
    </row>
    <row r="1716" spans="1:34" x14ac:dyDescent="0.35">
      <c r="A1716" s="19">
        <v>45055</v>
      </c>
      <c r="B1716" s="7">
        <v>-0.24128361677623442</v>
      </c>
      <c r="C1716">
        <v>0.336313625</v>
      </c>
      <c r="D1716">
        <v>0.107601062</v>
      </c>
      <c r="E1716">
        <v>8.8676797119999993</v>
      </c>
      <c r="F1716">
        <v>7</v>
      </c>
      <c r="G1716">
        <f t="shared" si="443"/>
        <v>99999</v>
      </c>
      <c r="H1716">
        <f t="shared" si="444"/>
        <v>0</v>
      </c>
      <c r="I1716">
        <f t="shared" si="445"/>
        <v>99999</v>
      </c>
      <c r="J1716">
        <f>IF(Basket_Sheet!$I$6=0,IF(C1716&lt;Basket_Sheet!$I$7,-10,10),IF(Basket_Sheet!$I$6=1,IF(D1716&lt;Basket_Sheet!$I$7,-10,10),IF(Basket_Sheet!$I$6=2,IF(E1716&gt;Basket_Sheet!$I$7,-10,10),"")))</f>
        <v>10</v>
      </c>
      <c r="K1716">
        <f t="shared" si="446"/>
        <v>0</v>
      </c>
      <c r="L1716">
        <f t="shared" si="447"/>
        <v>3</v>
      </c>
      <c r="M1716">
        <f t="shared" si="448"/>
        <v>3</v>
      </c>
      <c r="N1716">
        <v>43171.601600000002</v>
      </c>
      <c r="O1716" s="6">
        <f t="shared" si="453"/>
        <v>-3.2967513176864749E-3</v>
      </c>
      <c r="P1716">
        <v>79133664</v>
      </c>
      <c r="Q1716" s="6">
        <f t="shared" si="454"/>
        <v>2.2832412318174455E-4</v>
      </c>
      <c r="R1716">
        <v>11004.820957143853</v>
      </c>
      <c r="S1716" s="6">
        <f t="shared" si="455"/>
        <v>1.1318197029104304E-3</v>
      </c>
      <c r="T1716" s="29">
        <v>1591.0075600000009</v>
      </c>
      <c r="U1716" s="6">
        <f t="shared" si="456"/>
        <v>7.7642520610599064E-4</v>
      </c>
      <c r="X1716">
        <v>12595.828517143855</v>
      </c>
      <c r="Y1716" s="6">
        <f t="shared" si="457"/>
        <v>1.0869150937236061E-3</v>
      </c>
      <c r="Z1716" s="6"/>
      <c r="AA1716" s="6"/>
      <c r="AB1716">
        <f t="shared" si="449"/>
        <v>2023</v>
      </c>
      <c r="AC1716">
        <f t="shared" si="450"/>
        <v>5</v>
      </c>
      <c r="AD1716" s="23">
        <f t="shared" si="451"/>
        <v>2</v>
      </c>
      <c r="AE1716">
        <f>IF(ISBLANK(Basket_Sheet!$I$1),0,IF(Basket_Sheet!$I$1=0,1,IF(Calculation_Sheet!AB1716=Basket_Sheet!$I$1,1,0)))</f>
        <v>1</v>
      </c>
      <c r="AF1716">
        <f>IF(ISBLANK(Basket_Sheet!$I$2),0,IF(Basket_Sheet!$I$2=0,1,IF(Calculation_Sheet!AC1716=Basket_Sheet!$I$2,1,0)))</f>
        <v>0</v>
      </c>
      <c r="AG1716">
        <f>IF(ISBLANK(Basket_Sheet!$I$3),0,IF(Basket_Sheet!$I$3=0,1,IF(Calculation_Sheet!AD1716=Basket_Sheet!$I$3,1,0)))</f>
        <v>0</v>
      </c>
      <c r="AH1716">
        <f t="shared" si="452"/>
        <v>1</v>
      </c>
    </row>
    <row r="1717" spans="1:34" x14ac:dyDescent="0.35">
      <c r="A1717" s="19">
        <v>45056</v>
      </c>
      <c r="B1717" s="7">
        <v>0.47830741195455695</v>
      </c>
      <c r="C1717">
        <v>0.68495729999999999</v>
      </c>
      <c r="D1717">
        <v>0.13047814799999999</v>
      </c>
      <c r="E1717">
        <v>7.431793366</v>
      </c>
      <c r="F1717">
        <v>7</v>
      </c>
      <c r="G1717">
        <f t="shared" si="443"/>
        <v>99999</v>
      </c>
      <c r="H1717">
        <f t="shared" si="444"/>
        <v>99999</v>
      </c>
      <c r="I1717">
        <f t="shared" si="445"/>
        <v>1</v>
      </c>
      <c r="J1717">
        <f>IF(Basket_Sheet!$I$6=0,IF(C1717&lt;Basket_Sheet!$I$7,-10,10),IF(Basket_Sheet!$I$6=1,IF(D1717&lt;Basket_Sheet!$I$7,-10,10),IF(Basket_Sheet!$I$6=2,IF(E1717&gt;Basket_Sheet!$I$7,-10,10),"")))</f>
        <v>10</v>
      </c>
      <c r="K1717">
        <f t="shared" si="446"/>
        <v>1</v>
      </c>
      <c r="L1717">
        <f t="shared" si="447"/>
        <v>5</v>
      </c>
      <c r="M1717">
        <f t="shared" si="448"/>
        <v>5</v>
      </c>
      <c r="N1717">
        <v>43343.851600000002</v>
      </c>
      <c r="O1717" s="6">
        <f t="shared" si="453"/>
        <v>3.9898913548761517E-3</v>
      </c>
      <c r="P1717">
        <v>78706256</v>
      </c>
      <c r="Q1717" s="6">
        <f t="shared" si="454"/>
        <v>-5.4010894781770791E-3</v>
      </c>
      <c r="R1717">
        <v>10974.321748360024</v>
      </c>
      <c r="S1717" s="6">
        <f t="shared" si="455"/>
        <v>-2.7714407079044712E-3</v>
      </c>
      <c r="T1717" s="29">
        <v>1590.7340600000009</v>
      </c>
      <c r="U1717" s="6">
        <f t="shared" si="456"/>
        <v>-1.7190364576269435E-4</v>
      </c>
      <c r="X1717">
        <v>12565.055808360024</v>
      </c>
      <c r="Y1717" s="6">
        <f t="shared" si="457"/>
        <v>-2.4430873079882565E-3</v>
      </c>
      <c r="Z1717" s="6"/>
      <c r="AA1717" s="6"/>
      <c r="AB1717">
        <f t="shared" si="449"/>
        <v>2023</v>
      </c>
      <c r="AC1717">
        <f t="shared" si="450"/>
        <v>5</v>
      </c>
      <c r="AD1717" s="23">
        <f t="shared" si="451"/>
        <v>2</v>
      </c>
      <c r="AE1717">
        <f>IF(ISBLANK(Basket_Sheet!$I$1),0,IF(Basket_Sheet!$I$1=0,1,IF(Calculation_Sheet!AB1717=Basket_Sheet!$I$1,1,0)))</f>
        <v>1</v>
      </c>
      <c r="AF1717">
        <f>IF(ISBLANK(Basket_Sheet!$I$2),0,IF(Basket_Sheet!$I$2=0,1,IF(Calculation_Sheet!AC1717=Basket_Sheet!$I$2,1,0)))</f>
        <v>0</v>
      </c>
      <c r="AG1717">
        <f>IF(ISBLANK(Basket_Sheet!$I$3),0,IF(Basket_Sheet!$I$3=0,1,IF(Calculation_Sheet!AD1717=Basket_Sheet!$I$3,1,0)))</f>
        <v>0</v>
      </c>
      <c r="AH1717">
        <f t="shared" si="452"/>
        <v>1</v>
      </c>
    </row>
    <row r="1718" spans="1:34" x14ac:dyDescent="0.35">
      <c r="A1718" s="19">
        <v>45057</v>
      </c>
      <c r="B1718" s="7">
        <v>0.98942620613738619</v>
      </c>
      <c r="C1718">
        <v>3.638311E-3</v>
      </c>
      <c r="D1718">
        <v>9.7016970000000004E-3</v>
      </c>
      <c r="E1718">
        <v>14.348730590000001</v>
      </c>
      <c r="F1718">
        <v>8</v>
      </c>
      <c r="G1718">
        <f t="shared" si="443"/>
        <v>99999</v>
      </c>
      <c r="H1718">
        <f t="shared" si="444"/>
        <v>99999</v>
      </c>
      <c r="I1718">
        <f t="shared" si="445"/>
        <v>1</v>
      </c>
      <c r="J1718">
        <f>IF(Basket_Sheet!$I$6=0,IF(C1718&lt;Basket_Sheet!$I$7,-10,10),IF(Basket_Sheet!$I$6=1,IF(D1718&lt;Basket_Sheet!$I$7,-10,10),IF(Basket_Sheet!$I$6=2,IF(E1718&gt;Basket_Sheet!$I$7,-10,10),"")))</f>
        <v>-10</v>
      </c>
      <c r="K1718">
        <f t="shared" si="446"/>
        <v>1</v>
      </c>
      <c r="L1718">
        <f t="shared" si="447"/>
        <v>6</v>
      </c>
      <c r="M1718">
        <f t="shared" si="448"/>
        <v>6</v>
      </c>
      <c r="N1718">
        <v>43506.75</v>
      </c>
      <c r="O1718" s="6">
        <f t="shared" si="453"/>
        <v>3.7582816013517206E-3</v>
      </c>
      <c r="P1718">
        <v>79070704</v>
      </c>
      <c r="Q1718" s="6">
        <f t="shared" si="454"/>
        <v>4.6304832490062786E-3</v>
      </c>
      <c r="R1718">
        <v>10995.981600653869</v>
      </c>
      <c r="S1718" s="6">
        <f t="shared" si="455"/>
        <v>1.973684824493338E-3</v>
      </c>
      <c r="T1718" s="29">
        <v>1593.5490000000009</v>
      </c>
      <c r="U1718" s="6">
        <f t="shared" si="456"/>
        <v>1.7695855459334275E-3</v>
      </c>
      <c r="X1718">
        <v>12589.53060065387</v>
      </c>
      <c r="Y1718" s="6">
        <f t="shared" si="457"/>
        <v>1.9478458884012451E-3</v>
      </c>
      <c r="Z1718" s="6"/>
      <c r="AA1718" s="6"/>
      <c r="AB1718">
        <f t="shared" si="449"/>
        <v>2023</v>
      </c>
      <c r="AC1718">
        <f t="shared" si="450"/>
        <v>5</v>
      </c>
      <c r="AD1718" s="23">
        <f t="shared" si="451"/>
        <v>2</v>
      </c>
      <c r="AE1718">
        <f>IF(ISBLANK(Basket_Sheet!$I$1),0,IF(Basket_Sheet!$I$1=0,1,IF(Calculation_Sheet!AB1718=Basket_Sheet!$I$1,1,0)))</f>
        <v>1</v>
      </c>
      <c r="AF1718">
        <f>IF(ISBLANK(Basket_Sheet!$I$2),0,IF(Basket_Sheet!$I$2=0,1,IF(Calculation_Sheet!AC1718=Basket_Sheet!$I$2,1,0)))</f>
        <v>0</v>
      </c>
      <c r="AG1718">
        <f>IF(ISBLANK(Basket_Sheet!$I$3),0,IF(Basket_Sheet!$I$3=0,1,IF(Calculation_Sheet!AD1718=Basket_Sheet!$I$3,1,0)))</f>
        <v>0</v>
      </c>
      <c r="AH1718">
        <f t="shared" si="452"/>
        <v>1</v>
      </c>
    </row>
    <row r="1719" spans="1:34" x14ac:dyDescent="0.35">
      <c r="A1719" s="19">
        <v>45058</v>
      </c>
      <c r="B1719" s="7">
        <v>1.5185573292452799</v>
      </c>
      <c r="C1719">
        <v>0.869087571</v>
      </c>
      <c r="D1719">
        <v>0.272173316</v>
      </c>
      <c r="E1719">
        <v>5.8037711270000001</v>
      </c>
      <c r="F1719">
        <v>5</v>
      </c>
      <c r="G1719">
        <f t="shared" si="443"/>
        <v>99999</v>
      </c>
      <c r="H1719">
        <f t="shared" si="444"/>
        <v>99999</v>
      </c>
      <c r="I1719">
        <f t="shared" si="445"/>
        <v>1</v>
      </c>
      <c r="J1719">
        <f>IF(Basket_Sheet!$I$6=0,IF(C1719&lt;Basket_Sheet!$I$7,-10,10),IF(Basket_Sheet!$I$6=1,IF(D1719&lt;Basket_Sheet!$I$7,-10,10),IF(Basket_Sheet!$I$6=2,IF(E1719&gt;Basket_Sheet!$I$7,-10,10),"")))</f>
        <v>10</v>
      </c>
      <c r="K1719">
        <f t="shared" si="446"/>
        <v>1</v>
      </c>
      <c r="L1719">
        <f t="shared" si="447"/>
        <v>5</v>
      </c>
      <c r="M1719">
        <f t="shared" si="448"/>
        <v>5</v>
      </c>
      <c r="N1719">
        <v>43794.199200000003</v>
      </c>
      <c r="O1719" s="6">
        <f t="shared" si="453"/>
        <v>6.6070023617026408E-3</v>
      </c>
      <c r="P1719">
        <v>79190936</v>
      </c>
      <c r="Q1719" s="6">
        <f t="shared" si="454"/>
        <v>1.5205631658470331E-3</v>
      </c>
      <c r="R1719">
        <v>10995.840596651937</v>
      </c>
      <c r="S1719" s="6">
        <f t="shared" si="455"/>
        <v>-1.2823230072012137E-5</v>
      </c>
      <c r="T1719" s="29">
        <v>1595.9354400000009</v>
      </c>
      <c r="U1719" s="6">
        <f t="shared" si="456"/>
        <v>1.4975629867672868E-3</v>
      </c>
      <c r="X1719">
        <v>12591.776036651938</v>
      </c>
      <c r="Y1719" s="6">
        <f t="shared" si="457"/>
        <v>1.7835740420313329E-4</v>
      </c>
      <c r="Z1719" s="6"/>
      <c r="AA1719" s="6"/>
      <c r="AB1719">
        <f t="shared" si="449"/>
        <v>2023</v>
      </c>
      <c r="AC1719">
        <f t="shared" si="450"/>
        <v>5</v>
      </c>
      <c r="AD1719" s="23">
        <f t="shared" si="451"/>
        <v>2</v>
      </c>
      <c r="AE1719">
        <f>IF(ISBLANK(Basket_Sheet!$I$1),0,IF(Basket_Sheet!$I$1=0,1,IF(Calculation_Sheet!AB1719=Basket_Sheet!$I$1,1,0)))</f>
        <v>1</v>
      </c>
      <c r="AF1719">
        <f>IF(ISBLANK(Basket_Sheet!$I$2),0,IF(Basket_Sheet!$I$2=0,1,IF(Calculation_Sheet!AC1719=Basket_Sheet!$I$2,1,0)))</f>
        <v>0</v>
      </c>
      <c r="AG1719">
        <f>IF(ISBLANK(Basket_Sheet!$I$3),0,IF(Basket_Sheet!$I$3=0,1,IF(Calculation_Sheet!AD1719=Basket_Sheet!$I$3,1,0)))</f>
        <v>0</v>
      </c>
      <c r="AH1719">
        <f t="shared" si="452"/>
        <v>1</v>
      </c>
    </row>
    <row r="1720" spans="1:34" x14ac:dyDescent="0.35">
      <c r="A1720" s="19">
        <v>45061</v>
      </c>
      <c r="B1720" s="7">
        <v>0.18081800212988944</v>
      </c>
      <c r="C1720">
        <v>0.74629979000000002</v>
      </c>
      <c r="D1720">
        <v>0.226333179</v>
      </c>
      <c r="E1720">
        <v>6.9726522729999996</v>
      </c>
      <c r="F1720">
        <v>3</v>
      </c>
      <c r="G1720">
        <f t="shared" si="443"/>
        <v>99999</v>
      </c>
      <c r="H1720">
        <f t="shared" si="444"/>
        <v>0</v>
      </c>
      <c r="I1720">
        <f t="shared" si="445"/>
        <v>99999</v>
      </c>
      <c r="J1720">
        <f>IF(Basket_Sheet!$I$6=0,IF(C1720&lt;Basket_Sheet!$I$7,-10,10),IF(Basket_Sheet!$I$6=1,IF(D1720&lt;Basket_Sheet!$I$7,-10,10),IF(Basket_Sheet!$I$6=2,IF(E1720&gt;Basket_Sheet!$I$7,-10,10),"")))</f>
        <v>10</v>
      </c>
      <c r="K1720">
        <f t="shared" si="446"/>
        <v>0</v>
      </c>
      <c r="L1720">
        <f t="shared" si="447"/>
        <v>3</v>
      </c>
      <c r="M1720">
        <f t="shared" si="448"/>
        <v>3</v>
      </c>
      <c r="N1720">
        <v>44045.148399999998</v>
      </c>
      <c r="O1720" s="6">
        <f t="shared" si="453"/>
        <v>5.7301926872541653E-3</v>
      </c>
      <c r="P1720">
        <v>79200136</v>
      </c>
      <c r="Q1720" s="6">
        <f t="shared" si="454"/>
        <v>1.1617491173487871E-4</v>
      </c>
      <c r="R1720">
        <v>10982.529330727328</v>
      </c>
      <c r="S1720" s="6">
        <f t="shared" si="455"/>
        <v>-1.2105728350283451E-3</v>
      </c>
      <c r="T1720" s="29">
        <v>1600.1216200000008</v>
      </c>
      <c r="U1720" s="6">
        <f t="shared" si="456"/>
        <v>2.6230259038548809E-3</v>
      </c>
      <c r="X1720">
        <v>12582.650950727329</v>
      </c>
      <c r="Y1720" s="6">
        <f t="shared" si="457"/>
        <v>-7.2468616802323638E-4</v>
      </c>
      <c r="Z1720" s="6"/>
      <c r="AA1720" s="6"/>
      <c r="AB1720">
        <f t="shared" si="449"/>
        <v>2023</v>
      </c>
      <c r="AC1720">
        <f t="shared" si="450"/>
        <v>5</v>
      </c>
      <c r="AD1720" s="23">
        <f t="shared" si="451"/>
        <v>2</v>
      </c>
      <c r="AE1720">
        <f>IF(ISBLANK(Basket_Sheet!$I$1),0,IF(Basket_Sheet!$I$1=0,1,IF(Calculation_Sheet!AB1720=Basket_Sheet!$I$1,1,0)))</f>
        <v>1</v>
      </c>
      <c r="AF1720">
        <f>IF(ISBLANK(Basket_Sheet!$I$2),0,IF(Basket_Sheet!$I$2=0,1,IF(Calculation_Sheet!AC1720=Basket_Sheet!$I$2,1,0)))</f>
        <v>0</v>
      </c>
      <c r="AG1720">
        <f>IF(ISBLANK(Basket_Sheet!$I$3),0,IF(Basket_Sheet!$I$3=0,1,IF(Calculation_Sheet!AD1720=Basket_Sheet!$I$3,1,0)))</f>
        <v>0</v>
      </c>
      <c r="AH1720">
        <f t="shared" si="452"/>
        <v>1</v>
      </c>
    </row>
    <row r="1721" spans="1:34" x14ac:dyDescent="0.35">
      <c r="A1721" s="19">
        <v>45062</v>
      </c>
      <c r="B1721" s="7">
        <v>-0.44894532976555346</v>
      </c>
      <c r="C1721">
        <v>5.8443588999999997E-2</v>
      </c>
      <c r="D1721">
        <v>6.784053E-3</v>
      </c>
      <c r="E1721">
        <v>13.457868080000001</v>
      </c>
      <c r="F1721">
        <v>7</v>
      </c>
      <c r="G1721">
        <f t="shared" si="443"/>
        <v>-1</v>
      </c>
      <c r="H1721">
        <f t="shared" si="444"/>
        <v>99999</v>
      </c>
      <c r="I1721">
        <f t="shared" si="445"/>
        <v>99999</v>
      </c>
      <c r="J1721">
        <f>IF(Basket_Sheet!$I$6=0,IF(C1721&lt;Basket_Sheet!$I$7,-10,10),IF(Basket_Sheet!$I$6=1,IF(D1721&lt;Basket_Sheet!$I$7,-10,10),IF(Basket_Sheet!$I$6=2,IF(E1721&gt;Basket_Sheet!$I$7,-10,10),"")))</f>
        <v>-10</v>
      </c>
      <c r="K1721">
        <f t="shared" si="446"/>
        <v>-1</v>
      </c>
      <c r="L1721">
        <f t="shared" si="447"/>
        <v>2</v>
      </c>
      <c r="M1721">
        <f t="shared" si="448"/>
        <v>2</v>
      </c>
      <c r="N1721">
        <v>43856</v>
      </c>
      <c r="O1721" s="6">
        <f t="shared" si="453"/>
        <v>-4.2944207675775781E-3</v>
      </c>
      <c r="P1721">
        <v>79683640</v>
      </c>
      <c r="Q1721" s="6">
        <f t="shared" si="454"/>
        <v>6.1048380017934001E-3</v>
      </c>
      <c r="R1721">
        <v>11006.265402504612</v>
      </c>
      <c r="S1721" s="6">
        <f t="shared" si="455"/>
        <v>2.1612573080842523E-3</v>
      </c>
      <c r="T1721" s="29">
        <v>1596.4301200000009</v>
      </c>
      <c r="U1721" s="6">
        <f t="shared" si="456"/>
        <v>-2.3070121382398057E-3</v>
      </c>
      <c r="X1721">
        <v>12602.695522504613</v>
      </c>
      <c r="Y1721" s="6">
        <f t="shared" si="457"/>
        <v>1.5930324901942683E-3</v>
      </c>
      <c r="Z1721" s="6"/>
      <c r="AA1721" s="6"/>
      <c r="AB1721">
        <f t="shared" si="449"/>
        <v>2023</v>
      </c>
      <c r="AC1721">
        <f t="shared" si="450"/>
        <v>5</v>
      </c>
      <c r="AD1721" s="23">
        <f t="shared" si="451"/>
        <v>2</v>
      </c>
      <c r="AE1721">
        <f>IF(ISBLANK(Basket_Sheet!$I$1),0,IF(Basket_Sheet!$I$1=0,1,IF(Calculation_Sheet!AB1721=Basket_Sheet!$I$1,1,0)))</f>
        <v>1</v>
      </c>
      <c r="AF1721">
        <f>IF(ISBLANK(Basket_Sheet!$I$2),0,IF(Basket_Sheet!$I$2=0,1,IF(Calculation_Sheet!AC1721=Basket_Sheet!$I$2,1,0)))</f>
        <v>0</v>
      </c>
      <c r="AG1721">
        <f>IF(ISBLANK(Basket_Sheet!$I$3),0,IF(Basket_Sheet!$I$3=0,1,IF(Calculation_Sheet!AD1721=Basket_Sheet!$I$3,1,0)))</f>
        <v>0</v>
      </c>
      <c r="AH1721">
        <f t="shared" si="452"/>
        <v>1</v>
      </c>
    </row>
    <row r="1722" spans="1:34" x14ac:dyDescent="0.35">
      <c r="A1722" s="19">
        <v>45063</v>
      </c>
      <c r="B1722" s="7">
        <v>-0.39992005554702442</v>
      </c>
      <c r="C1722">
        <v>0.62731694699999996</v>
      </c>
      <c r="D1722">
        <v>9.2760359000000001E-2</v>
      </c>
      <c r="E1722">
        <v>7.0843862199999998</v>
      </c>
      <c r="F1722">
        <v>7</v>
      </c>
      <c r="G1722">
        <f t="shared" si="443"/>
        <v>-1</v>
      </c>
      <c r="H1722">
        <f t="shared" si="444"/>
        <v>99999</v>
      </c>
      <c r="I1722">
        <f t="shared" si="445"/>
        <v>99999</v>
      </c>
      <c r="J1722">
        <f>IF(Basket_Sheet!$I$6=0,IF(C1722&lt;Basket_Sheet!$I$7,-10,10),IF(Basket_Sheet!$I$6=1,IF(D1722&lt;Basket_Sheet!$I$7,-10,10),IF(Basket_Sheet!$I$6=2,IF(E1722&gt;Basket_Sheet!$I$7,-10,10),"")))</f>
        <v>10</v>
      </c>
      <c r="K1722">
        <f t="shared" si="446"/>
        <v>-1</v>
      </c>
      <c r="L1722">
        <f t="shared" si="447"/>
        <v>1</v>
      </c>
      <c r="M1722">
        <f t="shared" si="448"/>
        <v>1</v>
      </c>
      <c r="N1722">
        <v>43748.898399999998</v>
      </c>
      <c r="O1722" s="6">
        <f t="shared" si="453"/>
        <v>-2.442119664356146E-3</v>
      </c>
      <c r="P1722">
        <v>79918848</v>
      </c>
      <c r="Q1722" s="6">
        <f t="shared" si="454"/>
        <v>2.9517727854802001E-3</v>
      </c>
      <c r="R1722">
        <v>11025.871380359997</v>
      </c>
      <c r="S1722" s="6">
        <f t="shared" si="455"/>
        <v>1.7813469999481413E-3</v>
      </c>
      <c r="T1722" s="29">
        <v>1600.7130200000008</v>
      </c>
      <c r="U1722" s="6">
        <f t="shared" si="456"/>
        <v>2.682798292480193E-3</v>
      </c>
      <c r="X1722">
        <v>12626.584400359998</v>
      </c>
      <c r="Y1722" s="6">
        <f t="shared" si="457"/>
        <v>1.8955371739899363E-3</v>
      </c>
      <c r="Z1722" s="6"/>
      <c r="AA1722" s="6"/>
      <c r="AB1722">
        <f t="shared" si="449"/>
        <v>2023</v>
      </c>
      <c r="AC1722">
        <f t="shared" si="450"/>
        <v>5</v>
      </c>
      <c r="AD1722" s="23">
        <f t="shared" si="451"/>
        <v>2</v>
      </c>
      <c r="AE1722">
        <f>IF(ISBLANK(Basket_Sheet!$I$1),0,IF(Basket_Sheet!$I$1=0,1,IF(Calculation_Sheet!AB1722=Basket_Sheet!$I$1,1,0)))</f>
        <v>1</v>
      </c>
      <c r="AF1722">
        <f>IF(ISBLANK(Basket_Sheet!$I$2),0,IF(Basket_Sheet!$I$2=0,1,IF(Calculation_Sheet!AC1722=Basket_Sheet!$I$2,1,0)))</f>
        <v>0</v>
      </c>
      <c r="AG1722">
        <f>IF(ISBLANK(Basket_Sheet!$I$3),0,IF(Basket_Sheet!$I$3=0,1,IF(Calculation_Sheet!AD1722=Basket_Sheet!$I$3,1,0)))</f>
        <v>0</v>
      </c>
      <c r="AH1722">
        <f t="shared" si="452"/>
        <v>1</v>
      </c>
    </row>
    <row r="1723" spans="1:34" x14ac:dyDescent="0.35">
      <c r="A1723" s="19">
        <v>45064</v>
      </c>
      <c r="B1723" s="7">
        <v>-1.9256526178270474E-2</v>
      </c>
      <c r="C1723">
        <v>0.31716526099999998</v>
      </c>
      <c r="D1723">
        <v>0.13012685299999999</v>
      </c>
      <c r="E1723">
        <v>10.40727102</v>
      </c>
      <c r="F1723">
        <v>16</v>
      </c>
      <c r="G1723">
        <f t="shared" si="443"/>
        <v>99999</v>
      </c>
      <c r="H1723">
        <f t="shared" si="444"/>
        <v>0</v>
      </c>
      <c r="I1723">
        <f t="shared" si="445"/>
        <v>99999</v>
      </c>
      <c r="J1723">
        <f>IF(Basket_Sheet!$I$6=0,IF(C1723&lt;Basket_Sheet!$I$7,-10,10),IF(Basket_Sheet!$I$6=1,IF(D1723&lt;Basket_Sheet!$I$7,-10,10),IF(Basket_Sheet!$I$6=2,IF(E1723&gt;Basket_Sheet!$I$7,-10,10),"")))</f>
        <v>10</v>
      </c>
      <c r="K1723">
        <f t="shared" si="446"/>
        <v>0</v>
      </c>
      <c r="L1723">
        <f t="shared" si="447"/>
        <v>3</v>
      </c>
      <c r="M1723">
        <f t="shared" si="448"/>
        <v>3</v>
      </c>
      <c r="N1723">
        <v>43770.101600000002</v>
      </c>
      <c r="O1723" s="6">
        <f t="shared" si="453"/>
        <v>4.8465677480935554E-4</v>
      </c>
      <c r="P1723">
        <v>80348992</v>
      </c>
      <c r="Q1723" s="6">
        <f t="shared" si="454"/>
        <v>5.382259764304953E-3</v>
      </c>
      <c r="R1723">
        <v>10991.510394223373</v>
      </c>
      <c r="S1723" s="6">
        <f t="shared" si="455"/>
        <v>-3.1163964235815245E-3</v>
      </c>
      <c r="T1723" s="29">
        <v>1602.470060000001</v>
      </c>
      <c r="U1723" s="6">
        <f t="shared" si="456"/>
        <v>1.0976608411670252E-3</v>
      </c>
      <c r="X1723">
        <v>12593.980454223374</v>
      </c>
      <c r="Y1723" s="6">
        <f t="shared" si="457"/>
        <v>-2.5821667287706518E-3</v>
      </c>
      <c r="Z1723" s="6"/>
      <c r="AA1723" s="6"/>
      <c r="AB1723">
        <f t="shared" si="449"/>
        <v>2023</v>
      </c>
      <c r="AC1723">
        <f t="shared" si="450"/>
        <v>5</v>
      </c>
      <c r="AD1723" s="23">
        <f t="shared" si="451"/>
        <v>2</v>
      </c>
      <c r="AE1723">
        <f>IF(ISBLANK(Basket_Sheet!$I$1),0,IF(Basket_Sheet!$I$1=0,1,IF(Calculation_Sheet!AB1723=Basket_Sheet!$I$1,1,0)))</f>
        <v>1</v>
      </c>
      <c r="AF1723">
        <f>IF(ISBLANK(Basket_Sheet!$I$2),0,IF(Basket_Sheet!$I$2=0,1,IF(Calculation_Sheet!AC1723=Basket_Sheet!$I$2,1,0)))</f>
        <v>0</v>
      </c>
      <c r="AG1723">
        <f>IF(ISBLANK(Basket_Sheet!$I$3),0,IF(Basket_Sheet!$I$3=0,1,IF(Calculation_Sheet!AD1723=Basket_Sheet!$I$3,1,0)))</f>
        <v>0</v>
      </c>
      <c r="AH1723">
        <f t="shared" si="452"/>
        <v>1</v>
      </c>
    </row>
    <row r="1724" spans="1:34" x14ac:dyDescent="0.35">
      <c r="A1724" s="19">
        <v>45065</v>
      </c>
      <c r="B1724" s="7">
        <v>-0.1773091878975811</v>
      </c>
      <c r="C1724">
        <v>0.38417282899999999</v>
      </c>
      <c r="D1724">
        <v>7.3961201000000004E-2</v>
      </c>
      <c r="E1724">
        <v>7.5875190180000001</v>
      </c>
      <c r="F1724">
        <v>13</v>
      </c>
      <c r="G1724">
        <f t="shared" si="443"/>
        <v>99999</v>
      </c>
      <c r="H1724">
        <f t="shared" si="444"/>
        <v>0</v>
      </c>
      <c r="I1724">
        <f t="shared" si="445"/>
        <v>99999</v>
      </c>
      <c r="J1724">
        <f>IF(Basket_Sheet!$I$6=0,IF(C1724&lt;Basket_Sheet!$I$7,-10,10),IF(Basket_Sheet!$I$6=1,IF(D1724&lt;Basket_Sheet!$I$7,-10,10),IF(Basket_Sheet!$I$6=2,IF(E1724&gt;Basket_Sheet!$I$7,-10,10),"")))</f>
        <v>-10</v>
      </c>
      <c r="K1724">
        <f t="shared" si="446"/>
        <v>0</v>
      </c>
      <c r="L1724">
        <f t="shared" si="447"/>
        <v>4</v>
      </c>
      <c r="M1724">
        <f t="shared" si="448"/>
        <v>4</v>
      </c>
      <c r="N1724">
        <v>43956.398399999998</v>
      </c>
      <c r="O1724" s="6">
        <f t="shared" si="453"/>
        <v>4.2562569697117691E-3</v>
      </c>
      <c r="P1724">
        <v>80149272</v>
      </c>
      <c r="Q1724" s="6">
        <f t="shared" si="454"/>
        <v>-2.4856565717713552E-3</v>
      </c>
      <c r="R1724">
        <v>10990.686079819199</v>
      </c>
      <c r="S1724" s="6">
        <f t="shared" si="455"/>
        <v>-7.4995553350554189E-5</v>
      </c>
      <c r="T1724" s="29">
        <v>1604.8632000000009</v>
      </c>
      <c r="U1724" s="6">
        <f t="shared" si="456"/>
        <v>1.4934069969456676E-3</v>
      </c>
      <c r="X1724">
        <v>12595.549279819201</v>
      </c>
      <c r="Y1724" s="6">
        <f t="shared" si="457"/>
        <v>1.2456947996142276E-4</v>
      </c>
      <c r="Z1724" s="6"/>
      <c r="AA1724" s="6"/>
      <c r="AB1724">
        <f t="shared" si="449"/>
        <v>2023</v>
      </c>
      <c r="AC1724">
        <f t="shared" si="450"/>
        <v>5</v>
      </c>
      <c r="AD1724" s="23">
        <f t="shared" si="451"/>
        <v>2</v>
      </c>
      <c r="AE1724">
        <f>IF(ISBLANK(Basket_Sheet!$I$1),0,IF(Basket_Sheet!$I$1=0,1,IF(Calculation_Sheet!AB1724=Basket_Sheet!$I$1,1,0)))</f>
        <v>1</v>
      </c>
      <c r="AF1724">
        <f>IF(ISBLANK(Basket_Sheet!$I$2),0,IF(Basket_Sheet!$I$2=0,1,IF(Calculation_Sheet!AC1724=Basket_Sheet!$I$2,1,0)))</f>
        <v>0</v>
      </c>
      <c r="AG1724">
        <f>IF(ISBLANK(Basket_Sheet!$I$3),0,IF(Basket_Sheet!$I$3=0,1,IF(Calculation_Sheet!AD1724=Basket_Sheet!$I$3,1,0)))</f>
        <v>0</v>
      </c>
      <c r="AH1724">
        <f t="shared" si="452"/>
        <v>1</v>
      </c>
    </row>
    <row r="1725" spans="1:34" x14ac:dyDescent="0.35">
      <c r="A1725" s="19">
        <v>45068</v>
      </c>
      <c r="B1725" s="7">
        <v>-3.312402374661743E-2</v>
      </c>
      <c r="C1725">
        <v>0.34637188299999999</v>
      </c>
      <c r="D1725">
        <v>2.5702500999999999E-2</v>
      </c>
      <c r="E1725">
        <v>11.34188636</v>
      </c>
      <c r="F1725">
        <v>10</v>
      </c>
      <c r="G1725">
        <f t="shared" si="443"/>
        <v>99999</v>
      </c>
      <c r="H1725">
        <f t="shared" si="444"/>
        <v>0</v>
      </c>
      <c r="I1725">
        <f t="shared" si="445"/>
        <v>99999</v>
      </c>
      <c r="J1725">
        <f>IF(Basket_Sheet!$I$6=0,IF(C1725&lt;Basket_Sheet!$I$7,-10,10),IF(Basket_Sheet!$I$6=1,IF(D1725&lt;Basket_Sheet!$I$7,-10,10),IF(Basket_Sheet!$I$6=2,IF(E1725&gt;Basket_Sheet!$I$7,-10,10),"")))</f>
        <v>-10</v>
      </c>
      <c r="K1725">
        <f t="shared" si="446"/>
        <v>0</v>
      </c>
      <c r="L1725">
        <f t="shared" si="447"/>
        <v>4</v>
      </c>
      <c r="M1725">
        <f t="shared" si="448"/>
        <v>4</v>
      </c>
      <c r="N1725">
        <v>43822.5</v>
      </c>
      <c r="O1725" s="6">
        <f t="shared" si="453"/>
        <v>-3.0461640369516818E-3</v>
      </c>
      <c r="P1725">
        <v>80118824</v>
      </c>
      <c r="Q1725" s="6">
        <f t="shared" si="454"/>
        <v>-3.7989116108250176E-4</v>
      </c>
      <c r="R1725">
        <v>10970.523267348957</v>
      </c>
      <c r="S1725" s="6">
        <f t="shared" si="455"/>
        <v>-1.8345362904381712E-3</v>
      </c>
      <c r="T1725" s="29">
        <v>1601.519520000001</v>
      </c>
      <c r="U1725" s="6">
        <f t="shared" si="456"/>
        <v>-2.0834673011381755E-3</v>
      </c>
      <c r="X1725">
        <v>12572.042787348959</v>
      </c>
      <c r="Y1725" s="6">
        <f t="shared" si="457"/>
        <v>-1.8662538606318835E-3</v>
      </c>
      <c r="Z1725" s="6"/>
      <c r="AA1725" s="6"/>
      <c r="AB1725">
        <f t="shared" si="449"/>
        <v>2023</v>
      </c>
      <c r="AC1725">
        <f t="shared" si="450"/>
        <v>5</v>
      </c>
      <c r="AD1725" s="23">
        <f t="shared" si="451"/>
        <v>2</v>
      </c>
      <c r="AE1725">
        <f>IF(ISBLANK(Basket_Sheet!$I$1),0,IF(Basket_Sheet!$I$1=0,1,IF(Calculation_Sheet!AB1725=Basket_Sheet!$I$1,1,0)))</f>
        <v>1</v>
      </c>
      <c r="AF1725">
        <f>IF(ISBLANK(Basket_Sheet!$I$2),0,IF(Basket_Sheet!$I$2=0,1,IF(Calculation_Sheet!AC1725=Basket_Sheet!$I$2,1,0)))</f>
        <v>0</v>
      </c>
      <c r="AG1725">
        <f>IF(ISBLANK(Basket_Sheet!$I$3),0,IF(Basket_Sheet!$I$3=0,1,IF(Calculation_Sheet!AD1725=Basket_Sheet!$I$3,1,0)))</f>
        <v>0</v>
      </c>
      <c r="AH1725">
        <f t="shared" si="452"/>
        <v>1</v>
      </c>
    </row>
    <row r="1726" spans="1:34" x14ac:dyDescent="0.35">
      <c r="A1726" s="19">
        <v>45069</v>
      </c>
      <c r="B1726" s="7">
        <v>-0.67835900325321319</v>
      </c>
      <c r="C1726">
        <v>2.9254026999999998E-2</v>
      </c>
      <c r="D1726">
        <v>4.0006508000000003E-2</v>
      </c>
      <c r="E1726">
        <v>15.78963603</v>
      </c>
      <c r="F1726">
        <v>1</v>
      </c>
      <c r="G1726">
        <f t="shared" si="443"/>
        <v>-1</v>
      </c>
      <c r="H1726">
        <f t="shared" si="444"/>
        <v>99999</v>
      </c>
      <c r="I1726">
        <f t="shared" si="445"/>
        <v>99999</v>
      </c>
      <c r="J1726">
        <f>IF(Basket_Sheet!$I$6=0,IF(C1726&lt;Basket_Sheet!$I$7,-10,10),IF(Basket_Sheet!$I$6=1,IF(D1726&lt;Basket_Sheet!$I$7,-10,10),IF(Basket_Sheet!$I$6=2,IF(E1726&gt;Basket_Sheet!$I$7,-10,10),"")))</f>
        <v>-10</v>
      </c>
      <c r="K1726">
        <f t="shared" si="446"/>
        <v>-1</v>
      </c>
      <c r="L1726">
        <f t="shared" si="447"/>
        <v>2</v>
      </c>
      <c r="M1726">
        <f t="shared" si="448"/>
        <v>2</v>
      </c>
      <c r="N1726">
        <v>43873.851600000002</v>
      </c>
      <c r="O1726" s="6">
        <f t="shared" si="453"/>
        <v>1.1718090022250216E-3</v>
      </c>
      <c r="P1726">
        <v>80536320</v>
      </c>
      <c r="Q1726" s="6">
        <f t="shared" si="454"/>
        <v>5.2109601608729683E-3</v>
      </c>
      <c r="R1726">
        <v>11009.189222941412</v>
      </c>
      <c r="S1726" s="6">
        <f t="shared" si="455"/>
        <v>3.524531569750522E-3</v>
      </c>
      <c r="T1726" s="29">
        <v>1604.868560000001</v>
      </c>
      <c r="U1726" s="6">
        <f t="shared" si="456"/>
        <v>2.0911640215288685E-3</v>
      </c>
      <c r="X1726">
        <v>12614.057782941412</v>
      </c>
      <c r="Y1726" s="6">
        <f t="shared" si="457"/>
        <v>3.3419386414061947E-3</v>
      </c>
      <c r="Z1726" s="6"/>
      <c r="AA1726" s="6"/>
      <c r="AB1726">
        <f t="shared" si="449"/>
        <v>2023</v>
      </c>
      <c r="AC1726">
        <f t="shared" si="450"/>
        <v>5</v>
      </c>
      <c r="AD1726" s="23">
        <f t="shared" si="451"/>
        <v>2</v>
      </c>
      <c r="AE1726">
        <f>IF(ISBLANK(Basket_Sheet!$I$1),0,IF(Basket_Sheet!$I$1=0,1,IF(Calculation_Sheet!AB1726=Basket_Sheet!$I$1,1,0)))</f>
        <v>1</v>
      </c>
      <c r="AF1726">
        <f>IF(ISBLANK(Basket_Sheet!$I$2),0,IF(Basket_Sheet!$I$2=0,1,IF(Calculation_Sheet!AC1726=Basket_Sheet!$I$2,1,0)))</f>
        <v>0</v>
      </c>
      <c r="AG1726">
        <f>IF(ISBLANK(Basket_Sheet!$I$3),0,IF(Basket_Sheet!$I$3=0,1,IF(Calculation_Sheet!AD1726=Basket_Sheet!$I$3,1,0)))</f>
        <v>0</v>
      </c>
      <c r="AH1726">
        <f t="shared" si="452"/>
        <v>1</v>
      </c>
    </row>
    <row r="1727" spans="1:34" x14ac:dyDescent="0.35">
      <c r="A1727" s="19">
        <v>45070</v>
      </c>
      <c r="B1727" s="7">
        <v>-0.24732167787821024</v>
      </c>
      <c r="C1727">
        <v>0.61428530299999995</v>
      </c>
      <c r="D1727">
        <v>9.5094496000000001E-2</v>
      </c>
      <c r="E1727">
        <v>8.1328536689999993</v>
      </c>
      <c r="F1727">
        <v>3</v>
      </c>
      <c r="G1727">
        <f t="shared" si="443"/>
        <v>99999</v>
      </c>
      <c r="H1727">
        <f t="shared" si="444"/>
        <v>0</v>
      </c>
      <c r="I1727">
        <f t="shared" si="445"/>
        <v>99999</v>
      </c>
      <c r="J1727">
        <f>IF(Basket_Sheet!$I$6=0,IF(C1727&lt;Basket_Sheet!$I$7,-10,10),IF(Basket_Sheet!$I$6=1,IF(D1727&lt;Basket_Sheet!$I$7,-10,10),IF(Basket_Sheet!$I$6=2,IF(E1727&gt;Basket_Sheet!$I$7,-10,10),"")))</f>
        <v>10</v>
      </c>
      <c r="K1727">
        <f t="shared" si="446"/>
        <v>0</v>
      </c>
      <c r="L1727">
        <f t="shared" si="447"/>
        <v>3</v>
      </c>
      <c r="M1727">
        <f t="shared" si="448"/>
        <v>3</v>
      </c>
      <c r="N1727">
        <v>43662.898399999998</v>
      </c>
      <c r="O1727" s="6">
        <f t="shared" si="453"/>
        <v>-4.8081759933746859E-3</v>
      </c>
      <c r="P1727">
        <v>80342640</v>
      </c>
      <c r="Q1727" s="6">
        <f t="shared" si="454"/>
        <v>-2.4048776998998322E-3</v>
      </c>
      <c r="R1727">
        <v>10975.754346728232</v>
      </c>
      <c r="S1727" s="6">
        <f t="shared" si="455"/>
        <v>-3.036997142669362E-3</v>
      </c>
      <c r="T1727" s="29">
        <v>1605.877920000001</v>
      </c>
      <c r="U1727" s="6">
        <f t="shared" si="456"/>
        <v>6.2893624135806903E-4</v>
      </c>
      <c r="X1727">
        <v>12581.632266728233</v>
      </c>
      <c r="Y1727" s="6">
        <f t="shared" si="457"/>
        <v>-2.5705856728379661E-3</v>
      </c>
      <c r="Z1727" s="6"/>
      <c r="AA1727" s="6"/>
      <c r="AB1727">
        <f t="shared" si="449"/>
        <v>2023</v>
      </c>
      <c r="AC1727">
        <f t="shared" si="450"/>
        <v>5</v>
      </c>
      <c r="AD1727" s="23">
        <f t="shared" si="451"/>
        <v>2</v>
      </c>
      <c r="AE1727">
        <f>IF(ISBLANK(Basket_Sheet!$I$1),0,IF(Basket_Sheet!$I$1=0,1,IF(Calculation_Sheet!AB1727=Basket_Sheet!$I$1,1,0)))</f>
        <v>1</v>
      </c>
      <c r="AF1727">
        <f>IF(ISBLANK(Basket_Sheet!$I$2),0,IF(Basket_Sheet!$I$2=0,1,IF(Calculation_Sheet!AC1727=Basket_Sheet!$I$2,1,0)))</f>
        <v>0</v>
      </c>
      <c r="AG1727">
        <f>IF(ISBLANK(Basket_Sheet!$I$3),0,IF(Basket_Sheet!$I$3=0,1,IF(Calculation_Sheet!AD1727=Basket_Sheet!$I$3,1,0)))</f>
        <v>0</v>
      </c>
      <c r="AH1727">
        <f t="shared" si="452"/>
        <v>1</v>
      </c>
    </row>
    <row r="1728" spans="1:34" x14ac:dyDescent="0.35">
      <c r="A1728" s="19">
        <v>45071</v>
      </c>
      <c r="B1728" s="7">
        <v>0.81586741040438071</v>
      </c>
      <c r="C1728">
        <v>1.5072219999999999E-3</v>
      </c>
      <c r="D1728">
        <v>9.7934930000000003E-2</v>
      </c>
      <c r="E1728">
        <v>10.125596420000001</v>
      </c>
      <c r="F1728">
        <v>4</v>
      </c>
      <c r="G1728">
        <f t="shared" si="443"/>
        <v>99999</v>
      </c>
      <c r="H1728">
        <f t="shared" si="444"/>
        <v>99999</v>
      </c>
      <c r="I1728">
        <f t="shared" si="445"/>
        <v>1</v>
      </c>
      <c r="J1728">
        <f>IF(Basket_Sheet!$I$6=0,IF(C1728&lt;Basket_Sheet!$I$7,-10,10),IF(Basket_Sheet!$I$6=1,IF(D1728&lt;Basket_Sheet!$I$7,-10,10),IF(Basket_Sheet!$I$6=2,IF(E1728&gt;Basket_Sheet!$I$7,-10,10),"")))</f>
        <v>10</v>
      </c>
      <c r="K1728">
        <f t="shared" si="446"/>
        <v>1</v>
      </c>
      <c r="L1728">
        <f t="shared" si="447"/>
        <v>5</v>
      </c>
      <c r="M1728">
        <f t="shared" si="448"/>
        <v>5</v>
      </c>
      <c r="N1728">
        <v>43679.199200000003</v>
      </c>
      <c r="O1728" s="6">
        <f t="shared" si="453"/>
        <v>3.733329805701846E-4</v>
      </c>
      <c r="P1728">
        <v>80528576</v>
      </c>
      <c r="Q1728" s="6">
        <f t="shared" si="454"/>
        <v>2.3142879049034004E-3</v>
      </c>
      <c r="R1728">
        <v>10931.676162269021</v>
      </c>
      <c r="S1728" s="6">
        <f t="shared" si="455"/>
        <v>-4.0159594563402568E-3</v>
      </c>
      <c r="T1728" s="29">
        <v>1610.0412200000012</v>
      </c>
      <c r="U1728" s="6">
        <f t="shared" si="456"/>
        <v>2.5925382920763962E-3</v>
      </c>
      <c r="X1728">
        <v>12541.717382269022</v>
      </c>
      <c r="Y1728" s="6">
        <f t="shared" si="457"/>
        <v>-3.1724726659484448E-3</v>
      </c>
      <c r="Z1728" s="6"/>
      <c r="AA1728" s="6"/>
      <c r="AB1728">
        <f t="shared" si="449"/>
        <v>2023</v>
      </c>
      <c r="AC1728">
        <f t="shared" si="450"/>
        <v>5</v>
      </c>
      <c r="AD1728" s="23">
        <f t="shared" si="451"/>
        <v>2</v>
      </c>
      <c r="AE1728">
        <f>IF(ISBLANK(Basket_Sheet!$I$1),0,IF(Basket_Sheet!$I$1=0,1,IF(Calculation_Sheet!AB1728=Basket_Sheet!$I$1,1,0)))</f>
        <v>1</v>
      </c>
      <c r="AF1728">
        <f>IF(ISBLANK(Basket_Sheet!$I$2),0,IF(Basket_Sheet!$I$2=0,1,IF(Calculation_Sheet!AC1728=Basket_Sheet!$I$2,1,0)))</f>
        <v>0</v>
      </c>
      <c r="AG1728">
        <f>IF(ISBLANK(Basket_Sheet!$I$3),0,IF(Basket_Sheet!$I$3=0,1,IF(Calculation_Sheet!AD1728=Basket_Sheet!$I$3,1,0)))</f>
        <v>0</v>
      </c>
      <c r="AH1728">
        <f t="shared" si="452"/>
        <v>1</v>
      </c>
    </row>
    <row r="1729" spans="1:34" x14ac:dyDescent="0.35">
      <c r="A1729" s="19">
        <v>45072</v>
      </c>
      <c r="B1729" s="7">
        <v>2.0003361945615308</v>
      </c>
      <c r="C1729">
        <v>0.92163705699999998</v>
      </c>
      <c r="D1729">
        <v>0.299859141</v>
      </c>
      <c r="E1729">
        <v>5.5002385360000003</v>
      </c>
      <c r="F1729">
        <v>2</v>
      </c>
      <c r="G1729">
        <f t="shared" si="443"/>
        <v>99999</v>
      </c>
      <c r="H1729">
        <f t="shared" si="444"/>
        <v>99999</v>
      </c>
      <c r="I1729">
        <f t="shared" si="445"/>
        <v>1</v>
      </c>
      <c r="J1729">
        <f>IF(Basket_Sheet!$I$6=0,IF(C1729&lt;Basket_Sheet!$I$7,-10,10),IF(Basket_Sheet!$I$6=1,IF(D1729&lt;Basket_Sheet!$I$7,-10,10),IF(Basket_Sheet!$I$6=2,IF(E1729&gt;Basket_Sheet!$I$7,-10,10),"")))</f>
        <v>10</v>
      </c>
      <c r="K1729">
        <f t="shared" si="446"/>
        <v>1</v>
      </c>
      <c r="L1729">
        <f t="shared" si="447"/>
        <v>5</v>
      </c>
      <c r="M1729">
        <f t="shared" si="448"/>
        <v>5</v>
      </c>
      <c r="N1729">
        <v>43996.5</v>
      </c>
      <c r="O1729" s="6">
        <f t="shared" si="453"/>
        <v>7.2643456338823409E-3</v>
      </c>
      <c r="P1729">
        <v>80599624</v>
      </c>
      <c r="Q1729" s="6">
        <f t="shared" si="454"/>
        <v>8.822706612867659E-4</v>
      </c>
      <c r="R1729">
        <v>10936.051391201278</v>
      </c>
      <c r="S1729" s="6">
        <f t="shared" si="455"/>
        <v>4.0023404163380683E-4</v>
      </c>
      <c r="T1729" s="29">
        <v>1615.1513000000011</v>
      </c>
      <c r="U1729" s="6">
        <f t="shared" si="456"/>
        <v>3.1738814736681498E-3</v>
      </c>
      <c r="X1729">
        <v>12551.202691201279</v>
      </c>
      <c r="Y1729" s="6">
        <f t="shared" si="457"/>
        <v>7.5630064393461538E-4</v>
      </c>
      <c r="Z1729" s="6"/>
      <c r="AA1729" s="6"/>
      <c r="AB1729">
        <f t="shared" si="449"/>
        <v>2023</v>
      </c>
      <c r="AC1729">
        <f t="shared" si="450"/>
        <v>5</v>
      </c>
      <c r="AD1729" s="23">
        <f t="shared" si="451"/>
        <v>2</v>
      </c>
      <c r="AE1729">
        <f>IF(ISBLANK(Basket_Sheet!$I$1),0,IF(Basket_Sheet!$I$1=0,1,IF(Calculation_Sheet!AB1729=Basket_Sheet!$I$1,1,0)))</f>
        <v>1</v>
      </c>
      <c r="AF1729">
        <f>IF(ISBLANK(Basket_Sheet!$I$2),0,IF(Basket_Sheet!$I$2=0,1,IF(Calculation_Sheet!AC1729=Basket_Sheet!$I$2,1,0)))</f>
        <v>0</v>
      </c>
      <c r="AG1729">
        <f>IF(ISBLANK(Basket_Sheet!$I$3),0,IF(Basket_Sheet!$I$3=0,1,IF(Calculation_Sheet!AD1729=Basket_Sheet!$I$3,1,0)))</f>
        <v>0</v>
      </c>
      <c r="AH1729">
        <f t="shared" si="452"/>
        <v>1</v>
      </c>
    </row>
    <row r="1730" spans="1:34" x14ac:dyDescent="0.35">
      <c r="A1730" s="19">
        <v>45075</v>
      </c>
      <c r="B1730" s="7">
        <v>0.44949591621559659</v>
      </c>
      <c r="C1730">
        <v>0.242237703</v>
      </c>
      <c r="D1730">
        <v>9.8264575000000007E-2</v>
      </c>
      <c r="E1730">
        <v>12.268839359999999</v>
      </c>
      <c r="F1730">
        <v>2</v>
      </c>
      <c r="G1730">
        <f t="shared" si="443"/>
        <v>99999</v>
      </c>
      <c r="H1730">
        <f t="shared" si="444"/>
        <v>99999</v>
      </c>
      <c r="I1730">
        <f t="shared" si="445"/>
        <v>1</v>
      </c>
      <c r="J1730">
        <f>IF(Basket_Sheet!$I$6=0,IF(C1730&lt;Basket_Sheet!$I$7,-10,10),IF(Basket_Sheet!$I$6=1,IF(D1730&lt;Basket_Sheet!$I$7,-10,10),IF(Basket_Sheet!$I$6=2,IF(E1730&gt;Basket_Sheet!$I$7,-10,10),"")))</f>
        <v>10</v>
      </c>
      <c r="K1730">
        <f t="shared" si="446"/>
        <v>1</v>
      </c>
      <c r="L1730">
        <f t="shared" si="447"/>
        <v>5</v>
      </c>
      <c r="M1730">
        <f t="shared" si="448"/>
        <v>5</v>
      </c>
      <c r="N1730">
        <v>44323.449200000003</v>
      </c>
      <c r="O1730" s="6">
        <f t="shared" si="453"/>
        <v>7.4312547589012734E-3</v>
      </c>
      <c r="P1730">
        <v>80717424</v>
      </c>
      <c r="Q1730" s="6">
        <f t="shared" si="454"/>
        <v>1.461545279665355E-3</v>
      </c>
      <c r="R1730">
        <v>10944.423725684075</v>
      </c>
      <c r="S1730" s="6">
        <f t="shared" si="455"/>
        <v>7.6557197687776579E-4</v>
      </c>
      <c r="T1730" s="29">
        <v>1617.9744400000013</v>
      </c>
      <c r="U1730" s="6">
        <f t="shared" si="456"/>
        <v>1.7479105517854698E-3</v>
      </c>
      <c r="X1730">
        <v>12562.398165684077</v>
      </c>
      <c r="Y1730" s="6">
        <f t="shared" si="457"/>
        <v>8.9198419930269779E-4</v>
      </c>
      <c r="Z1730" s="6"/>
      <c r="AA1730" s="6"/>
      <c r="AB1730">
        <f t="shared" si="449"/>
        <v>2023</v>
      </c>
      <c r="AC1730">
        <f t="shared" si="450"/>
        <v>5</v>
      </c>
      <c r="AD1730" s="23">
        <f t="shared" si="451"/>
        <v>2</v>
      </c>
      <c r="AE1730">
        <f>IF(ISBLANK(Basket_Sheet!$I$1),0,IF(Basket_Sheet!$I$1=0,1,IF(Calculation_Sheet!AB1730=Basket_Sheet!$I$1,1,0)))</f>
        <v>1</v>
      </c>
      <c r="AF1730">
        <f>IF(ISBLANK(Basket_Sheet!$I$2),0,IF(Basket_Sheet!$I$2=0,1,IF(Calculation_Sheet!AC1730=Basket_Sheet!$I$2,1,0)))</f>
        <v>0</v>
      </c>
      <c r="AG1730">
        <f>IF(ISBLANK(Basket_Sheet!$I$3),0,IF(Basket_Sheet!$I$3=0,1,IF(Calculation_Sheet!AD1730=Basket_Sheet!$I$3,1,0)))</f>
        <v>0</v>
      </c>
      <c r="AH1730">
        <f t="shared" si="452"/>
        <v>1</v>
      </c>
    </row>
    <row r="1731" spans="1:34" x14ac:dyDescent="0.35">
      <c r="A1731" s="19">
        <v>45076</v>
      </c>
      <c r="B1731" s="7">
        <v>-0.38936054723549324</v>
      </c>
      <c r="C1731">
        <v>0.132201767</v>
      </c>
      <c r="D1731">
        <v>4.2294254000000003E-2</v>
      </c>
      <c r="E1731">
        <v>10.215463140000001</v>
      </c>
      <c r="F1731">
        <v>3</v>
      </c>
      <c r="G1731">
        <f t="shared" si="443"/>
        <v>-1</v>
      </c>
      <c r="H1731">
        <f t="shared" si="444"/>
        <v>99999</v>
      </c>
      <c r="I1731">
        <f t="shared" si="445"/>
        <v>99999</v>
      </c>
      <c r="J1731">
        <f>IF(Basket_Sheet!$I$6=0,IF(C1731&lt;Basket_Sheet!$I$7,-10,10),IF(Basket_Sheet!$I$6=1,IF(D1731&lt;Basket_Sheet!$I$7,-10,10),IF(Basket_Sheet!$I$6=2,IF(E1731&gt;Basket_Sheet!$I$7,-10,10),"")))</f>
        <v>-10</v>
      </c>
      <c r="K1731">
        <f t="shared" si="446"/>
        <v>-1</v>
      </c>
      <c r="L1731">
        <f t="shared" si="447"/>
        <v>2</v>
      </c>
      <c r="M1731">
        <f t="shared" si="448"/>
        <v>2</v>
      </c>
      <c r="N1731">
        <v>44457.5</v>
      </c>
      <c r="O1731" s="6">
        <f t="shared" si="453"/>
        <v>3.024376541525875E-3</v>
      </c>
      <c r="P1731">
        <v>81162816</v>
      </c>
      <c r="Q1731" s="6">
        <f t="shared" si="454"/>
        <v>5.5179164290475313E-3</v>
      </c>
      <c r="R1731">
        <v>10953.883852310479</v>
      </c>
      <c r="S1731" s="6">
        <f t="shared" si="455"/>
        <v>8.6437868850075539E-4</v>
      </c>
      <c r="T1731" s="29">
        <v>1618.4575600000012</v>
      </c>
      <c r="U1731" s="6">
        <f t="shared" si="456"/>
        <v>2.9859556990263769E-4</v>
      </c>
      <c r="X1731">
        <v>12572.341412310479</v>
      </c>
      <c r="Y1731" s="6">
        <f t="shared" si="457"/>
        <v>7.9150863515575764E-4</v>
      </c>
      <c r="Z1731" s="6"/>
      <c r="AA1731" s="6"/>
      <c r="AB1731">
        <f t="shared" si="449"/>
        <v>2023</v>
      </c>
      <c r="AC1731">
        <f t="shared" si="450"/>
        <v>5</v>
      </c>
      <c r="AD1731" s="23">
        <f t="shared" si="451"/>
        <v>2</v>
      </c>
      <c r="AE1731">
        <f>IF(ISBLANK(Basket_Sheet!$I$1),0,IF(Basket_Sheet!$I$1=0,1,IF(Calculation_Sheet!AB1731=Basket_Sheet!$I$1,1,0)))</f>
        <v>1</v>
      </c>
      <c r="AF1731">
        <f>IF(ISBLANK(Basket_Sheet!$I$2),0,IF(Basket_Sheet!$I$2=0,1,IF(Calculation_Sheet!AC1731=Basket_Sheet!$I$2,1,0)))</f>
        <v>0</v>
      </c>
      <c r="AG1731">
        <f>IF(ISBLANK(Basket_Sheet!$I$3),0,IF(Basket_Sheet!$I$3=0,1,IF(Calculation_Sheet!AD1731=Basket_Sheet!$I$3,1,0)))</f>
        <v>0</v>
      </c>
      <c r="AH1731">
        <f t="shared" si="452"/>
        <v>1</v>
      </c>
    </row>
    <row r="1732" spans="1:34" x14ac:dyDescent="0.35">
      <c r="B1732" s="7">
        <v>0</v>
      </c>
      <c r="C1732">
        <v>0.31979758899999999</v>
      </c>
    </row>
  </sheetData>
  <autoFilter ref="A8:AH1732"/>
  <conditionalFormatting sqref="AD2:AE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2"/>
  <sheetViews>
    <sheetView workbookViewId="0">
      <selection activeCell="D7" sqref="D7"/>
    </sheetView>
  </sheetViews>
  <sheetFormatPr defaultRowHeight="14.5" x14ac:dyDescent="0.35"/>
  <cols>
    <col min="2" max="2" width="9.08984375" customWidth="1"/>
    <col min="3" max="3" width="8.453125" customWidth="1"/>
    <col min="4" max="4" width="9.81640625" customWidth="1"/>
    <col min="5" max="5" width="9.08984375" customWidth="1"/>
    <col min="6" max="6" width="9.08984375" bestFit="1" customWidth="1"/>
    <col min="7" max="7" width="9.08984375" customWidth="1"/>
    <col min="8" max="8" width="9.08984375" bestFit="1" customWidth="1"/>
    <col min="9" max="9" width="9.08984375" customWidth="1"/>
    <col min="10" max="10" width="10.08984375" bestFit="1" customWidth="1"/>
    <col min="11" max="11" width="8.453125" customWidth="1"/>
    <col min="12" max="12" width="9.08984375" bestFit="1" customWidth="1"/>
    <col min="13" max="13" width="8.453125" customWidth="1"/>
    <col min="14" max="14" width="9.08984375" bestFit="1" customWidth="1"/>
    <col min="15" max="16" width="9.08984375" customWidth="1"/>
    <col min="17" max="17" width="8.08984375" customWidth="1"/>
    <col min="18" max="18" width="10.08984375" bestFit="1" customWidth="1"/>
  </cols>
  <sheetData>
    <row r="1" spans="1:20" ht="16" x14ac:dyDescent="0.5">
      <c r="B1" s="28" t="s">
        <v>17</v>
      </c>
      <c r="C1" s="28" t="s">
        <v>1</v>
      </c>
      <c r="E1" s="27"/>
      <c r="H1" s="4" t="s">
        <v>37</v>
      </c>
      <c r="I1" s="26">
        <v>0</v>
      </c>
      <c r="J1" t="s">
        <v>40</v>
      </c>
      <c r="O1" s="30" t="s">
        <v>52</v>
      </c>
      <c r="P1" s="30" t="s">
        <v>56</v>
      </c>
      <c r="Q1" s="30" t="s">
        <v>57</v>
      </c>
    </row>
    <row r="2" spans="1:20" ht="16" x14ac:dyDescent="0.5">
      <c r="A2" s="28" t="s">
        <v>20</v>
      </c>
      <c r="B2">
        <v>1</v>
      </c>
      <c r="C2">
        <v>2</v>
      </c>
      <c r="E2" t="s">
        <v>29</v>
      </c>
      <c r="H2" s="4" t="s">
        <v>38</v>
      </c>
      <c r="I2" s="26"/>
      <c r="J2" t="s">
        <v>39</v>
      </c>
      <c r="O2" s="30" t="s">
        <v>55</v>
      </c>
      <c r="P2" s="31">
        <v>42522</v>
      </c>
      <c r="Q2" s="31">
        <v>44895</v>
      </c>
    </row>
    <row r="3" spans="1:20" ht="16" x14ac:dyDescent="0.5">
      <c r="A3" s="28" t="s">
        <v>21</v>
      </c>
      <c r="B3">
        <v>3</v>
      </c>
      <c r="C3">
        <v>4</v>
      </c>
      <c r="E3" t="s">
        <v>30</v>
      </c>
      <c r="H3" s="4" t="s">
        <v>41</v>
      </c>
      <c r="I3" s="26"/>
      <c r="J3" t="s">
        <v>42</v>
      </c>
      <c r="O3" s="30" t="s">
        <v>58</v>
      </c>
      <c r="P3" s="31">
        <v>42522</v>
      </c>
      <c r="Q3" s="31">
        <v>45016</v>
      </c>
    </row>
    <row r="4" spans="1:20" ht="16" x14ac:dyDescent="0.5">
      <c r="A4" s="28" t="s">
        <v>22</v>
      </c>
      <c r="B4">
        <v>5</v>
      </c>
      <c r="C4">
        <v>6</v>
      </c>
      <c r="E4" t="s">
        <v>31</v>
      </c>
      <c r="H4" s="4" t="s">
        <v>52</v>
      </c>
      <c r="I4" s="25">
        <v>4</v>
      </c>
      <c r="J4" t="s">
        <v>53</v>
      </c>
      <c r="O4" s="30" t="s">
        <v>59</v>
      </c>
      <c r="P4" s="31">
        <v>42523</v>
      </c>
      <c r="Q4" s="31">
        <v>45012</v>
      </c>
    </row>
    <row r="5" spans="1:20" ht="16" x14ac:dyDescent="0.5">
      <c r="A5" s="21" t="s">
        <v>18</v>
      </c>
      <c r="B5" s="21"/>
      <c r="C5" s="21"/>
      <c r="D5" s="21"/>
      <c r="E5" s="21"/>
      <c r="J5" t="s">
        <v>89</v>
      </c>
    </row>
    <row r="6" spans="1:20" ht="16" x14ac:dyDescent="0.5">
      <c r="B6" s="28" t="s">
        <v>17</v>
      </c>
      <c r="C6" s="28" t="s">
        <v>1</v>
      </c>
      <c r="H6" s="4" t="s">
        <v>70</v>
      </c>
      <c r="I6" s="25">
        <v>1</v>
      </c>
      <c r="J6" t="s">
        <v>91</v>
      </c>
    </row>
    <row r="7" spans="1:20" ht="16" x14ac:dyDescent="0.5">
      <c r="A7" s="28" t="s">
        <v>20</v>
      </c>
      <c r="B7" s="24">
        <f>Calculation_Sheet!E2</f>
        <v>434</v>
      </c>
      <c r="C7" s="24">
        <f>Calculation_Sheet!F2</f>
        <v>172</v>
      </c>
      <c r="H7" s="4" t="s">
        <v>73</v>
      </c>
      <c r="I7" s="25">
        <v>0.09</v>
      </c>
    </row>
    <row r="8" spans="1:20" x14ac:dyDescent="0.35">
      <c r="A8" s="28" t="s">
        <v>21</v>
      </c>
      <c r="B8" s="24">
        <f>Calculation_Sheet!E3</f>
        <v>127</v>
      </c>
      <c r="C8" s="24">
        <f>Calculation_Sheet!F3</f>
        <v>333</v>
      </c>
      <c r="J8" s="18"/>
      <c r="L8" s="36" t="s">
        <v>74</v>
      </c>
      <c r="M8" s="36"/>
      <c r="N8" s="36"/>
      <c r="O8" s="36" t="s">
        <v>68</v>
      </c>
      <c r="P8" s="36"/>
      <c r="Q8" s="36"/>
      <c r="R8" s="36" t="s">
        <v>71</v>
      </c>
      <c r="S8" s="36"/>
      <c r="T8" s="36"/>
    </row>
    <row r="9" spans="1:20" x14ac:dyDescent="0.35">
      <c r="A9" s="28" t="s">
        <v>22</v>
      </c>
      <c r="B9" s="24">
        <f>Calculation_Sheet!E4</f>
        <v>481</v>
      </c>
      <c r="C9" s="24">
        <f>Calculation_Sheet!F4</f>
        <v>176</v>
      </c>
      <c r="L9" s="88">
        <v>6.1099999999999994E-5</v>
      </c>
      <c r="M9" s="30">
        <v>0</v>
      </c>
      <c r="N9" s="37">
        <v>6.2686096294605094E-4</v>
      </c>
      <c r="O9" s="88">
        <v>2.0604230004890901E-4</v>
      </c>
      <c r="P9" s="30">
        <v>0</v>
      </c>
      <c r="Q9" s="37">
        <v>8.3594769709705973E-4</v>
      </c>
      <c r="R9" s="87">
        <v>2.2903650665001201</v>
      </c>
      <c r="S9" s="30">
        <v>0</v>
      </c>
      <c r="T9" s="37">
        <v>1.53338194874431E-3</v>
      </c>
    </row>
    <row r="10" spans="1:20" x14ac:dyDescent="0.35">
      <c r="L10" s="88">
        <v>2.5428177E-2</v>
      </c>
      <c r="M10" s="30">
        <v>1</v>
      </c>
      <c r="N10" s="37">
        <v>4.8776766563154474E-4</v>
      </c>
      <c r="O10" s="88">
        <v>2.2433215137839201E-2</v>
      </c>
      <c r="P10" s="30">
        <v>1</v>
      </c>
      <c r="Q10" s="37">
        <v>3.550235684676004E-4</v>
      </c>
      <c r="R10" s="87">
        <v>5.4109732495785998</v>
      </c>
      <c r="S10" s="30">
        <v>1</v>
      </c>
      <c r="T10" s="37">
        <v>1.0598234642694134E-3</v>
      </c>
    </row>
    <row r="11" spans="1:20" ht="16" x14ac:dyDescent="0.5">
      <c r="A11" s="21" t="s">
        <v>28</v>
      </c>
      <c r="B11" s="21"/>
      <c r="C11" s="21"/>
      <c r="D11" s="21"/>
      <c r="E11" s="21"/>
      <c r="G11" s="21" t="s">
        <v>94</v>
      </c>
      <c r="H11" s="21"/>
      <c r="I11" s="21"/>
      <c r="J11" s="21"/>
      <c r="L11" s="88">
        <v>9.1183218999999996E-2</v>
      </c>
      <c r="M11" s="30">
        <v>2</v>
      </c>
      <c r="N11" s="37">
        <v>4.2991226237622552E-4</v>
      </c>
      <c r="O11" s="88">
        <v>4.2350437526943799E-2</v>
      </c>
      <c r="P11" s="30">
        <v>2</v>
      </c>
      <c r="Q11" s="37">
        <v>-1.3144041067156989E-4</v>
      </c>
      <c r="R11" s="87">
        <v>6.2320630788495297</v>
      </c>
      <c r="S11" s="30">
        <v>2</v>
      </c>
      <c r="T11" s="37">
        <v>1.3358791016369815E-3</v>
      </c>
    </row>
    <row r="12" spans="1:20" x14ac:dyDescent="0.35">
      <c r="B12" s="28" t="s">
        <v>32</v>
      </c>
      <c r="C12" s="28" t="s">
        <v>1</v>
      </c>
      <c r="D12" s="90" t="s">
        <v>104</v>
      </c>
      <c r="E12" s="91" t="s">
        <v>103</v>
      </c>
      <c r="G12" s="28" t="s">
        <v>95</v>
      </c>
      <c r="H12" s="28" t="s">
        <v>96</v>
      </c>
      <c r="I12" s="28" t="s">
        <v>97</v>
      </c>
      <c r="L12" s="88">
        <v>0.18139528199999999</v>
      </c>
      <c r="M12" s="30">
        <v>3</v>
      </c>
      <c r="N12" s="37">
        <v>6.1192027609896808E-4</v>
      </c>
      <c r="O12" s="88">
        <v>6.5134997549092105E-2</v>
      </c>
      <c r="P12" s="30">
        <v>3</v>
      </c>
      <c r="Q12" s="37">
        <v>6.9539922910699973E-4</v>
      </c>
      <c r="R12" s="87">
        <v>6.9271410175670196</v>
      </c>
      <c r="S12" s="30">
        <v>3</v>
      </c>
      <c r="T12" s="37">
        <v>1.5799157240563161E-3</v>
      </c>
    </row>
    <row r="13" spans="1:20" x14ac:dyDescent="0.35">
      <c r="A13" s="28" t="s">
        <v>20</v>
      </c>
      <c r="B13" s="5">
        <f t="shared" ref="B13:C15" si="0">B7/SUM($B$7:$C$9)</f>
        <v>0.25188624492164829</v>
      </c>
      <c r="C13" s="5">
        <f t="shared" si="0"/>
        <v>9.9825885084155547E-2</v>
      </c>
      <c r="D13" s="90">
        <f>B13+B15</f>
        <v>0.53105049332559484</v>
      </c>
      <c r="E13" s="90">
        <f>C13+C14+C15+B14</f>
        <v>0.46894950667440516</v>
      </c>
      <c r="G13" s="28" t="s">
        <v>98</v>
      </c>
      <c r="H13" s="6">
        <f>IF($I$4=4,SUM(SUMIFS(Calculation_Sheet!$Y$9:$Y$1731,Calculation_Sheet!$M$9:$M$1731,Basket_Sheet!B2,Calculation_Sheet!$AH$9:$AH$1731,1),SUMIFS(Calculation_Sheet!$Y$9:$Y$1731,Calculation_Sheet!$M$9:$M$1731,Basket_Sheet!B4,Calculation_Sheet!$AH$9:$AH$1731,1)),IF($I$4=0,SUM(SUMIFS(Calculation_Sheet!$Q$9:$Q$1731,Calculation_Sheet!$M$9:$M$1731,Basket_Sheet!B2,Calculation_Sheet!$AH$9:$AH$1731,1),SUMIFS(Calculation_Sheet!$Q$9:$Q$1731,Calculation_Sheet!$M$9:$M$1731,Basket_Sheet!B4,Calculation_Sheet!$AH$9:$AH$1731,1)),IF($I$4=1,SUM(SUMIFS(Calculation_Sheet!$U$9:$U$1731,Calculation_Sheet!$M$9:$M$1731,Basket_Sheet!B2,Calculation_Sheet!$AH$9:$AH$1731,1),SUMIFS(Calculation_Sheet!$U$9:$U$1731,Calculation_Sheet!$M$9:$M$1731,Basket_Sheet!B4,Calculation_Sheet!$AH$9:$AH$1731,1)),IF($I$4=2,SUM(SUMIFS(Calculation_Sheet!$W$9:$W$1731,Calculation_Sheet!$M$9:$M$1731,Basket_Sheet!B2,Calculation_Sheet!$AH$9:$AH$1731,1),SUMIFS(Calculation_Sheet!$W$9:$W$1731,Calculation_Sheet!$M$9:$M$1731,Basket_Sheet!B4,Calculation_Sheet!$AH$9:$AH$1731,1)),IF($I$4=3,SUM(SUMIFS(Calculation_Sheet!$S$9:$S$1731,Calculation_Sheet!$M$9:$M$1731,Basket_Sheet!B2,Calculation_Sheet!$AH$9:$AH$1731,1),SUMIFS(Calculation_Sheet!$S$9:$S$1731,Calculation_Sheet!$M$9:$M$1731,Basket_Sheet!B4,Calculation_Sheet!$AH$9:$AH$1731,1)),IF($I$4=5,SUM(SUMIFS(Calculation_Sheet!$AA$9:$AA$1731,Calculation_Sheet!$M$9:$M$1731,Basket_Sheet!B2,Calculation_Sheet!$AH$9:$AH$1731,1),SUMIFS(Calculation_Sheet!$AA$9:$AA$1731,Calculation_Sheet!$M$9:$M$1731,Basket_Sheet!B4,Calculation_Sheet!$AH$9:$AH$1731,1))))))))</f>
        <v>1.2260728342522365</v>
      </c>
      <c r="I13" s="6">
        <f>IF($I$4=4,SUM(SUMIFS(Calculation_Sheet!$Y$9:$Y$1731,Calculation_Sheet!$M$9:$M$1731,Basket_Sheet!C2,Calculation_Sheet!$AH$9:$AH$1731,1),SUMIFS(Calculation_Sheet!$Y$9:$Y$1731,Calculation_Sheet!$M$9:$M$1731,Basket_Sheet!C3,Calculation_Sheet!$AH$9:$AH$1731,1),SUMIFS(Calculation_Sheet!$Y$9:$Y$1731,Calculation_Sheet!$M$9:$M$1731,Basket_Sheet!C4,Calculation_Sheet!$AH$9:$AH$1731,1),SUMIFS(Calculation_Sheet!$Y$9:$Y$1731,Calculation_Sheet!$M$9:$M$1731,Basket_Sheet!B3,Calculation_Sheet!$AH$9:$AH$1731,1)),IF($I$4=0,SUM(SUMIFS(Calculation_Sheet!$Q$9:$Q$1731,Calculation_Sheet!$M$9:$M$1731,Basket_Sheet!B3,Calculation_Sheet!$AH$9:$AH$1731,1),SUMIFS(Calculation_Sheet!$Q$9:$Q$1731,Calculation_Sheet!$M$9:$M$1731,Basket_Sheet!C2,Calculation_Sheet!$AH$9:$AH$1731,1),SUMIFS(Calculation_Sheet!$Q$9:$Q$1731,Calculation_Sheet!$M$9:$M$1731,Basket_Sheet!C3,Calculation_Sheet!$AH$9:$AH$1731,1),SUMIFS(Calculation_Sheet!$Q$9:$Q$1731,Calculation_Sheet!$M$9:$M$1731,Basket_Sheet!C4,Calculation_Sheet!$AH$9:$AH$1731,1)),IF($I$4=1,SUM(SUMIFS(Calculation_Sheet!$U$9:$U$1731,Calculation_Sheet!$M$9:$M$1731,Basket_Sheet!B3,Calculation_Sheet!$AH$9:$AH$1731,1),SUMIFS(Calculation_Sheet!$U$9:$U$1731,Calculation_Sheet!$M$9:$M$1731,Basket_Sheet!C2,Calculation_Sheet!$AH$9:$AH$1731,1),SUMIFS(Calculation_Sheet!$U$9:$U$1731,Calculation_Sheet!$M$9:$M$1731,Basket_Sheet!C3,Calculation_Sheet!$AH$9:$AH$1731,1),SUMIFS(Calculation_Sheet!$U$9:$U$1731,Calculation_Sheet!$M$9:$M$1731,Basket_Sheet!C4,Calculation_Sheet!$AH$9:$AH$1731,1)),IF($I$4=2,SUM(SUMIFS(Calculation_Sheet!$W$9:$W$1731,Calculation_Sheet!$M$9:$M$1731,Basket_Sheet!B3,Calculation_Sheet!$AH$9:$AH$1731,1),SUMIFS(Calculation_Sheet!$W$9:$W$1731,Calculation_Sheet!$M$9:$M$1731,Basket_Sheet!C2,Calculation_Sheet!$AH$9:$AH$1731,1),SUMIFS(Calculation_Sheet!$W$9:$W$1731,Calculation_Sheet!$M$9:$M$1731,Basket_Sheet!C3,Calculation_Sheet!$AH$9:$AH$1731,1),SUMIFS(Calculation_Sheet!$W$9:$W$1731,Calculation_Sheet!$M$9:$M$1731,Basket_Sheet!C4,Calculation_Sheet!$AH$9:$AH$1731,1)),IF($I$4=3,SUM(SUMIFS(Calculation_Sheet!$S$9:$S$1731,Calculation_Sheet!$M$9:$M$1731,Basket_Sheet!B3,Calculation_Sheet!$AH$9:$AH$1731,1),SUMIFS(Calculation_Sheet!$S$9:$S$1731,Calculation_Sheet!$M$9:$M$1731,Basket_Sheet!C2,Calculation_Sheet!$AH$9:$AH$1731,1),SUMIFS(Calculation_Sheet!$S$9:$S$1731,Calculation_Sheet!$M$9:$M$1731,Basket_Sheet!C3,Calculation_Sheet!$AH$9:$AH$1731,1),SUMIFS(Calculation_Sheet!$S$9:$S$1731,Calculation_Sheet!$M$9:$M$1731,Basket_Sheet!C4,Calculation_Sheet!$AH$9:$AH$1731,1)),IF($I$4=5,SUM(SUMIFS(Calculation_Sheet!$AA$9:$AA$1731,Calculation_Sheet!$M$9:$M$1731,Basket_Sheet!B3,Calculation_Sheet!$AH$9:$AH$1731,1),SUMIFS(Calculation_Sheet!$AA$9:$AA$1731,Calculation_Sheet!$M$9:$M$1731,Basket_Sheet!C2,Calculation_Sheet!$AH$9:$AH$1731,1),SUMIFS(Calculation_Sheet!$AA$9:$AA$1731,Calculation_Sheet!$M$9:$M$1731,Basket_Sheet!C3,Calculation_Sheet!$AH$9:$AH$1731,1),SUMIFS(Calculation_Sheet!$AA$9:$AA$1731,Calculation_Sheet!$M$9:$M$1731,Basket_Sheet!C4,Calculation_Sheet!$AH$9:$AH$1731,1))))))))</f>
        <v>0.61931829822509343</v>
      </c>
      <c r="J13" s="6"/>
      <c r="L13" s="88">
        <v>0.30423020200000001</v>
      </c>
      <c r="M13" s="30">
        <v>4</v>
      </c>
      <c r="N13" s="37">
        <v>8.8701715991760437E-4</v>
      </c>
      <c r="O13" s="88">
        <v>9.03693071748113E-2</v>
      </c>
      <c r="P13" s="30">
        <v>4</v>
      </c>
      <c r="Q13" s="37">
        <v>1.1607153571147773E-3</v>
      </c>
      <c r="R13" s="87">
        <v>7.6515626754186599</v>
      </c>
      <c r="S13" s="30">
        <v>4</v>
      </c>
      <c r="T13" s="37">
        <v>1.0587599303574008E-3</v>
      </c>
    </row>
    <row r="14" spans="1:20" x14ac:dyDescent="0.35">
      <c r="A14" s="28" t="s">
        <v>21</v>
      </c>
      <c r="B14" s="5">
        <f t="shared" si="0"/>
        <v>7.3708647707486946E-2</v>
      </c>
      <c r="C14" s="5">
        <f t="shared" si="0"/>
        <v>0.19326755658734765</v>
      </c>
      <c r="D14" s="5"/>
      <c r="G14" s="28" t="s">
        <v>18</v>
      </c>
      <c r="H14" s="29">
        <f>SUM(COUNTIFS(Calculation_Sheet!$M$9:$M$1731,Basket_Sheet!B2,Calculation_Sheet!$AH$9:$AH$1731,1),COUNTIFS(Calculation_Sheet!$M$9:$M$1731,Basket_Sheet!B4,Calculation_Sheet!$AH$9:$AH$1731,1))</f>
        <v>915</v>
      </c>
      <c r="I14">
        <f>SUM(COUNTIFS(Calculation_Sheet!$M$9:$M$1731,Basket_Sheet!B3,Calculation_Sheet!$AH$9:$AH$1731,1),COUNTIFS(Calculation_Sheet!$M$9:$M$1731,Basket_Sheet!C2,Calculation_Sheet!$AH$9:$AH$1731,1),COUNTIFS(Calculation_Sheet!$M$9:$M$1731,Basket_Sheet!C3,Calculation_Sheet!$AH$9:$AH$1731,1),COUNTIFS(Calculation_Sheet!$M$9:$M$1731,Basket_Sheet!C4,Calculation_Sheet!$AH$9:$AH$1731,1))</f>
        <v>808</v>
      </c>
      <c r="L14" s="88">
        <v>0.42028590799999999</v>
      </c>
      <c r="M14" s="30">
        <v>5</v>
      </c>
      <c r="N14" s="37">
        <v>1.1940336332384588E-3</v>
      </c>
      <c r="O14" s="88">
        <v>0.112755526598653</v>
      </c>
      <c r="P14" s="30">
        <v>5</v>
      </c>
      <c r="Q14" s="37">
        <v>7.0972785754162555E-4</v>
      </c>
      <c r="R14" s="87">
        <v>8.2890524186509698</v>
      </c>
      <c r="S14" s="30">
        <v>5</v>
      </c>
      <c r="T14" s="37">
        <v>8.4409532765257771E-4</v>
      </c>
    </row>
    <row r="15" spans="1:20" x14ac:dyDescent="0.35">
      <c r="A15" s="28" t="s">
        <v>22</v>
      </c>
      <c r="B15" s="5">
        <f t="shared" si="0"/>
        <v>0.2791642484039466</v>
      </c>
      <c r="C15" s="5">
        <f t="shared" si="0"/>
        <v>0.10214741729541497</v>
      </c>
      <c r="D15" s="5"/>
      <c r="G15" s="28" t="s">
        <v>99</v>
      </c>
      <c r="H15" s="6">
        <f>H13/H14</f>
        <v>1.3399703106581819E-3</v>
      </c>
      <c r="I15" s="6">
        <f>I13/I14</f>
        <v>7.6648304235778892E-4</v>
      </c>
      <c r="L15" s="88">
        <v>0.53435656799999998</v>
      </c>
      <c r="M15" s="30">
        <v>6</v>
      </c>
      <c r="N15" s="37">
        <v>1.0074089412138948E-3</v>
      </c>
      <c r="O15" s="88">
        <v>0.14081531245833601</v>
      </c>
      <c r="P15" s="30">
        <v>6</v>
      </c>
      <c r="Q15" s="37">
        <v>1.0562178372459481E-3</v>
      </c>
      <c r="R15" s="87">
        <v>8.9494678426179899</v>
      </c>
      <c r="S15" s="30">
        <v>6</v>
      </c>
      <c r="T15" s="37">
        <v>8.2476640568980022E-4</v>
      </c>
    </row>
    <row r="16" spans="1:20" x14ac:dyDescent="0.35">
      <c r="A16" s="28"/>
      <c r="B16" s="5"/>
      <c r="C16" s="5"/>
      <c r="D16" s="5"/>
      <c r="G16" s="28"/>
      <c r="H16" s="32"/>
      <c r="I16" s="7"/>
      <c r="L16" s="88">
        <v>0.62593450100000003</v>
      </c>
      <c r="M16" s="30">
        <v>7</v>
      </c>
      <c r="N16" s="37">
        <v>1.0410897714729914E-3</v>
      </c>
      <c r="O16" s="88">
        <v>0.17831187417901501</v>
      </c>
      <c r="P16" s="30">
        <v>7</v>
      </c>
      <c r="Q16" s="37">
        <v>1.3802696822185297E-3</v>
      </c>
      <c r="R16" s="87">
        <v>9.72048109978663</v>
      </c>
      <c r="S16" s="30">
        <v>7</v>
      </c>
      <c r="T16" s="37">
        <v>1.5602304958577966E-4</v>
      </c>
    </row>
    <row r="17" spans="1:20" x14ac:dyDescent="0.35">
      <c r="B17" s="5"/>
      <c r="C17" s="5"/>
      <c r="L17" s="88">
        <v>0.72797571000000005</v>
      </c>
      <c r="M17" s="30">
        <v>8</v>
      </c>
      <c r="N17" s="37">
        <v>1.1446786967477134E-3</v>
      </c>
      <c r="O17" s="88">
        <v>0.21748012583036</v>
      </c>
      <c r="P17" s="30">
        <v>8</v>
      </c>
      <c r="Q17" s="37">
        <v>2.0323724781213465E-3</v>
      </c>
      <c r="R17" s="87">
        <v>10.798235093537</v>
      </c>
      <c r="S17" s="30">
        <v>8</v>
      </c>
      <c r="T17" s="37">
        <v>6.6174021138068299E-4</v>
      </c>
    </row>
    <row r="18" spans="1:20" ht="16" x14ac:dyDescent="0.5">
      <c r="A18" s="21" t="s">
        <v>54</v>
      </c>
      <c r="B18" s="21"/>
      <c r="C18" s="21"/>
      <c r="D18" s="21"/>
      <c r="E18" s="21"/>
      <c r="G18" s="21" t="s">
        <v>66</v>
      </c>
      <c r="H18" s="21"/>
      <c r="I18" s="21"/>
      <c r="J18" s="21"/>
      <c r="L18" s="88">
        <v>0.82329843199999997</v>
      </c>
      <c r="M18" s="30">
        <v>9</v>
      </c>
      <c r="N18" s="37">
        <v>2.3377564917329177E-3</v>
      </c>
      <c r="O18" s="88">
        <v>0.27702757632071701</v>
      </c>
      <c r="P18" s="30">
        <v>9</v>
      </c>
      <c r="Q18" s="37">
        <v>1.6395649823234338E-3</v>
      </c>
      <c r="R18" s="87">
        <v>12.026394148968199</v>
      </c>
      <c r="S18" s="30">
        <v>9</v>
      </c>
      <c r="T18" s="37">
        <v>6.897193827283954E-4</v>
      </c>
    </row>
    <row r="19" spans="1:20" x14ac:dyDescent="0.35">
      <c r="B19" s="28" t="s">
        <v>17</v>
      </c>
      <c r="C19" s="28" t="s">
        <v>1</v>
      </c>
      <c r="H19" s="28" t="s">
        <v>17</v>
      </c>
      <c r="I19" s="28" t="s">
        <v>1</v>
      </c>
      <c r="L19" s="88">
        <v>0.97174597299999999</v>
      </c>
      <c r="M19" s="30">
        <v>10</v>
      </c>
      <c r="N19" s="30"/>
      <c r="O19" s="7"/>
      <c r="R19" s="86"/>
    </row>
    <row r="20" spans="1:20" x14ac:dyDescent="0.35">
      <c r="A20" s="28" t="s">
        <v>20</v>
      </c>
      <c r="B20" s="32">
        <f>IF($I$4=0,SUMIFS(Calculation_Sheet!$Q$9:$Q$1731,Calculation_Sheet!$M$9:$M$1731,Basket_Sheet!B2,Calculation_Sheet!$AH$9:$AH$1731,1),IF($I$4=1,SUMIFS(Calculation_Sheet!$U$9:$U$1731,Calculation_Sheet!$M$9:$M$1731,Basket_Sheet!B2,Calculation_Sheet!$AH$9:$AH$1731,1),IF($I$4=2,SUMIFS(Calculation_Sheet!$W$9:$W$1731,Calculation_Sheet!$M$9:$M$1731,Basket_Sheet!B2,Calculation_Sheet!$AH$9:$AH$1731,1),IF($I$4=3,SUMIFS(Calculation_Sheet!$S$9:$S$1731,Calculation_Sheet!$M$9:$M$1731,Basket_Sheet!B2,Calculation_Sheet!$AH$9:$AH$1731,1),IF($I$4=4,SUMIFS(Calculation_Sheet!$Y$9:$Y$1731,Calculation_Sheet!$M$9:$M$1731,Basket_Sheet!B2,Calculation_Sheet!$AH$9:$AH$1731,1),IF($I$4=5,SUMIFS(Calculation_Sheet!$AA$9:$AA$1731,Calculation_Sheet!$M$9:$M$1731,Basket_Sheet!B2,Calculation_Sheet!$AH$9:$AH$1731,1),""))))))</f>
        <v>0.53286500403786197</v>
      </c>
      <c r="C20" s="32">
        <f>IF($I$4=0,SUMIFS(Calculation_Sheet!$Q$9:$Q$1731,Calculation_Sheet!$M$9:$M$1731,Basket_Sheet!C2,Calculation_Sheet!$AH$9:$AH$1731,1),IF($I$4=1,SUMIFS(Calculation_Sheet!$U$9:$U$1731,Calculation_Sheet!$M$9:$M$1731,Basket_Sheet!C2,Calculation_Sheet!$AH$9:$AH$1731,1),IF($I$4=2,SUMIFS(Calculation_Sheet!$W$9:$W$1731,Calculation_Sheet!$M$9:$M$1731,Basket_Sheet!C2,Calculation_Sheet!$AH$9:$AH$1731,1),IF($I$4=3,SUMIFS(Calculation_Sheet!$S$9:$S$1731,Calculation_Sheet!$M$9:$M$1731,Basket_Sheet!C2,Calculation_Sheet!$AH$9:$AH$1731,1),IF($I$4=4,SUMIFS(Calculation_Sheet!$Y$9:$Y$1731,Calculation_Sheet!$M$9:$M$1731,Basket_Sheet!C2,Calculation_Sheet!$AH$9:$AH$1731,1),IF($I$4=5,SUMIFS(Calculation_Sheet!$AA$9:$AA$1731,Calculation_Sheet!$M$9:$M$1731,Basket_Sheet!C2,Calculation_Sheet!$AH$9:$AH$1731,1),""))))))</f>
        <v>0.16973342380921763</v>
      </c>
      <c r="D20" s="32">
        <f>AVERAGE(B20:C20)</f>
        <v>0.3512992139235398</v>
      </c>
      <c r="G20" s="28" t="s">
        <v>20</v>
      </c>
      <c r="H20" s="6">
        <f>IFERROR(SUMIFS(Calculation_Sheet!$O$9:$O$1731,Calculation_Sheet!$M$9:$M$1731,Basket_Sheet!B2,Calculation_Sheet!$AH$9:$AH$1731,1),"")</f>
        <v>-4.8274707774138772</v>
      </c>
      <c r="I20" s="6">
        <f>IFERROR(SUMIFS(Calculation_Sheet!$O$9:$O$1731,Calculation_Sheet!$M$9:$M$1731,Basket_Sheet!C2,Calculation_Sheet!$AH$9:$AH$1731,1),"")</f>
        <v>-0.4834419909616261</v>
      </c>
      <c r="K20" s="5"/>
      <c r="P20" s="6"/>
      <c r="Q20" s="6"/>
    </row>
    <row r="21" spans="1:20" x14ac:dyDescent="0.35">
      <c r="A21" s="28" t="s">
        <v>21</v>
      </c>
      <c r="B21" s="32">
        <f>IF($I$4=0,SUMIFS(Calculation_Sheet!$Q$9:$Q$1731,Calculation_Sheet!$M$9:$M$1731,Basket_Sheet!B3,Calculation_Sheet!$AH$9:$AH$1731,1),IF($I$4=1,SUMIFS(Calculation_Sheet!$U$9:$U$1731,Calculation_Sheet!$M$9:$M$1731,Basket_Sheet!B3,Calculation_Sheet!$AH$9:$AH$1731,1),IF($I$4=2,SUMIFS(Calculation_Sheet!$W$9:$W$1731,Calculation_Sheet!$M$9:$M$1731,Basket_Sheet!B3,Calculation_Sheet!$AH$9:$AH$1731,1),IF($I$4=3,SUMIFS(Calculation_Sheet!$S$9:$S$1731,Calculation_Sheet!$M$9:$M$1731,Basket_Sheet!B3,Calculation_Sheet!$AH$9:$AH$1731,1),IF($I$4=4,SUMIFS(Calculation_Sheet!$Y$9:$Y$1731,Calculation_Sheet!$M$9:$M$1731,Basket_Sheet!B3,Calculation_Sheet!$AH$9:$AH$1731,1),IF($I$4=5,SUMIFS(Calculation_Sheet!$AA$9:$AA$1731,Calculation_Sheet!$M$9:$M$1731,Basket_Sheet!B3,Calculation_Sheet!$AH$9:$AH$1731,1),""))))))</f>
        <v>0.10864654723484068</v>
      </c>
      <c r="C21" s="32">
        <f>IF($I$4=0,SUMIFS(Calculation_Sheet!$Q$9:$Q$1731,Calculation_Sheet!$M$9:$M$1731,Basket_Sheet!C3,Calculation_Sheet!$AH$9:$AH$1731,1),IF($I$4=1,SUMIFS(Calculation_Sheet!$U$9:$U$1731,Calculation_Sheet!$M$9:$M$1731,Basket_Sheet!C3,Calculation_Sheet!$AH$9:$AH$1731,1),IF($I$4=2,SUMIFS(Calculation_Sheet!$W$9:$W$1731,Calculation_Sheet!$M$9:$M$1731,Basket_Sheet!C3,Calculation_Sheet!$AH$9:$AH$1731,1),IF($I$4=3,SUMIFS(Calculation_Sheet!$S$9:$S$1731,Calculation_Sheet!$M$9:$M$1731,Basket_Sheet!C3,Calculation_Sheet!$AH$9:$AH$1731,1),IF($I$4=4,SUMIFS(Calculation_Sheet!$Y$9:$Y$1731,Calculation_Sheet!$M$9:$M$1731,Basket_Sheet!C3,Calculation_Sheet!$AH$9:$AH$1731,1),IF($I$4=5,SUMIFS(Calculation_Sheet!$AA$9:$AA$1731,Calculation_Sheet!$M$9:$M$1731,Basket_Sheet!C3,Calculation_Sheet!$AH$9:$AH$1731,1),""))))))</f>
        <v>0.22961255807696823</v>
      </c>
      <c r="D21" s="32">
        <f t="shared" ref="D21:D22" si="1">AVERAGE(B21:C21)</f>
        <v>0.16912955265590446</v>
      </c>
      <c r="G21" s="28" t="s">
        <v>21</v>
      </c>
      <c r="H21" s="6">
        <f>IFERROR(SUMIFS(Calculation_Sheet!$O$9:$O$1731,Calculation_Sheet!$M$9:$M$1731,Basket_Sheet!B3,Calculation_Sheet!$AH$9:$AH$1731,1),"")</f>
        <v>1.1460012594324165E-2</v>
      </c>
      <c r="I21" s="6">
        <f>IFERROR(SUMIFS(Calculation_Sheet!$O$9:$O$1731,Calculation_Sheet!$M$9:$M$1731,Basket_Sheet!C3,Calculation_Sheet!$AH$9:$AH$1731,1),"")</f>
        <v>0.13044811106546261</v>
      </c>
      <c r="L21" s="85"/>
      <c r="P21" s="6"/>
      <c r="Q21" s="6"/>
    </row>
    <row r="22" spans="1:20" x14ac:dyDescent="0.35">
      <c r="A22" s="28" t="s">
        <v>22</v>
      </c>
      <c r="B22" s="32">
        <f>IF($I$4=0,SUMIFS(Calculation_Sheet!$Q$9:$Q$1731,Calculation_Sheet!$M$9:$M$1731,Basket_Sheet!B4,Calculation_Sheet!$AH$9:$AH$1731,1),IF($I$4=1,SUMIFS(Calculation_Sheet!$U$9:$U$1731,Calculation_Sheet!$M$9:$M$1731,Basket_Sheet!B4,Calculation_Sheet!$AH$9:$AH$1731,1),IF($I$4=2,SUMIFS(Calculation_Sheet!$W$9:$W$1731,Calculation_Sheet!$M$9:$M$1731,Basket_Sheet!B4,Calculation_Sheet!$AH$9:$AH$1731,1),IF($I$4=3,SUMIFS(Calculation_Sheet!$S$9:$S$1731,Calculation_Sheet!$M$9:$M$1731,Basket_Sheet!B4,Calculation_Sheet!$AH$9:$AH$1731,1),IF($I$4=4,SUMIFS(Calculation_Sheet!$Y$9:$Y$1731,Calculation_Sheet!$M$9:$M$1731,Basket_Sheet!B4,Calculation_Sheet!$AH$9:$AH$1731,1),IF($I$4=5,SUMIFS(Calculation_Sheet!$AA$9:$AA$1731,Calculation_Sheet!$M$9:$M$1731,Basket_Sheet!B4,Calculation_Sheet!$AH$9:$AH$1731,1),""))))))</f>
        <v>0.6932078302143746</v>
      </c>
      <c r="C22" s="32">
        <f>IF($I$4=0,SUMIFS(Calculation_Sheet!$Q$9:$Q$1731,Calculation_Sheet!$M$9:$M$1731,Basket_Sheet!C4,Calculation_Sheet!$AH$9:$AH$1731,1),IF($I$4=1,SUMIFS(Calculation_Sheet!$U$9:$U$1731,Calculation_Sheet!$M$9:$M$1731,Basket_Sheet!C4,Calculation_Sheet!$AH$9:$AH$1731,1),IF($I$4=2,SUMIFS(Calculation_Sheet!$W$9:$W$1731,Calculation_Sheet!$M$9:$M$1731,Basket_Sheet!C4,Calculation_Sheet!$AH$9:$AH$1731,1),IF($I$4=3,SUMIFS(Calculation_Sheet!$S$9:$S$1731,Calculation_Sheet!$M$9:$M$1731,Basket_Sheet!C4,Calculation_Sheet!$AH$9:$AH$1731,1),IF($I$4=4,SUMIFS(Calculation_Sheet!$Y$9:$Y$1731,Calculation_Sheet!$M$9:$M$1731,Basket_Sheet!C4,Calculation_Sheet!$AH$9:$AH$1731,1),IF($I$4=5,SUMIFS(Calculation_Sheet!$AA$9:$AA$1731,Calculation_Sheet!$M$9:$M$1731,Basket_Sheet!C4,Calculation_Sheet!$AH$9:$AH$1731,1),""))))))</f>
        <v>0.11132576910406689</v>
      </c>
      <c r="D22" s="32">
        <f t="shared" si="1"/>
        <v>0.40226679965922074</v>
      </c>
      <c r="G22" s="28" t="s">
        <v>22</v>
      </c>
      <c r="H22" s="6">
        <f>IFERROR(SUMIFS(Calculation_Sheet!$O$9:$O$1731,Calculation_Sheet!$M$9:$M$1731,Basket_Sheet!B4,Calculation_Sheet!$AH$9:$AH$1731,1),"")</f>
        <v>5.5424754665851621</v>
      </c>
      <c r="I22" s="6">
        <f>IFERROR(SUMIFS(Calculation_Sheet!$O$9:$O$1731,Calculation_Sheet!$M$9:$M$1731,Basket_Sheet!C4,Calculation_Sheet!$AH$9:$AH$1731,1),"")</f>
        <v>0.74742498179277139</v>
      </c>
      <c r="K22" s="6"/>
      <c r="P22" s="6"/>
      <c r="Q22" s="6"/>
    </row>
    <row r="23" spans="1:20" x14ac:dyDescent="0.35">
      <c r="B23" s="33">
        <f>AVERAGE(B20:B22)</f>
        <v>0.44490646049569244</v>
      </c>
      <c r="C23" s="33">
        <f t="shared" ref="C23" si="2">AVERAGE(C20:C22)</f>
        <v>0.17022391699675091</v>
      </c>
    </row>
    <row r="25" spans="1:20" x14ac:dyDescent="0.35">
      <c r="B25" s="18" t="s">
        <v>101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</row>
    <row r="26" spans="1:20" x14ac:dyDescent="0.35">
      <c r="B26" s="44">
        <v>2016</v>
      </c>
      <c r="C26" s="45"/>
      <c r="D26" s="44">
        <f>B26+1</f>
        <v>2017</v>
      </c>
      <c r="E26" s="45"/>
      <c r="F26" s="44">
        <f>D26+1</f>
        <v>2018</v>
      </c>
      <c r="G26" s="45"/>
      <c r="H26" s="44">
        <f>F26+1</f>
        <v>2019</v>
      </c>
      <c r="I26" s="45"/>
      <c r="J26" s="44">
        <f>H26+1</f>
        <v>2020</v>
      </c>
      <c r="K26" s="45"/>
      <c r="L26" s="44">
        <f>J26+1</f>
        <v>2021</v>
      </c>
      <c r="M26" s="45"/>
      <c r="N26" s="44">
        <f>L26+1</f>
        <v>2022</v>
      </c>
      <c r="O26" s="45"/>
      <c r="P26" s="44">
        <f>N26+1</f>
        <v>2023</v>
      </c>
      <c r="Q26" s="45"/>
    </row>
    <row r="27" spans="1:20" x14ac:dyDescent="0.35">
      <c r="B27" s="38" t="s">
        <v>17</v>
      </c>
      <c r="C27" s="39" t="s">
        <v>1</v>
      </c>
      <c r="D27" s="38" t="s">
        <v>17</v>
      </c>
      <c r="E27" s="39" t="s">
        <v>1</v>
      </c>
      <c r="F27" s="38" t="s">
        <v>17</v>
      </c>
      <c r="G27" s="39" t="s">
        <v>1</v>
      </c>
      <c r="H27" s="38" t="s">
        <v>17</v>
      </c>
      <c r="I27" s="39" t="s">
        <v>1</v>
      </c>
      <c r="J27" s="38" t="s">
        <v>17</v>
      </c>
      <c r="K27" s="39" t="s">
        <v>1</v>
      </c>
      <c r="L27" s="38" t="s">
        <v>17</v>
      </c>
      <c r="M27" s="39" t="s">
        <v>1</v>
      </c>
      <c r="N27" s="38" t="s">
        <v>17</v>
      </c>
      <c r="O27" s="39" t="s">
        <v>1</v>
      </c>
      <c r="P27" s="38" t="s">
        <v>17</v>
      </c>
      <c r="Q27" s="39" t="s">
        <v>1</v>
      </c>
    </row>
    <row r="28" spans="1:20" x14ac:dyDescent="0.35">
      <c r="A28" s="28" t="s">
        <v>20</v>
      </c>
      <c r="B28" s="47">
        <f>IFERROR(IF($I$4=0,SUMIFS(Calculation_Sheet!$Q$9:$Q$1731,Calculation_Sheet!$M$9:$M$1731,Basket_Sheet!$B2,Calculation_Sheet!$AH$9:$AH$1731,1,Calculation_Sheet!$AB$9:$AB$1731,$B$26),IF($I$4=1,SUMIFS(Calculation_Sheet!$U$9:$U$1731,Calculation_Sheet!$M$9:$M$1731,Basket_Sheet!$B2,Calculation_Sheet!$AH$9:$AH$1731,1,Calculation_Sheet!$AB$9:$AB$1731,$B$26),IF($I$4=2,SUMIFS(Calculation_Sheet!$W$9:$W$1731,Calculation_Sheet!$M$9:$M$1731,Basket_Sheet!$B2,Calculation_Sheet!$AH$9:$AH$1731,1,Calculation_Sheet!$AB$9:$AB$1731,$B$26),IF($I$4=3,SUMIFS(Calculation_Sheet!$S$9:$S$1731,Calculation_Sheet!$M$9:$M$1731,Basket_Sheet!$B2,Calculation_Sheet!$AH$9:$AH$1731,1,Calculation_Sheet!$AB$9:$AB$1731,$B$26),IF($I$4=4,SUMIFS(Calculation_Sheet!$Y$9:$Y$1731,Calculation_Sheet!$M$9:$M$1731,Basket_Sheet!$B2,Calculation_Sheet!$AH$9:$AH$1731,1,Calculation_Sheet!$AB$9:$AB$1731,$B$26),IF($I$4=5,SUMIFS(Calculation_Sheet!$AA$9:$AA$1731,Calculation_Sheet!$M$9:$M$1731,Basket_Sheet!$B2,Calculation_Sheet!$AH$9:$AH$1731,1,Calculation_Sheet!$AB$9:$AB$1731,$B$26),"")))))),"")</f>
        <v>4.1367001258819425E-2</v>
      </c>
      <c r="C28" s="48">
        <f>IFERROR(IF($I$4=0,SUMIFS(Calculation_Sheet!$Q$9:$Q$1731,Calculation_Sheet!$M$9:$M$1731,Basket_Sheet!$C2,Calculation_Sheet!$AH$9:$AH$1731,1,Calculation_Sheet!$AB$9:$AB$1731,$B$26),IF($I$4=1,SUMIFS(Calculation_Sheet!$U$9:$U$1731,Calculation_Sheet!$M$9:$M$1731,Basket_Sheet!$C2,Calculation_Sheet!$AH$9:$AH$1731,1,Calculation_Sheet!$AB$9:$AB$1731,$B$26),IF($I$4=2,SUMIFS(Calculation_Sheet!$W$9:$W$1731,Calculation_Sheet!$M$9:$M$1731,Basket_Sheet!$C2,Calculation_Sheet!$AH$9:$AH$1731,1,Calculation_Sheet!$AB$9:$AB$1731,$B$26),IF($I$4=3,SUMIFS(Calculation_Sheet!$S$9:$S$1731,Calculation_Sheet!$M$9:$M$1731,Basket_Sheet!$C2,Calculation_Sheet!$AH$9:$AH$1731,1,Calculation_Sheet!$AB$9:$AB$1731,$B$26),IF($I$4=4,SUMIFS(Calculation_Sheet!$Y$9:$Y$1731,Calculation_Sheet!$M$9:$M$1731,Basket_Sheet!$C2,Calculation_Sheet!$AH$9:$AH$1731,1,Calculation_Sheet!$AB$9:$AB$1731,$B$26),IF($I$4=5,SUMIFS(Calculation_Sheet!$AA$9:$AA$1731,Calculation_Sheet!$M$9:$M$1731,Basket_Sheet!$C2,Calculation_Sheet!$AH$9:$AH$1731,1,Calculation_Sheet!$AB$9:$AB$1731,$B$26),"")))))),"")</f>
        <v>1.6012416804558227E-2</v>
      </c>
      <c r="D28" s="47">
        <f>IFERROR(IF($I$4=0,SUMIFS(Calculation_Sheet!$Q$9:$Q$1731,Calculation_Sheet!$M$9:$M$1731,Basket_Sheet!$B2,Calculation_Sheet!$AH$9:$AH$1731,1,Calculation_Sheet!$AB$9:$AB$1731,$D$26),IF($I$4=1,SUMIFS(Calculation_Sheet!$U$9:$U$1731,Calculation_Sheet!$M$9:$M$1731,Basket_Sheet!$B2,Calculation_Sheet!$AH$9:$AH$1731,1,Calculation_Sheet!$AB$9:$AB$1731,$D$26),IF($I$4=2,SUMIFS(Calculation_Sheet!$W$9:$W$1731,Calculation_Sheet!$M$9:$M$1731,Basket_Sheet!$B2,Calculation_Sheet!$AH$9:$AH$1731,1,Calculation_Sheet!$AB$9:$AB$1731,$D$26),IF($I$4=3,SUMIFS(Calculation_Sheet!$S$9:$S$1731,Calculation_Sheet!$M$9:$M$1731,Basket_Sheet!$B2,Calculation_Sheet!$AH$9:$AH$1731,1,Calculation_Sheet!$AB$9:$AB$1731,$D$26),IF($I$4=4,SUMIFS(Calculation_Sheet!$Y$9:$Y$1731,Calculation_Sheet!$M$9:$M$1731,Basket_Sheet!$B2,Calculation_Sheet!$AH$9:$AH$1731,1,Calculation_Sheet!$AB$9:$AB$1731,$D$26),IF($I$4=5,SUMIFS(Calculation_Sheet!$AA$9:$AA$1731,Calculation_Sheet!$M$9:$M$1731,Basket_Sheet!$B2,Calculation_Sheet!$AH$9:$AH$1731,1,Calculation_Sheet!$AB$9:$AB$1731,$D$26),"")))))),"")</f>
        <v>6.8847462196921172E-2</v>
      </c>
      <c r="E28" s="48">
        <f>IFERROR(IF($I$4=0,SUMIFS(Calculation_Sheet!$Q$9:$Q$1731,Calculation_Sheet!$M$9:$M$1731,Basket_Sheet!$C2,Calculation_Sheet!$AH$9:$AH$1731,1,Calculation_Sheet!$AB$9:$AB$1731,$D$26),IF($I$4=1,SUMIFS(Calculation_Sheet!$U$9:$U$1731,Calculation_Sheet!$M$9:$M$1731,Basket_Sheet!$C2,Calculation_Sheet!$AH$9:$AH$1731,1,Calculation_Sheet!$AB$9:$AB$1731,$D$26),IF($I$4=2,SUMIFS(Calculation_Sheet!$W$9:$W$1731,Calculation_Sheet!$M$9:$M$1731,Basket_Sheet!$C2,Calculation_Sheet!$AH$9:$AH$1731,1,Calculation_Sheet!$AB$9:$AB$1731,$D$26),IF($I$4=3,SUMIFS(Calculation_Sheet!$S$9:$S$1731,Calculation_Sheet!$M$9:$M$1731,Basket_Sheet!$C2,Calculation_Sheet!$AH$9:$AH$1731,1,Calculation_Sheet!$AB$9:$AB$1731,$D$26),IF($I$4=4,SUMIFS(Calculation_Sheet!$Y$9:$Y$1731,Calculation_Sheet!$M$9:$M$1731,Basket_Sheet!$C2,Calculation_Sheet!$AH$9:$AH$1731,1,Calculation_Sheet!$AB$9:$AB$1731,$D$26),IF($I$4=5,SUMIFS(Calculation_Sheet!$AA$9:$AA$1731,Calculation_Sheet!$M$9:$M$1731,Basket_Sheet!$C2,Calculation_Sheet!$AH$9:$AH$1731,1,Calculation_Sheet!$AB$9:$AB$1731,$D$26),"")))))),"")</f>
        <v>2.7136269071465713E-2</v>
      </c>
      <c r="F28" s="47">
        <f>IFERROR(IF($I$4=0,SUMIFS(Calculation_Sheet!$Q$9:$Q$1731,Calculation_Sheet!$M$9:$M$1731,Basket_Sheet!$B2,Calculation_Sheet!$AH$9:$AH$1731,1,Calculation_Sheet!$AB$9:$AB$1731,$F$26),IF($I$4=1,SUMIFS(Calculation_Sheet!$U$9:$U$1731,Calculation_Sheet!$M$9:$M$1731,Basket_Sheet!$B2,Calculation_Sheet!$AH$9:$AH$1731,1,Calculation_Sheet!$AB$9:$AB$1731,$F$26),IF($I$4=2,SUMIFS(Calculation_Sheet!$W$9:$W$1731,Calculation_Sheet!$M$9:$M$1731,Basket_Sheet!$B2,Calculation_Sheet!$AH$9:$AH$1731,1,Calculation_Sheet!$AB$9:$AB$1731,$F$26),IF($I$4=3,SUMIFS(Calculation_Sheet!$S$9:$S$1731,Calculation_Sheet!$M$9:$M$1731,Basket_Sheet!$B2,Calculation_Sheet!$AH$9:$AH$1731,1,Calculation_Sheet!$AB$9:$AB$1731,$F$26),IF($I$4=4,SUMIFS(Calculation_Sheet!$Y$9:$Y$1731,Calculation_Sheet!$M$9:$M$1731,Basket_Sheet!$B2,Calculation_Sheet!$AH$9:$AH$1731,1,Calculation_Sheet!$AB$9:$AB$1731,$F$26),IF($I$4=5,SUMIFS(Calculation_Sheet!$AA$9:$AA$1731,Calculation_Sheet!$M$9:$M$1731,Basket_Sheet!$B2,Calculation_Sheet!$AH$9:$AH$1731,1,Calculation_Sheet!$AB$9:$AB$1731,$F$26),"")))))),"")</f>
        <v>7.2039608756713447E-2</v>
      </c>
      <c r="G28" s="48">
        <f>IFERROR(IF($I$4=0,SUMIFS(Calculation_Sheet!$Q$9:$Q$1731,Calculation_Sheet!$M$9:$M$1731,Basket_Sheet!$C2,Calculation_Sheet!$AH$9:$AH$1731,1,Calculation_Sheet!$AB$9:$AB$1731,$F$26),IF($I$4=1,SUMIFS(Calculation_Sheet!$U$9:$U$1731,Calculation_Sheet!$M$9:$M$1731,Basket_Sheet!$C2,Calculation_Sheet!$AH$9:$AH$1731,1,Calculation_Sheet!$AB$9:$AB$1731,$F$26),IF($I$4=2,SUMIFS(Calculation_Sheet!$W$9:$W$1731,Calculation_Sheet!$M$9:$M$1731,Basket_Sheet!$C2,Calculation_Sheet!$AH$9:$AH$1731,1,Calculation_Sheet!$AB$9:$AB$1731,$F$26),IF($I$4=3,SUMIFS(Calculation_Sheet!$S$9:$S$1731,Calculation_Sheet!$M$9:$M$1731,Basket_Sheet!$C2,Calculation_Sheet!$AH$9:$AH$1731,1,Calculation_Sheet!$AB$9:$AB$1731,$F$26),IF($I$4=4,SUMIFS(Calculation_Sheet!$Y$9:$Y$1731,Calculation_Sheet!$M$9:$M$1731,Basket_Sheet!$C2,Calculation_Sheet!$AH$9:$AH$1731,1,Calculation_Sheet!$AB$9:$AB$1731,$F$26),IF($I$4=5,SUMIFS(Calculation_Sheet!$AA$9:$AA$1731,Calculation_Sheet!$M$9:$M$1731,Basket_Sheet!$C2,Calculation_Sheet!$AH$9:$AH$1731,1,Calculation_Sheet!$AB$9:$AB$1731,$F$26),"")))))),"")</f>
        <v>1.7076086902902743E-2</v>
      </c>
      <c r="H28" s="47">
        <f>IFERROR(IF($I$4=0,SUMIFS(Calculation_Sheet!$Q$9:$Q$1731,Calculation_Sheet!$M$9:$M$1731,Basket_Sheet!$B2,Calculation_Sheet!$AH$9:$AH$1731,1,Calculation_Sheet!$AB$9:$AB$1731,$H$26),IF($I$4=1,SUMIFS(Calculation_Sheet!$U$9:$U$1731,Calculation_Sheet!$M$9:$M$1731,Basket_Sheet!$B2,Calculation_Sheet!$AH$9:$AH$1731,1,Calculation_Sheet!$AB$9:$AB$1731,$H$26),IF($I$4=2,SUMIFS(Calculation_Sheet!$W$9:$W$1731,Calculation_Sheet!$M$9:$M$1731,Basket_Sheet!$B2,Calculation_Sheet!$AH$9:$AH$1731,1,Calculation_Sheet!$AB$9:$AB$1731,$H$26),IF($I$4=3,SUMIFS(Calculation_Sheet!$S$9:$S$1731,Calculation_Sheet!$M$9:$M$1731,Basket_Sheet!$B2,Calculation_Sheet!$AH$9:$AH$1731,1,Calculation_Sheet!$AB$9:$AB$1731,$H$26),IF($I$4=4,SUMIFS(Calculation_Sheet!$Y$9:$Y$1731,Calculation_Sheet!$M$9:$M$1731,Basket_Sheet!$B2,Calculation_Sheet!$AH$9:$AH$1731,1,Calculation_Sheet!$AB$9:$AB$1731,$H$26),IF($I$4=5,SUMIFS(Calculation_Sheet!$AA$9:$AA$1731,Calculation_Sheet!$M$9:$M$1731,Basket_Sheet!$B2,Calculation_Sheet!$AH$9:$AH$1731,1,Calculation_Sheet!$AB$9:$AB$1731,$H$26),"")))))),"")</f>
        <v>0.10946890118425123</v>
      </c>
      <c r="I28" s="48">
        <f>IFERROR(IF($I$4=0,SUMIFS(Calculation_Sheet!$Q$9:$Q$1731,Calculation_Sheet!$M$9:$M$1731,Basket_Sheet!$C2,Calculation_Sheet!$AH$9:$AH$1731,1,Calculation_Sheet!$AB$9:$AB$1731,$H$26),IF($I$4=1,SUMIFS(Calculation_Sheet!$U$9:$U$1731,Calculation_Sheet!$M$9:$M$1731,Basket_Sheet!$C2,Calculation_Sheet!$AH$9:$AH$1731,1,Calculation_Sheet!$AB$9:$AB$1731,$H$26),IF($I$4=2,SUMIFS(Calculation_Sheet!$W$9:$W$1731,Calculation_Sheet!$M$9:$M$1731,Basket_Sheet!$C2,Calculation_Sheet!$AH$9:$AH$1731,1,Calculation_Sheet!$AB$9:$AB$1731,$H$26),IF($I$4=3,SUMIFS(Calculation_Sheet!$S$9:$S$1731,Calculation_Sheet!$M$9:$M$1731,Basket_Sheet!$C2,Calculation_Sheet!$AH$9:$AH$1731,1,Calculation_Sheet!$AB$9:$AB$1731,$H$26),IF($I$4=4,SUMIFS(Calculation_Sheet!$Y$9:$Y$1731,Calculation_Sheet!$M$9:$M$1731,Basket_Sheet!$C2,Calculation_Sheet!$AH$9:$AH$1731,1,Calculation_Sheet!$AB$9:$AB$1731,$H$26),IF($I$4=5,SUMIFS(Calculation_Sheet!$AA$9:$AA$1731,Calculation_Sheet!$M$9:$M$1731,Basket_Sheet!$C2,Calculation_Sheet!$AH$9:$AH$1731,1,Calculation_Sheet!$AB$9:$AB$1731,$H$26),"")))))),"")</f>
        <v>3.0427012112865581E-2</v>
      </c>
      <c r="J28" s="47">
        <f>IFERROR(IF($I$4=0,SUMIFS(Calculation_Sheet!$Q$9:$Q$1731,Calculation_Sheet!$M$9:$M$1731,Basket_Sheet!$B2,Calculation_Sheet!$AH$9:$AH$1731,1,Calculation_Sheet!$AB$9:$AB$1731,$J$26),IF($I$4=1,SUMIFS(Calculation_Sheet!$U$9:$U$1731,Calculation_Sheet!$M$9:$M$1731,Basket_Sheet!$B2,Calculation_Sheet!$AH$9:$AH$1731,1,Calculation_Sheet!$AB$9:$AB$1731,$J$26),IF($I$4=2,SUMIFS(Calculation_Sheet!$W$9:$W$1731,Calculation_Sheet!$M$9:$M$1731,Basket_Sheet!$B2,Calculation_Sheet!$AH$9:$AH$1731,1,Calculation_Sheet!$AB$9:$AB$1731,$J$26),IF($I$4=3,SUMIFS(Calculation_Sheet!$S$9:$S$1731,Calculation_Sheet!$M$9:$M$1731,Basket_Sheet!$B2,Calculation_Sheet!$AH$9:$AH$1731,1,Calculation_Sheet!$AB$9:$AB$1731,$J$26),IF($I$4=4,SUMIFS(Calculation_Sheet!$Y$9:$Y$1731,Calculation_Sheet!$M$9:$M$1731,Basket_Sheet!$B2,Calculation_Sheet!$AH$9:$AH$1731,1,Calculation_Sheet!$AB$9:$AB$1731,$J$26),IF($I$4=5,SUMIFS(Calculation_Sheet!$AA$9:$AA$1731,Calculation_Sheet!$M$9:$M$1731,Basket_Sheet!$B2,Calculation_Sheet!$AH$9:$AH$1731,1,Calculation_Sheet!$AB$9:$AB$1731,$J$26),"")))))),"")</f>
        <v>0.11033676834446415</v>
      </c>
      <c r="K28" s="48">
        <f>IFERROR(IF($I$4=0,SUMIFS(Calculation_Sheet!$Q$9:$Q$1731,Calculation_Sheet!$M$9:$M$1731,Basket_Sheet!$C2,Calculation_Sheet!$AH$9:$AH$1731,1,Calculation_Sheet!$AB$9:$AB$1731,$J$26),IF($I$4=1,SUMIFS(Calculation_Sheet!$U$9:$U$1731,Calculation_Sheet!$M$9:$M$1731,Basket_Sheet!$C2,Calculation_Sheet!$AH$9:$AH$1731,1,Calculation_Sheet!$AB$9:$AB$1731,$J$26),IF($I$4=2,SUMIFS(Calculation_Sheet!$W$9:$W$1731,Calculation_Sheet!$M$9:$M$1731,Basket_Sheet!$C2,Calculation_Sheet!$AH$9:$AH$1731,1,Calculation_Sheet!$AB$9:$AB$1731,$J$26),IF($I$4=3,SUMIFS(Calculation_Sheet!$S$9:$S$1731,Calculation_Sheet!$M$9:$M$1731,Basket_Sheet!$C2,Calculation_Sheet!$AH$9:$AH$1731,1,Calculation_Sheet!$AB$9:$AB$1731,$J$26),IF($I$4=4,SUMIFS(Calculation_Sheet!$Y$9:$Y$1731,Calculation_Sheet!$M$9:$M$1731,Basket_Sheet!$C2,Calculation_Sheet!$AH$9:$AH$1731,1,Calculation_Sheet!$AB$9:$AB$1731,$J$26),IF($I$4=5,SUMIFS(Calculation_Sheet!$AA$9:$AA$1731,Calculation_Sheet!$M$9:$M$1731,Basket_Sheet!$C2,Calculation_Sheet!$AH$9:$AH$1731,1,Calculation_Sheet!$AB$9:$AB$1731,$J$26),"")))))),"")</f>
        <v>3.2734880268258104E-3</v>
      </c>
      <c r="L28" s="47">
        <f>IFERROR(IF($I$4=0,SUMIFS(Calculation_Sheet!$Q$9:$Q$1731,Calculation_Sheet!$M$9:$M$1731,Basket_Sheet!$B2,Calculation_Sheet!$AH$9:$AH$1731,1,Calculation_Sheet!$AB$9:$AB$1731,$L$26),IF($I$4=1,SUMIFS(Calculation_Sheet!$U$9:$U$1731,Calculation_Sheet!$M$9:$M$1731,Basket_Sheet!$B2,Calculation_Sheet!$AH$9:$AH$1731,1,Calculation_Sheet!$AB$9:$AB$1731,$L$26),IF($I$4=2,SUMIFS(Calculation_Sheet!$W$9:$W$1731,Calculation_Sheet!$M$9:$M$1731,Basket_Sheet!$B2,Calculation_Sheet!$AH$9:$AH$1731,1,Calculation_Sheet!$AB$9:$AB$1731,$L$26),IF($I$4=3,SUMIFS(Calculation_Sheet!$S$9:$S$1731,Calculation_Sheet!$M$9:$M$1731,Basket_Sheet!$B2,Calculation_Sheet!$AH$9:$AH$1731,1,Calculation_Sheet!$AB$9:$AB$1731,$L$26),IF($I$4=4,SUMIFS(Calculation_Sheet!$Y$9:$Y$1731,Calculation_Sheet!$M$9:$M$1731,Basket_Sheet!$B2,Calculation_Sheet!$AH$9:$AH$1731,1,Calculation_Sheet!$AB$9:$AB$1731,$L$26),IF($I$4=5,SUMIFS(Calculation_Sheet!$AA$9:$AA$1731,Calculation_Sheet!$M$9:$M$1731,Basket_Sheet!$B2,Calculation_Sheet!$AH$9:$AH$1731,1,Calculation_Sheet!$AB$9:$AB$1731,$L$26),"")))))),"")</f>
        <v>6.3639878186736887E-2</v>
      </c>
      <c r="M28" s="48">
        <f>IFERROR(IF($I$4=0,SUMIFS(Calculation_Sheet!$Q$9:$Q$1731,Calculation_Sheet!$M$9:$M$1731,Basket_Sheet!$C2,Calculation_Sheet!$AH$9:$AH$1731,1,Calculation_Sheet!$AB$9:$AB$1731,$L$26),IF($I$4=1,SUMIFS(Calculation_Sheet!$U$9:$U$1731,Calculation_Sheet!$M$9:$M$1731,Basket_Sheet!$C2,Calculation_Sheet!$AH$9:$AH$1731,1,Calculation_Sheet!$AB$9:$AB$1731,$L$26),IF($I$4=2,SUMIFS(Calculation_Sheet!$W$9:$W$1731,Calculation_Sheet!$M$9:$M$1731,Basket_Sheet!$C2,Calculation_Sheet!$AH$9:$AH$1731,1,Calculation_Sheet!$AB$9:$AB$1731,$L$26),IF($I$4=3,SUMIFS(Calculation_Sheet!$S$9:$S$1731,Calculation_Sheet!$M$9:$M$1731,Basket_Sheet!$C2,Calculation_Sheet!$AH$9:$AH$1731,1,Calculation_Sheet!$AB$9:$AB$1731,$L$26),IF($I$4=4,SUMIFS(Calculation_Sheet!$Y$9:$Y$1731,Calculation_Sheet!$M$9:$M$1731,Basket_Sheet!$C2,Calculation_Sheet!$AH$9:$AH$1731,1,Calculation_Sheet!$AB$9:$AB$1731,$L$26),IF($I$4=5,SUMIFS(Calculation_Sheet!$AA$9:$AA$1731,Calculation_Sheet!$M$9:$M$1731,Basket_Sheet!$C2,Calculation_Sheet!$AH$9:$AH$1731,1,Calculation_Sheet!$AB$9:$AB$1731,$L$26),"")))))),"")</f>
        <v>6.1563439068474057E-2</v>
      </c>
      <c r="N28" s="47">
        <f>IFERROR(IF($I$4=0,SUMIFS(Calculation_Sheet!$Q$9:$Q$1731,Calculation_Sheet!$M$9:$M$1731,Basket_Sheet!$B2,Calculation_Sheet!$AH$9:$AH$1731,1,Calculation_Sheet!$AB$9:$AB$1731,$N$26),IF($I$4=1,SUMIFS(Calculation_Sheet!$U$9:$U$1731,Calculation_Sheet!$M$9:$M$1731,Basket_Sheet!$B2,Calculation_Sheet!$AH$9:$AH$1731,1,Calculation_Sheet!$AB$9:$AB$1731,$N$26),IF($I$4=2,SUMIFS(Calculation_Sheet!$W$9:$W$1731,Calculation_Sheet!$M$9:$M$1731,Basket_Sheet!$B2,Calculation_Sheet!$AH$9:$AH$1731,1,Calculation_Sheet!$AB$9:$AB$1731,$N$26),IF($I$4=3,SUMIFS(Calculation_Sheet!$S$9:$S$1731,Calculation_Sheet!$M$9:$M$1731,Basket_Sheet!$B2,Calculation_Sheet!$AH$9:$AH$1731,1,Calculation_Sheet!$AB$9:$AB$1731,$N$26),IF($I$4=4,SUMIFS(Calculation_Sheet!$Y$9:$Y$1731,Calculation_Sheet!$M$9:$M$1731,Basket_Sheet!$B2,Calculation_Sheet!$AH$9:$AH$1731,1,Calculation_Sheet!$AB$9:$AB$1731,$N$26),IF($I$4=5,SUMIFS(Calculation_Sheet!$AA$9:$AA$1731,Calculation_Sheet!$M$9:$M$1731,Basket_Sheet!$B2,Calculation_Sheet!$AH$9:$AH$1731,1,Calculation_Sheet!$AB$9:$AB$1731,$N$26),"")))))),"")</f>
        <v>4.8531077056118255E-2</v>
      </c>
      <c r="O28" s="48">
        <f>IFERROR(IF($I$4=0,SUMIFS(Calculation_Sheet!$Q$9:$Q$1731,Calculation_Sheet!$M$9:$M$1731,Basket_Sheet!$C2,Calculation_Sheet!$AH$9:$AH$1731,1,Calculation_Sheet!$AB$9:$AB$1731,$N$26),IF($I$4=1,SUMIFS(Calculation_Sheet!$U$9:$U$1731,Calculation_Sheet!$M$9:$M$1731,Basket_Sheet!$C2,Calculation_Sheet!$AH$9:$AH$1731,1,Calculation_Sheet!$AB$9:$AB$1731,$N$26),IF($I$4=2,SUMIFS(Calculation_Sheet!$W$9:$W$1731,Calculation_Sheet!$M$9:$M$1731,Basket_Sheet!$C2,Calculation_Sheet!$AH$9:$AH$1731,1,Calculation_Sheet!$AB$9:$AB$1731,$N$26),IF($I$4=3,SUMIFS(Calculation_Sheet!$S$9:$S$1731,Calculation_Sheet!$M$9:$M$1731,Basket_Sheet!$C2,Calculation_Sheet!$AH$9:$AH$1731,1,Calculation_Sheet!$AB$9:$AB$1731,$N$26),IF($I$4=4,SUMIFS(Calculation_Sheet!$Y$9:$Y$1731,Calculation_Sheet!$M$9:$M$1731,Basket_Sheet!$C2,Calculation_Sheet!$AH$9:$AH$1731,1,Calculation_Sheet!$AB$9:$AB$1731,$N$26),IF($I$4=5,SUMIFS(Calculation_Sheet!$AA$9:$AA$1731,Calculation_Sheet!$M$9:$M$1731,Basket_Sheet!$C2,Calculation_Sheet!$AH$9:$AH$1731,1,Calculation_Sheet!$AB$9:$AB$1731,$N$26),"")))))),"")</f>
        <v>1.4233382311404363E-2</v>
      </c>
      <c r="P28" s="47">
        <f>IFERROR(IF($I$4=0,SUMIFS(Calculation_Sheet!$Q$9:$Q$1731,Calculation_Sheet!$M$9:$M$1731,Basket_Sheet!$B2,Calculation_Sheet!$AH$9:$AH$1731,1,Calculation_Sheet!$AB$9:$AB$1731,$P$26),IF($I$4=1,SUMIFS(Calculation_Sheet!$U$9:$U$1731,Calculation_Sheet!$M$9:$M$1731,Basket_Sheet!$B2,Calculation_Sheet!$AH$9:$AH$1731,1,Calculation_Sheet!$AB$9:$AB$1731,$P$26),IF($I$4=2,SUMIFS(Calculation_Sheet!$W$9:$W$1731,Calculation_Sheet!$M$9:$M$1731,Basket_Sheet!$B2,Calculation_Sheet!$AH$9:$AH$1731,1,Calculation_Sheet!$AB$9:$AB$1731,$P$26),IF($I$4=3,SUMIFS(Calculation_Sheet!$S$9:$S$1731,Calculation_Sheet!$M$9:$M$1731,Basket_Sheet!$B2,Calculation_Sheet!$AH$9:$AH$1731,1,Calculation_Sheet!$AB$9:$AB$1731,$P$26),IF($I$4=4,SUMIFS(Calculation_Sheet!$Y$9:$Y$1731,Calculation_Sheet!$M$9:$M$1731,Basket_Sheet!$B2,Calculation_Sheet!$AH$9:$AH$1731,1,Calculation_Sheet!$AB$9:$AB$1731,$P$26),IF($I$4=5,SUMIFS(Calculation_Sheet!$AA$9:$AA$1731,Calculation_Sheet!$M$9:$M$1731,Basket_Sheet!$B2,Calculation_Sheet!$AH$9:$AH$1731,1,Calculation_Sheet!$AB$9:$AB$1731,$P$26),"")))))),"")</f>
        <v>1.8634307053837396E-2</v>
      </c>
      <c r="Q28" s="48">
        <f>IFERROR(IF($I$4=0,SUMIFS(Calculation_Sheet!$Q$9:$Q$1731,Calculation_Sheet!$M$9:$M$1731,Basket_Sheet!$C2,Calculation_Sheet!$AH$9:$AH$1731,1,Calculation_Sheet!$AB$9:$AB$1731,$P$26),IF($I$4=1,SUMIFS(Calculation_Sheet!$U$9:$U$1731,Calculation_Sheet!$M$9:$M$1731,Basket_Sheet!$C2,Calculation_Sheet!$AH$9:$AH$1731,1,Calculation_Sheet!$AB$9:$AB$1731,$P$26),IF($I$4=2,SUMIFS(Calculation_Sheet!$W$9:$W$1731,Calculation_Sheet!$M$9:$M$1731,Basket_Sheet!$C2,Calculation_Sheet!$AH$9:$AH$1731,1,Calculation_Sheet!$AB$9:$AB$1731,$P$26),IF($I$4=3,SUMIFS(Calculation_Sheet!$S$9:$S$1731,Calculation_Sheet!$M$9:$M$1731,Basket_Sheet!$C2,Calculation_Sheet!$AH$9:$AH$1731,1,Calculation_Sheet!$AB$9:$AB$1731,$P$26),IF($I$4=4,SUMIFS(Calculation_Sheet!$Y$9:$Y$1731,Calculation_Sheet!$M$9:$M$1731,Basket_Sheet!$C2,Calculation_Sheet!$AH$9:$AH$1731,1,Calculation_Sheet!$AB$9:$AB$1731,$P$26),IF($I$4=5,SUMIFS(Calculation_Sheet!$AA$9:$AA$1731,Calculation_Sheet!$M$9:$M$1731,Basket_Sheet!$C2,Calculation_Sheet!$AH$9:$AH$1731,1,Calculation_Sheet!$AB$9:$AB$1731,$P$26),"")))))),"")</f>
        <v>1.1329510721136415E-5</v>
      </c>
    </row>
    <row r="29" spans="1:20" x14ac:dyDescent="0.35">
      <c r="A29" s="28" t="s">
        <v>21</v>
      </c>
      <c r="B29" s="47">
        <f>IFERROR(IF($I$4=0,SUMIFS(Calculation_Sheet!$Q$9:$Q$1731,Calculation_Sheet!$M$9:$M$1731,Basket_Sheet!$B3,Calculation_Sheet!$AH$9:$AH$1731,1,Calculation_Sheet!$AB$9:$AB$1731,$B$26),IF($I$4=1,SUMIFS(Calculation_Sheet!$U$9:$U$1731,Calculation_Sheet!$M$9:$M$1731,Basket_Sheet!$B3,Calculation_Sheet!$AH$9:$AH$1731,1,Calculation_Sheet!$AB$9:$AB$1731,$B$26),IF($I$4=2,SUMIFS(Calculation_Sheet!$W$9:$W$1731,Calculation_Sheet!$M$9:$M$1731,Basket_Sheet!$B3,Calculation_Sheet!$AH$9:$AH$1731,1,Calculation_Sheet!$AB$9:$AB$1731,$B$26),IF($I$4=3,SUMIFS(Calculation_Sheet!$S$9:$S$1731,Calculation_Sheet!$M$9:$M$1731,Basket_Sheet!$B3,Calculation_Sheet!$AH$9:$AH$1731,1,Calculation_Sheet!$AB$9:$AB$1731,$B$26),IF($I$4=4,SUMIFS(Calculation_Sheet!$Y$9:$Y$1731,Calculation_Sheet!$M$9:$M$1731,Basket_Sheet!$B3,Calculation_Sheet!$AH$9:$AH$1731,1,Calculation_Sheet!$AB$9:$AB$1731,$B$26),IF($I$4=5,SUMIFS(Calculation_Sheet!$AA$9:$AA$1731,Calculation_Sheet!$M$9:$M$1731,Basket_Sheet!$B3,Calculation_Sheet!$AH$9:$AH$1731,1,Calculation_Sheet!$AB$9:$AB$1731,$B$26),"")))))),"")</f>
        <v>1.6953132750404332E-2</v>
      </c>
      <c r="C29" s="48">
        <f>IFERROR(IF($I$4=0,SUMIFS(Calculation_Sheet!$Q$9:$Q$1731,Calculation_Sheet!$M$9:$M$1731,Basket_Sheet!$C3,Calculation_Sheet!$AH$9:$AH$1731,1,Calculation_Sheet!$AB$9:$AB$1731,$B$26),IF($I$4=1,SUMIFS(Calculation_Sheet!$U$9:$U$1731,Calculation_Sheet!$M$9:$M$1731,Basket_Sheet!$C3,Calculation_Sheet!$AH$9:$AH$1731,1,Calculation_Sheet!$AB$9:$AB$1731,$B$26),IF($I$4=2,SUMIFS(Calculation_Sheet!$W$9:$W$1731,Calculation_Sheet!$M$9:$M$1731,Basket_Sheet!$C3,Calculation_Sheet!$AH$9:$AH$1731,1,Calculation_Sheet!$AB$9:$AB$1731,$B$26),IF($I$4=3,SUMIFS(Calculation_Sheet!$S$9:$S$1731,Calculation_Sheet!$M$9:$M$1731,Basket_Sheet!$C3,Calculation_Sheet!$AH$9:$AH$1731,1,Calculation_Sheet!$AB$9:$AB$1731,$B$26),IF($I$4=4,SUMIFS(Calculation_Sheet!$Y$9:$Y$1731,Calculation_Sheet!$M$9:$M$1731,Basket_Sheet!$C3,Calculation_Sheet!$AH$9:$AH$1731,1,Calculation_Sheet!$AB$9:$AB$1731,$B$26),IF($I$4=5,SUMIFS(Calculation_Sheet!$AA$9:$AA$1731,Calculation_Sheet!$M$9:$M$1731,Basket_Sheet!$C3,Calculation_Sheet!$AH$9:$AH$1731,1,Calculation_Sheet!$AB$9:$AB$1731,$B$26),"")))))),"")</f>
        <v>2.3100806855593459E-2</v>
      </c>
      <c r="D29" s="47">
        <f>IFERROR(IF($I$4=0,SUMIFS(Calculation_Sheet!$Q$9:$Q$1731,Calculation_Sheet!$M$9:$M$1731,Basket_Sheet!$B3,Calculation_Sheet!$AH$9:$AH$1731,1,Calculation_Sheet!$AB$9:$AB$1731,$D$26),IF($I$4=1,SUMIFS(Calculation_Sheet!$U$9:$U$1731,Calculation_Sheet!$M$9:$M$1731,Basket_Sheet!$B3,Calculation_Sheet!$AH$9:$AH$1731,1,Calculation_Sheet!$AB$9:$AB$1731,$D$26),IF($I$4=2,SUMIFS(Calculation_Sheet!$W$9:$W$1731,Calculation_Sheet!$M$9:$M$1731,Basket_Sheet!$B3,Calculation_Sheet!$AH$9:$AH$1731,1,Calculation_Sheet!$AB$9:$AB$1731,$D$26),IF($I$4=3,SUMIFS(Calculation_Sheet!$S$9:$S$1731,Calculation_Sheet!$M$9:$M$1731,Basket_Sheet!$B3,Calculation_Sheet!$AH$9:$AH$1731,1,Calculation_Sheet!$AB$9:$AB$1731,$D$26),IF($I$4=4,SUMIFS(Calculation_Sheet!$Y$9:$Y$1731,Calculation_Sheet!$M$9:$M$1731,Basket_Sheet!$B3,Calculation_Sheet!$AH$9:$AH$1731,1,Calculation_Sheet!$AB$9:$AB$1731,$D$26),IF($I$4=5,SUMIFS(Calculation_Sheet!$AA$9:$AA$1731,Calculation_Sheet!$M$9:$M$1731,Basket_Sheet!$B3,Calculation_Sheet!$AH$9:$AH$1731,1,Calculation_Sheet!$AB$9:$AB$1731,$D$26),"")))))),"")</f>
        <v>1.2638335571217629E-2</v>
      </c>
      <c r="E29" s="48">
        <f>IFERROR(IF($I$4=0,SUMIFS(Calculation_Sheet!$Q$9:$Q$1731,Calculation_Sheet!$M$9:$M$1731,Basket_Sheet!$C3,Calculation_Sheet!$AH$9:$AH$1731,1,Calculation_Sheet!$AB$9:$AB$1731,$D$26),IF($I$4=1,SUMIFS(Calculation_Sheet!$U$9:$U$1731,Calculation_Sheet!$M$9:$M$1731,Basket_Sheet!$C3,Calculation_Sheet!$AH$9:$AH$1731,1,Calculation_Sheet!$AB$9:$AB$1731,$D$26),IF($I$4=2,SUMIFS(Calculation_Sheet!$W$9:$W$1731,Calculation_Sheet!$M$9:$M$1731,Basket_Sheet!$C3,Calculation_Sheet!$AH$9:$AH$1731,1,Calculation_Sheet!$AB$9:$AB$1731,$D$26),IF($I$4=3,SUMIFS(Calculation_Sheet!$S$9:$S$1731,Calculation_Sheet!$M$9:$M$1731,Basket_Sheet!$C3,Calculation_Sheet!$AH$9:$AH$1731,1,Calculation_Sheet!$AB$9:$AB$1731,$D$26),IF($I$4=4,SUMIFS(Calculation_Sheet!$Y$9:$Y$1731,Calculation_Sheet!$M$9:$M$1731,Basket_Sheet!$C3,Calculation_Sheet!$AH$9:$AH$1731,1,Calculation_Sheet!$AB$9:$AB$1731,$D$26),IF($I$4=5,SUMIFS(Calculation_Sheet!$AA$9:$AA$1731,Calculation_Sheet!$M$9:$M$1731,Basket_Sheet!$C3,Calculation_Sheet!$AH$9:$AH$1731,1,Calculation_Sheet!$AB$9:$AB$1731,$D$26),"")))))),"")</f>
        <v>6.6669461346946957E-2</v>
      </c>
      <c r="F29" s="47">
        <f>IFERROR(IF($I$4=0,SUMIFS(Calculation_Sheet!$Q$9:$Q$1731,Calculation_Sheet!$M$9:$M$1731,Basket_Sheet!$B3,Calculation_Sheet!$AH$9:$AH$1731,1,Calculation_Sheet!$AB$9:$AB$1731,$F$26),IF($I$4=1,SUMIFS(Calculation_Sheet!$U$9:$U$1731,Calculation_Sheet!$M$9:$M$1731,Basket_Sheet!$B3,Calculation_Sheet!$AH$9:$AH$1731,1,Calculation_Sheet!$AB$9:$AB$1731,$F$26),IF($I$4=2,SUMIFS(Calculation_Sheet!$W$9:$W$1731,Calculation_Sheet!$M$9:$M$1731,Basket_Sheet!$B3,Calculation_Sheet!$AH$9:$AH$1731,1,Calculation_Sheet!$AB$9:$AB$1731,$F$26),IF($I$4=3,SUMIFS(Calculation_Sheet!$S$9:$S$1731,Calculation_Sheet!$M$9:$M$1731,Basket_Sheet!$B3,Calculation_Sheet!$AH$9:$AH$1731,1,Calculation_Sheet!$AB$9:$AB$1731,$F$26),IF($I$4=4,SUMIFS(Calculation_Sheet!$Y$9:$Y$1731,Calculation_Sheet!$M$9:$M$1731,Basket_Sheet!$B3,Calculation_Sheet!$AH$9:$AH$1731,1,Calculation_Sheet!$AB$9:$AB$1731,$F$26),IF($I$4=5,SUMIFS(Calculation_Sheet!$AA$9:$AA$1731,Calculation_Sheet!$M$9:$M$1731,Basket_Sheet!$B3,Calculation_Sheet!$AH$9:$AH$1731,1,Calculation_Sheet!$AB$9:$AB$1731,$F$26),"")))))),"")</f>
        <v>1.7913293480048886E-2</v>
      </c>
      <c r="G29" s="48">
        <f>IFERROR(IF($I$4=0,SUMIFS(Calculation_Sheet!$Q$9:$Q$1731,Calculation_Sheet!$M$9:$M$1731,Basket_Sheet!$C3,Calculation_Sheet!$AH$9:$AH$1731,1,Calculation_Sheet!$AB$9:$AB$1731,$F$26),IF($I$4=1,SUMIFS(Calculation_Sheet!$U$9:$U$1731,Calculation_Sheet!$M$9:$M$1731,Basket_Sheet!$C3,Calculation_Sheet!$AH$9:$AH$1731,1,Calculation_Sheet!$AB$9:$AB$1731,$F$26),IF($I$4=2,SUMIFS(Calculation_Sheet!$W$9:$W$1731,Calculation_Sheet!$M$9:$M$1731,Basket_Sheet!$C3,Calculation_Sheet!$AH$9:$AH$1731,1,Calculation_Sheet!$AB$9:$AB$1731,$F$26),IF($I$4=3,SUMIFS(Calculation_Sheet!$S$9:$S$1731,Calculation_Sheet!$M$9:$M$1731,Basket_Sheet!$C3,Calculation_Sheet!$AH$9:$AH$1731,1,Calculation_Sheet!$AB$9:$AB$1731,$F$26),IF($I$4=4,SUMIFS(Calculation_Sheet!$Y$9:$Y$1731,Calculation_Sheet!$M$9:$M$1731,Basket_Sheet!$C3,Calculation_Sheet!$AH$9:$AH$1731,1,Calculation_Sheet!$AB$9:$AB$1731,$F$26),IF($I$4=5,SUMIFS(Calculation_Sheet!$AA$9:$AA$1731,Calculation_Sheet!$M$9:$M$1731,Basket_Sheet!$C3,Calculation_Sheet!$AH$9:$AH$1731,1,Calculation_Sheet!$AB$9:$AB$1731,$F$26),"")))))),"")</f>
        <v>2.8061683363708956E-2</v>
      </c>
      <c r="H29" s="47">
        <f>IFERROR(IF($I$4=0,SUMIFS(Calculation_Sheet!$Q$9:$Q$1731,Calculation_Sheet!$M$9:$M$1731,Basket_Sheet!$B3,Calculation_Sheet!$AH$9:$AH$1731,1,Calculation_Sheet!$AB$9:$AB$1731,$H$26),IF($I$4=1,SUMIFS(Calculation_Sheet!$U$9:$U$1731,Calculation_Sheet!$M$9:$M$1731,Basket_Sheet!$B3,Calculation_Sheet!$AH$9:$AH$1731,1,Calculation_Sheet!$AB$9:$AB$1731,$H$26),IF($I$4=2,SUMIFS(Calculation_Sheet!$W$9:$W$1731,Calculation_Sheet!$M$9:$M$1731,Basket_Sheet!$B3,Calculation_Sheet!$AH$9:$AH$1731,1,Calculation_Sheet!$AB$9:$AB$1731,$H$26),IF($I$4=3,SUMIFS(Calculation_Sheet!$S$9:$S$1731,Calculation_Sheet!$M$9:$M$1731,Basket_Sheet!$B3,Calculation_Sheet!$AH$9:$AH$1731,1,Calculation_Sheet!$AB$9:$AB$1731,$H$26),IF($I$4=4,SUMIFS(Calculation_Sheet!$Y$9:$Y$1731,Calculation_Sheet!$M$9:$M$1731,Basket_Sheet!$B3,Calculation_Sheet!$AH$9:$AH$1731,1,Calculation_Sheet!$AB$9:$AB$1731,$H$26),IF($I$4=5,SUMIFS(Calculation_Sheet!$AA$9:$AA$1731,Calculation_Sheet!$M$9:$M$1731,Basket_Sheet!$B3,Calculation_Sheet!$AH$9:$AH$1731,1,Calculation_Sheet!$AB$9:$AB$1731,$H$26),"")))))),"")</f>
        <v>3.002724718277705E-2</v>
      </c>
      <c r="I29" s="48">
        <f>IFERROR(IF($I$4=0,SUMIFS(Calculation_Sheet!$Q$9:$Q$1731,Calculation_Sheet!$M$9:$M$1731,Basket_Sheet!$C3,Calculation_Sheet!$AH$9:$AH$1731,1,Calculation_Sheet!$AB$9:$AB$1731,$H$26),IF($I$4=1,SUMIFS(Calculation_Sheet!$U$9:$U$1731,Calculation_Sheet!$M$9:$M$1731,Basket_Sheet!$C3,Calculation_Sheet!$AH$9:$AH$1731,1,Calculation_Sheet!$AB$9:$AB$1731,$H$26),IF($I$4=2,SUMIFS(Calculation_Sheet!$W$9:$W$1731,Calculation_Sheet!$M$9:$M$1731,Basket_Sheet!$C3,Calculation_Sheet!$AH$9:$AH$1731,1,Calculation_Sheet!$AB$9:$AB$1731,$H$26),IF($I$4=3,SUMIFS(Calculation_Sheet!$S$9:$S$1731,Calculation_Sheet!$M$9:$M$1731,Basket_Sheet!$C3,Calculation_Sheet!$AH$9:$AH$1731,1,Calculation_Sheet!$AB$9:$AB$1731,$H$26),IF($I$4=4,SUMIFS(Calculation_Sheet!$Y$9:$Y$1731,Calculation_Sheet!$M$9:$M$1731,Basket_Sheet!$C3,Calculation_Sheet!$AH$9:$AH$1731,1,Calculation_Sheet!$AB$9:$AB$1731,$H$26),IF($I$4=5,SUMIFS(Calculation_Sheet!$AA$9:$AA$1731,Calculation_Sheet!$M$9:$M$1731,Basket_Sheet!$C3,Calculation_Sheet!$AH$9:$AH$1731,1,Calculation_Sheet!$AB$9:$AB$1731,$H$26),"")))))),"")</f>
        <v>4.4055153823337911E-2</v>
      </c>
      <c r="J29" s="47">
        <f>IFERROR(IF($I$4=0,SUMIFS(Calculation_Sheet!$Q$9:$Q$1731,Calculation_Sheet!$M$9:$M$1731,Basket_Sheet!$B3,Calculation_Sheet!$AH$9:$AH$1731,1,Calculation_Sheet!$AB$9:$AB$1731,$J$26),IF($I$4=1,SUMIFS(Calculation_Sheet!$U$9:$U$1731,Calculation_Sheet!$M$9:$M$1731,Basket_Sheet!$B3,Calculation_Sheet!$AH$9:$AH$1731,1,Calculation_Sheet!$AB$9:$AB$1731,$J$26),IF($I$4=2,SUMIFS(Calculation_Sheet!$W$9:$W$1731,Calculation_Sheet!$M$9:$M$1731,Basket_Sheet!$B3,Calculation_Sheet!$AH$9:$AH$1731,1,Calculation_Sheet!$AB$9:$AB$1731,$J$26),IF($I$4=3,SUMIFS(Calculation_Sheet!$S$9:$S$1731,Calculation_Sheet!$M$9:$M$1731,Basket_Sheet!$B3,Calculation_Sheet!$AH$9:$AH$1731,1,Calculation_Sheet!$AB$9:$AB$1731,$J$26),IF($I$4=4,SUMIFS(Calculation_Sheet!$Y$9:$Y$1731,Calculation_Sheet!$M$9:$M$1731,Basket_Sheet!$B3,Calculation_Sheet!$AH$9:$AH$1731,1,Calculation_Sheet!$AB$9:$AB$1731,$J$26),IF($I$4=5,SUMIFS(Calculation_Sheet!$AA$9:$AA$1731,Calculation_Sheet!$M$9:$M$1731,Basket_Sheet!$B3,Calculation_Sheet!$AH$9:$AH$1731,1,Calculation_Sheet!$AB$9:$AB$1731,$J$26),"")))))),"")</f>
        <v>1.3040833252986439E-2</v>
      </c>
      <c r="K29" s="48">
        <f>IFERROR(IF($I$4=0,SUMIFS(Calculation_Sheet!$Q$9:$Q$1731,Calculation_Sheet!$M$9:$M$1731,Basket_Sheet!$C3,Calculation_Sheet!$AH$9:$AH$1731,1,Calculation_Sheet!$AB$9:$AB$1731,$J$26),IF($I$4=1,SUMIFS(Calculation_Sheet!$U$9:$U$1731,Calculation_Sheet!$M$9:$M$1731,Basket_Sheet!$C3,Calculation_Sheet!$AH$9:$AH$1731,1,Calculation_Sheet!$AB$9:$AB$1731,$J$26),IF($I$4=2,SUMIFS(Calculation_Sheet!$W$9:$W$1731,Calculation_Sheet!$M$9:$M$1731,Basket_Sheet!$C3,Calculation_Sheet!$AH$9:$AH$1731,1,Calculation_Sheet!$AB$9:$AB$1731,$J$26),IF($I$4=3,SUMIFS(Calculation_Sheet!$S$9:$S$1731,Calculation_Sheet!$M$9:$M$1731,Basket_Sheet!$C3,Calculation_Sheet!$AH$9:$AH$1731,1,Calculation_Sheet!$AB$9:$AB$1731,$J$26),IF($I$4=4,SUMIFS(Calculation_Sheet!$Y$9:$Y$1731,Calculation_Sheet!$M$9:$M$1731,Basket_Sheet!$C3,Calculation_Sheet!$AH$9:$AH$1731,1,Calculation_Sheet!$AB$9:$AB$1731,$J$26),IF($I$4=5,SUMIFS(Calculation_Sheet!$AA$9:$AA$1731,Calculation_Sheet!$M$9:$M$1731,Basket_Sheet!$C3,Calculation_Sheet!$AH$9:$AH$1731,1,Calculation_Sheet!$AB$9:$AB$1731,$J$26),"")))))),"")</f>
        <v>5.0199045388537256E-2</v>
      </c>
      <c r="L29" s="47">
        <f>IFERROR(IF($I$4=0,SUMIFS(Calculation_Sheet!$Q$9:$Q$1731,Calculation_Sheet!$M$9:$M$1731,Basket_Sheet!$B3,Calculation_Sheet!$AH$9:$AH$1731,1,Calculation_Sheet!$AB$9:$AB$1731,$L$26),IF($I$4=1,SUMIFS(Calculation_Sheet!$U$9:$U$1731,Calculation_Sheet!$M$9:$M$1731,Basket_Sheet!$B3,Calculation_Sheet!$AH$9:$AH$1731,1,Calculation_Sheet!$AB$9:$AB$1731,$L$26),IF($I$4=2,SUMIFS(Calculation_Sheet!$W$9:$W$1731,Calculation_Sheet!$M$9:$M$1731,Basket_Sheet!$B3,Calculation_Sheet!$AH$9:$AH$1731,1,Calculation_Sheet!$AB$9:$AB$1731,$L$26),IF($I$4=3,SUMIFS(Calculation_Sheet!$S$9:$S$1731,Calculation_Sheet!$M$9:$M$1731,Basket_Sheet!$B3,Calculation_Sheet!$AH$9:$AH$1731,1,Calculation_Sheet!$AB$9:$AB$1731,$L$26),IF($I$4=4,SUMIFS(Calculation_Sheet!$Y$9:$Y$1731,Calculation_Sheet!$M$9:$M$1731,Basket_Sheet!$B3,Calculation_Sheet!$AH$9:$AH$1731,1,Calculation_Sheet!$AB$9:$AB$1731,$L$26),IF($I$4=5,SUMIFS(Calculation_Sheet!$AA$9:$AA$1731,Calculation_Sheet!$M$9:$M$1731,Basket_Sheet!$B3,Calculation_Sheet!$AH$9:$AH$1731,1,Calculation_Sheet!$AB$9:$AB$1731,$L$26),"")))))),"")</f>
        <v>2.7820601067704565E-2</v>
      </c>
      <c r="M29" s="48">
        <f>IFERROR(IF($I$4=0,SUMIFS(Calculation_Sheet!$Q$9:$Q$1731,Calculation_Sheet!$M$9:$M$1731,Basket_Sheet!$C3,Calculation_Sheet!$AH$9:$AH$1731,1,Calculation_Sheet!$AB$9:$AB$1731,$L$26),IF($I$4=1,SUMIFS(Calculation_Sheet!$U$9:$U$1731,Calculation_Sheet!$M$9:$M$1731,Basket_Sheet!$C3,Calculation_Sheet!$AH$9:$AH$1731,1,Calculation_Sheet!$AB$9:$AB$1731,$L$26),IF($I$4=2,SUMIFS(Calculation_Sheet!$W$9:$W$1731,Calculation_Sheet!$M$9:$M$1731,Basket_Sheet!$C3,Calculation_Sheet!$AH$9:$AH$1731,1,Calculation_Sheet!$AB$9:$AB$1731,$L$26),IF($I$4=3,SUMIFS(Calculation_Sheet!$S$9:$S$1731,Calculation_Sheet!$M$9:$M$1731,Basket_Sheet!$C3,Calculation_Sheet!$AH$9:$AH$1731,1,Calculation_Sheet!$AB$9:$AB$1731,$L$26),IF($I$4=4,SUMIFS(Calculation_Sheet!$Y$9:$Y$1731,Calculation_Sheet!$M$9:$M$1731,Basket_Sheet!$C3,Calculation_Sheet!$AH$9:$AH$1731,1,Calculation_Sheet!$AB$9:$AB$1731,$L$26),IF($I$4=5,SUMIFS(Calculation_Sheet!$AA$9:$AA$1731,Calculation_Sheet!$M$9:$M$1731,Basket_Sheet!$C3,Calculation_Sheet!$AH$9:$AH$1731,1,Calculation_Sheet!$AB$9:$AB$1731,$L$26),"")))))),"")</f>
        <v>3.6739628779211664E-2</v>
      </c>
      <c r="N29" s="47">
        <f>IFERROR(IF($I$4=0,SUMIFS(Calculation_Sheet!$Q$9:$Q$1731,Calculation_Sheet!$M$9:$M$1731,Basket_Sheet!$B3,Calculation_Sheet!$AH$9:$AH$1731,1,Calculation_Sheet!$AB$9:$AB$1731,$N$26),IF($I$4=1,SUMIFS(Calculation_Sheet!$U$9:$U$1731,Calculation_Sheet!$M$9:$M$1731,Basket_Sheet!$B3,Calculation_Sheet!$AH$9:$AH$1731,1,Calculation_Sheet!$AB$9:$AB$1731,$N$26),IF($I$4=2,SUMIFS(Calculation_Sheet!$W$9:$W$1731,Calculation_Sheet!$M$9:$M$1731,Basket_Sheet!$B3,Calculation_Sheet!$AH$9:$AH$1731,1,Calculation_Sheet!$AB$9:$AB$1731,$N$26),IF($I$4=3,SUMIFS(Calculation_Sheet!$S$9:$S$1731,Calculation_Sheet!$M$9:$M$1731,Basket_Sheet!$B3,Calculation_Sheet!$AH$9:$AH$1731,1,Calculation_Sheet!$AB$9:$AB$1731,$N$26),IF($I$4=4,SUMIFS(Calculation_Sheet!$Y$9:$Y$1731,Calculation_Sheet!$M$9:$M$1731,Basket_Sheet!$B3,Calculation_Sheet!$AH$9:$AH$1731,1,Calculation_Sheet!$AB$9:$AB$1731,$N$26),IF($I$4=5,SUMIFS(Calculation_Sheet!$AA$9:$AA$1731,Calculation_Sheet!$M$9:$M$1731,Basket_Sheet!$B3,Calculation_Sheet!$AH$9:$AH$1731,1,Calculation_Sheet!$AB$9:$AB$1731,$N$26),"")))))),"")</f>
        <v>-5.6663928444224965E-3</v>
      </c>
      <c r="O29" s="48">
        <f>IFERROR(IF($I$4=0,SUMIFS(Calculation_Sheet!$Q$9:$Q$1731,Calculation_Sheet!$M$9:$M$1731,Basket_Sheet!$C3,Calculation_Sheet!$AH$9:$AH$1731,1,Calculation_Sheet!$AB$9:$AB$1731,$N$26),IF($I$4=1,SUMIFS(Calculation_Sheet!$U$9:$U$1731,Calculation_Sheet!$M$9:$M$1731,Basket_Sheet!$C3,Calculation_Sheet!$AH$9:$AH$1731,1,Calculation_Sheet!$AB$9:$AB$1731,$N$26),IF($I$4=2,SUMIFS(Calculation_Sheet!$W$9:$W$1731,Calculation_Sheet!$M$9:$M$1731,Basket_Sheet!$C3,Calculation_Sheet!$AH$9:$AH$1731,1,Calculation_Sheet!$AB$9:$AB$1731,$N$26),IF($I$4=3,SUMIFS(Calculation_Sheet!$S$9:$S$1731,Calculation_Sheet!$M$9:$M$1731,Basket_Sheet!$C3,Calculation_Sheet!$AH$9:$AH$1731,1,Calculation_Sheet!$AB$9:$AB$1731,$N$26),IF($I$4=4,SUMIFS(Calculation_Sheet!$Y$9:$Y$1731,Calculation_Sheet!$M$9:$M$1731,Basket_Sheet!$C3,Calculation_Sheet!$AH$9:$AH$1731,1,Calculation_Sheet!$AB$9:$AB$1731,$N$26),IF($I$4=5,SUMIFS(Calculation_Sheet!$AA$9:$AA$1731,Calculation_Sheet!$M$9:$M$1731,Basket_Sheet!$C3,Calculation_Sheet!$AH$9:$AH$1731,1,Calculation_Sheet!$AB$9:$AB$1731,$N$26),"")))))),"")</f>
        <v>-1.3757416492925834E-2</v>
      </c>
      <c r="P29" s="47">
        <f>IFERROR(IF($I$4=0,SUMIFS(Calculation_Sheet!$Q$9:$Q$1731,Calculation_Sheet!$M$9:$M$1731,Basket_Sheet!$B3,Calculation_Sheet!$AH$9:$AH$1731,1,Calculation_Sheet!$AB$9:$AB$1731,$P$26),IF($I$4=1,SUMIFS(Calculation_Sheet!$U$9:$U$1731,Calculation_Sheet!$M$9:$M$1731,Basket_Sheet!$B3,Calculation_Sheet!$AH$9:$AH$1731,1,Calculation_Sheet!$AB$9:$AB$1731,$P$26),IF($I$4=2,SUMIFS(Calculation_Sheet!$W$9:$W$1731,Calculation_Sheet!$M$9:$M$1731,Basket_Sheet!$B3,Calculation_Sheet!$AH$9:$AH$1731,1,Calculation_Sheet!$AB$9:$AB$1731,$P$26),IF($I$4=3,SUMIFS(Calculation_Sheet!$S$9:$S$1731,Calculation_Sheet!$M$9:$M$1731,Basket_Sheet!$B3,Calculation_Sheet!$AH$9:$AH$1731,1,Calculation_Sheet!$AB$9:$AB$1731,$P$26),IF($I$4=4,SUMIFS(Calculation_Sheet!$Y$9:$Y$1731,Calculation_Sheet!$M$9:$M$1731,Basket_Sheet!$B3,Calculation_Sheet!$AH$9:$AH$1731,1,Calculation_Sheet!$AB$9:$AB$1731,$P$26),IF($I$4=5,SUMIFS(Calculation_Sheet!$AA$9:$AA$1731,Calculation_Sheet!$M$9:$M$1731,Basket_Sheet!$B3,Calculation_Sheet!$AH$9:$AH$1731,1,Calculation_Sheet!$AB$9:$AB$1731,$P$26),"")))))),"")</f>
        <v>-4.0805032258757201E-3</v>
      </c>
      <c r="Q29" s="48">
        <f>IFERROR(IF($I$4=0,SUMIFS(Calculation_Sheet!$Q$9:$Q$1731,Calculation_Sheet!$M$9:$M$1731,Basket_Sheet!$C3,Calculation_Sheet!$AH$9:$AH$1731,1,Calculation_Sheet!$AB$9:$AB$1731,$P$26),IF($I$4=1,SUMIFS(Calculation_Sheet!$U$9:$U$1731,Calculation_Sheet!$M$9:$M$1731,Basket_Sheet!$C3,Calculation_Sheet!$AH$9:$AH$1731,1,Calculation_Sheet!$AB$9:$AB$1731,$P$26),IF($I$4=2,SUMIFS(Calculation_Sheet!$W$9:$W$1731,Calculation_Sheet!$M$9:$M$1731,Basket_Sheet!$C3,Calculation_Sheet!$AH$9:$AH$1731,1,Calculation_Sheet!$AB$9:$AB$1731,$P$26),IF($I$4=3,SUMIFS(Calculation_Sheet!$S$9:$S$1731,Calculation_Sheet!$M$9:$M$1731,Basket_Sheet!$C3,Calculation_Sheet!$AH$9:$AH$1731,1,Calculation_Sheet!$AB$9:$AB$1731,$P$26),IF($I$4=4,SUMIFS(Calculation_Sheet!$Y$9:$Y$1731,Calculation_Sheet!$M$9:$M$1731,Basket_Sheet!$C3,Calculation_Sheet!$AH$9:$AH$1731,1,Calculation_Sheet!$AB$9:$AB$1731,$P$26),IF($I$4=5,SUMIFS(Calculation_Sheet!$AA$9:$AA$1731,Calculation_Sheet!$M$9:$M$1731,Basket_Sheet!$C3,Calculation_Sheet!$AH$9:$AH$1731,1,Calculation_Sheet!$AB$9:$AB$1731,$P$26),"")))))),"")</f>
        <v>-5.4558049874421366E-3</v>
      </c>
    </row>
    <row r="30" spans="1:20" x14ac:dyDescent="0.35">
      <c r="A30" s="28" t="s">
        <v>22</v>
      </c>
      <c r="B30" s="49">
        <f>IFERROR(IF($I$4=0,SUMIFS(Calculation_Sheet!$Q$9:$Q$1731,Calculation_Sheet!$M$9:$M$1731,Basket_Sheet!$B4,Calculation_Sheet!$AH$9:$AH$1731,1,Calculation_Sheet!$AB$9:$AB$1731,$B$26),IF($I$4=1,SUMIFS(Calculation_Sheet!$U$9:$U$1731,Calculation_Sheet!$M$9:$M$1731,Basket_Sheet!$B4,Calculation_Sheet!$AH$9:$AH$1731,1,Calculation_Sheet!$AB$9:$AB$1731,$B$26),IF($I$4=2,SUMIFS(Calculation_Sheet!$W$9:$W$1731,Calculation_Sheet!$M$9:$M$1731,Basket_Sheet!$B4,Calculation_Sheet!$AH$9:$AH$1731,1,Calculation_Sheet!$AB$9:$AB$1731,$B$26),IF($I$4=3,SUMIFS(Calculation_Sheet!$S$9:$S$1731,Calculation_Sheet!$M$9:$M$1731,Basket_Sheet!$B4,Calculation_Sheet!$AH$9:$AH$1731,1,Calculation_Sheet!$AB$9:$AB$1731,$B$26),IF($I$4=4,SUMIFS(Calculation_Sheet!$Y$9:$Y$1731,Calculation_Sheet!$M$9:$M$1731,Basket_Sheet!$B4,Calculation_Sheet!$AH$9:$AH$1731,1,Calculation_Sheet!$AB$9:$AB$1731,$B$26),IF($I$4=5,SUMIFS(Calculation_Sheet!$AA$9:$AA$1731,Calculation_Sheet!$M$9:$M$1731,Basket_Sheet!$B4,Calculation_Sheet!$AH$9:$AH$1731,1,Calculation_Sheet!$AB$9:$AB$1731,$B$26),"")))))),"")</f>
        <v>6.6882651792311454E-2</v>
      </c>
      <c r="C30" s="50">
        <f>IFERROR(IF($I$4=0,SUMIFS(Calculation_Sheet!$Q$9:$Q$1731,Calculation_Sheet!$M$9:$M$1731,Basket_Sheet!$C4,Calculation_Sheet!$AH$9:$AH$1731,1,Calculation_Sheet!$AB$9:$AB$1731,$B$26),IF($I$4=1,SUMIFS(Calculation_Sheet!$U$9:$U$1731,Calculation_Sheet!$M$9:$M$1731,Basket_Sheet!$C4,Calculation_Sheet!$AH$9:$AH$1731,1,Calculation_Sheet!$AB$9:$AB$1731,$B$26),IF($I$4=2,SUMIFS(Calculation_Sheet!$W$9:$W$1731,Calculation_Sheet!$M$9:$M$1731,Basket_Sheet!$C4,Calculation_Sheet!$AH$9:$AH$1731,1,Calculation_Sheet!$AB$9:$AB$1731,$B$26),IF($I$4=3,SUMIFS(Calculation_Sheet!$S$9:$S$1731,Calculation_Sheet!$M$9:$M$1731,Basket_Sheet!$C4,Calculation_Sheet!$AH$9:$AH$1731,1,Calculation_Sheet!$AB$9:$AB$1731,$B$26),IF($I$4=4,SUMIFS(Calculation_Sheet!$Y$9:$Y$1731,Calculation_Sheet!$M$9:$M$1731,Basket_Sheet!$C4,Calculation_Sheet!$AH$9:$AH$1731,1,Calculation_Sheet!$AB$9:$AB$1731,$B$26),IF($I$4=5,SUMIFS(Calculation_Sheet!$AA$9:$AA$1731,Calculation_Sheet!$M$9:$M$1731,Basket_Sheet!$C4,Calculation_Sheet!$AH$9:$AH$1731,1,Calculation_Sheet!$AB$9:$AB$1731,$B$26),"")))))),"")</f>
        <v>9.6919837175504231E-3</v>
      </c>
      <c r="D30" s="49">
        <f>IFERROR(IF($I$4=0,SUMIFS(Calculation_Sheet!$Q$9:$Q$1731,Calculation_Sheet!$M$9:$M$1731,Basket_Sheet!$B4,Calculation_Sheet!$AH$9:$AH$1731,1,Calculation_Sheet!$AB$9:$AB$1731,$D$26),IF($I$4=1,SUMIFS(Calculation_Sheet!$U$9:$U$1731,Calculation_Sheet!$M$9:$M$1731,Basket_Sheet!$B4,Calculation_Sheet!$AH$9:$AH$1731,1,Calculation_Sheet!$AB$9:$AB$1731,$D$26),IF($I$4=2,SUMIFS(Calculation_Sheet!$W$9:$W$1731,Calculation_Sheet!$M$9:$M$1731,Basket_Sheet!$B4,Calculation_Sheet!$AH$9:$AH$1731,1,Calculation_Sheet!$AB$9:$AB$1731,$D$26),IF($I$4=3,SUMIFS(Calculation_Sheet!$S$9:$S$1731,Calculation_Sheet!$M$9:$M$1731,Basket_Sheet!$B4,Calculation_Sheet!$AH$9:$AH$1731,1,Calculation_Sheet!$AB$9:$AB$1731,$D$26),IF($I$4=4,SUMIFS(Calculation_Sheet!$Y$9:$Y$1731,Calculation_Sheet!$M$9:$M$1731,Basket_Sheet!$B4,Calculation_Sheet!$AH$9:$AH$1731,1,Calculation_Sheet!$AB$9:$AB$1731,$D$26),IF($I$4=5,SUMIFS(Calculation_Sheet!$AA$9:$AA$1731,Calculation_Sheet!$M$9:$M$1731,Basket_Sheet!$B4,Calculation_Sheet!$AH$9:$AH$1731,1,Calculation_Sheet!$AB$9:$AB$1731,$D$26),"")))))),"")</f>
        <v>7.1447068777128808E-2</v>
      </c>
      <c r="E30" s="50">
        <f>IFERROR(IF($I$4=0,SUMIFS(Calculation_Sheet!$Q$9:$Q$1731,Calculation_Sheet!$M$9:$M$1731,Basket_Sheet!$C4,Calculation_Sheet!$AH$9:$AH$1731,1,Calculation_Sheet!$AB$9:$AB$1731,$D$26),IF($I$4=1,SUMIFS(Calculation_Sheet!$U$9:$U$1731,Calculation_Sheet!$M$9:$M$1731,Basket_Sheet!$C4,Calculation_Sheet!$AH$9:$AH$1731,1,Calculation_Sheet!$AB$9:$AB$1731,$D$26),IF($I$4=2,SUMIFS(Calculation_Sheet!$W$9:$W$1731,Calculation_Sheet!$M$9:$M$1731,Basket_Sheet!$C4,Calculation_Sheet!$AH$9:$AH$1731,1,Calculation_Sheet!$AB$9:$AB$1731,$D$26),IF($I$4=3,SUMIFS(Calculation_Sheet!$S$9:$S$1731,Calculation_Sheet!$M$9:$M$1731,Basket_Sheet!$C4,Calculation_Sheet!$AH$9:$AH$1731,1,Calculation_Sheet!$AB$9:$AB$1731,$D$26),IF($I$4=4,SUMIFS(Calculation_Sheet!$Y$9:$Y$1731,Calculation_Sheet!$M$9:$M$1731,Basket_Sheet!$C4,Calculation_Sheet!$AH$9:$AH$1731,1,Calculation_Sheet!$AB$9:$AB$1731,$D$26),IF($I$4=5,SUMIFS(Calculation_Sheet!$AA$9:$AA$1731,Calculation_Sheet!$M$9:$M$1731,Basket_Sheet!$C4,Calculation_Sheet!$AH$9:$AH$1731,1,Calculation_Sheet!$AB$9:$AB$1731,$D$26),"")))))),"")</f>
        <v>1.1947913776384933E-2</v>
      </c>
      <c r="F30" s="49">
        <f>IFERROR(IF($I$4=0,SUMIFS(Calculation_Sheet!$Q$9:$Q$1731,Calculation_Sheet!$M$9:$M$1731,Basket_Sheet!$B4,Calculation_Sheet!$AH$9:$AH$1731,1,Calculation_Sheet!$AB$9:$AB$1731,$F$26),IF($I$4=1,SUMIFS(Calculation_Sheet!$U$9:$U$1731,Calculation_Sheet!$M$9:$M$1731,Basket_Sheet!$B4,Calculation_Sheet!$AH$9:$AH$1731,1,Calculation_Sheet!$AB$9:$AB$1731,$F$26),IF($I$4=2,SUMIFS(Calculation_Sheet!$W$9:$W$1731,Calculation_Sheet!$M$9:$M$1731,Basket_Sheet!$B4,Calculation_Sheet!$AH$9:$AH$1731,1,Calculation_Sheet!$AB$9:$AB$1731,$F$26),IF($I$4=3,SUMIFS(Calculation_Sheet!$S$9:$S$1731,Calculation_Sheet!$M$9:$M$1731,Basket_Sheet!$B4,Calculation_Sheet!$AH$9:$AH$1731,1,Calculation_Sheet!$AB$9:$AB$1731,$F$26),IF($I$4=4,SUMIFS(Calculation_Sheet!$Y$9:$Y$1731,Calculation_Sheet!$M$9:$M$1731,Basket_Sheet!$B4,Calculation_Sheet!$AH$9:$AH$1731,1,Calculation_Sheet!$AB$9:$AB$1731,$F$26),IF($I$4=5,SUMIFS(Calculation_Sheet!$AA$9:$AA$1731,Calculation_Sheet!$M$9:$M$1731,Basket_Sheet!$B4,Calculation_Sheet!$AH$9:$AH$1731,1,Calculation_Sheet!$AB$9:$AB$1731,$F$26),"")))))),"")</f>
        <v>0.11362653110357068</v>
      </c>
      <c r="G30" s="50">
        <f>IFERROR(IF($I$4=0,SUMIFS(Calculation_Sheet!$Q$9:$Q$1731,Calculation_Sheet!$M$9:$M$1731,Basket_Sheet!$C4,Calculation_Sheet!$AH$9:$AH$1731,1,Calculation_Sheet!$AB$9:$AB$1731,$F$26),IF($I$4=1,SUMIFS(Calculation_Sheet!$U$9:$U$1731,Calculation_Sheet!$M$9:$M$1731,Basket_Sheet!$C4,Calculation_Sheet!$AH$9:$AH$1731,1,Calculation_Sheet!$AB$9:$AB$1731,$F$26),IF($I$4=2,SUMIFS(Calculation_Sheet!$W$9:$W$1731,Calculation_Sheet!$M$9:$M$1731,Basket_Sheet!$C4,Calculation_Sheet!$AH$9:$AH$1731,1,Calculation_Sheet!$AB$9:$AB$1731,$F$26),IF($I$4=3,SUMIFS(Calculation_Sheet!$S$9:$S$1731,Calculation_Sheet!$M$9:$M$1731,Basket_Sheet!$C4,Calculation_Sheet!$AH$9:$AH$1731,1,Calculation_Sheet!$AB$9:$AB$1731,$F$26),IF($I$4=4,SUMIFS(Calculation_Sheet!$Y$9:$Y$1731,Calculation_Sheet!$M$9:$M$1731,Basket_Sheet!$C4,Calculation_Sheet!$AH$9:$AH$1731,1,Calculation_Sheet!$AB$9:$AB$1731,$F$26),IF($I$4=5,SUMIFS(Calculation_Sheet!$AA$9:$AA$1731,Calculation_Sheet!$M$9:$M$1731,Basket_Sheet!$C4,Calculation_Sheet!$AH$9:$AH$1731,1,Calculation_Sheet!$AB$9:$AB$1731,$F$26),"")))))),"")</f>
        <v>3.9813279163238846E-3</v>
      </c>
      <c r="H30" s="49">
        <f>IFERROR(IF($I$4=0,SUMIFS(Calculation_Sheet!$Q$9:$Q$1731,Calculation_Sheet!$M$9:$M$1731,Basket_Sheet!$B4,Calculation_Sheet!$AH$9:$AH$1731,1,Calculation_Sheet!$AB$9:$AB$1731,$H$26),IF($I$4=1,SUMIFS(Calculation_Sheet!$U$9:$U$1731,Calculation_Sheet!$M$9:$M$1731,Basket_Sheet!$B4,Calculation_Sheet!$AH$9:$AH$1731,1,Calculation_Sheet!$AB$9:$AB$1731,$H$26),IF($I$4=2,SUMIFS(Calculation_Sheet!$W$9:$W$1731,Calculation_Sheet!$M$9:$M$1731,Basket_Sheet!$B4,Calculation_Sheet!$AH$9:$AH$1731,1,Calculation_Sheet!$AB$9:$AB$1731,$H$26),IF($I$4=3,SUMIFS(Calculation_Sheet!$S$9:$S$1731,Calculation_Sheet!$M$9:$M$1731,Basket_Sheet!$B4,Calculation_Sheet!$AH$9:$AH$1731,1,Calculation_Sheet!$AB$9:$AB$1731,$H$26),IF($I$4=4,SUMIFS(Calculation_Sheet!$Y$9:$Y$1731,Calculation_Sheet!$M$9:$M$1731,Basket_Sheet!$B4,Calculation_Sheet!$AH$9:$AH$1731,1,Calculation_Sheet!$AB$9:$AB$1731,$H$26),IF($I$4=5,SUMIFS(Calculation_Sheet!$AA$9:$AA$1731,Calculation_Sheet!$M$9:$M$1731,Basket_Sheet!$B4,Calculation_Sheet!$AH$9:$AH$1731,1,Calculation_Sheet!$AB$9:$AB$1731,$H$26),"")))))),"")</f>
        <v>8.0790182024188861E-2</v>
      </c>
      <c r="I30" s="50">
        <f>IFERROR(IF($I$4=0,SUMIFS(Calculation_Sheet!$Q$9:$Q$1731,Calculation_Sheet!$M$9:$M$1731,Basket_Sheet!$C4,Calculation_Sheet!$AH$9:$AH$1731,1,Calculation_Sheet!$AB$9:$AB$1731,$H$26),IF($I$4=1,SUMIFS(Calculation_Sheet!$U$9:$U$1731,Calculation_Sheet!$M$9:$M$1731,Basket_Sheet!$C4,Calculation_Sheet!$AH$9:$AH$1731,1,Calculation_Sheet!$AB$9:$AB$1731,$H$26),IF($I$4=2,SUMIFS(Calculation_Sheet!$W$9:$W$1731,Calculation_Sheet!$M$9:$M$1731,Basket_Sheet!$C4,Calculation_Sheet!$AH$9:$AH$1731,1,Calculation_Sheet!$AB$9:$AB$1731,$H$26),IF($I$4=3,SUMIFS(Calculation_Sheet!$S$9:$S$1731,Calculation_Sheet!$M$9:$M$1731,Basket_Sheet!$C4,Calculation_Sheet!$AH$9:$AH$1731,1,Calculation_Sheet!$AB$9:$AB$1731,$H$26),IF($I$4=4,SUMIFS(Calculation_Sheet!$Y$9:$Y$1731,Calculation_Sheet!$M$9:$M$1731,Basket_Sheet!$C4,Calculation_Sheet!$AH$9:$AH$1731,1,Calculation_Sheet!$AB$9:$AB$1731,$H$26),IF($I$4=5,SUMIFS(Calculation_Sheet!$AA$9:$AA$1731,Calculation_Sheet!$M$9:$M$1731,Basket_Sheet!$C4,Calculation_Sheet!$AH$9:$AH$1731,1,Calculation_Sheet!$AB$9:$AB$1731,$H$26),"")))))),"")</f>
        <v>1.2985512193441018E-2</v>
      </c>
      <c r="J30" s="49">
        <f>IFERROR(IF($I$4=0,SUMIFS(Calculation_Sheet!$Q$9:$Q$1731,Calculation_Sheet!$M$9:$M$1731,Basket_Sheet!$B4,Calculation_Sheet!$AH$9:$AH$1731,1,Calculation_Sheet!$AB$9:$AB$1731,$J$26),IF($I$4=1,SUMIFS(Calculation_Sheet!$U$9:$U$1731,Calculation_Sheet!$M$9:$M$1731,Basket_Sheet!$B4,Calculation_Sheet!$AH$9:$AH$1731,1,Calculation_Sheet!$AB$9:$AB$1731,$J$26),IF($I$4=2,SUMIFS(Calculation_Sheet!$W$9:$W$1731,Calculation_Sheet!$M$9:$M$1731,Basket_Sheet!$B4,Calculation_Sheet!$AH$9:$AH$1731,1,Calculation_Sheet!$AB$9:$AB$1731,$J$26),IF($I$4=3,SUMIFS(Calculation_Sheet!$S$9:$S$1731,Calculation_Sheet!$M$9:$M$1731,Basket_Sheet!$B4,Calculation_Sheet!$AH$9:$AH$1731,1,Calculation_Sheet!$AB$9:$AB$1731,$J$26),IF($I$4=4,SUMIFS(Calculation_Sheet!$Y$9:$Y$1731,Calculation_Sheet!$M$9:$M$1731,Basket_Sheet!$B4,Calculation_Sheet!$AH$9:$AH$1731,1,Calculation_Sheet!$AB$9:$AB$1731,$J$26),IF($I$4=5,SUMIFS(Calculation_Sheet!$AA$9:$AA$1731,Calculation_Sheet!$M$9:$M$1731,Basket_Sheet!$B4,Calculation_Sheet!$AH$9:$AH$1731,1,Calculation_Sheet!$AB$9:$AB$1731,$J$26),"")))))),"")</f>
        <v>0.12851916955066456</v>
      </c>
      <c r="K30" s="50">
        <f>IFERROR(IF($I$4=0,SUMIFS(Calculation_Sheet!$Q$9:$Q$1731,Calculation_Sheet!$M$9:$M$1731,Basket_Sheet!$C4,Calculation_Sheet!$AH$9:$AH$1731,1,Calculation_Sheet!$AB$9:$AB$1731,$J$26),IF($I$4=1,SUMIFS(Calculation_Sheet!$U$9:$U$1731,Calculation_Sheet!$M$9:$M$1731,Basket_Sheet!$C4,Calculation_Sheet!$AH$9:$AH$1731,1,Calculation_Sheet!$AB$9:$AB$1731,$J$26),IF($I$4=2,SUMIFS(Calculation_Sheet!$W$9:$W$1731,Calculation_Sheet!$M$9:$M$1731,Basket_Sheet!$C4,Calculation_Sheet!$AH$9:$AH$1731,1,Calculation_Sheet!$AB$9:$AB$1731,$J$26),IF($I$4=3,SUMIFS(Calculation_Sheet!$S$9:$S$1731,Calculation_Sheet!$M$9:$M$1731,Basket_Sheet!$C4,Calculation_Sheet!$AH$9:$AH$1731,1,Calculation_Sheet!$AB$9:$AB$1731,$J$26),IF($I$4=4,SUMIFS(Calculation_Sheet!$Y$9:$Y$1731,Calculation_Sheet!$M$9:$M$1731,Basket_Sheet!$C4,Calculation_Sheet!$AH$9:$AH$1731,1,Calculation_Sheet!$AB$9:$AB$1731,$J$26),IF($I$4=5,SUMIFS(Calculation_Sheet!$AA$9:$AA$1731,Calculation_Sheet!$M$9:$M$1731,Basket_Sheet!$C4,Calculation_Sheet!$AH$9:$AH$1731,1,Calculation_Sheet!$AB$9:$AB$1731,$J$26),"")))))),"")</f>
        <v>9.0490559808243942E-3</v>
      </c>
      <c r="L30" s="49">
        <f>IFERROR(IF($I$4=0,SUMIFS(Calculation_Sheet!$Q$9:$Q$1731,Calculation_Sheet!$M$9:$M$1731,Basket_Sheet!$B4,Calculation_Sheet!$AH$9:$AH$1731,1,Calculation_Sheet!$AB$9:$AB$1731,$L$26),IF($I$4=1,SUMIFS(Calculation_Sheet!$U$9:$U$1731,Calculation_Sheet!$M$9:$M$1731,Basket_Sheet!$B4,Calculation_Sheet!$AH$9:$AH$1731,1,Calculation_Sheet!$AB$9:$AB$1731,$L$26),IF($I$4=2,SUMIFS(Calculation_Sheet!$W$9:$W$1731,Calculation_Sheet!$M$9:$M$1731,Basket_Sheet!$B4,Calculation_Sheet!$AH$9:$AH$1731,1,Calculation_Sheet!$AB$9:$AB$1731,$L$26),IF($I$4=3,SUMIFS(Calculation_Sheet!$S$9:$S$1731,Calculation_Sheet!$M$9:$M$1731,Basket_Sheet!$B4,Calculation_Sheet!$AH$9:$AH$1731,1,Calculation_Sheet!$AB$9:$AB$1731,$L$26),IF($I$4=4,SUMIFS(Calculation_Sheet!$Y$9:$Y$1731,Calculation_Sheet!$M$9:$M$1731,Basket_Sheet!$B4,Calculation_Sheet!$AH$9:$AH$1731,1,Calculation_Sheet!$AB$9:$AB$1731,$L$26),IF($I$4=5,SUMIFS(Calculation_Sheet!$AA$9:$AA$1731,Calculation_Sheet!$M$9:$M$1731,Basket_Sheet!$B4,Calculation_Sheet!$AH$9:$AH$1731,1,Calculation_Sheet!$AB$9:$AB$1731,$L$26),"")))))),"")</f>
        <v>9.5356694952319465E-2</v>
      </c>
      <c r="M30" s="50">
        <f>IFERROR(IF($I$4=0,SUMIFS(Calculation_Sheet!$Q$9:$Q$1731,Calculation_Sheet!$M$9:$M$1731,Basket_Sheet!$C4,Calculation_Sheet!$AH$9:$AH$1731,1,Calculation_Sheet!$AB$9:$AB$1731,$L$26),IF($I$4=1,SUMIFS(Calculation_Sheet!$U$9:$U$1731,Calculation_Sheet!$M$9:$M$1731,Basket_Sheet!$C4,Calculation_Sheet!$AH$9:$AH$1731,1,Calculation_Sheet!$AB$9:$AB$1731,$L$26),IF($I$4=2,SUMIFS(Calculation_Sheet!$W$9:$W$1731,Calculation_Sheet!$M$9:$M$1731,Basket_Sheet!$C4,Calculation_Sheet!$AH$9:$AH$1731,1,Calculation_Sheet!$AB$9:$AB$1731,$L$26),IF($I$4=3,SUMIFS(Calculation_Sheet!$S$9:$S$1731,Calculation_Sheet!$M$9:$M$1731,Basket_Sheet!$C4,Calculation_Sheet!$AH$9:$AH$1731,1,Calculation_Sheet!$AB$9:$AB$1731,$L$26),IF($I$4=4,SUMIFS(Calculation_Sheet!$Y$9:$Y$1731,Calculation_Sheet!$M$9:$M$1731,Basket_Sheet!$C4,Calculation_Sheet!$AH$9:$AH$1731,1,Calculation_Sheet!$AB$9:$AB$1731,$L$26),IF($I$4=5,SUMIFS(Calculation_Sheet!$AA$9:$AA$1731,Calculation_Sheet!$M$9:$M$1731,Basket_Sheet!$C4,Calculation_Sheet!$AH$9:$AH$1731,1,Calculation_Sheet!$AB$9:$AB$1731,$L$26),"")))))),"")</f>
        <v>2.5968573502282988E-2</v>
      </c>
      <c r="N30" s="49">
        <f>IFERROR(IF($I$4=0,SUMIFS(Calculation_Sheet!$Q$9:$Q$1731,Calculation_Sheet!$M$9:$M$1731,Basket_Sheet!$B4,Calculation_Sheet!$AH$9:$AH$1731,1,Calculation_Sheet!$AB$9:$AB$1731,$N$26),IF($I$4=1,SUMIFS(Calculation_Sheet!$U$9:$U$1731,Calculation_Sheet!$M$9:$M$1731,Basket_Sheet!$B4,Calculation_Sheet!$AH$9:$AH$1731,1,Calculation_Sheet!$AB$9:$AB$1731,$N$26),IF($I$4=2,SUMIFS(Calculation_Sheet!$W$9:$W$1731,Calculation_Sheet!$M$9:$M$1731,Basket_Sheet!$B4,Calculation_Sheet!$AH$9:$AH$1731,1,Calculation_Sheet!$AB$9:$AB$1731,$N$26),IF($I$4=3,SUMIFS(Calculation_Sheet!$S$9:$S$1731,Calculation_Sheet!$M$9:$M$1731,Basket_Sheet!$B4,Calculation_Sheet!$AH$9:$AH$1731,1,Calculation_Sheet!$AB$9:$AB$1731,$N$26),IF($I$4=4,SUMIFS(Calculation_Sheet!$Y$9:$Y$1731,Calculation_Sheet!$M$9:$M$1731,Basket_Sheet!$B4,Calculation_Sheet!$AH$9:$AH$1731,1,Calculation_Sheet!$AB$9:$AB$1731,$N$26),IF($I$4=5,SUMIFS(Calculation_Sheet!$AA$9:$AA$1731,Calculation_Sheet!$M$9:$M$1731,Basket_Sheet!$B4,Calculation_Sheet!$AH$9:$AH$1731,1,Calculation_Sheet!$AB$9:$AB$1731,$N$26),"")))))),"")</f>
        <v>0.11867217255364437</v>
      </c>
      <c r="O30" s="50">
        <f>IFERROR(IF($I$4=0,SUMIFS(Calculation_Sheet!$Q$9:$Q$1731,Calculation_Sheet!$M$9:$M$1731,Basket_Sheet!$C4,Calculation_Sheet!$AH$9:$AH$1731,1,Calculation_Sheet!$AB$9:$AB$1731,$N$26),IF($I$4=1,SUMIFS(Calculation_Sheet!$U$9:$U$1731,Calculation_Sheet!$M$9:$M$1731,Basket_Sheet!$C4,Calculation_Sheet!$AH$9:$AH$1731,1,Calculation_Sheet!$AB$9:$AB$1731,$N$26),IF($I$4=2,SUMIFS(Calculation_Sheet!$W$9:$W$1731,Calculation_Sheet!$M$9:$M$1731,Basket_Sheet!$C4,Calculation_Sheet!$AH$9:$AH$1731,1,Calculation_Sheet!$AB$9:$AB$1731,$N$26),IF($I$4=3,SUMIFS(Calculation_Sheet!$S$9:$S$1731,Calculation_Sheet!$M$9:$M$1731,Basket_Sheet!$C4,Calculation_Sheet!$AH$9:$AH$1731,1,Calculation_Sheet!$AB$9:$AB$1731,$N$26),IF($I$4=4,SUMIFS(Calculation_Sheet!$Y$9:$Y$1731,Calculation_Sheet!$M$9:$M$1731,Basket_Sheet!$C4,Calculation_Sheet!$AH$9:$AH$1731,1,Calculation_Sheet!$AB$9:$AB$1731,$N$26),IF($I$4=5,SUMIFS(Calculation_Sheet!$AA$9:$AA$1731,Calculation_Sheet!$M$9:$M$1731,Basket_Sheet!$C4,Calculation_Sheet!$AH$9:$AH$1731,1,Calculation_Sheet!$AB$9:$AB$1731,$N$26),"")))))),"")</f>
        <v>3.9061923561626299E-2</v>
      </c>
      <c r="P30" s="49">
        <f>IFERROR(IF($I$4=0,SUMIFS(Calculation_Sheet!$Q$9:$Q$1731,Calculation_Sheet!$M$9:$M$1731,Basket_Sheet!$B4,Calculation_Sheet!$AH$9:$AH$1731,1,Calculation_Sheet!$AB$9:$AB$1731,$P$26),IF($I$4=1,SUMIFS(Calculation_Sheet!$U$9:$U$1731,Calculation_Sheet!$M$9:$M$1731,Basket_Sheet!$B4,Calculation_Sheet!$AH$9:$AH$1731,1,Calculation_Sheet!$AB$9:$AB$1731,$P$26),IF($I$4=2,SUMIFS(Calculation_Sheet!$W$9:$W$1731,Calculation_Sheet!$M$9:$M$1731,Basket_Sheet!$B4,Calculation_Sheet!$AH$9:$AH$1731,1,Calculation_Sheet!$AB$9:$AB$1731,$P$26),IF($I$4=3,SUMIFS(Calculation_Sheet!$S$9:$S$1731,Calculation_Sheet!$M$9:$M$1731,Basket_Sheet!$B4,Calculation_Sheet!$AH$9:$AH$1731,1,Calculation_Sheet!$AB$9:$AB$1731,$P$26),IF($I$4=4,SUMIFS(Calculation_Sheet!$Y$9:$Y$1731,Calculation_Sheet!$M$9:$M$1731,Basket_Sheet!$B4,Calculation_Sheet!$AH$9:$AH$1731,1,Calculation_Sheet!$AB$9:$AB$1731,$P$26),IF($I$4=5,SUMIFS(Calculation_Sheet!$AA$9:$AA$1731,Calculation_Sheet!$M$9:$M$1731,Basket_Sheet!$B4,Calculation_Sheet!$AH$9:$AH$1731,1,Calculation_Sheet!$AB$9:$AB$1731,$P$26),"")))))),"")</f>
        <v>1.7913359460546396E-2</v>
      </c>
      <c r="Q30" s="50">
        <f>IFERROR(IF($I$4=0,SUMIFS(Calculation_Sheet!$Q$9:$Q$1731,Calculation_Sheet!$M$9:$M$1731,Basket_Sheet!$C4,Calculation_Sheet!$AH$9:$AH$1731,1,Calculation_Sheet!$AB$9:$AB$1731,$P$26),IF($I$4=1,SUMIFS(Calculation_Sheet!$U$9:$U$1731,Calculation_Sheet!$M$9:$M$1731,Basket_Sheet!$C4,Calculation_Sheet!$AH$9:$AH$1731,1,Calculation_Sheet!$AB$9:$AB$1731,$P$26),IF($I$4=2,SUMIFS(Calculation_Sheet!$W$9:$W$1731,Calculation_Sheet!$M$9:$M$1731,Basket_Sheet!$C4,Calculation_Sheet!$AH$9:$AH$1731,1,Calculation_Sheet!$AB$9:$AB$1731,$P$26),IF($I$4=3,SUMIFS(Calculation_Sheet!$S$9:$S$1731,Calculation_Sheet!$M$9:$M$1731,Basket_Sheet!$C4,Calculation_Sheet!$AH$9:$AH$1731,1,Calculation_Sheet!$AB$9:$AB$1731,$P$26),IF($I$4=4,SUMIFS(Calculation_Sheet!$Y$9:$Y$1731,Calculation_Sheet!$M$9:$M$1731,Basket_Sheet!$C4,Calculation_Sheet!$AH$9:$AH$1731,1,Calculation_Sheet!$AB$9:$AB$1731,$P$26),IF($I$4=5,SUMIFS(Calculation_Sheet!$AA$9:$AA$1731,Calculation_Sheet!$M$9:$M$1731,Basket_Sheet!$C4,Calculation_Sheet!$AH$9:$AH$1731,1,Calculation_Sheet!$AB$9:$AB$1731,$P$26),"")))))),"")</f>
        <v>-1.3605215443670549E-3</v>
      </c>
    </row>
    <row r="31" spans="1:20" x14ac:dyDescent="0.35">
      <c r="A31" s="28"/>
      <c r="B31" s="52">
        <f>AVERAGE(B28:B30)</f>
        <v>4.1734261933845072E-2</v>
      </c>
      <c r="C31" s="52">
        <f t="shared" ref="C31:Q31" si="3">AVERAGE(C28:C30)</f>
        <v>1.6268402459234037E-2</v>
      </c>
      <c r="D31" s="52">
        <f t="shared" si="3"/>
        <v>5.0977622181755868E-2</v>
      </c>
      <c r="E31" s="52">
        <f t="shared" si="3"/>
        <v>3.5251214731599201E-2</v>
      </c>
      <c r="F31" s="52">
        <f t="shared" si="3"/>
        <v>6.7859811113444343E-2</v>
      </c>
      <c r="G31" s="52">
        <f t="shared" si="3"/>
        <v>1.6373032727645193E-2</v>
      </c>
      <c r="H31" s="52">
        <f t="shared" si="3"/>
        <v>7.3428776797072381E-2</v>
      </c>
      <c r="I31" s="52">
        <f t="shared" si="3"/>
        <v>2.9155892709881503E-2</v>
      </c>
      <c r="J31" s="52">
        <f t="shared" si="3"/>
        <v>8.3965590382705055E-2</v>
      </c>
      <c r="K31" s="52">
        <f t="shared" si="3"/>
        <v>2.0840529798729152E-2</v>
      </c>
      <c r="L31" s="52">
        <f t="shared" si="3"/>
        <v>6.2272391402253637E-2</v>
      </c>
      <c r="M31" s="52">
        <f t="shared" si="3"/>
        <v>4.142388044998957E-2</v>
      </c>
      <c r="N31" s="52">
        <f t="shared" si="3"/>
        <v>5.3845618921780046E-2</v>
      </c>
      <c r="O31" s="52">
        <f t="shared" si="3"/>
        <v>1.3179296460034942E-2</v>
      </c>
      <c r="P31" s="52">
        <f t="shared" si="3"/>
        <v>1.0822387762836025E-2</v>
      </c>
      <c r="Q31" s="52">
        <f t="shared" si="3"/>
        <v>-2.2683323403626852E-3</v>
      </c>
    </row>
    <row r="32" spans="1:20" x14ac:dyDescent="0.35">
      <c r="A32" s="28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</row>
    <row r="33" spans="1:65" x14ac:dyDescent="0.35">
      <c r="A33" s="28"/>
      <c r="B33" s="89" t="s">
        <v>102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</row>
    <row r="34" spans="1:65" x14ac:dyDescent="0.35">
      <c r="A34" s="28"/>
      <c r="B34" s="44">
        <v>2016</v>
      </c>
      <c r="C34" s="36">
        <v>2016</v>
      </c>
      <c r="D34" s="54">
        <f t="shared" ref="D34:Q34" si="4">B34+1</f>
        <v>2017</v>
      </c>
      <c r="E34" s="36">
        <f t="shared" si="4"/>
        <v>2017</v>
      </c>
      <c r="F34" s="54">
        <f t="shared" si="4"/>
        <v>2018</v>
      </c>
      <c r="G34" s="36">
        <f t="shared" si="4"/>
        <v>2018</v>
      </c>
      <c r="H34" s="54">
        <f t="shared" si="4"/>
        <v>2019</v>
      </c>
      <c r="I34" s="36">
        <f t="shared" si="4"/>
        <v>2019</v>
      </c>
      <c r="J34" s="54">
        <f t="shared" si="4"/>
        <v>2020</v>
      </c>
      <c r="K34" s="36">
        <f t="shared" si="4"/>
        <v>2020</v>
      </c>
      <c r="L34" s="54">
        <f t="shared" si="4"/>
        <v>2021</v>
      </c>
      <c r="M34" s="36">
        <f t="shared" si="4"/>
        <v>2021</v>
      </c>
      <c r="N34" s="54">
        <f t="shared" si="4"/>
        <v>2022</v>
      </c>
      <c r="O34" s="36">
        <f t="shared" si="4"/>
        <v>2022</v>
      </c>
      <c r="P34" s="54">
        <f t="shared" si="4"/>
        <v>2023</v>
      </c>
      <c r="Q34" s="36">
        <f t="shared" si="4"/>
        <v>2023</v>
      </c>
    </row>
    <row r="35" spans="1:65" x14ac:dyDescent="0.35">
      <c r="B35" s="55" t="s">
        <v>17</v>
      </c>
      <c r="C35" s="57" t="s">
        <v>1</v>
      </c>
      <c r="D35" s="56" t="s">
        <v>17</v>
      </c>
      <c r="E35" s="57" t="s">
        <v>1</v>
      </c>
      <c r="F35" s="56" t="s">
        <v>17</v>
      </c>
      <c r="G35" s="57" t="s">
        <v>1</v>
      </c>
      <c r="H35" s="56" t="s">
        <v>17</v>
      </c>
      <c r="I35" s="57" t="s">
        <v>1</v>
      </c>
      <c r="J35" s="56" t="s">
        <v>17</v>
      </c>
      <c r="K35" s="57" t="s">
        <v>1</v>
      </c>
      <c r="L35" s="56" t="s">
        <v>17</v>
      </c>
      <c r="M35" s="57" t="s">
        <v>1</v>
      </c>
      <c r="N35" s="56" t="s">
        <v>17</v>
      </c>
      <c r="O35" s="57" t="s">
        <v>1</v>
      </c>
      <c r="P35" s="56" t="s">
        <v>17</v>
      </c>
      <c r="Q35" s="57" t="s">
        <v>1</v>
      </c>
      <c r="V35" s="58"/>
    </row>
    <row r="36" spans="1:65" x14ac:dyDescent="0.35">
      <c r="A36" s="28" t="s">
        <v>20</v>
      </c>
      <c r="B36" s="40">
        <f>IFERROR(SUMIFS(Calculation_Sheet!$O$9:$O$1731,Calculation_Sheet!$M$9:$M$1731,Basket_Sheet!$B2,Calculation_Sheet!$AH$9:$AH$1731,1,Calculation_Sheet!$AB$9:$AB$1731,B$34),"")</f>
        <v>-0.3135273196957824</v>
      </c>
      <c r="C36" s="41">
        <f>IFERROR(SUMIFS(Calculation_Sheet!$O$9:$O$1731,Calculation_Sheet!$M$9:$M$1731,Basket_Sheet!$C2,Calculation_Sheet!$AH$9:$AH$1731,1,Calculation_Sheet!$AB$9:$AB$1731,C$34),"")</f>
        <v>-6.7679833181850335E-2</v>
      </c>
      <c r="D36" s="40">
        <f>IFERROR(SUMIFS(Calculation_Sheet!$O$9:$O$1731,Calculation_Sheet!$M$9:$M$1731,Basket_Sheet!$B2,Calculation_Sheet!$AH$9:$AH$1731,1,Calculation_Sheet!$AB$9:$AB$1731,D$34),"")</f>
        <v>-0.36483884349744844</v>
      </c>
      <c r="E36" s="41">
        <f>IFERROR(SUMIFS(Calculation_Sheet!$O$9:$O$1731,Calculation_Sheet!$M$9:$M$1731,Basket_Sheet!$C2,Calculation_Sheet!$AH$9:$AH$1731,1,Calculation_Sheet!$AB$9:$AB$1731,E$34),"")</f>
        <v>-4.281289747568795E-2</v>
      </c>
      <c r="F36" s="40">
        <f>IFERROR(SUMIFS(Calculation_Sheet!$O$9:$O$1731,Calculation_Sheet!$M$9:$M$1731,Basket_Sheet!$B2,Calculation_Sheet!$AH$9:$AH$1731,1,Calculation_Sheet!$AB$9:$AB$1731,F$34),"")</f>
        <v>-0.59039217803878874</v>
      </c>
      <c r="G36" s="41">
        <f>IFERROR(SUMIFS(Calculation_Sheet!$O$9:$O$1731,Calculation_Sheet!$M$9:$M$1731,Basket_Sheet!$C2,Calculation_Sheet!$AH$9:$AH$1731,1,Calculation_Sheet!$AB$9:$AB$1731,G$34),"")</f>
        <v>-9.2007215168214307E-2</v>
      </c>
      <c r="H36" s="40">
        <f>IFERROR(SUMIFS(Calculation_Sheet!$O$9:$O$1731,Calculation_Sheet!$M$9:$M$1731,Basket_Sheet!$B2,Calculation_Sheet!$AH$9:$AH$1731,1,Calculation_Sheet!$AB$9:$AB$1731,H$34),"")</f>
        <v>-0.72453921124585896</v>
      </c>
      <c r="I36" s="41">
        <f>IFERROR(SUMIFS(Calculation_Sheet!$O$9:$O$1731,Calculation_Sheet!$M$9:$M$1731,Basket_Sheet!$C2,Calculation_Sheet!$AH$9:$AH$1731,1,Calculation_Sheet!$AB$9:$AB$1731,I$34),"")</f>
        <v>-0.13478817365840479</v>
      </c>
      <c r="J36" s="40">
        <f>IFERROR(SUMIFS(Calculation_Sheet!$O$9:$O$1731,Calculation_Sheet!$M$9:$M$1731,Basket_Sheet!$B2,Calculation_Sheet!$AH$9:$AH$1731,1,Calculation_Sheet!$AB$9:$AB$1731,J$34),"")</f>
        <v>-1.6793465157998781</v>
      </c>
      <c r="K36" s="41">
        <f>IFERROR(SUMIFS(Calculation_Sheet!$O$9:$O$1731,Calculation_Sheet!$M$9:$M$1731,Basket_Sheet!$C2,Calculation_Sheet!$AH$9:$AH$1731,1,Calculation_Sheet!$AB$9:$AB$1731,K$34),"")</f>
        <v>-7.7222468605699923E-2</v>
      </c>
      <c r="L36" s="40">
        <f>IFERROR(SUMIFS(Calculation_Sheet!$O$9:$O$1731,Calculation_Sheet!$M$9:$M$1731,Basket_Sheet!$B2,Calculation_Sheet!$AH$9:$AH$1731,1,Calculation_Sheet!$AB$9:$AB$1731,L$34),"")</f>
        <v>-0.55616068745896174</v>
      </c>
      <c r="M36" s="41">
        <f>IFERROR(SUMIFS(Calculation_Sheet!$O$9:$O$1731,Calculation_Sheet!$M$9:$M$1731,Basket_Sheet!$C2,Calculation_Sheet!$AH$9:$AH$1731,1,Calculation_Sheet!$AB$9:$AB$1731,M$34),"")</f>
        <v>-1.457652940061771E-2</v>
      </c>
      <c r="N36" s="40">
        <f>IFERROR(SUMIFS(Calculation_Sheet!$O$9:$O$1731,Calculation_Sheet!$M$9:$M$1731,Basket_Sheet!$B2,Calculation_Sheet!$AH$9:$AH$1731,1,Calculation_Sheet!$AB$9:$AB$1731,N$34),"")</f>
        <v>-0.42667549440751207</v>
      </c>
      <c r="O36" s="41">
        <f>IFERROR(SUMIFS(Calculation_Sheet!$O$9:$O$1731,Calculation_Sheet!$M$9:$M$1731,Basket_Sheet!$C2,Calculation_Sheet!$AH$9:$AH$1731,1,Calculation_Sheet!$AB$9:$AB$1731,O$34),"")</f>
        <v>-4.235864030513159E-2</v>
      </c>
      <c r="P36" s="40">
        <f>IFERROR(SUMIFS(Calculation_Sheet!$O$9:$O$1731,Calculation_Sheet!$M$9:$M$1731,Basket_Sheet!$B2,Calculation_Sheet!$AH$9:$AH$1731,1,Calculation_Sheet!$AB$9:$AB$1731,P$34),"")</f>
        <v>-0.17199052726964814</v>
      </c>
      <c r="Q36" s="41">
        <f>IFERROR(SUMIFS(Calculation_Sheet!$O$9:$O$1731,Calculation_Sheet!$M$9:$M$1731,Basket_Sheet!$C2,Calculation_Sheet!$AH$9:$AH$1731,1,Calculation_Sheet!$AB$9:$AB$1731,Q$34),"")</f>
        <v>-1.1996233166019499E-2</v>
      </c>
    </row>
    <row r="37" spans="1:65" x14ac:dyDescent="0.35">
      <c r="A37" s="28" t="s">
        <v>21</v>
      </c>
      <c r="B37" s="40">
        <f>IFERROR(SUMIFS(Calculation_Sheet!$O$9:$O$1731,Calculation_Sheet!$M$9:$M$1731,Basket_Sheet!$B3,Calculation_Sheet!$AH$9:$AH$1731,1,Calculation_Sheet!$AB$9:$AB$1731,B$34),"")</f>
        <v>1.0543725827191763E-2</v>
      </c>
      <c r="C37" s="41">
        <f>IFERROR(SUMIFS(Calculation_Sheet!$O$9:$O$1731,Calculation_Sheet!$M$9:$M$1731,Basket_Sheet!$C3,Calculation_Sheet!$AH$9:$AH$1731,1,Calculation_Sheet!$AB$9:$AB$1731,C$34),"")</f>
        <v>-3.7960694403188278E-2</v>
      </c>
      <c r="D37" s="40">
        <f>IFERROR(SUMIFS(Calculation_Sheet!$O$9:$O$1731,Calculation_Sheet!$M$9:$M$1731,Basket_Sheet!$B3,Calculation_Sheet!$AH$9:$AH$1731,1,Calculation_Sheet!$AB$9:$AB$1731,D$34),"")</f>
        <v>1.7107639745676306E-2</v>
      </c>
      <c r="E37" s="41">
        <f>IFERROR(SUMIFS(Calculation_Sheet!$O$9:$O$1731,Calculation_Sheet!$M$9:$M$1731,Basket_Sheet!$C3,Calculation_Sheet!$AH$9:$AH$1731,1,Calculation_Sheet!$AB$9:$AB$1731,E$34),"")</f>
        <v>6.2483245337363047E-2</v>
      </c>
      <c r="F37" s="40">
        <f>IFERROR(SUMIFS(Calculation_Sheet!$O$9:$O$1731,Calculation_Sheet!$M$9:$M$1731,Basket_Sheet!$B3,Calculation_Sheet!$AH$9:$AH$1731,1,Calculation_Sheet!$AB$9:$AB$1731,F$34),"")</f>
        <v>-1.4889522451245751E-3</v>
      </c>
      <c r="G37" s="41">
        <f>IFERROR(SUMIFS(Calculation_Sheet!$O$9:$O$1731,Calculation_Sheet!$M$9:$M$1731,Basket_Sheet!$C3,Calculation_Sheet!$AH$9:$AH$1731,1,Calculation_Sheet!$AB$9:$AB$1731,G$34),"")</f>
        <v>-1.2648492011337442E-2</v>
      </c>
      <c r="H37" s="40">
        <f>IFERROR(SUMIFS(Calculation_Sheet!$O$9:$O$1731,Calculation_Sheet!$M$9:$M$1731,Basket_Sheet!$B3,Calculation_Sheet!$AH$9:$AH$1731,1,Calculation_Sheet!$AB$9:$AB$1731,H$34),"")</f>
        <v>2.0779464712099793E-2</v>
      </c>
      <c r="I37" s="41">
        <f>IFERROR(SUMIFS(Calculation_Sheet!$O$9:$O$1731,Calculation_Sheet!$M$9:$M$1731,Basket_Sheet!$C3,Calculation_Sheet!$AH$9:$AH$1731,1,Calculation_Sheet!$AB$9:$AB$1731,I$34),"")</f>
        <v>-1.2955700838107709E-2</v>
      </c>
      <c r="J37" s="40">
        <f>IFERROR(SUMIFS(Calculation_Sheet!$O$9:$O$1731,Calculation_Sheet!$M$9:$M$1731,Basket_Sheet!$B3,Calculation_Sheet!$AH$9:$AH$1731,1,Calculation_Sheet!$AB$9:$AB$1731,J$34),"")</f>
        <v>3.5400359008226912E-2</v>
      </c>
      <c r="K37" s="41">
        <f>IFERROR(SUMIFS(Calculation_Sheet!$O$9:$O$1731,Calculation_Sheet!$M$9:$M$1731,Basket_Sheet!$C3,Calculation_Sheet!$AH$9:$AH$1731,1,Calculation_Sheet!$AB$9:$AB$1731,K$34),"")</f>
        <v>0.15001941791556972</v>
      </c>
      <c r="L37" s="40">
        <f>IFERROR(SUMIFS(Calculation_Sheet!$O$9:$O$1731,Calculation_Sheet!$M$9:$M$1731,Basket_Sheet!$B3,Calculation_Sheet!$AH$9:$AH$1731,1,Calculation_Sheet!$AB$9:$AB$1731,L$34),"")</f>
        <v>-7.000152203363208E-2</v>
      </c>
      <c r="M37" s="41">
        <f>IFERROR(SUMIFS(Calculation_Sheet!$O$9:$O$1731,Calculation_Sheet!$M$9:$M$1731,Basket_Sheet!$C3,Calculation_Sheet!$AH$9:$AH$1731,1,Calculation_Sheet!$AB$9:$AB$1731,M$34),"")</f>
        <v>2.9443501366951286E-2</v>
      </c>
      <c r="N37" s="40">
        <f>IFERROR(SUMIFS(Calculation_Sheet!$O$9:$O$1731,Calculation_Sheet!$M$9:$M$1731,Basket_Sheet!$B3,Calculation_Sheet!$AH$9:$AH$1731,1,Calculation_Sheet!$AB$9:$AB$1731,N$34),"")</f>
        <v>9.0814959840890275E-3</v>
      </c>
      <c r="O37" s="41">
        <f>IFERROR(SUMIFS(Calculation_Sheet!$O$9:$O$1731,Calculation_Sheet!$M$9:$M$1731,Basket_Sheet!$C3,Calculation_Sheet!$AH$9:$AH$1731,1,Calculation_Sheet!$AB$9:$AB$1731,O$34),"")</f>
        <v>-5.5892467609580554E-2</v>
      </c>
      <c r="P37" s="40">
        <f>IFERROR(SUMIFS(Calculation_Sheet!$O$9:$O$1731,Calculation_Sheet!$M$9:$M$1731,Basket_Sheet!$B3,Calculation_Sheet!$AH$9:$AH$1731,1,Calculation_Sheet!$AB$9:$AB$1731,P$34),"")</f>
        <v>-9.9621984042029821E-3</v>
      </c>
      <c r="Q37" s="41">
        <f>IFERROR(SUMIFS(Calculation_Sheet!$O$9:$O$1731,Calculation_Sheet!$M$9:$M$1731,Basket_Sheet!$C3,Calculation_Sheet!$AH$9:$AH$1731,1,Calculation_Sheet!$AB$9:$AB$1731,Q$34),"")</f>
        <v>7.9593013077925434E-3</v>
      </c>
    </row>
    <row r="38" spans="1:65" x14ac:dyDescent="0.35">
      <c r="A38" s="28" t="s">
        <v>22</v>
      </c>
      <c r="B38" s="42">
        <f>IFERROR(SUMIFS(Calculation_Sheet!$O$9:$O$1731,Calculation_Sheet!$M$9:$M$1731,Basket_Sheet!$B4,Calculation_Sheet!$AH$9:$AH$1731,1,Calculation_Sheet!$AB$9:$AB$1731,B$34),"")</f>
        <v>0.40928033131531993</v>
      </c>
      <c r="C38" s="43">
        <f>IFERROR(SUMIFS(Calculation_Sheet!$O$9:$O$1731,Calculation_Sheet!$M$9:$M$1731,Basket_Sheet!$C4,Calculation_Sheet!$AH$9:$AH$1731,1,Calculation_Sheet!$AB$9:$AB$1731,C$34),"")</f>
        <v>4.6110097290958718E-2</v>
      </c>
      <c r="D38" s="42">
        <f>IFERROR(SUMIFS(Calculation_Sheet!$O$9:$O$1731,Calculation_Sheet!$M$9:$M$1731,Basket_Sheet!$B4,Calculation_Sheet!$AH$9:$AH$1731,1,Calculation_Sheet!$AB$9:$AB$1731,D$34),"")</f>
        <v>0.54301327540313005</v>
      </c>
      <c r="E38" s="43">
        <f>IFERROR(SUMIFS(Calculation_Sheet!$O$9:$O$1731,Calculation_Sheet!$M$9:$M$1731,Basket_Sheet!$C4,Calculation_Sheet!$AH$9:$AH$1731,1,Calculation_Sheet!$AB$9:$AB$1731,E$34),"")</f>
        <v>0.13376013615089866</v>
      </c>
      <c r="F38" s="42">
        <f>IFERROR(SUMIFS(Calculation_Sheet!$O$9:$O$1731,Calculation_Sheet!$M$9:$M$1731,Basket_Sheet!$B4,Calculation_Sheet!$AH$9:$AH$1731,1,Calculation_Sheet!$AB$9:$AB$1731,F$34),"")</f>
        <v>0.69440332165748875</v>
      </c>
      <c r="G38" s="43">
        <f>IFERROR(SUMIFS(Calculation_Sheet!$O$9:$O$1731,Calculation_Sheet!$M$9:$M$1731,Basket_Sheet!$C4,Calculation_Sheet!$AH$9:$AH$1731,1,Calculation_Sheet!$AB$9:$AB$1731,G$34),"")</f>
        <v>7.5812429995555264E-2</v>
      </c>
      <c r="H38" s="42">
        <f>IFERROR(SUMIFS(Calculation_Sheet!$O$9:$O$1731,Calculation_Sheet!$M$9:$M$1731,Basket_Sheet!$B4,Calculation_Sheet!$AH$9:$AH$1731,1,Calculation_Sheet!$AB$9:$AB$1731,H$34),"")</f>
        <v>0.90725479412971166</v>
      </c>
      <c r="I38" s="43">
        <f>IFERROR(SUMIFS(Calculation_Sheet!$O$9:$O$1731,Calculation_Sheet!$M$9:$M$1731,Basket_Sheet!$C4,Calculation_Sheet!$AH$9:$AH$1731,1,Calculation_Sheet!$AB$9:$AB$1731,I$34),"")</f>
        <v>0.13314213006295395</v>
      </c>
      <c r="J38" s="42">
        <f>IFERROR(SUMIFS(Calculation_Sheet!$O$9:$O$1731,Calculation_Sheet!$M$9:$M$1731,Basket_Sheet!$B4,Calculation_Sheet!$AH$9:$AH$1731,1,Calculation_Sheet!$AB$9:$AB$1731,J$34),"")</f>
        <v>1.4733143596505072</v>
      </c>
      <c r="K38" s="43">
        <f>IFERROR(SUMIFS(Calculation_Sheet!$O$9:$O$1731,Calculation_Sheet!$M$9:$M$1731,Basket_Sheet!$C4,Calculation_Sheet!$AH$9:$AH$1731,1,Calculation_Sheet!$AB$9:$AB$1731,K$34),"")</f>
        <v>0.15560387264525233</v>
      </c>
      <c r="L38" s="42">
        <f>IFERROR(SUMIFS(Calculation_Sheet!$O$9:$O$1731,Calculation_Sheet!$M$9:$M$1731,Basket_Sheet!$B4,Calculation_Sheet!$AH$9:$AH$1731,1,Calculation_Sheet!$AB$9:$AB$1731,L$34),"")</f>
        <v>0.74879482783121865</v>
      </c>
      <c r="M38" s="43">
        <f>IFERROR(SUMIFS(Calculation_Sheet!$O$9:$O$1731,Calculation_Sheet!$M$9:$M$1731,Basket_Sheet!$C4,Calculation_Sheet!$AH$9:$AH$1731,1,Calculation_Sheet!$AB$9:$AB$1731,M$34),"")</f>
        <v>1.5572145418822125E-2</v>
      </c>
      <c r="N38" s="42">
        <f>IFERROR(SUMIFS(Calculation_Sheet!$O$9:$O$1731,Calculation_Sheet!$M$9:$M$1731,Basket_Sheet!$B4,Calculation_Sheet!$AH$9:$AH$1731,1,Calculation_Sheet!$AB$9:$AB$1731,N$34),"")</f>
        <v>0.56731976348408508</v>
      </c>
      <c r="O38" s="43">
        <f>IFERROR(SUMIFS(Calculation_Sheet!$O$9:$O$1731,Calculation_Sheet!$M$9:$M$1731,Basket_Sheet!$C4,Calculation_Sheet!$AH$9:$AH$1731,1,Calculation_Sheet!$AB$9:$AB$1731,O$34),"")</f>
        <v>0.16401263189242987</v>
      </c>
      <c r="P38" s="42">
        <f>IFERROR(SUMIFS(Calculation_Sheet!$O$9:$O$1731,Calculation_Sheet!$M$9:$M$1731,Basket_Sheet!$B4,Calculation_Sheet!$AH$9:$AH$1731,1,Calculation_Sheet!$AB$9:$AB$1731,P$34),"")</f>
        <v>0.19909479311369593</v>
      </c>
      <c r="Q38" s="43">
        <f>IFERROR(SUMIFS(Calculation_Sheet!$O$9:$O$1731,Calculation_Sheet!$M$9:$M$1731,Basket_Sheet!$C4,Calculation_Sheet!$AH$9:$AH$1731,1,Calculation_Sheet!$AB$9:$AB$1731,Q$34),"")</f>
        <v>2.3411538335900484E-2</v>
      </c>
    </row>
    <row r="40" spans="1:65" x14ac:dyDescent="0.35">
      <c r="B40" s="36">
        <v>2016</v>
      </c>
      <c r="C40" s="36"/>
      <c r="D40" s="36"/>
      <c r="E40" s="36"/>
      <c r="F40" s="36"/>
      <c r="G40" s="36"/>
      <c r="H40" s="36"/>
      <c r="I40" s="36"/>
      <c r="J40" s="36">
        <v>2017</v>
      </c>
      <c r="K40" s="36"/>
      <c r="L40" s="36"/>
      <c r="M40" s="36"/>
      <c r="N40" s="36"/>
      <c r="O40" s="36"/>
      <c r="P40" s="36"/>
      <c r="Q40" s="36"/>
      <c r="R40" s="36">
        <v>2018</v>
      </c>
      <c r="S40" s="36"/>
      <c r="T40" s="36"/>
      <c r="U40" s="36"/>
      <c r="V40" s="36"/>
      <c r="W40" s="36"/>
      <c r="X40" s="36"/>
      <c r="Y40" s="36"/>
      <c r="Z40" s="36">
        <v>2019</v>
      </c>
      <c r="AA40" s="36"/>
      <c r="AB40" s="36"/>
      <c r="AC40" s="36"/>
      <c r="AD40" s="36"/>
      <c r="AE40" s="36"/>
      <c r="AF40" s="36"/>
      <c r="AG40" s="36"/>
      <c r="AH40" s="36">
        <v>2020</v>
      </c>
      <c r="AI40" s="36"/>
      <c r="AJ40" s="36"/>
      <c r="AK40" s="36"/>
      <c r="AL40" s="36"/>
      <c r="AM40" s="36"/>
      <c r="AN40" s="36"/>
      <c r="AO40" s="36"/>
      <c r="AP40" s="36">
        <v>2021</v>
      </c>
      <c r="AQ40" s="36"/>
      <c r="AR40" s="36"/>
      <c r="AS40" s="36"/>
      <c r="AT40" s="36"/>
      <c r="AU40" s="36"/>
      <c r="AV40" s="36"/>
      <c r="AW40" s="36"/>
      <c r="AX40" s="36">
        <v>2022</v>
      </c>
      <c r="AY40" s="36"/>
      <c r="AZ40" s="36"/>
      <c r="BA40" s="36"/>
      <c r="BB40" s="36"/>
      <c r="BC40" s="36"/>
      <c r="BD40" s="36"/>
      <c r="BE40" s="36"/>
      <c r="BF40" s="36">
        <v>2023</v>
      </c>
      <c r="BG40" s="36"/>
      <c r="BH40" s="36"/>
      <c r="BI40" s="36"/>
      <c r="BJ40" s="36"/>
      <c r="BK40" s="36"/>
      <c r="BL40" s="36"/>
      <c r="BM40" s="36"/>
    </row>
    <row r="41" spans="1:65" x14ac:dyDescent="0.35">
      <c r="B41" s="44">
        <v>1</v>
      </c>
      <c r="C41" s="54">
        <v>1</v>
      </c>
      <c r="D41" s="54">
        <f t="shared" ref="D41:I41" si="5">B41+1</f>
        <v>2</v>
      </c>
      <c r="E41" s="54">
        <f t="shared" si="5"/>
        <v>2</v>
      </c>
      <c r="F41" s="54">
        <f t="shared" si="5"/>
        <v>3</v>
      </c>
      <c r="G41" s="54">
        <f t="shared" si="5"/>
        <v>3</v>
      </c>
      <c r="H41" s="54">
        <f t="shared" si="5"/>
        <v>4</v>
      </c>
      <c r="I41" s="54">
        <f t="shared" si="5"/>
        <v>4</v>
      </c>
      <c r="J41" s="44">
        <v>1</v>
      </c>
      <c r="K41" s="54">
        <f>J41</f>
        <v>1</v>
      </c>
      <c r="L41" s="54">
        <v>2</v>
      </c>
      <c r="M41" s="54">
        <f>L41</f>
        <v>2</v>
      </c>
      <c r="N41" s="54">
        <v>3</v>
      </c>
      <c r="O41" s="54">
        <f>N41</f>
        <v>3</v>
      </c>
      <c r="P41" s="54">
        <v>4</v>
      </c>
      <c r="Q41" s="45">
        <f>P41</f>
        <v>4</v>
      </c>
      <c r="R41" s="44">
        <v>1</v>
      </c>
      <c r="S41" s="54">
        <f>R41</f>
        <v>1</v>
      </c>
      <c r="T41" s="54">
        <v>2</v>
      </c>
      <c r="U41" s="54">
        <f>T41</f>
        <v>2</v>
      </c>
      <c r="V41" s="54">
        <v>3</v>
      </c>
      <c r="W41" s="54">
        <f>V41</f>
        <v>3</v>
      </c>
      <c r="X41" s="54">
        <v>4</v>
      </c>
      <c r="Y41" s="45">
        <f>X41</f>
        <v>4</v>
      </c>
      <c r="Z41" s="44">
        <v>1</v>
      </c>
      <c r="AA41" s="54">
        <f>Z41</f>
        <v>1</v>
      </c>
      <c r="AB41" s="54">
        <v>2</v>
      </c>
      <c r="AC41" s="54">
        <f>AB41</f>
        <v>2</v>
      </c>
      <c r="AD41" s="54">
        <v>3</v>
      </c>
      <c r="AE41" s="54">
        <f>AD41</f>
        <v>3</v>
      </c>
      <c r="AF41" s="54">
        <v>4</v>
      </c>
      <c r="AG41" s="45">
        <f>AF41</f>
        <v>4</v>
      </c>
      <c r="AH41" s="44">
        <v>1</v>
      </c>
      <c r="AI41" s="54">
        <f>AH41</f>
        <v>1</v>
      </c>
      <c r="AJ41" s="54">
        <v>2</v>
      </c>
      <c r="AK41" s="54">
        <f>AJ41</f>
        <v>2</v>
      </c>
      <c r="AL41" s="54">
        <v>3</v>
      </c>
      <c r="AM41" s="54">
        <f>AL41</f>
        <v>3</v>
      </c>
      <c r="AN41" s="54">
        <v>4</v>
      </c>
      <c r="AO41" s="45">
        <f>AN41</f>
        <v>4</v>
      </c>
      <c r="AP41" s="44">
        <v>1</v>
      </c>
      <c r="AQ41" s="54">
        <f>AP41</f>
        <v>1</v>
      </c>
      <c r="AR41" s="54">
        <v>2</v>
      </c>
      <c r="AS41" s="54">
        <f>AR41</f>
        <v>2</v>
      </c>
      <c r="AT41" s="54">
        <v>3</v>
      </c>
      <c r="AU41" s="54">
        <f>AT41</f>
        <v>3</v>
      </c>
      <c r="AV41" s="54">
        <v>4</v>
      </c>
      <c r="AW41" s="45">
        <f>AV41</f>
        <v>4</v>
      </c>
      <c r="AX41" s="44">
        <v>1</v>
      </c>
      <c r="AY41" s="54">
        <f>AX41</f>
        <v>1</v>
      </c>
      <c r="AZ41" s="54">
        <v>2</v>
      </c>
      <c r="BA41" s="54">
        <f>AZ41</f>
        <v>2</v>
      </c>
      <c r="BB41" s="54">
        <v>3</v>
      </c>
      <c r="BC41" s="54">
        <f>BB41</f>
        <v>3</v>
      </c>
      <c r="BD41" s="54">
        <v>4</v>
      </c>
      <c r="BE41" s="45">
        <f>BD41</f>
        <v>4</v>
      </c>
      <c r="BF41" s="44">
        <v>1</v>
      </c>
      <c r="BG41" s="54">
        <f>BF41</f>
        <v>1</v>
      </c>
      <c r="BH41" s="54">
        <v>2</v>
      </c>
      <c r="BI41" s="54">
        <f>BH41</f>
        <v>2</v>
      </c>
      <c r="BJ41" s="54">
        <v>3</v>
      </c>
      <c r="BK41" s="54">
        <f>BJ41</f>
        <v>3</v>
      </c>
      <c r="BL41" s="54">
        <f>BJ41+1</f>
        <v>4</v>
      </c>
      <c r="BM41" s="45">
        <f>BK41+1</f>
        <v>4</v>
      </c>
    </row>
    <row r="42" spans="1:65" x14ac:dyDescent="0.35">
      <c r="B42" s="38" t="s">
        <v>17</v>
      </c>
      <c r="C42" s="51" t="s">
        <v>1</v>
      </c>
      <c r="D42" s="51" t="s">
        <v>17</v>
      </c>
      <c r="E42" s="51" t="s">
        <v>1</v>
      </c>
      <c r="F42" s="51" t="s">
        <v>17</v>
      </c>
      <c r="G42" s="51" t="s">
        <v>1</v>
      </c>
      <c r="H42" s="51" t="s">
        <v>17</v>
      </c>
      <c r="I42" s="39" t="s">
        <v>1</v>
      </c>
      <c r="J42" s="38" t="s">
        <v>17</v>
      </c>
      <c r="K42" s="51" t="s">
        <v>1</v>
      </c>
      <c r="L42" s="51" t="s">
        <v>17</v>
      </c>
      <c r="M42" s="51" t="s">
        <v>1</v>
      </c>
      <c r="N42" s="51" t="s">
        <v>17</v>
      </c>
      <c r="O42" s="51" t="s">
        <v>1</v>
      </c>
      <c r="P42" s="51" t="s">
        <v>17</v>
      </c>
      <c r="Q42" s="39" t="s">
        <v>1</v>
      </c>
      <c r="R42" s="38" t="s">
        <v>17</v>
      </c>
      <c r="S42" s="51" t="s">
        <v>1</v>
      </c>
      <c r="T42" s="51" t="s">
        <v>17</v>
      </c>
      <c r="U42" s="51" t="s">
        <v>1</v>
      </c>
      <c r="V42" s="51" t="s">
        <v>17</v>
      </c>
      <c r="W42" s="51" t="s">
        <v>1</v>
      </c>
      <c r="X42" s="51" t="s">
        <v>17</v>
      </c>
      <c r="Y42" s="39" t="s">
        <v>1</v>
      </c>
      <c r="Z42" s="38" t="s">
        <v>17</v>
      </c>
      <c r="AA42" s="51" t="s">
        <v>1</v>
      </c>
      <c r="AB42" s="51" t="s">
        <v>17</v>
      </c>
      <c r="AC42" s="51" t="s">
        <v>1</v>
      </c>
      <c r="AD42" s="51" t="s">
        <v>17</v>
      </c>
      <c r="AE42" s="51" t="s">
        <v>1</v>
      </c>
      <c r="AF42" s="51" t="s">
        <v>17</v>
      </c>
      <c r="AG42" s="39" t="s">
        <v>1</v>
      </c>
      <c r="AH42" s="38" t="s">
        <v>17</v>
      </c>
      <c r="AI42" s="51" t="s">
        <v>1</v>
      </c>
      <c r="AJ42" s="51" t="s">
        <v>17</v>
      </c>
      <c r="AK42" s="51" t="s">
        <v>1</v>
      </c>
      <c r="AL42" s="51" t="s">
        <v>17</v>
      </c>
      <c r="AM42" s="51" t="s">
        <v>1</v>
      </c>
      <c r="AN42" s="51" t="s">
        <v>17</v>
      </c>
      <c r="AO42" s="39" t="s">
        <v>1</v>
      </c>
      <c r="AP42" s="38" t="s">
        <v>17</v>
      </c>
      <c r="AQ42" s="51" t="s">
        <v>1</v>
      </c>
      <c r="AR42" s="51" t="s">
        <v>17</v>
      </c>
      <c r="AS42" s="51" t="s">
        <v>1</v>
      </c>
      <c r="AT42" s="51" t="s">
        <v>17</v>
      </c>
      <c r="AU42" s="51" t="s">
        <v>1</v>
      </c>
      <c r="AV42" s="51" t="s">
        <v>17</v>
      </c>
      <c r="AW42" s="39" t="s">
        <v>1</v>
      </c>
      <c r="AX42" s="38" t="s">
        <v>17</v>
      </c>
      <c r="AY42" s="51" t="s">
        <v>1</v>
      </c>
      <c r="AZ42" s="51" t="s">
        <v>17</v>
      </c>
      <c r="BA42" s="51" t="s">
        <v>1</v>
      </c>
      <c r="BB42" s="51" t="s">
        <v>17</v>
      </c>
      <c r="BC42" s="51" t="s">
        <v>1</v>
      </c>
      <c r="BD42" s="51" t="s">
        <v>17</v>
      </c>
      <c r="BE42" s="39" t="s">
        <v>1</v>
      </c>
      <c r="BF42" s="38" t="s">
        <v>17</v>
      </c>
      <c r="BG42" s="51" t="s">
        <v>1</v>
      </c>
      <c r="BH42" s="51" t="s">
        <v>17</v>
      </c>
      <c r="BI42" s="51" t="s">
        <v>1</v>
      </c>
      <c r="BJ42" s="51" t="s">
        <v>17</v>
      </c>
      <c r="BK42" s="51" t="s">
        <v>1</v>
      </c>
      <c r="BL42" s="51" t="s">
        <v>17</v>
      </c>
      <c r="BM42" s="39" t="s">
        <v>1</v>
      </c>
    </row>
    <row r="43" spans="1:65" x14ac:dyDescent="0.35">
      <c r="A43" s="28" t="s">
        <v>20</v>
      </c>
      <c r="B43" s="40" t="str">
        <f>IFERROR(IF($I$4=0,AVERAGEIFS(Calculation_Sheet!$Q$9:$Q$1731,Calculation_Sheet!$M$9:$M$1731,Basket_Sheet!$B2,Calculation_Sheet!$AH$9:$AH$1731,1,Calculation_Sheet!$AB$9:$AB$1731,$B$40,Calculation_Sheet!$AD$9:$AD$1731,Basket_Sheet!B$41),IF($I$4=1,AVERAGEIFS(Calculation_Sheet!$U$9:$U$1731,Calculation_Sheet!$M$9:$M$1731,Basket_Sheet!$B2,Calculation_Sheet!$AH$9:$AH$1731,1,Calculation_Sheet!$AB$9:$AB$1731,$B$40,Calculation_Sheet!$AD$9:$AD$1731,Basket_Sheet!B$41),IF($I$4=2,AVERAGEIFS(Calculation_Sheet!$W$9:$W$1731,Calculation_Sheet!$M$9:$M$1731,Basket_Sheet!$B2,Calculation_Sheet!$AH$9:$AH$1731,1,Calculation_Sheet!$AB$9:$AB$1731,$B$40,Calculation_Sheet!$AD$9:$AD$1731,Basket_Sheet!B$41),IF($I$4=3,AVERAGEIFS(Calculation_Sheet!$S$9:$S$1731,Calculation_Sheet!$M$9:$M$1731,Basket_Sheet!$B2,Calculation_Sheet!$AH$9:$AH$1731,1,Calculation_Sheet!$AB$9:$AB$1731,$B$40,Calculation_Sheet!$AD$9:$AD$1731,Basket_Sheet!B$41),IF($I$4=4,AVERAGEIFS(Calculation_Sheet!$Y$9:$Y$1731,Calculation_Sheet!$M$9:$M$1731,Basket_Sheet!$B2,Calculation_Sheet!$AH$9:$AH$1731,1,Calculation_Sheet!$AB$9:$AB$1731,$B$40,Calculation_Sheet!$AD$9:$AD$1731,Basket_Sheet!B$41),IF($I$4=5,AVERAGEIFS(Calculation_Sheet!$AA$9:$AA$1731,Calculation_Sheet!$M$9:$M$1731,Basket_Sheet!$B2,Calculation_Sheet!$AH$9:$AH$1731,1,Calculation_Sheet!$AB$9:$AB$1731,$B$40,Calculation_Sheet!$AD$9:$AD$1731,Basket_Sheet!B$41),"")))))),"")</f>
        <v/>
      </c>
      <c r="C43" s="52" t="str">
        <f>IFERROR(IF($I$4=0,AVERAGEIFS(Calculation_Sheet!$Q$9:$Q$1731,Calculation_Sheet!$M$9:$M$1731,Basket_Sheet!$C2,Calculation_Sheet!$AH$9:$AH$1731,1,Calculation_Sheet!$AB$9:$AB$1731,$B$40,Calculation_Sheet!$AD$9:$AD$1731,Basket_Sheet!C$41),IF($I$4=1,AVERAGEIFS(Calculation_Sheet!$U$9:$U$1731,Calculation_Sheet!$M$9:$M$1731,Basket_Sheet!$C2,Calculation_Sheet!$AH$9:$AH$1731,1,Calculation_Sheet!$AB$9:$AB$1731,$B$40,Calculation_Sheet!$AD$9:$AD$1731,Basket_Sheet!C$41),IF($I$4=2,AVERAGEIFS(Calculation_Sheet!$W$9:$W$1731,Calculation_Sheet!$M$9:$M$1731,Basket_Sheet!$C2,Calculation_Sheet!$AH$9:$AH$1731,1,Calculation_Sheet!$AB$9:$AB$1731,$B$40,Calculation_Sheet!$AD$9:$AD$1731,Basket_Sheet!C$41),IF($I$4=3,AVERAGEIFS(Calculation_Sheet!$S$9:$S$1731,Calculation_Sheet!$M$9:$M$1731,Basket_Sheet!$C2,Calculation_Sheet!$AH$9:$AH$1731,1,Calculation_Sheet!$AB$9:$AB$1731,$B$40,Calculation_Sheet!$AD$9:$AD$1731,Basket_Sheet!C$41),IF($I$4=4,AVERAGEIFS(Calculation_Sheet!$Y$9:$Y$1731,Calculation_Sheet!$M$9:$M$1731,Basket_Sheet!$C2,Calculation_Sheet!$AH$9:$AH$1731,1,Calculation_Sheet!$AB$9:$AB$1731,$B$40,Calculation_Sheet!$AD$9:$AD$1731,Basket_Sheet!C$41),IF($I$4=5,AVERAGEIFS(Calculation_Sheet!$AA$9:$AA$1731,Calculation_Sheet!$M$9:$M$1731,Basket_Sheet!$C2,Calculation_Sheet!$AH$9:$AH$1731,1,Calculation_Sheet!$AB$9:$AB$1731,$B$40,Calculation_Sheet!$AD$9:$AD$1731,Basket_Sheet!C$41),"")))))),"")</f>
        <v/>
      </c>
      <c r="D43" s="52">
        <f>IFERROR(IF($I$4=0,SUMIFS(Calculation_Sheet!$Q$9:$Q$1731,Calculation_Sheet!$M$9:$M$1731,Basket_Sheet!$B2,Calculation_Sheet!$AH$9:$AH$1731,1,Calculation_Sheet!$AB$9:$AB$1731,$B$40,Calculation_Sheet!$AD$9:$AD$1731,Basket_Sheet!D$41),IF($I$4=1,SUMIFS(Calculation_Sheet!$U$9:$U$1731,Calculation_Sheet!$M$9:$M$1731,Basket_Sheet!$B2,Calculation_Sheet!$AH$9:$AH$1731,1,Calculation_Sheet!$AB$9:$AB$1731,$B$40,Calculation_Sheet!$AD$9:$AD$1731,Basket_Sheet!D$41),IF($I$4=2,SUMIFS(Calculation_Sheet!$W$9:$W$1731,Calculation_Sheet!$M$9:$M$1731,Basket_Sheet!$B2,Calculation_Sheet!$AH$9:$AH$1731,1,Calculation_Sheet!$AB$9:$AB$1731,$B$40,Calculation_Sheet!$AD$9:$AD$1731,Basket_Sheet!D$41),IF($I$4=3,SUMIFS(Calculation_Sheet!$S$9:$S$1731,Calculation_Sheet!$M$9:$M$1731,Basket_Sheet!$B2,Calculation_Sheet!$AH$9:$AH$1731,1,Calculation_Sheet!$AB$9:$AB$1731,$B$40,Calculation_Sheet!$AD$9:$AD$1731,Basket_Sheet!D$41),IF($I$4=4,SUMIFS(Calculation_Sheet!$Y$9:$Y$1731,Calculation_Sheet!$M$9:$M$1731,Basket_Sheet!$B2,Calculation_Sheet!$AH$9:$AH$1731,1,Calculation_Sheet!$AB$9:$AB$1731,$B$40,Calculation_Sheet!$AD$9:$AD$1731,Basket_Sheet!D$41),IF($I$4=5,SUMIFS(Calculation_Sheet!$AA$9:$AA$1731,Calculation_Sheet!$M$9:$M$1731,Basket_Sheet!$B2,Calculation_Sheet!$AH$9:$AH$1731,1,Calculation_Sheet!$AB$9:$AB$1731,$B$40,Calculation_Sheet!$AD$9:$AD$1731,Basket_Sheet!D$41),"")))))),"")</f>
        <v>1.163513938660099E-3</v>
      </c>
      <c r="E43" s="52">
        <f>IFERROR(IF($I$4=0,SUMIFS(Calculation_Sheet!$Q$9:$Q$1731,Calculation_Sheet!$M$9:$M$1731,Basket_Sheet!$C2,Calculation_Sheet!$AH$9:$AH$1731,1,Calculation_Sheet!$AB$9:$AB$1731,$B$40,Calculation_Sheet!$AD$9:$AD$1731,Basket_Sheet!E$41),IF($I$4=1,SUMIFS(Calculation_Sheet!$U$9:$U$1731,Calculation_Sheet!$M$9:$M$1731,Basket_Sheet!$C2,Calculation_Sheet!$AH$9:$AH$1731,1,Calculation_Sheet!$AB$9:$AB$1731,$B$40,Calculation_Sheet!$AD$9:$AD$1731,Basket_Sheet!E$41),IF($I$4=2,SUMIFS(Calculation_Sheet!$W$9:$W$1731,Calculation_Sheet!$M$9:$M$1731,Basket_Sheet!$C2,Calculation_Sheet!$AH$9:$AH$1731,1,Calculation_Sheet!$AB$9:$AB$1731,$B$40,Calculation_Sheet!$AD$9:$AD$1731,Basket_Sheet!E$41),IF($I$4=3,SUMIFS(Calculation_Sheet!$S$9:$S$1731,Calculation_Sheet!$M$9:$M$1731,Basket_Sheet!$C2,Calculation_Sheet!$AH$9:$AH$1731,1,Calculation_Sheet!$AB$9:$AB$1731,$B$40,Calculation_Sheet!$AD$9:$AD$1731,Basket_Sheet!E$41),IF($I$4=4,SUMIFS(Calculation_Sheet!$Y$9:$Y$1731,Calculation_Sheet!$M$9:$M$1731,Basket_Sheet!$C2,Calculation_Sheet!$AH$9:$AH$1731,1,Calculation_Sheet!$AB$9:$AB$1731,$B$40,Calculation_Sheet!$AD$9:$AD$1731,Basket_Sheet!E$41),IF($I$4=5,SUMIFS(Calculation_Sheet!$AA$9:$AA$1731,Calculation_Sheet!$M$9:$M$1731,Basket_Sheet!$C2,Calculation_Sheet!$AH$9:$AH$1731,1,Calculation_Sheet!$AB$9:$AB$1731,$B$40,Calculation_Sheet!$AD$9:$AD$1731,Basket_Sheet!E$41),"")))))),"")</f>
        <v>3.7811022546689887E-3</v>
      </c>
      <c r="F43" s="52">
        <f>IFERROR(IF($I$4=0,SUMIFS(Calculation_Sheet!$Q$9:$Q$1731,Calculation_Sheet!$M$9:$M$1731,Basket_Sheet!$B2,Calculation_Sheet!$AH$9:$AH$1731,1,Calculation_Sheet!$AB$9:$AB$1731,$B$40,Calculation_Sheet!$AD$9:$AD$1731,Basket_Sheet!F$41),IF($I$4=1,SUMIFS(Calculation_Sheet!$U$9:$U$1731,Calculation_Sheet!$M$9:$M$1731,Basket_Sheet!$B2,Calculation_Sheet!$AH$9:$AH$1731,1,Calculation_Sheet!$AB$9:$AB$1731,$B$40,Calculation_Sheet!$AD$9:$AD$1731,Basket_Sheet!F$41),IF($I$4=2,SUMIFS(Calculation_Sheet!$W$9:$W$1731,Calculation_Sheet!$M$9:$M$1731,Basket_Sheet!$B2,Calculation_Sheet!$AH$9:$AH$1731,1,Calculation_Sheet!$AB$9:$AB$1731,$B$40,Calculation_Sheet!$AD$9:$AD$1731,Basket_Sheet!F$41),IF($I$4=3,SUMIFS(Calculation_Sheet!$S$9:$S$1731,Calculation_Sheet!$M$9:$M$1731,Basket_Sheet!$B2,Calculation_Sheet!$AH$9:$AH$1731,1,Calculation_Sheet!$AB$9:$AB$1731,$B$40,Calculation_Sheet!$AD$9:$AD$1731,Basket_Sheet!F$41),IF($I$4=4,SUMIFS(Calculation_Sheet!$Y$9:$Y$1731,Calculation_Sheet!$M$9:$M$1731,Basket_Sheet!$B2,Calculation_Sheet!$AH$9:$AH$1731,1,Calculation_Sheet!$AB$9:$AB$1731,$B$40,Calculation_Sheet!$AD$9:$AD$1731,Basket_Sheet!F$41),IF($I$4=5,SUMIFS(Calculation_Sheet!$AA$9:$AA$1731,Calculation_Sheet!$M$9:$M$1731,Basket_Sheet!$B2,Calculation_Sheet!$AH$9:$AH$1731,1,Calculation_Sheet!$AB$9:$AB$1731,$B$40,Calculation_Sheet!$AD$9:$AD$1731,Basket_Sheet!F$41),"")))))),"")</f>
        <v>1.9825751801386127E-2</v>
      </c>
      <c r="G43" s="52">
        <f>IFERROR(IF($I$4=0,SUMIFS(Calculation_Sheet!$Q$9:$Q$1731,Calculation_Sheet!$M$9:$M$1731,Basket_Sheet!$C2,Calculation_Sheet!$AH$9:$AH$1731,1,Calculation_Sheet!$AB$9:$AB$1731,$B$40,Calculation_Sheet!$AD$9:$AD$1731,Basket_Sheet!G$41),IF($I$4=1,SUMIFS(Calculation_Sheet!$U$9:$U$1731,Calculation_Sheet!$M$9:$M$1731,Basket_Sheet!$C2,Calculation_Sheet!$AH$9:$AH$1731,1,Calculation_Sheet!$AB$9:$AB$1731,$B$40,Calculation_Sheet!$AD$9:$AD$1731,Basket_Sheet!G$41),IF($I$4=2,SUMIFS(Calculation_Sheet!$W$9:$W$1731,Calculation_Sheet!$M$9:$M$1731,Basket_Sheet!$C2,Calculation_Sheet!$AH$9:$AH$1731,1,Calculation_Sheet!$AB$9:$AB$1731,$B$40,Calculation_Sheet!$AD$9:$AD$1731,Basket_Sheet!G$41),IF($I$4=3,SUMIFS(Calculation_Sheet!$S$9:$S$1731,Calculation_Sheet!$M$9:$M$1731,Basket_Sheet!$C2,Calculation_Sheet!$AH$9:$AH$1731,1,Calculation_Sheet!$AB$9:$AB$1731,$B$40,Calculation_Sheet!$AD$9:$AD$1731,Basket_Sheet!G$41),IF($I$4=4,SUMIFS(Calculation_Sheet!$Y$9:$Y$1731,Calculation_Sheet!$M$9:$M$1731,Basket_Sheet!$C2,Calculation_Sheet!$AH$9:$AH$1731,1,Calculation_Sheet!$AB$9:$AB$1731,$B$40,Calculation_Sheet!$AD$9:$AD$1731,Basket_Sheet!G$41),IF($I$4=5,SUMIFS(Calculation_Sheet!$AA$9:$AA$1731,Calculation_Sheet!$M$9:$M$1731,Basket_Sheet!$C2,Calculation_Sheet!$AH$9:$AH$1731,1,Calculation_Sheet!$AB$9:$AB$1731,$B$40,Calculation_Sheet!$AD$9:$AD$1731,Basket_Sheet!G$41),"")))))),"")</f>
        <v>1.8351622508780974E-3</v>
      </c>
      <c r="H43" s="52">
        <f>IFERROR(IF($I$4=0,SUMIFS(Calculation_Sheet!$Q$9:$Q$1731,Calculation_Sheet!$M$9:$M$1731,Basket_Sheet!$B2,Calculation_Sheet!$AH$9:$AH$1731,1,Calculation_Sheet!$AB$9:$AB$1731,$B$40,Calculation_Sheet!$AD$9:$AD$1731,Basket_Sheet!H$41),IF($I$4=1,SUMIFS(Calculation_Sheet!$U$9:$U$1731,Calculation_Sheet!$M$9:$M$1731,Basket_Sheet!$B2,Calculation_Sheet!$AH$9:$AH$1731,1,Calculation_Sheet!$AB$9:$AB$1731,$B$40,Calculation_Sheet!$AD$9:$AD$1731,Basket_Sheet!H$41),IF($I$4=2,SUMIFS(Calculation_Sheet!$W$9:$W$1731,Calculation_Sheet!$M$9:$M$1731,Basket_Sheet!$B2,Calculation_Sheet!$AH$9:$AH$1731,1,Calculation_Sheet!$AB$9:$AB$1731,$B$40,Calculation_Sheet!$AD$9:$AD$1731,Basket_Sheet!H$41),IF($I$4=3,SUMIFS(Calculation_Sheet!$S$9:$S$1731,Calculation_Sheet!$M$9:$M$1731,Basket_Sheet!$B2,Calculation_Sheet!$AH$9:$AH$1731,1,Calculation_Sheet!$AB$9:$AB$1731,$B$40,Calculation_Sheet!$AD$9:$AD$1731,Basket_Sheet!H$41),IF($I$4=4,SUMIFS(Calculation_Sheet!$Y$9:$Y$1731,Calculation_Sheet!$M$9:$M$1731,Basket_Sheet!$B2,Calculation_Sheet!$AH$9:$AH$1731,1,Calculation_Sheet!$AB$9:$AB$1731,$B$40,Calculation_Sheet!$AD$9:$AD$1731,Basket_Sheet!H$41),IF($I$4=5,SUMIFS(Calculation_Sheet!$AA$9:$AA$1731,Calculation_Sheet!$M$9:$M$1731,Basket_Sheet!$B2,Calculation_Sheet!$AH$9:$AH$1731,1,Calculation_Sheet!$AB$9:$AB$1731,$B$40,Calculation_Sheet!$AD$9:$AD$1731,Basket_Sheet!H$41),"")))))),"")</f>
        <v>2.0377735518773199E-2</v>
      </c>
      <c r="I43" s="52">
        <f>IFERROR(IF($I$4=0,SUMIFS(Calculation_Sheet!$Q$9:$Q$1731,Calculation_Sheet!$M$9:$M$1731,Basket_Sheet!$C2,Calculation_Sheet!$AH$9:$AH$1731,1,Calculation_Sheet!$AB$9:$AB$1731,$B$40,Calculation_Sheet!$AD$9:$AD$1731,Basket_Sheet!I$41),IF($I$4=1,SUMIFS(Calculation_Sheet!$U$9:$U$1731,Calculation_Sheet!$M$9:$M$1731,Basket_Sheet!$C2,Calculation_Sheet!$AH$9:$AH$1731,1,Calculation_Sheet!$AB$9:$AB$1731,$B$40,Calculation_Sheet!$AD$9:$AD$1731,Basket_Sheet!I$41),IF($I$4=2,SUMIFS(Calculation_Sheet!$W$9:$W$1731,Calculation_Sheet!$M$9:$M$1731,Basket_Sheet!$C2,Calculation_Sheet!$AH$9:$AH$1731,1,Calculation_Sheet!$AB$9:$AB$1731,$B$40,Calculation_Sheet!$AD$9:$AD$1731,Basket_Sheet!I$41),IF($I$4=3,SUMIFS(Calculation_Sheet!$S$9:$S$1731,Calculation_Sheet!$M$9:$M$1731,Basket_Sheet!$C2,Calculation_Sheet!$AH$9:$AH$1731,1,Calculation_Sheet!$AB$9:$AB$1731,$B$40,Calculation_Sheet!$AD$9:$AD$1731,Basket_Sheet!I$41),IF($I$4=4,SUMIFS(Calculation_Sheet!$Y$9:$Y$1731,Calculation_Sheet!$M$9:$M$1731,Basket_Sheet!$C2,Calculation_Sheet!$AH$9:$AH$1731,1,Calculation_Sheet!$AB$9:$AB$1731,$B$40,Calculation_Sheet!$AD$9:$AD$1731,Basket_Sheet!I$41),IF($I$4=5,SUMIFS(Calculation_Sheet!$AA$9:$AA$1731,Calculation_Sheet!$M$9:$M$1731,Basket_Sheet!$C2,Calculation_Sheet!$AH$9:$AH$1731,1,Calculation_Sheet!$AB$9:$AB$1731,$B$40,Calculation_Sheet!$AD$9:$AD$1731,Basket_Sheet!I$41),"")))))),"")</f>
        <v>1.0396152299011141E-2</v>
      </c>
      <c r="J43" s="40">
        <f>IFERROR(IF($I$4=0,SUMIFS(Calculation_Sheet!$Q$9:$Q$1731,Calculation_Sheet!$M$9:$M$1731,Basket_Sheet!$B2,Calculation_Sheet!$AH$9:$AH$1731,1,Calculation_Sheet!$AB$9:$AB$1731,$J$40,Calculation_Sheet!$AD$9:$AD$1731,Basket_Sheet!J$41),IF($I$4=1,SUMIFS(Calculation_Sheet!$U$9:$U$1731,Calculation_Sheet!$M$9:$M$1731,Basket_Sheet!$B2,Calculation_Sheet!$AH$9:$AH$1731,1,Calculation_Sheet!$AB$9:$AB$1731,$J$40,Calculation_Sheet!$AD$9:$AD$1731,Basket_Sheet!J$41),IF($I$4=2,SUMIFS(Calculation_Sheet!$W$9:$W$1731,Calculation_Sheet!$M$9:$M$1731,Basket_Sheet!$B2,Calculation_Sheet!$AH$9:$AH$1731,1,Calculation_Sheet!$AB$9:$AB$1731,$J$40,Calculation_Sheet!$AD$9:$AD$1731,Basket_Sheet!J$41),IF($I$4=3,SUMIFS(Calculation_Sheet!$S$9:$S$1731,Calculation_Sheet!$M$9:$M$1731,Basket_Sheet!$B2,Calculation_Sheet!$AH$9:$AH$1731,1,Calculation_Sheet!$AB$9:$AB$1731,$J$40,Calculation_Sheet!$AD$9:$AD$1731,Basket_Sheet!J$41),IF($I$4=4,SUMIFS(Calculation_Sheet!$Y$9:$Y$1731,Calculation_Sheet!$M$9:$M$1731,Basket_Sheet!$B2,Calculation_Sheet!$AH$9:$AH$1731,1,Calculation_Sheet!$AB$9:$AB$1731,$J$40,Calculation_Sheet!$AD$9:$AD$1731,Basket_Sheet!J$41),IF($I$4=5,SUMIFS(Calculation_Sheet!$AA$9:$AA$1731,Calculation_Sheet!$M$9:$M$1731,Basket_Sheet!$B2,Calculation_Sheet!$AH$9:$AH$1731,1,Calculation_Sheet!$AB$9:$AB$1731,$J$40,Calculation_Sheet!$AD$9:$AD$1731,Basket_Sheet!J$41),"")))))),"")</f>
        <v>4.4900046743001631E-3</v>
      </c>
      <c r="K43" s="52">
        <f>IFERROR(IF($I$4=0,SUMIFS(Calculation_Sheet!$Q$9:$Q$1731,Calculation_Sheet!$M$9:$M$1731,Basket_Sheet!$C2,Calculation_Sheet!$AH$9:$AH$1731,1,Calculation_Sheet!$AB$9:$AB$1731,$J$40,Calculation_Sheet!$AD$9:$AD$1731,Basket_Sheet!K$41),IF($I$4=1,SUMIFS(Calculation_Sheet!$U$9:$U$1731,Calculation_Sheet!$M$9:$M$1731,Basket_Sheet!$C2,Calculation_Sheet!$AH$9:$AH$1731,1,Calculation_Sheet!$AB$9:$AB$1731,$J$40,Calculation_Sheet!$AD$9:$AD$1731,Basket_Sheet!K$41),IF($I$4=2,SUMIFS(Calculation_Sheet!$W$9:$W$1731,Calculation_Sheet!$M$9:$M$1731,Basket_Sheet!$C2,Calculation_Sheet!$AH$9:$AH$1731,1,Calculation_Sheet!$AB$9:$AB$1731,$J$40,Calculation_Sheet!$AD$9:$AD$1731,Basket_Sheet!K$41),IF($I$4=3,SUMIFS(Calculation_Sheet!$S$9:$S$1731,Calculation_Sheet!$M$9:$M$1731,Basket_Sheet!$C2,Calculation_Sheet!$AH$9:$AH$1731,1,Calculation_Sheet!$AB$9:$AB$1731,$J$40,Calculation_Sheet!$AD$9:$AD$1731,Basket_Sheet!K$41),IF($I$4=4,SUMIFS(Calculation_Sheet!$Y$9:$Y$1731,Calculation_Sheet!$M$9:$M$1731,Basket_Sheet!$C2,Calculation_Sheet!$AH$9:$AH$1731,1,Calculation_Sheet!$AB$9:$AB$1731,$J$40,Calculation_Sheet!$AD$9:$AD$1731,Basket_Sheet!K$41),IF($I$4=5,SUMIFS(Calculation_Sheet!$AA$9:$AA$1731,Calculation_Sheet!$M$9:$M$1731,Basket_Sheet!$C2,Calculation_Sheet!$AH$9:$AH$1731,1,Calculation_Sheet!$AB$9:$AB$1731,$J$40,Calculation_Sheet!$AD$9:$AD$1731,Basket_Sheet!K$41),"")))))),"")</f>
        <v>2.0208237392049799E-3</v>
      </c>
      <c r="L43" s="40">
        <f>IFERROR(IF($I$4=0,SUMIFS(Calculation_Sheet!$Q$9:$Q$1731,Calculation_Sheet!$M$9:$M$1731,Basket_Sheet!$B2,Calculation_Sheet!$AH$9:$AH$1731,1,Calculation_Sheet!$AB$9:$AB$1731,$J$40,Calculation_Sheet!$AD$9:$AD$1731,Basket_Sheet!L$41),IF($I$4=1,SUMIFS(Calculation_Sheet!$U$9:$U$1731,Calculation_Sheet!$M$9:$M$1731,Basket_Sheet!$B2,Calculation_Sheet!$AH$9:$AH$1731,1,Calculation_Sheet!$AB$9:$AB$1731,$J$40,Calculation_Sheet!$AD$9:$AD$1731,Basket_Sheet!L$41),IF($I$4=2,SUMIFS(Calculation_Sheet!$W$9:$W$1731,Calculation_Sheet!$M$9:$M$1731,Basket_Sheet!$B2,Calculation_Sheet!$AH$9:$AH$1731,1,Calculation_Sheet!$AB$9:$AB$1731,$J$40,Calculation_Sheet!$AD$9:$AD$1731,Basket_Sheet!L$41),IF($I$4=3,SUMIFS(Calculation_Sheet!$S$9:$S$1731,Calculation_Sheet!$M$9:$M$1731,Basket_Sheet!$B2,Calculation_Sheet!$AH$9:$AH$1731,1,Calculation_Sheet!$AB$9:$AB$1731,$J$40,Calculation_Sheet!$AD$9:$AD$1731,Basket_Sheet!L$41),IF($I$4=4,SUMIFS(Calculation_Sheet!$Y$9:$Y$1731,Calculation_Sheet!$M$9:$M$1731,Basket_Sheet!$B2,Calculation_Sheet!$AH$9:$AH$1731,1,Calculation_Sheet!$AB$9:$AB$1731,$J$40,Calculation_Sheet!$AD$9:$AD$1731,Basket_Sheet!L$41),IF($I$4=5,SUMIFS(Calculation_Sheet!$AA$9:$AA$1731,Calculation_Sheet!$M$9:$M$1731,Basket_Sheet!$B2,Calculation_Sheet!$AH$9:$AH$1731,1,Calculation_Sheet!$AB$9:$AB$1731,$J$40,Calculation_Sheet!$AD$9:$AD$1731,Basket_Sheet!L$41),"")))))),"")</f>
        <v>8.0932422148710659E-3</v>
      </c>
      <c r="M43" s="52">
        <f>IFERROR(IF($I$4=0,SUMIFS(Calculation_Sheet!$Q$9:$Q$1731,Calculation_Sheet!$M$9:$M$1731,Basket_Sheet!$C2,Calculation_Sheet!$AH$9:$AH$1731,1,Calculation_Sheet!$AB$9:$AB$1731,$J$40,Calculation_Sheet!$AD$9:$AD$1731,Basket_Sheet!M$41),IF($I$4=1,SUMIFS(Calculation_Sheet!$U$9:$U$1731,Calculation_Sheet!$M$9:$M$1731,Basket_Sheet!$C2,Calculation_Sheet!$AH$9:$AH$1731,1,Calculation_Sheet!$AB$9:$AB$1731,$J$40,Calculation_Sheet!$AD$9:$AD$1731,Basket_Sheet!M$41),IF($I$4=2,SUMIFS(Calculation_Sheet!$W$9:$W$1731,Calculation_Sheet!$M$9:$M$1731,Basket_Sheet!$C2,Calculation_Sheet!$AH$9:$AH$1731,1,Calculation_Sheet!$AB$9:$AB$1731,$J$40,Calculation_Sheet!$AD$9:$AD$1731,Basket_Sheet!M$41),IF($I$4=3,SUMIFS(Calculation_Sheet!$S$9:$S$1731,Calculation_Sheet!$M$9:$M$1731,Basket_Sheet!$C2,Calculation_Sheet!$AH$9:$AH$1731,1,Calculation_Sheet!$AB$9:$AB$1731,$J$40,Calculation_Sheet!$AD$9:$AD$1731,Basket_Sheet!M$41),IF($I$4=4,SUMIFS(Calculation_Sheet!$Y$9:$Y$1731,Calculation_Sheet!$M$9:$M$1731,Basket_Sheet!$C2,Calculation_Sheet!$AH$9:$AH$1731,1,Calculation_Sheet!$AB$9:$AB$1731,$J$40,Calculation_Sheet!$AD$9:$AD$1731,Basket_Sheet!M$41),IF($I$4=5,SUMIFS(Calculation_Sheet!$AA$9:$AA$1731,Calculation_Sheet!$M$9:$M$1731,Basket_Sheet!$C2,Calculation_Sheet!$AH$9:$AH$1731,1,Calculation_Sheet!$AB$9:$AB$1731,$J$40,Calculation_Sheet!$AD$9:$AD$1731,Basket_Sheet!M$41),"")))))),"")</f>
        <v>6.4035129032434801E-3</v>
      </c>
      <c r="N43" s="40">
        <f>IFERROR(IF($I$4=0,SUMIFS(Calculation_Sheet!$Q$9:$Q$1731,Calculation_Sheet!$M$9:$M$1731,Basket_Sheet!$B2,Calculation_Sheet!$AH$9:$AH$1731,1,Calculation_Sheet!$AB$9:$AB$1731,$J$40,Calculation_Sheet!$AD$9:$AD$1731,Basket_Sheet!N$41),IF($I$4=1,SUMIFS(Calculation_Sheet!$U$9:$U$1731,Calculation_Sheet!$M$9:$M$1731,Basket_Sheet!$B2,Calculation_Sheet!$AH$9:$AH$1731,1,Calculation_Sheet!$AB$9:$AB$1731,$J$40,Calculation_Sheet!$AD$9:$AD$1731,Basket_Sheet!N$41),IF($I$4=2,SUMIFS(Calculation_Sheet!$W$9:$W$1731,Calculation_Sheet!$M$9:$M$1731,Basket_Sheet!$B2,Calculation_Sheet!$AH$9:$AH$1731,1,Calculation_Sheet!$AB$9:$AB$1731,$J$40,Calculation_Sheet!$AD$9:$AD$1731,Basket_Sheet!N$41),IF($I$4=3,SUMIFS(Calculation_Sheet!$S$9:$S$1731,Calculation_Sheet!$M$9:$M$1731,Basket_Sheet!$B2,Calculation_Sheet!$AH$9:$AH$1731,1,Calculation_Sheet!$AB$9:$AB$1731,$J$40,Calculation_Sheet!$AD$9:$AD$1731,Basket_Sheet!N$41),IF($I$4=4,SUMIFS(Calculation_Sheet!$Y$9:$Y$1731,Calculation_Sheet!$M$9:$M$1731,Basket_Sheet!$B2,Calculation_Sheet!$AH$9:$AH$1731,1,Calculation_Sheet!$AB$9:$AB$1731,$J$40,Calculation_Sheet!$AD$9:$AD$1731,Basket_Sheet!N$41),IF($I$4=5,SUMIFS(Calculation_Sheet!$AA$9:$AA$1731,Calculation_Sheet!$M$9:$M$1731,Basket_Sheet!$B2,Calculation_Sheet!$AH$9:$AH$1731,1,Calculation_Sheet!$AB$9:$AB$1731,$J$40,Calculation_Sheet!$AD$9:$AD$1731,Basket_Sheet!N$41),"")))))),"")</f>
        <v>3.5342137430256937E-2</v>
      </c>
      <c r="O43" s="52">
        <f>IFERROR(IF($I$4=0,SUMIFS(Calculation_Sheet!$Q$9:$Q$1731,Calculation_Sheet!$M$9:$M$1731,Basket_Sheet!$C2,Calculation_Sheet!$AH$9:$AH$1731,1,Calculation_Sheet!$AB$9:$AB$1731,$J$40,Calculation_Sheet!$AD$9:$AD$1731,Basket_Sheet!O$41),IF($I$4=1,SUMIFS(Calculation_Sheet!$U$9:$U$1731,Calculation_Sheet!$M$9:$M$1731,Basket_Sheet!$C2,Calculation_Sheet!$AH$9:$AH$1731,1,Calculation_Sheet!$AB$9:$AB$1731,$J$40,Calculation_Sheet!$AD$9:$AD$1731,Basket_Sheet!O$41),IF($I$4=2,SUMIFS(Calculation_Sheet!$W$9:$W$1731,Calculation_Sheet!$M$9:$M$1731,Basket_Sheet!$C2,Calculation_Sheet!$AH$9:$AH$1731,1,Calculation_Sheet!$AB$9:$AB$1731,$J$40,Calculation_Sheet!$AD$9:$AD$1731,Basket_Sheet!O$41),IF($I$4=3,SUMIFS(Calculation_Sheet!$S$9:$S$1731,Calculation_Sheet!$M$9:$M$1731,Basket_Sheet!$C2,Calculation_Sheet!$AH$9:$AH$1731,1,Calculation_Sheet!$AB$9:$AB$1731,$J$40,Calculation_Sheet!$AD$9:$AD$1731,Basket_Sheet!O$41),IF($I$4=4,SUMIFS(Calculation_Sheet!$Y$9:$Y$1731,Calculation_Sheet!$M$9:$M$1731,Basket_Sheet!$C2,Calculation_Sheet!$AH$9:$AH$1731,1,Calculation_Sheet!$AB$9:$AB$1731,$J$40,Calculation_Sheet!$AD$9:$AD$1731,Basket_Sheet!O$41),IF($I$4=5,SUMIFS(Calculation_Sheet!$AA$9:$AA$1731,Calculation_Sheet!$M$9:$M$1731,Basket_Sheet!$C2,Calculation_Sheet!$AH$9:$AH$1731,1,Calculation_Sheet!$AB$9:$AB$1731,$J$40,Calculation_Sheet!$AD$9:$AD$1731,Basket_Sheet!O$41),"")))))),"")</f>
        <v>3.6245617019802223E-3</v>
      </c>
      <c r="P43" s="40">
        <f>IFERROR(IF($I$4=0,SUMIFS(Calculation_Sheet!$Q$9:$Q$1731,Calculation_Sheet!$M$9:$M$1731,Basket_Sheet!$B2,Calculation_Sheet!$AH$9:$AH$1731,1,Calculation_Sheet!$AB$9:$AB$1731,$J$40,Calculation_Sheet!$AD$9:$AD$1731,Basket_Sheet!P$41),IF($I$4=1,SUMIFS(Calculation_Sheet!$U$9:$U$1731,Calculation_Sheet!$M$9:$M$1731,Basket_Sheet!$B2,Calculation_Sheet!$AH$9:$AH$1731,1,Calculation_Sheet!$AB$9:$AB$1731,$J$40,Calculation_Sheet!$AD$9:$AD$1731,Basket_Sheet!P$41),IF($I$4=2,SUMIFS(Calculation_Sheet!$W$9:$W$1731,Calculation_Sheet!$M$9:$M$1731,Basket_Sheet!$B2,Calculation_Sheet!$AH$9:$AH$1731,1,Calculation_Sheet!$AB$9:$AB$1731,$J$40,Calculation_Sheet!$AD$9:$AD$1731,Basket_Sheet!P$41),IF($I$4=3,SUMIFS(Calculation_Sheet!$S$9:$S$1731,Calculation_Sheet!$M$9:$M$1731,Basket_Sheet!$B2,Calculation_Sheet!$AH$9:$AH$1731,1,Calculation_Sheet!$AB$9:$AB$1731,$J$40,Calculation_Sheet!$AD$9:$AD$1731,Basket_Sheet!P$41),IF($I$4=4,SUMIFS(Calculation_Sheet!$Y$9:$Y$1731,Calculation_Sheet!$M$9:$M$1731,Basket_Sheet!$B2,Calculation_Sheet!$AH$9:$AH$1731,1,Calculation_Sheet!$AB$9:$AB$1731,$J$40,Calculation_Sheet!$AD$9:$AD$1731,Basket_Sheet!P$41),IF($I$4=5,SUMIFS(Calculation_Sheet!$AA$9:$AA$1731,Calculation_Sheet!$M$9:$M$1731,Basket_Sheet!$B2,Calculation_Sheet!$AH$9:$AH$1731,1,Calculation_Sheet!$AB$9:$AB$1731,$J$40,Calculation_Sheet!$AD$9:$AD$1731,Basket_Sheet!P$41),"")))))),"")</f>
        <v>2.0922077877493006E-2</v>
      </c>
      <c r="Q43" s="52">
        <f>IFERROR(IF($I$4=0,SUMIFS(Calculation_Sheet!$Q$9:$Q$1731,Calculation_Sheet!$M$9:$M$1731,Basket_Sheet!$C2,Calculation_Sheet!$AH$9:$AH$1731,1,Calculation_Sheet!$AB$9:$AB$1731,$J$40,Calculation_Sheet!$AD$9:$AD$1731,Basket_Sheet!Q$41),IF($I$4=1,SUMIFS(Calculation_Sheet!$U$9:$U$1731,Calculation_Sheet!$M$9:$M$1731,Basket_Sheet!$C2,Calculation_Sheet!$AH$9:$AH$1731,1,Calculation_Sheet!$AB$9:$AB$1731,$J$40,Calculation_Sheet!$AD$9:$AD$1731,Basket_Sheet!Q$41),IF($I$4=2,SUMIFS(Calculation_Sheet!$W$9:$W$1731,Calculation_Sheet!$M$9:$M$1731,Basket_Sheet!$C2,Calculation_Sheet!$AH$9:$AH$1731,1,Calculation_Sheet!$AB$9:$AB$1731,$J$40,Calculation_Sheet!$AD$9:$AD$1731,Basket_Sheet!Q$41),IF($I$4=3,SUMIFS(Calculation_Sheet!$S$9:$S$1731,Calculation_Sheet!$M$9:$M$1731,Basket_Sheet!$C2,Calculation_Sheet!$AH$9:$AH$1731,1,Calculation_Sheet!$AB$9:$AB$1731,$J$40,Calculation_Sheet!$AD$9:$AD$1731,Basket_Sheet!Q$41),IF($I$4=4,SUMIFS(Calculation_Sheet!$Y$9:$Y$1731,Calculation_Sheet!$M$9:$M$1731,Basket_Sheet!$C2,Calculation_Sheet!$AH$9:$AH$1731,1,Calculation_Sheet!$AB$9:$AB$1731,$J$40,Calculation_Sheet!$AD$9:$AD$1731,Basket_Sheet!Q$41),IF($I$4=5,SUMIFS(Calculation_Sheet!$AA$9:$AA$1731,Calculation_Sheet!$M$9:$M$1731,Basket_Sheet!$C2,Calculation_Sheet!$AH$9:$AH$1731,1,Calculation_Sheet!$AB$9:$AB$1731,$J$40,Calculation_Sheet!$AD$9:$AD$1731,Basket_Sheet!Q$41),"")))))),"")</f>
        <v>1.5087370727037031E-2</v>
      </c>
      <c r="R43" s="40">
        <f>IFERROR(IF($I$4=0,SUMIFS(Calculation_Sheet!$Q$9:$Q$1731,Calculation_Sheet!$M$9:$M$1731,Basket_Sheet!$B2,Calculation_Sheet!$AH$9:$AH$1731,1,Calculation_Sheet!$AB$9:$AB$1731,$R$40,Calculation_Sheet!$AD$9:$AD$1731,Basket_Sheet!R$41),IF($I$4=1,SUMIFS(Calculation_Sheet!$U$9:$U$1731,Calculation_Sheet!$M$9:$M$1731,Basket_Sheet!$B2,Calculation_Sheet!$AH$9:$AH$1731,1,Calculation_Sheet!$AB$9:$AB$1731,$R$40,Calculation_Sheet!$AD$9:$AD$1731,Basket_Sheet!R$41),IF($I$4=2,SUMIFS(Calculation_Sheet!$W$9:$W$1731,Calculation_Sheet!$M$9:$M$1731,Basket_Sheet!$B2,Calculation_Sheet!$AH$9:$AH$1731,1,Calculation_Sheet!$AB$9:$AB$1731,$R$40,Calculation_Sheet!$AD$9:$AD$1731,Basket_Sheet!R$41),IF($I$4=3,SUMIFS(Calculation_Sheet!$S$9:$S$1731,Calculation_Sheet!$M$9:$M$1731,Basket_Sheet!$B2,Calculation_Sheet!$AH$9:$AH$1731,1,Calculation_Sheet!$AB$9:$AB$1731,$R$40,Calculation_Sheet!$AD$9:$AD$1731,Basket_Sheet!R$41),IF($I$4=4,SUMIFS(Calculation_Sheet!$Y$9:$Y$1731,Calculation_Sheet!$M$9:$M$1731,Basket_Sheet!$B2,Calculation_Sheet!$AH$9:$AH$1731,1,Calculation_Sheet!$AB$9:$AB$1731,$R$40,Calculation_Sheet!$AD$9:$AD$1731,Basket_Sheet!R$41),IF($I$4=5,SUMIFS(Calculation_Sheet!$AA$9:$AA$1731,Calculation_Sheet!$M$9:$M$1731,Basket_Sheet!$B2,Calculation_Sheet!$AH$9:$AH$1731,1,Calculation_Sheet!$AB$9:$AB$1731,$R$40,Calculation_Sheet!$AD$9:$AD$1731,Basket_Sheet!R$41),"")))))),"")</f>
        <v>3.6996352090419293E-2</v>
      </c>
      <c r="S43" s="52">
        <f>IFERROR(IF($I$4=0,SUMIFS(Calculation_Sheet!$Q$9:$Q$1731,Calculation_Sheet!$M$9:$M$1731,Basket_Sheet!$C2,Calculation_Sheet!$AH$9:$AH$1731,1,Calculation_Sheet!$AB$9:$AB$1731,$R$40,Calculation_Sheet!$AD$9:$AD$1731,Basket_Sheet!S$41),IF($I$4=1,SUMIFS(Calculation_Sheet!$U$9:$U$1731,Calculation_Sheet!$M$9:$M$1731,Basket_Sheet!$C2,Calculation_Sheet!$AH$9:$AH$1731,1,Calculation_Sheet!$AB$9:$AB$1731,$R$40,Calculation_Sheet!$AD$9:$AD$1731,Basket_Sheet!S$41),IF($I$4=2,SUMIFS(Calculation_Sheet!$W$9:$W$1731,Calculation_Sheet!$M$9:$M$1731,Basket_Sheet!$C2,Calculation_Sheet!$AH$9:$AH$1731,1,Calculation_Sheet!$AB$9:$AB$1731,$R$40,Calculation_Sheet!$AD$9:$AD$1731,Basket_Sheet!S$41),IF($I$4=3,SUMIFS(Calculation_Sheet!$S$9:$S$1731,Calculation_Sheet!$M$9:$M$1731,Basket_Sheet!$C2,Calculation_Sheet!$AH$9:$AH$1731,1,Calculation_Sheet!$AB$9:$AB$1731,$R$40,Calculation_Sheet!$AD$9:$AD$1731,Basket_Sheet!S$41),IF($I$4=4,SUMIFS(Calculation_Sheet!$Y$9:$Y$1731,Calculation_Sheet!$M$9:$M$1731,Basket_Sheet!$C2,Calculation_Sheet!$AH$9:$AH$1731,1,Calculation_Sheet!$AB$9:$AB$1731,$R$40,Calculation_Sheet!$AD$9:$AD$1731,Basket_Sheet!S$41),IF($I$4=5,SUMIFS(Calculation_Sheet!$AA$9:$AA$1731,Calculation_Sheet!$M$9:$M$1731,Basket_Sheet!$C2,Calculation_Sheet!$AH$9:$AH$1731,1,Calculation_Sheet!$AB$9:$AB$1731,$R$40,Calculation_Sheet!$AD$9:$AD$1731,Basket_Sheet!S$41),"")))))),"")</f>
        <v>7.947144360212377E-3</v>
      </c>
      <c r="T43" s="40">
        <f>IFERROR(IF($I$4=0,SUMIFS(Calculation_Sheet!$Q$9:$Q$1731,Calculation_Sheet!$M$9:$M$1731,Basket_Sheet!$B2,Calculation_Sheet!$AH$9:$AH$1731,1,Calculation_Sheet!$AB$9:$AB$1731,$R$40,Calculation_Sheet!$AD$9:$AD$1731,Basket_Sheet!T$41),IF($I$4=1,SUMIFS(Calculation_Sheet!$U$9:$U$1731,Calculation_Sheet!$M$9:$M$1731,Basket_Sheet!$B2,Calculation_Sheet!$AH$9:$AH$1731,1,Calculation_Sheet!$AB$9:$AB$1731,$R$40,Calculation_Sheet!$AD$9:$AD$1731,Basket_Sheet!T$41),IF($I$4=2,SUMIFS(Calculation_Sheet!$W$9:$W$1731,Calculation_Sheet!$M$9:$M$1731,Basket_Sheet!$B2,Calculation_Sheet!$AH$9:$AH$1731,1,Calculation_Sheet!$AB$9:$AB$1731,$R$40,Calculation_Sheet!$AD$9:$AD$1731,Basket_Sheet!T$41),IF($I$4=3,SUMIFS(Calculation_Sheet!$S$9:$S$1731,Calculation_Sheet!$M$9:$M$1731,Basket_Sheet!$B2,Calculation_Sheet!$AH$9:$AH$1731,1,Calculation_Sheet!$AB$9:$AB$1731,$R$40,Calculation_Sheet!$AD$9:$AD$1731,Basket_Sheet!T$41),IF($I$4=4,SUMIFS(Calculation_Sheet!$Y$9:$Y$1731,Calculation_Sheet!$M$9:$M$1731,Basket_Sheet!$B2,Calculation_Sheet!$AH$9:$AH$1731,1,Calculation_Sheet!$AB$9:$AB$1731,$R$40,Calculation_Sheet!$AD$9:$AD$1731,Basket_Sheet!T$41),IF($I$4=5,SUMIFS(Calculation_Sheet!$AA$9:$AA$1731,Calculation_Sheet!$M$9:$M$1731,Basket_Sheet!$B2,Calculation_Sheet!$AH$9:$AH$1731,1,Calculation_Sheet!$AB$9:$AB$1731,$R$40,Calculation_Sheet!$AD$9:$AD$1731,Basket_Sheet!T$41),"")))))),"")</f>
        <v>1.3186299614449504E-2</v>
      </c>
      <c r="U43" s="52">
        <f>IFERROR(IF($I$4=0,SUMIFS(Calculation_Sheet!$Q$9:$Q$1731,Calculation_Sheet!$M$9:$M$1731,Basket_Sheet!$C2,Calculation_Sheet!$AH$9:$AH$1731,1,Calculation_Sheet!$AB$9:$AB$1731,$R$40,Calculation_Sheet!$AD$9:$AD$1731,Basket_Sheet!U$41),IF($I$4=1,SUMIFS(Calculation_Sheet!$U$9:$U$1731,Calculation_Sheet!$M$9:$M$1731,Basket_Sheet!$C2,Calculation_Sheet!$AH$9:$AH$1731,1,Calculation_Sheet!$AB$9:$AB$1731,$R$40,Calculation_Sheet!$AD$9:$AD$1731,Basket_Sheet!U$41),IF($I$4=2,SUMIFS(Calculation_Sheet!$W$9:$W$1731,Calculation_Sheet!$M$9:$M$1731,Basket_Sheet!$C2,Calculation_Sheet!$AH$9:$AH$1731,1,Calculation_Sheet!$AB$9:$AB$1731,$R$40,Calculation_Sheet!$AD$9:$AD$1731,Basket_Sheet!U$41),IF($I$4=3,SUMIFS(Calculation_Sheet!$S$9:$S$1731,Calculation_Sheet!$M$9:$M$1731,Basket_Sheet!$C2,Calculation_Sheet!$AH$9:$AH$1731,1,Calculation_Sheet!$AB$9:$AB$1731,$R$40,Calculation_Sheet!$AD$9:$AD$1731,Basket_Sheet!U$41),IF($I$4=4,SUMIFS(Calculation_Sheet!$Y$9:$Y$1731,Calculation_Sheet!$M$9:$M$1731,Basket_Sheet!$C2,Calculation_Sheet!$AH$9:$AH$1731,1,Calculation_Sheet!$AB$9:$AB$1731,$R$40,Calculation_Sheet!$AD$9:$AD$1731,Basket_Sheet!U$41),IF($I$4=5,SUMIFS(Calculation_Sheet!$AA$9:$AA$1731,Calculation_Sheet!$M$9:$M$1731,Basket_Sheet!$C2,Calculation_Sheet!$AH$9:$AH$1731,1,Calculation_Sheet!$AB$9:$AB$1731,$R$40,Calculation_Sheet!$AD$9:$AD$1731,Basket_Sheet!U$41),"")))))),"")</f>
        <v>-2.3550571891616245E-3</v>
      </c>
      <c r="V43" s="40">
        <f>IFERROR(IF($I$4=0,SUMIFS(Calculation_Sheet!$Q$9:$Q$1731,Calculation_Sheet!$M$9:$M$1731,Basket_Sheet!$B2,Calculation_Sheet!$AH$9:$AH$1731,1,Calculation_Sheet!$AB$9:$AB$1731,$R$40,Calculation_Sheet!$AD$9:$AD$1731,Basket_Sheet!V$41),IF($I$4=1,SUMIFS(Calculation_Sheet!$U$9:$U$1731,Calculation_Sheet!$M$9:$M$1731,Basket_Sheet!$B2,Calculation_Sheet!$AH$9:$AH$1731,1,Calculation_Sheet!$AB$9:$AB$1731,$R$40,Calculation_Sheet!$AD$9:$AD$1731,Basket_Sheet!V$41),IF($I$4=2,SUMIFS(Calculation_Sheet!$W$9:$W$1731,Calculation_Sheet!$M$9:$M$1731,Basket_Sheet!$B2,Calculation_Sheet!$AH$9:$AH$1731,1,Calculation_Sheet!$AB$9:$AB$1731,$R$40,Calculation_Sheet!$AD$9:$AD$1731,Basket_Sheet!V$41),IF($I$4=3,SUMIFS(Calculation_Sheet!$S$9:$S$1731,Calculation_Sheet!$M$9:$M$1731,Basket_Sheet!$B2,Calculation_Sheet!$AH$9:$AH$1731,1,Calculation_Sheet!$AB$9:$AB$1731,$R$40,Calculation_Sheet!$AD$9:$AD$1731,Basket_Sheet!V$41),IF($I$4=4,SUMIFS(Calculation_Sheet!$Y$9:$Y$1731,Calculation_Sheet!$M$9:$M$1731,Basket_Sheet!$B2,Calculation_Sheet!$AH$9:$AH$1731,1,Calculation_Sheet!$AB$9:$AB$1731,$R$40,Calculation_Sheet!$AD$9:$AD$1731,Basket_Sheet!V$41),IF($I$4=5,SUMIFS(Calculation_Sheet!$AA$9:$AA$1731,Calculation_Sheet!$M$9:$M$1731,Basket_Sheet!$B2,Calculation_Sheet!$AH$9:$AH$1731,1,Calculation_Sheet!$AB$9:$AB$1731,$R$40,Calculation_Sheet!$AD$9:$AD$1731,Basket_Sheet!V$41),"")))))),"")</f>
        <v>2.097054235117024E-2</v>
      </c>
      <c r="W43" s="52">
        <f>IFERROR(IF($I$4=0,SUMIFS(Calculation_Sheet!$Q$9:$Q$1731,Calculation_Sheet!$M$9:$M$1731,Basket_Sheet!$C2,Calculation_Sheet!$AH$9:$AH$1731,1,Calculation_Sheet!$AB$9:$AB$1731,$R$40,Calculation_Sheet!$AD$9:$AD$1731,Basket_Sheet!W$41),IF($I$4=1,SUMIFS(Calculation_Sheet!$U$9:$U$1731,Calculation_Sheet!$M$9:$M$1731,Basket_Sheet!$C2,Calculation_Sheet!$AH$9:$AH$1731,1,Calculation_Sheet!$AB$9:$AB$1731,$R$40,Calculation_Sheet!$AD$9:$AD$1731,Basket_Sheet!W$41),IF($I$4=2,SUMIFS(Calculation_Sheet!$W$9:$W$1731,Calculation_Sheet!$M$9:$M$1731,Basket_Sheet!$C2,Calculation_Sheet!$AH$9:$AH$1731,1,Calculation_Sheet!$AB$9:$AB$1731,$R$40,Calculation_Sheet!$AD$9:$AD$1731,Basket_Sheet!W$41),IF($I$4=3,SUMIFS(Calculation_Sheet!$S$9:$S$1731,Calculation_Sheet!$M$9:$M$1731,Basket_Sheet!$C2,Calculation_Sheet!$AH$9:$AH$1731,1,Calculation_Sheet!$AB$9:$AB$1731,$R$40,Calculation_Sheet!$AD$9:$AD$1731,Basket_Sheet!W$41),IF($I$4=4,SUMIFS(Calculation_Sheet!$Y$9:$Y$1731,Calculation_Sheet!$M$9:$M$1731,Basket_Sheet!$C2,Calculation_Sheet!$AH$9:$AH$1731,1,Calculation_Sheet!$AB$9:$AB$1731,$R$40,Calculation_Sheet!$AD$9:$AD$1731,Basket_Sheet!W$41),IF($I$4=5,SUMIFS(Calculation_Sheet!$AA$9:$AA$1731,Calculation_Sheet!$M$9:$M$1731,Basket_Sheet!$C2,Calculation_Sheet!$AH$9:$AH$1731,1,Calculation_Sheet!$AB$9:$AB$1731,$R$40,Calculation_Sheet!$AD$9:$AD$1731,Basket_Sheet!W$41),"")))))),"")</f>
        <v>3.0354070989901949E-4</v>
      </c>
      <c r="X43" s="40">
        <f>IFERROR(IF($I$4=0,SUMIFS(Calculation_Sheet!$Q$9:$Q$1731,Calculation_Sheet!$M$9:$M$1731,Basket_Sheet!$B2,Calculation_Sheet!$AH$9:$AH$1731,1,Calculation_Sheet!$AB$9:$AB$1731,$R$40,Calculation_Sheet!$AD$9:$AD$1731,Basket_Sheet!X$41),IF($I$4=1,SUMIFS(Calculation_Sheet!$U$9:$U$1731,Calculation_Sheet!$M$9:$M$1731,Basket_Sheet!$B2,Calculation_Sheet!$AH$9:$AH$1731,1,Calculation_Sheet!$AB$9:$AB$1731,$R$40,Calculation_Sheet!$AD$9:$AD$1731,Basket_Sheet!X$41),IF($I$4=2,SUMIFS(Calculation_Sheet!$W$9:$W$1731,Calculation_Sheet!$M$9:$M$1731,Basket_Sheet!$B2,Calculation_Sheet!$AH$9:$AH$1731,1,Calculation_Sheet!$AB$9:$AB$1731,$R$40,Calculation_Sheet!$AD$9:$AD$1731,Basket_Sheet!X$41),IF($I$4=3,SUMIFS(Calculation_Sheet!$S$9:$S$1731,Calculation_Sheet!$M$9:$M$1731,Basket_Sheet!$B2,Calculation_Sheet!$AH$9:$AH$1731,1,Calculation_Sheet!$AB$9:$AB$1731,$R$40,Calculation_Sheet!$AD$9:$AD$1731,Basket_Sheet!X$41),IF($I$4=4,SUMIFS(Calculation_Sheet!$Y$9:$Y$1731,Calculation_Sheet!$M$9:$M$1731,Basket_Sheet!$B2,Calculation_Sheet!$AH$9:$AH$1731,1,Calculation_Sheet!$AB$9:$AB$1731,$R$40,Calculation_Sheet!$AD$9:$AD$1731,Basket_Sheet!X$41),IF($I$4=5,SUMIFS(Calculation_Sheet!$AA$9:$AA$1731,Calculation_Sheet!$M$9:$M$1731,Basket_Sheet!$B2,Calculation_Sheet!$AH$9:$AH$1731,1,Calculation_Sheet!$AB$9:$AB$1731,$R$40,Calculation_Sheet!$AD$9:$AD$1731,Basket_Sheet!X$41),"")))))),"")</f>
        <v>8.8641470067440942E-4</v>
      </c>
      <c r="Y43" s="52">
        <f>IFERROR(IF($I$4=0,SUMIFS(Calculation_Sheet!$Q$9:$Q$1731,Calculation_Sheet!$M$9:$M$1731,Basket_Sheet!$C2,Calculation_Sheet!$AH$9:$AH$1731,1,Calculation_Sheet!$AB$9:$AB$1731,$R$40,Calculation_Sheet!$AD$9:$AD$1731,Basket_Sheet!Y$41),IF($I$4=1,SUMIFS(Calculation_Sheet!$U$9:$U$1731,Calculation_Sheet!$M$9:$M$1731,Basket_Sheet!$C2,Calculation_Sheet!$AH$9:$AH$1731,1,Calculation_Sheet!$AB$9:$AB$1731,$R$40,Calculation_Sheet!$AD$9:$AD$1731,Basket_Sheet!Y$41),IF($I$4=2,SUMIFS(Calculation_Sheet!$W$9:$W$1731,Calculation_Sheet!$M$9:$M$1731,Basket_Sheet!$C2,Calculation_Sheet!$AH$9:$AH$1731,1,Calculation_Sheet!$AB$9:$AB$1731,$R$40,Calculation_Sheet!$AD$9:$AD$1731,Basket_Sheet!Y$41),IF($I$4=3,SUMIFS(Calculation_Sheet!$S$9:$S$1731,Calculation_Sheet!$M$9:$M$1731,Basket_Sheet!$C2,Calculation_Sheet!$AH$9:$AH$1731,1,Calculation_Sheet!$AB$9:$AB$1731,$R$40,Calculation_Sheet!$AD$9:$AD$1731,Basket_Sheet!Y$41),IF($I$4=4,SUMIFS(Calculation_Sheet!$Y$9:$Y$1731,Calculation_Sheet!$M$9:$M$1731,Basket_Sheet!$C2,Calculation_Sheet!$AH$9:$AH$1731,1,Calculation_Sheet!$AB$9:$AB$1731,$R$40,Calculation_Sheet!$AD$9:$AD$1731,Basket_Sheet!Y$41),IF($I$4=5,SUMIFS(Calculation_Sheet!$AA$9:$AA$1731,Calculation_Sheet!$M$9:$M$1731,Basket_Sheet!$C2,Calculation_Sheet!$AH$9:$AH$1731,1,Calculation_Sheet!$AB$9:$AB$1731,$R$40,Calculation_Sheet!$AD$9:$AD$1731,Basket_Sheet!Y$41),"")))))),"")</f>
        <v>1.1180459021952971E-2</v>
      </c>
      <c r="Z43" s="40">
        <f>IFERROR(IF($I$4=0,SUMIFS(Calculation_Sheet!$Q$9:$Q$1731,Calculation_Sheet!$M$9:$M$1731,Basket_Sheet!$B2,Calculation_Sheet!$AH$9:$AH$1731,1,Calculation_Sheet!$AB$9:$AB$1731,$Z$40,Calculation_Sheet!$AD$9:$AD$1731,Basket_Sheet!Z$41),IF($I$4=1,SUMIFS(Calculation_Sheet!$U$9:$U$1731,Calculation_Sheet!$M$9:$M$1731,Basket_Sheet!$B2,Calculation_Sheet!$AH$9:$AH$1731,1,Calculation_Sheet!$AB$9:$AB$1731,$Z$40,Calculation_Sheet!$AD$9:$AD$1731,Basket_Sheet!Z$41),IF($I$4=2,SUMIFS(Calculation_Sheet!$W$9:$W$1731,Calculation_Sheet!$M$9:$M$1731,Basket_Sheet!$B2,Calculation_Sheet!$AH$9:$AH$1731,1,Calculation_Sheet!$AB$9:$AB$1731,$Z$40,Calculation_Sheet!$AD$9:$AD$1731,Basket_Sheet!Z$41),IF($I$4=3,SUMIFS(Calculation_Sheet!$S$9:$S$1731,Calculation_Sheet!$M$9:$M$1731,Basket_Sheet!$B2,Calculation_Sheet!$AH$9:$AH$1731,1,Calculation_Sheet!$AB$9:$AB$1731,$Z$40,Calculation_Sheet!$AD$9:$AD$1731,Basket_Sheet!Z$41),IF($I$4=4,SUMIFS(Calculation_Sheet!$Y$9:$Y$1731,Calculation_Sheet!$M$9:$M$1731,Basket_Sheet!$B2,Calculation_Sheet!$AH$9:$AH$1731,1,Calculation_Sheet!$AB$9:$AB$1731,$Z$40,Calculation_Sheet!$AD$9:$AD$1731,Basket_Sheet!Z$41),IF($I$4=5,SUMIFS(Calculation_Sheet!$AA$9:$AA$1731,Calculation_Sheet!$M$9:$M$1731,Basket_Sheet!$B2,Calculation_Sheet!$AH$9:$AH$1731,1,Calculation_Sheet!$AB$9:$AB$1731,$Z$40,Calculation_Sheet!$AD$9:$AD$1731,Basket_Sheet!Z$41),"")))))),"")</f>
        <v>1.8796024399855393E-2</v>
      </c>
      <c r="AA43" s="52">
        <f>IFERROR(IF($I$4=0,SUMIFS(Calculation_Sheet!$Q$9:$Q$1731,Calculation_Sheet!$M$9:$M$1731,Basket_Sheet!$C2,Calculation_Sheet!$AH$9:$AH$1731,1,Calculation_Sheet!$AB$9:$AB$1731,$Z$40,Calculation_Sheet!$AD$9:$AD$1731,Basket_Sheet!AA$41),IF($I$4=1,SUMIFS(Calculation_Sheet!$U$9:$U$1731,Calculation_Sheet!$M$9:$M$1731,Basket_Sheet!$C2,Calculation_Sheet!$AH$9:$AH$1731,1,Calculation_Sheet!$AB$9:$AB$1731,$Z$40,Calculation_Sheet!$AD$9:$AD$1731,Basket_Sheet!AA$41),IF($I$4=2,SUMIFS(Calculation_Sheet!$W$9:$W$1731,Calculation_Sheet!$M$9:$M$1731,Basket_Sheet!$C2,Calculation_Sheet!$AH$9:$AH$1731,1,Calculation_Sheet!$AB$9:$AB$1731,$Z$40,Calculation_Sheet!$AD$9:$AD$1731,Basket_Sheet!AA$41),IF($I$4=3,SUMIFS(Calculation_Sheet!$S$9:$S$1731,Calculation_Sheet!$M$9:$M$1731,Basket_Sheet!$C2,Calculation_Sheet!$AH$9:$AH$1731,1,Calculation_Sheet!$AB$9:$AB$1731,$Z$40,Calculation_Sheet!$AD$9:$AD$1731,Basket_Sheet!AA$41),IF($I$4=4,SUMIFS(Calculation_Sheet!$Y$9:$Y$1731,Calculation_Sheet!$M$9:$M$1731,Basket_Sheet!$C2,Calculation_Sheet!$AH$9:$AH$1731,1,Calculation_Sheet!$AB$9:$AB$1731,$Z$40,Calculation_Sheet!$AD$9:$AD$1731,Basket_Sheet!AA$41),IF($I$4=5,SUMIFS(Calculation_Sheet!$AA$9:$AA$1731,Calculation_Sheet!$M$9:$M$1731,Basket_Sheet!$C2,Calculation_Sheet!$AH$9:$AH$1731,1,Calculation_Sheet!$AB$9:$AB$1731,$Z$40,Calculation_Sheet!$AD$9:$AD$1731,Basket_Sheet!AA$41),"")))))),"")</f>
        <v>1.7990144004708775E-2</v>
      </c>
      <c r="AB43" s="40">
        <f>IFERROR(IF($I$4=0,SUMIFS(Calculation_Sheet!$Q$9:$Q$1731,Calculation_Sheet!$M$9:$M$1731,Basket_Sheet!$B2,Calculation_Sheet!$AH$9:$AH$1731,1,Calculation_Sheet!$AB$9:$AB$1731,$Z$40,Calculation_Sheet!$AD$9:$AD$1731,Basket_Sheet!AB$41),IF($I$4=1,SUMIFS(Calculation_Sheet!$U$9:$U$1731,Calculation_Sheet!$M$9:$M$1731,Basket_Sheet!$B2,Calculation_Sheet!$AH$9:$AH$1731,1,Calculation_Sheet!$AB$9:$AB$1731,$Z$40,Calculation_Sheet!$AD$9:$AD$1731,Basket_Sheet!AB$41),IF($I$4=2,SUMIFS(Calculation_Sheet!$W$9:$W$1731,Calculation_Sheet!$M$9:$M$1731,Basket_Sheet!$B2,Calculation_Sheet!$AH$9:$AH$1731,1,Calculation_Sheet!$AB$9:$AB$1731,$Z$40,Calculation_Sheet!$AD$9:$AD$1731,Basket_Sheet!AB$41),IF($I$4=3,SUMIFS(Calculation_Sheet!$S$9:$S$1731,Calculation_Sheet!$M$9:$M$1731,Basket_Sheet!$B2,Calculation_Sheet!$AH$9:$AH$1731,1,Calculation_Sheet!$AB$9:$AB$1731,$Z$40,Calculation_Sheet!$AD$9:$AD$1731,Basket_Sheet!AB$41),IF($I$4=4,SUMIFS(Calculation_Sheet!$Y$9:$Y$1731,Calculation_Sheet!$M$9:$M$1731,Basket_Sheet!$B2,Calculation_Sheet!$AH$9:$AH$1731,1,Calculation_Sheet!$AB$9:$AB$1731,$Z$40,Calculation_Sheet!$AD$9:$AD$1731,Basket_Sheet!AB$41),IF($I$4=5,SUMIFS(Calculation_Sheet!$AA$9:$AA$1731,Calculation_Sheet!$M$9:$M$1731,Basket_Sheet!$B2,Calculation_Sheet!$AH$9:$AH$1731,1,Calculation_Sheet!$AB$9:$AB$1731,$Z$40,Calculation_Sheet!$AD$9:$AD$1731,Basket_Sheet!AB$41),"")))))),"")</f>
        <v>4.5780852481443479E-2</v>
      </c>
      <c r="AC43" s="52">
        <f>IFERROR(IF($I$4=0,SUMIFS(Calculation_Sheet!$Q$9:$Q$1731,Calculation_Sheet!$M$9:$M$1731,Basket_Sheet!$C2,Calculation_Sheet!$AH$9:$AH$1731,1,Calculation_Sheet!$AB$9:$AB$1731,$Z$40,Calculation_Sheet!$AD$9:$AD$1731,Basket_Sheet!AC$41),IF($I$4=1,SUMIFS(Calculation_Sheet!$U$9:$U$1731,Calculation_Sheet!$M$9:$M$1731,Basket_Sheet!$C2,Calculation_Sheet!$AH$9:$AH$1731,1,Calculation_Sheet!$AB$9:$AB$1731,$Z$40,Calculation_Sheet!$AD$9:$AD$1731,Basket_Sheet!AC$41),IF($I$4=2,SUMIFS(Calculation_Sheet!$W$9:$W$1731,Calculation_Sheet!$M$9:$M$1731,Basket_Sheet!$C2,Calculation_Sheet!$AH$9:$AH$1731,1,Calculation_Sheet!$AB$9:$AB$1731,$Z$40,Calculation_Sheet!$AD$9:$AD$1731,Basket_Sheet!AC$41),IF($I$4=3,SUMIFS(Calculation_Sheet!$S$9:$S$1731,Calculation_Sheet!$M$9:$M$1731,Basket_Sheet!$C2,Calculation_Sheet!$AH$9:$AH$1731,1,Calculation_Sheet!$AB$9:$AB$1731,$Z$40,Calculation_Sheet!$AD$9:$AD$1731,Basket_Sheet!AC$41),IF($I$4=4,SUMIFS(Calculation_Sheet!$Y$9:$Y$1731,Calculation_Sheet!$M$9:$M$1731,Basket_Sheet!$C2,Calculation_Sheet!$AH$9:$AH$1731,1,Calculation_Sheet!$AB$9:$AB$1731,$Z$40,Calculation_Sheet!$AD$9:$AD$1731,Basket_Sheet!AC$41),IF($I$4=5,SUMIFS(Calculation_Sheet!$AA$9:$AA$1731,Calculation_Sheet!$M$9:$M$1731,Basket_Sheet!$C2,Calculation_Sheet!$AH$9:$AH$1731,1,Calculation_Sheet!$AB$9:$AB$1731,$Z$40,Calculation_Sheet!$AD$9:$AD$1731,Basket_Sheet!AC$41),"")))))),"")</f>
        <v>1.5052857159520983E-3</v>
      </c>
      <c r="AD43" s="40">
        <f>IFERROR(IF($I$4=0,SUMIFS(Calculation_Sheet!$Q$9:$Q$1731,Calculation_Sheet!$M$9:$M$1731,Basket_Sheet!$B2,Calculation_Sheet!$AH$9:$AH$1731,1,Calculation_Sheet!$AB$9:$AB$1731,$Z$40,Calculation_Sheet!$AD$9:$AD$1731,Basket_Sheet!AD$41),IF($I$4=1,SUMIFS(Calculation_Sheet!$U$9:$U$1731,Calculation_Sheet!$M$9:$M$1731,Basket_Sheet!$B2,Calculation_Sheet!$AH$9:$AH$1731,1,Calculation_Sheet!$AB$9:$AB$1731,$Z$40,Calculation_Sheet!$AD$9:$AD$1731,Basket_Sheet!AD$41),IF($I$4=2,SUMIFS(Calculation_Sheet!$W$9:$W$1731,Calculation_Sheet!$M$9:$M$1731,Basket_Sheet!$B2,Calculation_Sheet!$AH$9:$AH$1731,1,Calculation_Sheet!$AB$9:$AB$1731,$Z$40,Calculation_Sheet!$AD$9:$AD$1731,Basket_Sheet!AD$41),IF($I$4=3,SUMIFS(Calculation_Sheet!$S$9:$S$1731,Calculation_Sheet!$M$9:$M$1731,Basket_Sheet!$B2,Calculation_Sheet!$AH$9:$AH$1731,1,Calculation_Sheet!$AB$9:$AB$1731,$Z$40,Calculation_Sheet!$AD$9:$AD$1731,Basket_Sheet!AD$41),IF($I$4=4,SUMIFS(Calculation_Sheet!$Y$9:$Y$1731,Calculation_Sheet!$M$9:$M$1731,Basket_Sheet!$B2,Calculation_Sheet!$AH$9:$AH$1731,1,Calculation_Sheet!$AB$9:$AB$1731,$Z$40,Calculation_Sheet!$AD$9:$AD$1731,Basket_Sheet!AD$41),IF($I$4=5,SUMIFS(Calculation_Sheet!$AA$9:$AA$1731,Calculation_Sheet!$M$9:$M$1731,Basket_Sheet!$B2,Calculation_Sheet!$AH$9:$AH$1731,1,Calculation_Sheet!$AB$9:$AB$1731,$Z$40,Calculation_Sheet!$AD$9:$AD$1731,Basket_Sheet!AD$41),"")))))),"")</f>
        <v>3.9164677599079489E-2</v>
      </c>
      <c r="AE43" s="52">
        <f>IFERROR(IF($I$4=0,SUMIFS(Calculation_Sheet!$Q$9:$Q$1731,Calculation_Sheet!$M$9:$M$1731,Basket_Sheet!$C2,Calculation_Sheet!$AH$9:$AH$1731,1,Calculation_Sheet!$AB$9:$AB$1731,$Z$40,Calculation_Sheet!$AD$9:$AD$1731,Basket_Sheet!AE$41),IF($I$4=1,SUMIFS(Calculation_Sheet!$U$9:$U$1731,Calculation_Sheet!$M$9:$M$1731,Basket_Sheet!$C2,Calculation_Sheet!$AH$9:$AH$1731,1,Calculation_Sheet!$AB$9:$AB$1731,$Z$40,Calculation_Sheet!$AD$9:$AD$1731,Basket_Sheet!AE$41),IF($I$4=2,SUMIFS(Calculation_Sheet!$W$9:$W$1731,Calculation_Sheet!$M$9:$M$1731,Basket_Sheet!$C2,Calculation_Sheet!$AH$9:$AH$1731,1,Calculation_Sheet!$AB$9:$AB$1731,$Z$40,Calculation_Sheet!$AD$9:$AD$1731,Basket_Sheet!AE$41),IF($I$4=3,SUMIFS(Calculation_Sheet!$S$9:$S$1731,Calculation_Sheet!$M$9:$M$1731,Basket_Sheet!$C2,Calculation_Sheet!$AH$9:$AH$1731,1,Calculation_Sheet!$AB$9:$AB$1731,$Z$40,Calculation_Sheet!$AD$9:$AD$1731,Basket_Sheet!AE$41),IF($I$4=4,SUMIFS(Calculation_Sheet!$Y$9:$Y$1731,Calculation_Sheet!$M$9:$M$1731,Basket_Sheet!$C2,Calculation_Sheet!$AH$9:$AH$1731,1,Calculation_Sheet!$AB$9:$AB$1731,$Z$40,Calculation_Sheet!$AD$9:$AD$1731,Basket_Sheet!AE$41),IF($I$4=5,SUMIFS(Calculation_Sheet!$AA$9:$AA$1731,Calculation_Sheet!$M$9:$M$1731,Basket_Sheet!$C2,Calculation_Sheet!$AH$9:$AH$1731,1,Calculation_Sheet!$AB$9:$AB$1731,$Z$40,Calculation_Sheet!$AD$9:$AD$1731,Basket_Sheet!AE$41),"")))))),"")</f>
        <v>1.2892500564148812E-2</v>
      </c>
      <c r="AF43" s="40">
        <f>IFERROR(IF($I$4=0,SUMIFS(Calculation_Sheet!$Q$9:$Q$1731,Calculation_Sheet!$M$9:$M$1731,Basket_Sheet!$B2,Calculation_Sheet!$AH$9:$AH$1731,1,Calculation_Sheet!$AB$9:$AB$1731,$Z$40,Calculation_Sheet!$AD$9:$AD$1731,Basket_Sheet!AF$41),IF($I$4=1,SUMIFS(Calculation_Sheet!$U$9:$U$1731,Calculation_Sheet!$M$9:$M$1731,Basket_Sheet!$B2,Calculation_Sheet!$AH$9:$AH$1731,1,Calculation_Sheet!$AB$9:$AB$1731,$Z$40,Calculation_Sheet!$AD$9:$AD$1731,Basket_Sheet!AF$41),IF($I$4=2,SUMIFS(Calculation_Sheet!$W$9:$W$1731,Calculation_Sheet!$M$9:$M$1731,Basket_Sheet!$B2,Calculation_Sheet!$AH$9:$AH$1731,1,Calculation_Sheet!$AB$9:$AB$1731,$Z$40,Calculation_Sheet!$AD$9:$AD$1731,Basket_Sheet!AF$41),IF($I$4=3,SUMIFS(Calculation_Sheet!$S$9:$S$1731,Calculation_Sheet!$M$9:$M$1731,Basket_Sheet!$B2,Calculation_Sheet!$AH$9:$AH$1731,1,Calculation_Sheet!$AB$9:$AB$1731,$Z$40,Calculation_Sheet!$AD$9:$AD$1731,Basket_Sheet!AF$41),IF($I$4=4,SUMIFS(Calculation_Sheet!$Y$9:$Y$1731,Calculation_Sheet!$M$9:$M$1731,Basket_Sheet!$B2,Calculation_Sheet!$AH$9:$AH$1731,1,Calculation_Sheet!$AB$9:$AB$1731,$Z$40,Calculation_Sheet!$AD$9:$AD$1731,Basket_Sheet!AF$41),IF($I$4=5,SUMIFS(Calculation_Sheet!$AA$9:$AA$1731,Calculation_Sheet!$M$9:$M$1731,Basket_Sheet!$B2,Calculation_Sheet!$AH$9:$AH$1731,1,Calculation_Sheet!$AB$9:$AB$1731,$Z$40,Calculation_Sheet!$AD$9:$AD$1731,Basket_Sheet!AF$41),"")))))),"")</f>
        <v>5.7273467038728709E-3</v>
      </c>
      <c r="AG43" s="52">
        <f>IFERROR(IF($I$4=0,SUMIFS(Calculation_Sheet!$Q$9:$Q$1731,Calculation_Sheet!$M$9:$M$1731,Basket_Sheet!$C2,Calculation_Sheet!$AH$9:$AH$1731,1,Calculation_Sheet!$AB$9:$AB$1731,$Z$40,Calculation_Sheet!$AD$9:$AD$1731,Basket_Sheet!AG$41),IF($I$4=1,SUMIFS(Calculation_Sheet!$U$9:$U$1731,Calculation_Sheet!$M$9:$M$1731,Basket_Sheet!$C2,Calculation_Sheet!$AH$9:$AH$1731,1,Calculation_Sheet!$AB$9:$AB$1731,$Z$40,Calculation_Sheet!$AD$9:$AD$1731,Basket_Sheet!AG$41),IF($I$4=2,SUMIFS(Calculation_Sheet!$W$9:$W$1731,Calculation_Sheet!$M$9:$M$1731,Basket_Sheet!$C2,Calculation_Sheet!$AH$9:$AH$1731,1,Calculation_Sheet!$AB$9:$AB$1731,$Z$40,Calculation_Sheet!$AD$9:$AD$1731,Basket_Sheet!AG$41),IF($I$4=3,SUMIFS(Calculation_Sheet!$S$9:$S$1731,Calculation_Sheet!$M$9:$M$1731,Basket_Sheet!$C2,Calculation_Sheet!$AH$9:$AH$1731,1,Calculation_Sheet!$AB$9:$AB$1731,$Z$40,Calculation_Sheet!$AD$9:$AD$1731,Basket_Sheet!AG$41),IF($I$4=4,SUMIFS(Calculation_Sheet!$Y$9:$Y$1731,Calculation_Sheet!$M$9:$M$1731,Basket_Sheet!$C2,Calculation_Sheet!$AH$9:$AH$1731,1,Calculation_Sheet!$AB$9:$AB$1731,$Z$40,Calculation_Sheet!$AD$9:$AD$1731,Basket_Sheet!AG$41),IF($I$4=5,SUMIFS(Calculation_Sheet!$AA$9:$AA$1731,Calculation_Sheet!$M$9:$M$1731,Basket_Sheet!$C2,Calculation_Sheet!$AH$9:$AH$1731,1,Calculation_Sheet!$AB$9:$AB$1731,$Z$40,Calculation_Sheet!$AD$9:$AD$1731,Basket_Sheet!AG$41),"")))))),"")</f>
        <v>-1.9609181719441038E-3</v>
      </c>
      <c r="AH43" s="40">
        <f>IFERROR(IF($I$4=0,SUMIFS(Calculation_Sheet!$Q$9:$Q$1731,Calculation_Sheet!$M$9:$M$1731,Basket_Sheet!$B2,Calculation_Sheet!$AH$9:$AH$1731,1,Calculation_Sheet!$AB$9:$AB$1731,$AH$40,Calculation_Sheet!$AD$9:$AD$1731,Basket_Sheet!AH$41),IF($I$4=1,SUMIFS(Calculation_Sheet!$U$9:$U$1731,Calculation_Sheet!$M$9:$M$1731,Basket_Sheet!$B2,Calculation_Sheet!$AH$9:$AH$1731,1,Calculation_Sheet!$AB$9:$AB$1731,$AH$40,Calculation_Sheet!$AD$9:$AD$1731,Basket_Sheet!AH$41),IF($I$4=2,SUMIFS(Calculation_Sheet!$W$9:$W$1731,Calculation_Sheet!$M$9:$M$1731,Basket_Sheet!$B2,Calculation_Sheet!$AH$9:$AH$1731,1,Calculation_Sheet!$AB$9:$AB$1731,$AH$40,Calculation_Sheet!$AD$9:$AD$1731,Basket_Sheet!AH$41),IF($I$4=3,SUMIFS(Calculation_Sheet!$S$9:$S$1731,Calculation_Sheet!$M$9:$M$1731,Basket_Sheet!$B2,Calculation_Sheet!$AH$9:$AH$1731,1,Calculation_Sheet!$AB$9:$AB$1731,$AH$40,Calculation_Sheet!$AD$9:$AD$1731,Basket_Sheet!AH$41),IF($I$4=4,SUMIFS(Calculation_Sheet!$Y$9:$Y$1731,Calculation_Sheet!$M$9:$M$1731,Basket_Sheet!$B2,Calculation_Sheet!$AH$9:$AH$1731,1,Calculation_Sheet!$AB$9:$AB$1731,$AH$40,Calculation_Sheet!$AD$9:$AD$1731,Basket_Sheet!AH$41),IF($I$4=5,SUMIFS(Calculation_Sheet!$AA$9:$AA$1731,Calculation_Sheet!$M$9:$M$1731,Basket_Sheet!$B2,Calculation_Sheet!$AH$9:$AH$1731,1,Calculation_Sheet!$AB$9:$AB$1731,$AH$40,Calculation_Sheet!$AD$9:$AD$1731,Basket_Sheet!AH$41),"")))))),"")</f>
        <v>4.3618813729789374E-2</v>
      </c>
      <c r="AI43" s="52">
        <f>IFERROR(IF($I$4=0,SUMIFS(Calculation_Sheet!$Q$9:$Q$1731,Calculation_Sheet!$M$9:$M$1731,Basket_Sheet!$C2,Calculation_Sheet!$AH$9:$AH$1731,1,Calculation_Sheet!$AB$9:$AB$1731,$AH$40,Calculation_Sheet!$AD$9:$AD$1731,Basket_Sheet!AI$41),IF($I$4=1,SUMIFS(Calculation_Sheet!$U$9:$U$1731,Calculation_Sheet!$M$9:$M$1731,Basket_Sheet!$C2,Calculation_Sheet!$AH$9:$AH$1731,1,Calculation_Sheet!$AB$9:$AB$1731,$AH$40,Calculation_Sheet!$AD$9:$AD$1731,Basket_Sheet!AI$41),IF($I$4=2,SUMIFS(Calculation_Sheet!$W$9:$W$1731,Calculation_Sheet!$M$9:$M$1731,Basket_Sheet!$C2,Calculation_Sheet!$AH$9:$AH$1731,1,Calculation_Sheet!$AB$9:$AB$1731,$AH$40,Calculation_Sheet!$AD$9:$AD$1731,Basket_Sheet!AI$41),IF($I$4=3,SUMIFS(Calculation_Sheet!$S$9:$S$1731,Calculation_Sheet!$M$9:$M$1731,Basket_Sheet!$C2,Calculation_Sheet!$AH$9:$AH$1731,1,Calculation_Sheet!$AB$9:$AB$1731,$AH$40,Calculation_Sheet!$AD$9:$AD$1731,Basket_Sheet!AI$41),IF($I$4=4,SUMIFS(Calculation_Sheet!$Y$9:$Y$1731,Calculation_Sheet!$M$9:$M$1731,Basket_Sheet!$C2,Calculation_Sheet!$AH$9:$AH$1731,1,Calculation_Sheet!$AB$9:$AB$1731,$AH$40,Calculation_Sheet!$AD$9:$AD$1731,Basket_Sheet!AI$41),IF($I$4=5,SUMIFS(Calculation_Sheet!$AA$9:$AA$1731,Calculation_Sheet!$M$9:$M$1731,Basket_Sheet!$C2,Calculation_Sheet!$AH$9:$AH$1731,1,Calculation_Sheet!$AB$9:$AB$1731,$AH$40,Calculation_Sheet!$AD$9:$AD$1731,Basket_Sheet!AI$41),"")))))),"")</f>
        <v>-3.2022059886777088E-3</v>
      </c>
      <c r="AJ43" s="40">
        <f>IFERROR(IF($I$4=0,SUMIFS(Calculation_Sheet!$Q$9:$Q$1731,Calculation_Sheet!$M$9:$M$1731,Basket_Sheet!$B2,Calculation_Sheet!$AH$9:$AH$1731,1,Calculation_Sheet!$AB$9:$AB$1731,$AH$40,Calculation_Sheet!$AD$9:$AD$1731,Basket_Sheet!AJ$41),IF($I$4=1,SUMIFS(Calculation_Sheet!$U$9:$U$1731,Calculation_Sheet!$M$9:$M$1731,Basket_Sheet!$B2,Calculation_Sheet!$AH$9:$AH$1731,1,Calculation_Sheet!$AB$9:$AB$1731,$AH$40,Calculation_Sheet!$AD$9:$AD$1731,Basket_Sheet!AJ$41),IF($I$4=2,SUMIFS(Calculation_Sheet!$W$9:$W$1731,Calculation_Sheet!$M$9:$M$1731,Basket_Sheet!$B2,Calculation_Sheet!$AH$9:$AH$1731,1,Calculation_Sheet!$AB$9:$AB$1731,$AH$40,Calculation_Sheet!$AD$9:$AD$1731,Basket_Sheet!AJ$41),IF($I$4=3,SUMIFS(Calculation_Sheet!$S$9:$S$1731,Calculation_Sheet!$M$9:$M$1731,Basket_Sheet!$B2,Calculation_Sheet!$AH$9:$AH$1731,1,Calculation_Sheet!$AB$9:$AB$1731,$AH$40,Calculation_Sheet!$AD$9:$AD$1731,Basket_Sheet!AJ$41),IF($I$4=4,SUMIFS(Calculation_Sheet!$Y$9:$Y$1731,Calculation_Sheet!$M$9:$M$1731,Basket_Sheet!$B2,Calculation_Sheet!$AH$9:$AH$1731,1,Calculation_Sheet!$AB$9:$AB$1731,$AH$40,Calculation_Sheet!$AD$9:$AD$1731,Basket_Sheet!AJ$41),IF($I$4=5,SUMIFS(Calculation_Sheet!$AA$9:$AA$1731,Calculation_Sheet!$M$9:$M$1731,Basket_Sheet!$B2,Calculation_Sheet!$AH$9:$AH$1731,1,Calculation_Sheet!$AB$9:$AB$1731,$AH$40,Calculation_Sheet!$AD$9:$AD$1731,Basket_Sheet!AJ$41),"")))))),"")</f>
        <v>1.9075211375461865E-2</v>
      </c>
      <c r="AK43" s="52">
        <f>IFERROR(IF($I$4=0,SUMIFS(Calculation_Sheet!$Q$9:$Q$1731,Calculation_Sheet!$M$9:$M$1731,Basket_Sheet!$C2,Calculation_Sheet!$AH$9:$AH$1731,1,Calculation_Sheet!$AB$9:$AB$1731,$AH$40,Calculation_Sheet!$AD$9:$AD$1731,Basket_Sheet!AK$41),IF($I$4=1,SUMIFS(Calculation_Sheet!$U$9:$U$1731,Calculation_Sheet!$M$9:$M$1731,Basket_Sheet!$C2,Calculation_Sheet!$AH$9:$AH$1731,1,Calculation_Sheet!$AB$9:$AB$1731,$AH$40,Calculation_Sheet!$AD$9:$AD$1731,Basket_Sheet!AK$41),IF($I$4=2,SUMIFS(Calculation_Sheet!$W$9:$W$1731,Calculation_Sheet!$M$9:$M$1731,Basket_Sheet!$C2,Calculation_Sheet!$AH$9:$AH$1731,1,Calculation_Sheet!$AB$9:$AB$1731,$AH$40,Calculation_Sheet!$AD$9:$AD$1731,Basket_Sheet!AK$41),IF($I$4=3,SUMIFS(Calculation_Sheet!$S$9:$S$1731,Calculation_Sheet!$M$9:$M$1731,Basket_Sheet!$C2,Calculation_Sheet!$AH$9:$AH$1731,1,Calculation_Sheet!$AB$9:$AB$1731,$AH$40,Calculation_Sheet!$AD$9:$AD$1731,Basket_Sheet!AK$41),IF($I$4=4,SUMIFS(Calculation_Sheet!$Y$9:$Y$1731,Calculation_Sheet!$M$9:$M$1731,Basket_Sheet!$C2,Calculation_Sheet!$AH$9:$AH$1731,1,Calculation_Sheet!$AB$9:$AB$1731,$AH$40,Calculation_Sheet!$AD$9:$AD$1731,Basket_Sheet!AK$41),IF($I$4=5,SUMIFS(Calculation_Sheet!$AA$9:$AA$1731,Calculation_Sheet!$M$9:$M$1731,Basket_Sheet!$C2,Calculation_Sheet!$AH$9:$AH$1731,1,Calculation_Sheet!$AB$9:$AB$1731,$AH$40,Calculation_Sheet!$AD$9:$AD$1731,Basket_Sheet!AK$41),"")))))),"")</f>
        <v>-5.7235287865704532E-3</v>
      </c>
      <c r="AL43" s="40">
        <f>IFERROR(IF($I$4=0,SUMIFS(Calculation_Sheet!$Q$9:$Q$1731,Calculation_Sheet!$M$9:$M$1731,Basket_Sheet!$B2,Calculation_Sheet!$AH$9:$AH$1731,1,Calculation_Sheet!$AB$9:$AB$1731,$AH$40,Calculation_Sheet!$AD$9:$AD$1731,Basket_Sheet!AL$41),IF($I$4=1,SUMIFS(Calculation_Sheet!$U$9:$U$1731,Calculation_Sheet!$M$9:$M$1731,Basket_Sheet!$B2,Calculation_Sheet!$AH$9:$AH$1731,1,Calculation_Sheet!$AB$9:$AB$1731,$AH$40,Calculation_Sheet!$AD$9:$AD$1731,Basket_Sheet!AL$41),IF($I$4=2,SUMIFS(Calculation_Sheet!$W$9:$W$1731,Calculation_Sheet!$M$9:$M$1731,Basket_Sheet!$B2,Calculation_Sheet!$AH$9:$AH$1731,1,Calculation_Sheet!$AB$9:$AB$1731,$AH$40,Calculation_Sheet!$AD$9:$AD$1731,Basket_Sheet!AL$41),IF($I$4=3,SUMIFS(Calculation_Sheet!$S$9:$S$1731,Calculation_Sheet!$M$9:$M$1731,Basket_Sheet!$B2,Calculation_Sheet!$AH$9:$AH$1731,1,Calculation_Sheet!$AB$9:$AB$1731,$AH$40,Calculation_Sheet!$AD$9:$AD$1731,Basket_Sheet!AL$41),IF($I$4=4,SUMIFS(Calculation_Sheet!$Y$9:$Y$1731,Calculation_Sheet!$M$9:$M$1731,Basket_Sheet!$B2,Calculation_Sheet!$AH$9:$AH$1731,1,Calculation_Sheet!$AB$9:$AB$1731,$AH$40,Calculation_Sheet!$AD$9:$AD$1731,Basket_Sheet!AL$41),IF($I$4=5,SUMIFS(Calculation_Sheet!$AA$9:$AA$1731,Calculation_Sheet!$M$9:$M$1731,Basket_Sheet!$B2,Calculation_Sheet!$AH$9:$AH$1731,1,Calculation_Sheet!$AB$9:$AB$1731,$AH$40,Calculation_Sheet!$AD$9:$AD$1731,Basket_Sheet!AL$41),"")))))),"")</f>
        <v>3.176250554273008E-2</v>
      </c>
      <c r="AM43" s="52">
        <f>IFERROR(IF($I$4=0,SUMIFS(Calculation_Sheet!$Q$9:$Q$1731,Calculation_Sheet!$M$9:$M$1731,Basket_Sheet!$C2,Calculation_Sheet!$AH$9:$AH$1731,1,Calculation_Sheet!$AB$9:$AB$1731,$AH$40,Calculation_Sheet!$AD$9:$AD$1731,Basket_Sheet!AM$41),IF($I$4=1,SUMIFS(Calculation_Sheet!$U$9:$U$1731,Calculation_Sheet!$M$9:$M$1731,Basket_Sheet!$C2,Calculation_Sheet!$AH$9:$AH$1731,1,Calculation_Sheet!$AB$9:$AB$1731,$AH$40,Calculation_Sheet!$AD$9:$AD$1731,Basket_Sheet!AM$41),IF($I$4=2,SUMIFS(Calculation_Sheet!$W$9:$W$1731,Calculation_Sheet!$M$9:$M$1731,Basket_Sheet!$C2,Calculation_Sheet!$AH$9:$AH$1731,1,Calculation_Sheet!$AB$9:$AB$1731,$AH$40,Calculation_Sheet!$AD$9:$AD$1731,Basket_Sheet!AM$41),IF($I$4=3,SUMIFS(Calculation_Sheet!$S$9:$S$1731,Calculation_Sheet!$M$9:$M$1731,Basket_Sheet!$C2,Calculation_Sheet!$AH$9:$AH$1731,1,Calculation_Sheet!$AB$9:$AB$1731,$AH$40,Calculation_Sheet!$AD$9:$AD$1731,Basket_Sheet!AM$41),IF($I$4=4,SUMIFS(Calculation_Sheet!$Y$9:$Y$1731,Calculation_Sheet!$M$9:$M$1731,Basket_Sheet!$C2,Calculation_Sheet!$AH$9:$AH$1731,1,Calculation_Sheet!$AB$9:$AB$1731,$AH$40,Calculation_Sheet!$AD$9:$AD$1731,Basket_Sheet!AM$41),IF($I$4=5,SUMIFS(Calculation_Sheet!$AA$9:$AA$1731,Calculation_Sheet!$M$9:$M$1731,Basket_Sheet!$C2,Calculation_Sheet!$AH$9:$AH$1731,1,Calculation_Sheet!$AB$9:$AB$1731,$AH$40,Calculation_Sheet!$AD$9:$AD$1731,Basket_Sheet!AM$41),"")))))),"")</f>
        <v>6.7491003917081738E-3</v>
      </c>
      <c r="AN43" s="40">
        <f>IFERROR(IF($I$4=0,SUMIFS(Calculation_Sheet!$Q$9:$Q$1731,Calculation_Sheet!$M$9:$M$1731,Basket_Sheet!$B2,Calculation_Sheet!$AH$9:$AH$1731,1,Calculation_Sheet!$AB$9:$AB$1731,$AH$40,Calculation_Sheet!$AD$9:$AD$1731,Basket_Sheet!AN$41),IF($I$4=1,SUMIFS(Calculation_Sheet!$U$9:$U$1731,Calculation_Sheet!$M$9:$M$1731,Basket_Sheet!$B2,Calculation_Sheet!$AH$9:$AH$1731,1,Calculation_Sheet!$AB$9:$AB$1731,$AH$40,Calculation_Sheet!$AD$9:$AD$1731,Basket_Sheet!AN$41),IF($I$4=2,SUMIFS(Calculation_Sheet!$W$9:$W$1731,Calculation_Sheet!$M$9:$M$1731,Basket_Sheet!$B2,Calculation_Sheet!$AH$9:$AH$1731,1,Calculation_Sheet!$AB$9:$AB$1731,$AH$40,Calculation_Sheet!$AD$9:$AD$1731,Basket_Sheet!AN$41),IF($I$4=3,SUMIFS(Calculation_Sheet!$S$9:$S$1731,Calculation_Sheet!$M$9:$M$1731,Basket_Sheet!$B2,Calculation_Sheet!$AH$9:$AH$1731,1,Calculation_Sheet!$AB$9:$AB$1731,$AH$40,Calculation_Sheet!$AD$9:$AD$1731,Basket_Sheet!AN$41),IF($I$4=4,SUMIFS(Calculation_Sheet!$Y$9:$Y$1731,Calculation_Sheet!$M$9:$M$1731,Basket_Sheet!$B2,Calculation_Sheet!$AH$9:$AH$1731,1,Calculation_Sheet!$AB$9:$AB$1731,$AH$40,Calculation_Sheet!$AD$9:$AD$1731,Basket_Sheet!AN$41),IF($I$4=5,SUMIFS(Calculation_Sheet!$AA$9:$AA$1731,Calculation_Sheet!$M$9:$M$1731,Basket_Sheet!$B2,Calculation_Sheet!$AH$9:$AH$1731,1,Calculation_Sheet!$AB$9:$AB$1731,$AH$40,Calculation_Sheet!$AD$9:$AD$1731,Basket_Sheet!AN$41),"")))))),"")</f>
        <v>1.5880237696482835E-2</v>
      </c>
      <c r="AO43" s="52">
        <f>IFERROR(IF($I$4=0,SUMIFS(Calculation_Sheet!$Q$9:$Q$1731,Calculation_Sheet!$M$9:$M$1731,Basket_Sheet!$C2,Calculation_Sheet!$AH$9:$AH$1731,1,Calculation_Sheet!$AB$9:$AB$1731,$AH$40,Calculation_Sheet!$AD$9:$AD$1731,Basket_Sheet!AO$41),IF($I$4=1,SUMIFS(Calculation_Sheet!$U$9:$U$1731,Calculation_Sheet!$M$9:$M$1731,Basket_Sheet!$C2,Calculation_Sheet!$AH$9:$AH$1731,1,Calculation_Sheet!$AB$9:$AB$1731,$AH$40,Calculation_Sheet!$AD$9:$AD$1731,Basket_Sheet!AO$41),IF($I$4=2,SUMIFS(Calculation_Sheet!$W$9:$W$1731,Calculation_Sheet!$M$9:$M$1731,Basket_Sheet!$C2,Calculation_Sheet!$AH$9:$AH$1731,1,Calculation_Sheet!$AB$9:$AB$1731,$AH$40,Calculation_Sheet!$AD$9:$AD$1731,Basket_Sheet!AO$41),IF($I$4=3,SUMIFS(Calculation_Sheet!$S$9:$S$1731,Calculation_Sheet!$M$9:$M$1731,Basket_Sheet!$C2,Calculation_Sheet!$AH$9:$AH$1731,1,Calculation_Sheet!$AB$9:$AB$1731,$AH$40,Calculation_Sheet!$AD$9:$AD$1731,Basket_Sheet!AO$41),IF($I$4=4,SUMIFS(Calculation_Sheet!$Y$9:$Y$1731,Calculation_Sheet!$M$9:$M$1731,Basket_Sheet!$C2,Calculation_Sheet!$AH$9:$AH$1731,1,Calculation_Sheet!$AB$9:$AB$1731,$AH$40,Calculation_Sheet!$AD$9:$AD$1731,Basket_Sheet!AO$41),IF($I$4=5,SUMIFS(Calculation_Sheet!$AA$9:$AA$1731,Calculation_Sheet!$M$9:$M$1731,Basket_Sheet!$C2,Calculation_Sheet!$AH$9:$AH$1731,1,Calculation_Sheet!$AB$9:$AB$1731,$AH$40,Calculation_Sheet!$AD$9:$AD$1731,Basket_Sheet!AO$41),"")))))),"")</f>
        <v>5.4501224103657986E-3</v>
      </c>
      <c r="AP43" s="40">
        <f>IFERROR(IF($I$4=0,SUMIFS(Calculation_Sheet!$Q$9:$Q$1731,Calculation_Sheet!$M$9:$M$1731,Basket_Sheet!$B2,Calculation_Sheet!$AH$9:$AH$1731,1,Calculation_Sheet!$AB$9:$AB$1731,$AP$40,Calculation_Sheet!$AD$9:$AD$1731,Basket_Sheet!AP$41),IF($I$4=1,SUMIFS(Calculation_Sheet!$U$9:$U$1731,Calculation_Sheet!$M$9:$M$1731,Basket_Sheet!$B2,Calculation_Sheet!$AH$9:$AH$1731,1,Calculation_Sheet!$AB$9:$AB$1731,$AP$40,Calculation_Sheet!$AD$9:$AD$1731,Basket_Sheet!AP$41),IF($I$4=2,SUMIFS(Calculation_Sheet!$W$9:$W$1731,Calculation_Sheet!$M$9:$M$1731,Basket_Sheet!$B2,Calculation_Sheet!$AH$9:$AH$1731,1,Calculation_Sheet!$AB$9:$AB$1731,$AP$40,Calculation_Sheet!$AD$9:$AD$1731,Basket_Sheet!AP$41),IF($I$4=3,SUMIFS(Calculation_Sheet!$S$9:$S$1731,Calculation_Sheet!$M$9:$M$1731,Basket_Sheet!$B2,Calculation_Sheet!$AH$9:$AH$1731,1,Calculation_Sheet!$AB$9:$AB$1731,$AP$40,Calculation_Sheet!$AD$9:$AD$1731,Basket_Sheet!AP$41),IF($I$4=4,SUMIFS(Calculation_Sheet!$Y$9:$Y$1731,Calculation_Sheet!$M$9:$M$1731,Basket_Sheet!$B2,Calculation_Sheet!$AH$9:$AH$1731,1,Calculation_Sheet!$AB$9:$AB$1731,$AP$40,Calculation_Sheet!$AD$9:$AD$1731,Basket_Sheet!AP$41),IF($I$4=5,SUMIFS(Calculation_Sheet!$AA$9:$AA$1731,Calculation_Sheet!$M$9:$M$1731,Basket_Sheet!$B2,Calculation_Sheet!$AH$9:$AH$1731,1,Calculation_Sheet!$AB$9:$AB$1731,$AP$40,Calculation_Sheet!$AD$9:$AD$1731,Basket_Sheet!AP$41),"")))))),"")</f>
        <v>1.6689672717364989E-2</v>
      </c>
      <c r="AQ43" s="52">
        <f>IFERROR(IF($I$4=0,SUMIFS(Calculation_Sheet!$Q$9:$Q$1731,Calculation_Sheet!$M$9:$M$1731,Basket_Sheet!$C2,Calculation_Sheet!$AH$9:$AH$1731,1,Calculation_Sheet!$AB$9:$AB$1731,$AP$40,Calculation_Sheet!$AD$9:$AD$1731,Basket_Sheet!AQ$41),IF($I$4=1,SUMIFS(Calculation_Sheet!$U$9:$U$1731,Calculation_Sheet!$M$9:$M$1731,Basket_Sheet!$C2,Calculation_Sheet!$AH$9:$AH$1731,1,Calculation_Sheet!$AB$9:$AB$1731,$AP$40,Calculation_Sheet!$AD$9:$AD$1731,Basket_Sheet!AQ$41),IF($I$4=2,SUMIFS(Calculation_Sheet!$W$9:$W$1731,Calculation_Sheet!$M$9:$M$1731,Basket_Sheet!$C2,Calculation_Sheet!$AH$9:$AH$1731,1,Calculation_Sheet!$AB$9:$AB$1731,$AP$40,Calculation_Sheet!$AD$9:$AD$1731,Basket_Sheet!AQ$41),IF($I$4=3,SUMIFS(Calculation_Sheet!$S$9:$S$1731,Calculation_Sheet!$M$9:$M$1731,Basket_Sheet!$C2,Calculation_Sheet!$AH$9:$AH$1731,1,Calculation_Sheet!$AB$9:$AB$1731,$AP$40,Calculation_Sheet!$AD$9:$AD$1731,Basket_Sheet!AQ$41),IF($I$4=4,SUMIFS(Calculation_Sheet!$Y$9:$Y$1731,Calculation_Sheet!$M$9:$M$1731,Basket_Sheet!$C2,Calculation_Sheet!$AH$9:$AH$1731,1,Calculation_Sheet!$AB$9:$AB$1731,$AP$40,Calculation_Sheet!$AD$9:$AD$1731,Basket_Sheet!AQ$41),IF($I$4=5,SUMIFS(Calculation_Sheet!$AA$9:$AA$1731,Calculation_Sheet!$M$9:$M$1731,Basket_Sheet!$C2,Calculation_Sheet!$AH$9:$AH$1731,1,Calculation_Sheet!$AB$9:$AB$1731,$AP$40,Calculation_Sheet!$AD$9:$AD$1731,Basket_Sheet!AQ$41),"")))))),"")</f>
        <v>1.6323561157600364E-2</v>
      </c>
      <c r="AR43" s="40">
        <f>IFERROR(IF($I$4=0,SUMIFS(Calculation_Sheet!$Q$9:$Q$1731,Calculation_Sheet!$M$9:$M$1731,Basket_Sheet!$B2,Calculation_Sheet!$AH$9:$AH$1731,1,Calculation_Sheet!$AB$9:$AB$1731,$AP$40,Calculation_Sheet!$AD$9:$AD$1731,Basket_Sheet!AR$41),IF($I$4=1,SUMIFS(Calculation_Sheet!$U$9:$U$1731,Calculation_Sheet!$M$9:$M$1731,Basket_Sheet!$B2,Calculation_Sheet!$AH$9:$AH$1731,1,Calculation_Sheet!$AB$9:$AB$1731,$AP$40,Calculation_Sheet!$AD$9:$AD$1731,Basket_Sheet!AR$41),IF($I$4=2,SUMIFS(Calculation_Sheet!$W$9:$W$1731,Calculation_Sheet!$M$9:$M$1731,Basket_Sheet!$B2,Calculation_Sheet!$AH$9:$AH$1731,1,Calculation_Sheet!$AB$9:$AB$1731,$AP$40,Calculation_Sheet!$AD$9:$AD$1731,Basket_Sheet!AR$41),IF($I$4=3,SUMIFS(Calculation_Sheet!$S$9:$S$1731,Calculation_Sheet!$M$9:$M$1731,Basket_Sheet!$B2,Calculation_Sheet!$AH$9:$AH$1731,1,Calculation_Sheet!$AB$9:$AB$1731,$AP$40,Calculation_Sheet!$AD$9:$AD$1731,Basket_Sheet!AR$41),IF($I$4=4,SUMIFS(Calculation_Sheet!$Y$9:$Y$1731,Calculation_Sheet!$M$9:$M$1731,Basket_Sheet!$B2,Calculation_Sheet!$AH$9:$AH$1731,1,Calculation_Sheet!$AB$9:$AB$1731,$AP$40,Calculation_Sheet!$AD$9:$AD$1731,Basket_Sheet!AR$41),IF($I$4=5,SUMIFS(Calculation_Sheet!$AA$9:$AA$1731,Calculation_Sheet!$M$9:$M$1731,Basket_Sheet!$B2,Calculation_Sheet!$AH$9:$AH$1731,1,Calculation_Sheet!$AB$9:$AB$1731,$AP$40,Calculation_Sheet!$AD$9:$AD$1731,Basket_Sheet!AR$41),"")))))),"")</f>
        <v>2.5603695512450231E-2</v>
      </c>
      <c r="AS43" s="52">
        <f>IFERROR(IF($I$4=0,SUMIFS(Calculation_Sheet!$Q$9:$Q$1731,Calculation_Sheet!$M$9:$M$1731,Basket_Sheet!$C2,Calculation_Sheet!$AH$9:$AH$1731,1,Calculation_Sheet!$AB$9:$AB$1731,$AP$40,Calculation_Sheet!$AD$9:$AD$1731,Basket_Sheet!AS$41),IF($I$4=1,SUMIFS(Calculation_Sheet!$U$9:$U$1731,Calculation_Sheet!$M$9:$M$1731,Basket_Sheet!$C2,Calculation_Sheet!$AH$9:$AH$1731,1,Calculation_Sheet!$AB$9:$AB$1731,$AP$40,Calculation_Sheet!$AD$9:$AD$1731,Basket_Sheet!AS$41),IF($I$4=2,SUMIFS(Calculation_Sheet!$W$9:$W$1731,Calculation_Sheet!$M$9:$M$1731,Basket_Sheet!$C2,Calculation_Sheet!$AH$9:$AH$1731,1,Calculation_Sheet!$AB$9:$AB$1731,$AP$40,Calculation_Sheet!$AD$9:$AD$1731,Basket_Sheet!AS$41),IF($I$4=3,SUMIFS(Calculation_Sheet!$S$9:$S$1731,Calculation_Sheet!$M$9:$M$1731,Basket_Sheet!$C2,Calculation_Sheet!$AH$9:$AH$1731,1,Calculation_Sheet!$AB$9:$AB$1731,$AP$40,Calculation_Sheet!$AD$9:$AD$1731,Basket_Sheet!AS$41),IF($I$4=4,SUMIFS(Calculation_Sheet!$Y$9:$Y$1731,Calculation_Sheet!$M$9:$M$1731,Basket_Sheet!$C2,Calculation_Sheet!$AH$9:$AH$1731,1,Calculation_Sheet!$AB$9:$AB$1731,$AP$40,Calculation_Sheet!$AD$9:$AD$1731,Basket_Sheet!AS$41),IF($I$4=5,SUMIFS(Calculation_Sheet!$AA$9:$AA$1731,Calculation_Sheet!$M$9:$M$1731,Basket_Sheet!$C2,Calculation_Sheet!$AH$9:$AH$1731,1,Calculation_Sheet!$AB$9:$AB$1731,$AP$40,Calculation_Sheet!$AD$9:$AD$1731,Basket_Sheet!AS$41),"")))))),"")</f>
        <v>1.4835683667595578E-2</v>
      </c>
      <c r="AT43" s="40">
        <f>IFERROR(IF($I$4=0,SUMIFS(Calculation_Sheet!$Q$9:$Q$1731,Calculation_Sheet!$M$9:$M$1731,Basket_Sheet!$B2,Calculation_Sheet!$AH$9:$AH$1731,1,Calculation_Sheet!$AB$9:$AB$1731,$AP$40,Calculation_Sheet!$AD$9:$AD$1731,Basket_Sheet!AT$41),IF($I$4=1,SUMIFS(Calculation_Sheet!$U$9:$U$1731,Calculation_Sheet!$M$9:$M$1731,Basket_Sheet!$B2,Calculation_Sheet!$AH$9:$AH$1731,1,Calculation_Sheet!$AB$9:$AB$1731,$AP$40,Calculation_Sheet!$AD$9:$AD$1731,Basket_Sheet!AT$41),IF($I$4=2,SUMIFS(Calculation_Sheet!$W$9:$W$1731,Calculation_Sheet!$M$9:$M$1731,Basket_Sheet!$B2,Calculation_Sheet!$AH$9:$AH$1731,1,Calculation_Sheet!$AB$9:$AB$1731,$AP$40,Calculation_Sheet!$AD$9:$AD$1731,Basket_Sheet!AT$41),IF($I$4=3,SUMIFS(Calculation_Sheet!$S$9:$S$1731,Calculation_Sheet!$M$9:$M$1731,Basket_Sheet!$B2,Calculation_Sheet!$AH$9:$AH$1731,1,Calculation_Sheet!$AB$9:$AB$1731,$AP$40,Calculation_Sheet!$AD$9:$AD$1731,Basket_Sheet!AT$41),IF($I$4=4,SUMIFS(Calculation_Sheet!$Y$9:$Y$1731,Calculation_Sheet!$M$9:$M$1731,Basket_Sheet!$B2,Calculation_Sheet!$AH$9:$AH$1731,1,Calculation_Sheet!$AB$9:$AB$1731,$AP$40,Calculation_Sheet!$AD$9:$AD$1731,Basket_Sheet!AT$41),IF($I$4=5,SUMIFS(Calculation_Sheet!$AA$9:$AA$1731,Calculation_Sheet!$M$9:$M$1731,Basket_Sheet!$B2,Calculation_Sheet!$AH$9:$AH$1731,1,Calculation_Sheet!$AB$9:$AB$1731,$AP$40,Calculation_Sheet!$AD$9:$AD$1731,Basket_Sheet!AT$41),"")))))),"")</f>
        <v>1.1761100563938864E-2</v>
      </c>
      <c r="AU43" s="52">
        <f>IFERROR(IF($I$4=0,SUMIFS(Calculation_Sheet!$Q$9:$Q$1731,Calculation_Sheet!$M$9:$M$1731,Basket_Sheet!$C2,Calculation_Sheet!$AH$9:$AH$1731,1,Calculation_Sheet!$AB$9:$AB$1731,$AP$40,Calculation_Sheet!$AD$9:$AD$1731,Basket_Sheet!AU$41),IF($I$4=1,SUMIFS(Calculation_Sheet!$U$9:$U$1731,Calculation_Sheet!$M$9:$M$1731,Basket_Sheet!$C2,Calculation_Sheet!$AH$9:$AH$1731,1,Calculation_Sheet!$AB$9:$AB$1731,$AP$40,Calculation_Sheet!$AD$9:$AD$1731,Basket_Sheet!AU$41),IF($I$4=2,SUMIFS(Calculation_Sheet!$W$9:$W$1731,Calculation_Sheet!$M$9:$M$1731,Basket_Sheet!$C2,Calculation_Sheet!$AH$9:$AH$1731,1,Calculation_Sheet!$AB$9:$AB$1731,$AP$40,Calculation_Sheet!$AD$9:$AD$1731,Basket_Sheet!AU$41),IF($I$4=3,SUMIFS(Calculation_Sheet!$S$9:$S$1731,Calculation_Sheet!$M$9:$M$1731,Basket_Sheet!$C2,Calculation_Sheet!$AH$9:$AH$1731,1,Calculation_Sheet!$AB$9:$AB$1731,$AP$40,Calculation_Sheet!$AD$9:$AD$1731,Basket_Sheet!AU$41),IF($I$4=4,SUMIFS(Calculation_Sheet!$Y$9:$Y$1731,Calculation_Sheet!$M$9:$M$1731,Basket_Sheet!$C2,Calculation_Sheet!$AH$9:$AH$1731,1,Calculation_Sheet!$AB$9:$AB$1731,$AP$40,Calculation_Sheet!$AD$9:$AD$1731,Basket_Sheet!AU$41),IF($I$4=5,SUMIFS(Calculation_Sheet!$AA$9:$AA$1731,Calculation_Sheet!$M$9:$M$1731,Basket_Sheet!$C2,Calculation_Sheet!$AH$9:$AH$1731,1,Calculation_Sheet!$AB$9:$AB$1731,$AP$40,Calculation_Sheet!$AD$9:$AD$1731,Basket_Sheet!AU$41),"")))))),"")</f>
        <v>1.4465984695984924E-2</v>
      </c>
      <c r="AV43" s="40">
        <f>IFERROR(IF($I$4=0,SUMIFS(Calculation_Sheet!$Q$9:$Q$1731,Calculation_Sheet!$M$9:$M$1731,Basket_Sheet!$B2,Calculation_Sheet!$AH$9:$AH$1731,1,Calculation_Sheet!$AB$9:$AB$1731,$AP$40,Calculation_Sheet!$AD$9:$AD$1731,Basket_Sheet!AV$41),IF($I$4=1,SUMIFS(Calculation_Sheet!$U$9:$U$1731,Calculation_Sheet!$M$9:$M$1731,Basket_Sheet!$B2,Calculation_Sheet!$AH$9:$AH$1731,1,Calculation_Sheet!$AB$9:$AB$1731,$AP$40,Calculation_Sheet!$AD$9:$AD$1731,Basket_Sheet!AV$41),IF($I$4=2,SUMIFS(Calculation_Sheet!$W$9:$W$1731,Calculation_Sheet!$M$9:$M$1731,Basket_Sheet!$B2,Calculation_Sheet!$AH$9:$AH$1731,1,Calculation_Sheet!$AB$9:$AB$1731,$AP$40,Calculation_Sheet!$AD$9:$AD$1731,Basket_Sheet!AV$41),IF($I$4=3,SUMIFS(Calculation_Sheet!$S$9:$S$1731,Calculation_Sheet!$M$9:$M$1731,Basket_Sheet!$B2,Calculation_Sheet!$AH$9:$AH$1731,1,Calculation_Sheet!$AB$9:$AB$1731,$AP$40,Calculation_Sheet!$AD$9:$AD$1731,Basket_Sheet!AV$41),IF($I$4=4,SUMIFS(Calculation_Sheet!$Y$9:$Y$1731,Calculation_Sheet!$M$9:$M$1731,Basket_Sheet!$B2,Calculation_Sheet!$AH$9:$AH$1731,1,Calculation_Sheet!$AB$9:$AB$1731,$AP$40,Calculation_Sheet!$AD$9:$AD$1731,Basket_Sheet!AV$41),IF($I$4=5,SUMIFS(Calculation_Sheet!$AA$9:$AA$1731,Calculation_Sheet!$M$9:$M$1731,Basket_Sheet!$B2,Calculation_Sheet!$AH$9:$AH$1731,1,Calculation_Sheet!$AB$9:$AB$1731,$AP$40,Calculation_Sheet!$AD$9:$AD$1731,Basket_Sheet!AV$41),"")))))),"")</f>
        <v>9.5854093929828021E-3</v>
      </c>
      <c r="AW43" s="52">
        <f>IFERROR(IF($I$4=0,SUMIFS(Calculation_Sheet!$Q$9:$Q$1731,Calculation_Sheet!$M$9:$M$1731,Basket_Sheet!$C2,Calculation_Sheet!$AH$9:$AH$1731,1,Calculation_Sheet!$AB$9:$AB$1731,$AP$40,Calculation_Sheet!$AD$9:$AD$1731,Basket_Sheet!AW$41),IF($I$4=1,SUMIFS(Calculation_Sheet!$U$9:$U$1731,Calculation_Sheet!$M$9:$M$1731,Basket_Sheet!$C2,Calculation_Sheet!$AH$9:$AH$1731,1,Calculation_Sheet!$AB$9:$AB$1731,$AP$40,Calculation_Sheet!$AD$9:$AD$1731,Basket_Sheet!AW$41),IF($I$4=2,SUMIFS(Calculation_Sheet!$W$9:$W$1731,Calculation_Sheet!$M$9:$M$1731,Basket_Sheet!$C2,Calculation_Sheet!$AH$9:$AH$1731,1,Calculation_Sheet!$AB$9:$AB$1731,$AP$40,Calculation_Sheet!$AD$9:$AD$1731,Basket_Sheet!AW$41),IF($I$4=3,SUMIFS(Calculation_Sheet!$S$9:$S$1731,Calculation_Sheet!$M$9:$M$1731,Basket_Sheet!$C2,Calculation_Sheet!$AH$9:$AH$1731,1,Calculation_Sheet!$AB$9:$AB$1731,$AP$40,Calculation_Sheet!$AD$9:$AD$1731,Basket_Sheet!AW$41),IF($I$4=4,SUMIFS(Calculation_Sheet!$Y$9:$Y$1731,Calculation_Sheet!$M$9:$M$1731,Basket_Sheet!$C2,Calculation_Sheet!$AH$9:$AH$1731,1,Calculation_Sheet!$AB$9:$AB$1731,$AP$40,Calculation_Sheet!$AD$9:$AD$1731,Basket_Sheet!AW$41),IF($I$4=5,SUMIFS(Calculation_Sheet!$AA$9:$AA$1731,Calculation_Sheet!$M$9:$M$1731,Basket_Sheet!$C2,Calculation_Sheet!$AH$9:$AH$1731,1,Calculation_Sheet!$AB$9:$AB$1731,$AP$40,Calculation_Sheet!$AD$9:$AD$1731,Basket_Sheet!AW$41),"")))))),"")</f>
        <v>1.5938209547293192E-2</v>
      </c>
      <c r="AX43" s="40">
        <f>IFERROR(IF($I$4=0,SUMIFS(Calculation_Sheet!$Q$9:$Q$1731,Calculation_Sheet!$M$9:$M$1731,Basket_Sheet!$B2,Calculation_Sheet!$AH$9:$AH$1731,1,Calculation_Sheet!$AB$9:$AB$1731,$AX$40,Calculation_Sheet!$AD$9:$AD$1731,Basket_Sheet!AX$41),IF($I$4=1,SUMIFS(Calculation_Sheet!$U$9:$U$1731,Calculation_Sheet!$M$9:$M$1731,Basket_Sheet!$B2,Calculation_Sheet!$AH$9:$AH$1731,1,Calculation_Sheet!$AB$9:$AB$1731,$AX$40,Calculation_Sheet!$AD$9:$AD$1731,Basket_Sheet!AX$41),IF($I$4=2,SUMIFS(Calculation_Sheet!$W$9:$W$1731,Calculation_Sheet!$M$9:$M$1731,Basket_Sheet!$B2,Calculation_Sheet!$AH$9:$AH$1731,1,Calculation_Sheet!$AB$9:$AB$1731,$AX$40,Calculation_Sheet!$AD$9:$AD$1731,Basket_Sheet!AX$41),IF($I$4=3,SUMIFS(Calculation_Sheet!$S$9:$S$1731,Calculation_Sheet!$M$9:$M$1731,Basket_Sheet!$B2,Calculation_Sheet!$AH$9:$AH$1731,1,Calculation_Sheet!$AB$9:$AB$1731,$AX$40,Calculation_Sheet!$AD$9:$AD$1731,Basket_Sheet!AX$41),IF($I$4=4,SUMIFS(Calculation_Sheet!$Y$9:$Y$1731,Calculation_Sheet!$M$9:$M$1731,Basket_Sheet!$B2,Calculation_Sheet!$AH$9:$AH$1731,1,Calculation_Sheet!$AB$9:$AB$1731,$AX$40,Calculation_Sheet!$AD$9:$AD$1731,Basket_Sheet!AX$41),IF($I$4=5,SUMIFS(Calculation_Sheet!$AA$9:$AA$1731,Calculation_Sheet!$M$9:$M$1731,Basket_Sheet!$B2,Calculation_Sheet!$AH$9:$AH$1731,1,Calculation_Sheet!$AB$9:$AB$1731,$AX$40,Calculation_Sheet!$AD$9:$AD$1731,Basket_Sheet!AX$41),"")))))),"")</f>
        <v>1.8999665552696499E-2</v>
      </c>
      <c r="AY43" s="52">
        <f>IFERROR(IF($I$4=0,SUMIFS(Calculation_Sheet!$Q$9:$Q$1731,Calculation_Sheet!$M$9:$M$1731,Basket_Sheet!$C2,Calculation_Sheet!$AH$9:$AH$1731,1,Calculation_Sheet!$AB$9:$AB$1731,$AX$40,Calculation_Sheet!$AD$9:$AD$1731,Basket_Sheet!AY$41),IF($I$4=1,SUMIFS(Calculation_Sheet!$U$9:$U$1731,Calculation_Sheet!$M$9:$M$1731,Basket_Sheet!$C2,Calculation_Sheet!$AH$9:$AH$1731,1,Calculation_Sheet!$AB$9:$AB$1731,$AX$40,Calculation_Sheet!$AD$9:$AD$1731,Basket_Sheet!AY$41),IF($I$4=2,SUMIFS(Calculation_Sheet!$W$9:$W$1731,Calculation_Sheet!$M$9:$M$1731,Basket_Sheet!$C2,Calculation_Sheet!$AH$9:$AH$1731,1,Calculation_Sheet!$AB$9:$AB$1731,$AX$40,Calculation_Sheet!$AD$9:$AD$1731,Basket_Sheet!AY$41),IF($I$4=3,SUMIFS(Calculation_Sheet!$S$9:$S$1731,Calculation_Sheet!$M$9:$M$1731,Basket_Sheet!$C2,Calculation_Sheet!$AH$9:$AH$1731,1,Calculation_Sheet!$AB$9:$AB$1731,$AX$40,Calculation_Sheet!$AD$9:$AD$1731,Basket_Sheet!AY$41),IF($I$4=4,SUMIFS(Calculation_Sheet!$Y$9:$Y$1731,Calculation_Sheet!$M$9:$M$1731,Basket_Sheet!$C2,Calculation_Sheet!$AH$9:$AH$1731,1,Calculation_Sheet!$AB$9:$AB$1731,$AX$40,Calculation_Sheet!$AD$9:$AD$1731,Basket_Sheet!AY$41),IF($I$4=5,SUMIFS(Calculation_Sheet!$AA$9:$AA$1731,Calculation_Sheet!$M$9:$M$1731,Basket_Sheet!$C2,Calculation_Sheet!$AH$9:$AH$1731,1,Calculation_Sheet!$AB$9:$AB$1731,$AX$40,Calculation_Sheet!$AD$9:$AD$1731,Basket_Sheet!AY$41),"")))))),"")</f>
        <v>7.5944509698351315E-3</v>
      </c>
      <c r="AZ43" s="40">
        <f>IFERROR(IF($I$4=0,SUMIFS(Calculation_Sheet!$Q$9:$Q$1731,Calculation_Sheet!$M$9:$M$1731,Basket_Sheet!$B2,Calculation_Sheet!$AH$9:$AH$1731,1,Calculation_Sheet!$AB$9:$AB$1731,$AX$40,Calculation_Sheet!$AD$9:$AD$1731,Basket_Sheet!AZ$41),IF($I$4=1,SUMIFS(Calculation_Sheet!$U$9:$U$1731,Calculation_Sheet!$M$9:$M$1731,Basket_Sheet!$B2,Calculation_Sheet!$AH$9:$AH$1731,1,Calculation_Sheet!$AB$9:$AB$1731,$AX$40,Calculation_Sheet!$AD$9:$AD$1731,Basket_Sheet!AZ$41),IF($I$4=2,SUMIFS(Calculation_Sheet!$W$9:$W$1731,Calculation_Sheet!$M$9:$M$1731,Basket_Sheet!$B2,Calculation_Sheet!$AH$9:$AH$1731,1,Calculation_Sheet!$AB$9:$AB$1731,$AX$40,Calculation_Sheet!$AD$9:$AD$1731,Basket_Sheet!AZ$41),IF($I$4=3,SUMIFS(Calculation_Sheet!$S$9:$S$1731,Calculation_Sheet!$M$9:$M$1731,Basket_Sheet!$B2,Calculation_Sheet!$AH$9:$AH$1731,1,Calculation_Sheet!$AB$9:$AB$1731,$AX$40,Calculation_Sheet!$AD$9:$AD$1731,Basket_Sheet!AZ$41),IF($I$4=4,SUMIFS(Calculation_Sheet!$Y$9:$Y$1731,Calculation_Sheet!$M$9:$M$1731,Basket_Sheet!$B2,Calculation_Sheet!$AH$9:$AH$1731,1,Calculation_Sheet!$AB$9:$AB$1731,$AX$40,Calculation_Sheet!$AD$9:$AD$1731,Basket_Sheet!AZ$41),IF($I$4=5,SUMIFS(Calculation_Sheet!$AA$9:$AA$1731,Calculation_Sheet!$M$9:$M$1731,Basket_Sheet!$B2,Calculation_Sheet!$AH$9:$AH$1731,1,Calculation_Sheet!$AB$9:$AB$1731,$AX$40,Calculation_Sheet!$AD$9:$AD$1731,Basket_Sheet!AZ$41),"")))))),"")</f>
        <v>6.5760340298531839E-3</v>
      </c>
      <c r="BA43" s="52">
        <f>IFERROR(IF($I$4=0,SUMIFS(Calculation_Sheet!$Q$9:$Q$1731,Calculation_Sheet!$M$9:$M$1731,Basket_Sheet!$C2,Calculation_Sheet!$AH$9:$AH$1731,1,Calculation_Sheet!$AB$9:$AB$1731,$AX$40,Calculation_Sheet!$AD$9:$AD$1731,Basket_Sheet!BA$41),IF($I$4=1,SUMIFS(Calculation_Sheet!$U$9:$U$1731,Calculation_Sheet!$M$9:$M$1731,Basket_Sheet!$C2,Calculation_Sheet!$AH$9:$AH$1731,1,Calculation_Sheet!$AB$9:$AB$1731,$AX$40,Calculation_Sheet!$AD$9:$AD$1731,Basket_Sheet!BA$41),IF($I$4=2,SUMIFS(Calculation_Sheet!$W$9:$W$1731,Calculation_Sheet!$M$9:$M$1731,Basket_Sheet!$C2,Calculation_Sheet!$AH$9:$AH$1731,1,Calculation_Sheet!$AB$9:$AB$1731,$AX$40,Calculation_Sheet!$AD$9:$AD$1731,Basket_Sheet!BA$41),IF($I$4=3,SUMIFS(Calculation_Sheet!$S$9:$S$1731,Calculation_Sheet!$M$9:$M$1731,Basket_Sheet!$C2,Calculation_Sheet!$AH$9:$AH$1731,1,Calculation_Sheet!$AB$9:$AB$1731,$AX$40,Calculation_Sheet!$AD$9:$AD$1731,Basket_Sheet!BA$41),IF($I$4=4,SUMIFS(Calculation_Sheet!$Y$9:$Y$1731,Calculation_Sheet!$M$9:$M$1731,Basket_Sheet!$C2,Calculation_Sheet!$AH$9:$AH$1731,1,Calculation_Sheet!$AB$9:$AB$1731,$AX$40,Calculation_Sheet!$AD$9:$AD$1731,Basket_Sheet!BA$41),IF($I$4=5,SUMIFS(Calculation_Sheet!$AA$9:$AA$1731,Calculation_Sheet!$M$9:$M$1731,Basket_Sheet!$C2,Calculation_Sheet!$AH$9:$AH$1731,1,Calculation_Sheet!$AB$9:$AB$1731,$AX$40,Calculation_Sheet!$AD$9:$AD$1731,Basket_Sheet!BA$41),"")))))),"")</f>
        <v>-2.2928735466624106E-3</v>
      </c>
      <c r="BB43" s="40">
        <f>IFERROR(IF($I$4=0,SUMIFS(Calculation_Sheet!$Q$9:$Q$1731,Calculation_Sheet!$M$9:$M$1731,Basket_Sheet!$B2,Calculation_Sheet!$AH$9:$AH$1731,1,Calculation_Sheet!$AB$9:$AB$1731,$AX$40,Calculation_Sheet!$AD$9:$AD$1731,Basket_Sheet!BB$41),IF($I$4=1,SUMIFS(Calculation_Sheet!$U$9:$U$1731,Calculation_Sheet!$M$9:$M$1731,Basket_Sheet!$B2,Calculation_Sheet!$AH$9:$AH$1731,1,Calculation_Sheet!$AB$9:$AB$1731,$AX$40,Calculation_Sheet!$AD$9:$AD$1731,Basket_Sheet!BB$41),IF($I$4=2,SUMIFS(Calculation_Sheet!$W$9:$W$1731,Calculation_Sheet!$M$9:$M$1731,Basket_Sheet!$B2,Calculation_Sheet!$AH$9:$AH$1731,1,Calculation_Sheet!$AB$9:$AB$1731,$AX$40,Calculation_Sheet!$AD$9:$AD$1731,Basket_Sheet!BB$41),IF($I$4=3,SUMIFS(Calculation_Sheet!$S$9:$S$1731,Calculation_Sheet!$M$9:$M$1731,Basket_Sheet!$B2,Calculation_Sheet!$AH$9:$AH$1731,1,Calculation_Sheet!$AB$9:$AB$1731,$AX$40,Calculation_Sheet!$AD$9:$AD$1731,Basket_Sheet!BB$41),IF($I$4=4,SUMIFS(Calculation_Sheet!$Y$9:$Y$1731,Calculation_Sheet!$M$9:$M$1731,Basket_Sheet!$B2,Calculation_Sheet!$AH$9:$AH$1731,1,Calculation_Sheet!$AB$9:$AB$1731,$AX$40,Calculation_Sheet!$AD$9:$AD$1731,Basket_Sheet!BB$41),IF($I$4=5,SUMIFS(Calculation_Sheet!$AA$9:$AA$1731,Calculation_Sheet!$M$9:$M$1731,Basket_Sheet!$B2,Calculation_Sheet!$AH$9:$AH$1731,1,Calculation_Sheet!$AB$9:$AB$1731,$AX$40,Calculation_Sheet!$AD$9:$AD$1731,Basket_Sheet!BB$41),"")))))),"")</f>
        <v>1.5179557933828192E-2</v>
      </c>
      <c r="BC43" s="52">
        <f>IFERROR(IF($I$4=0,SUMIFS(Calculation_Sheet!$Q$9:$Q$1731,Calculation_Sheet!$M$9:$M$1731,Basket_Sheet!$C2,Calculation_Sheet!$AH$9:$AH$1731,1,Calculation_Sheet!$AB$9:$AB$1731,$AX$40,Calculation_Sheet!$AD$9:$AD$1731,Basket_Sheet!BC$41),IF($I$4=1,SUMIFS(Calculation_Sheet!$U$9:$U$1731,Calculation_Sheet!$M$9:$M$1731,Basket_Sheet!$C2,Calculation_Sheet!$AH$9:$AH$1731,1,Calculation_Sheet!$AB$9:$AB$1731,$AX$40,Calculation_Sheet!$AD$9:$AD$1731,Basket_Sheet!BC$41),IF($I$4=2,SUMIFS(Calculation_Sheet!$W$9:$W$1731,Calculation_Sheet!$M$9:$M$1731,Basket_Sheet!$C2,Calculation_Sheet!$AH$9:$AH$1731,1,Calculation_Sheet!$AB$9:$AB$1731,$AX$40,Calculation_Sheet!$AD$9:$AD$1731,Basket_Sheet!BC$41),IF($I$4=3,SUMIFS(Calculation_Sheet!$S$9:$S$1731,Calculation_Sheet!$M$9:$M$1731,Basket_Sheet!$C2,Calculation_Sheet!$AH$9:$AH$1731,1,Calculation_Sheet!$AB$9:$AB$1731,$AX$40,Calculation_Sheet!$AD$9:$AD$1731,Basket_Sheet!BC$41),IF($I$4=4,SUMIFS(Calculation_Sheet!$Y$9:$Y$1731,Calculation_Sheet!$M$9:$M$1731,Basket_Sheet!$C2,Calculation_Sheet!$AH$9:$AH$1731,1,Calculation_Sheet!$AB$9:$AB$1731,$AX$40,Calculation_Sheet!$AD$9:$AD$1731,Basket_Sheet!BC$41),IF($I$4=5,SUMIFS(Calculation_Sheet!$AA$9:$AA$1731,Calculation_Sheet!$M$9:$M$1731,Basket_Sheet!$C2,Calculation_Sheet!$AH$9:$AH$1731,1,Calculation_Sheet!$AB$9:$AB$1731,$AX$40,Calculation_Sheet!$AD$9:$AD$1731,Basket_Sheet!BC$41),"")))))),"")</f>
        <v>-4.4525120649758776E-3</v>
      </c>
      <c r="BD43" s="40">
        <f>IFERROR(IF($I$4=0,SUMIFS(Calculation_Sheet!$Q$9:$Q$1731,Calculation_Sheet!$M$9:$M$1731,Basket_Sheet!$B2,Calculation_Sheet!$AH$9:$AH$1731,1,Calculation_Sheet!$AB$9:$AB$1731,$AX$40,Calculation_Sheet!$AD$9:$AD$1731,Basket_Sheet!BD$41),IF($I$4=1,SUMIFS(Calculation_Sheet!$U$9:$U$1731,Calculation_Sheet!$M$9:$M$1731,Basket_Sheet!$B2,Calculation_Sheet!$AH$9:$AH$1731,1,Calculation_Sheet!$AB$9:$AB$1731,$AX$40,Calculation_Sheet!$AD$9:$AD$1731,Basket_Sheet!BD$41),IF($I$4=2,SUMIFS(Calculation_Sheet!$W$9:$W$1731,Calculation_Sheet!$M$9:$M$1731,Basket_Sheet!$B2,Calculation_Sheet!$AH$9:$AH$1731,1,Calculation_Sheet!$AB$9:$AB$1731,$AX$40,Calculation_Sheet!$AD$9:$AD$1731,Basket_Sheet!BD$41),IF($I$4=3,SUMIFS(Calculation_Sheet!$S$9:$S$1731,Calculation_Sheet!$M$9:$M$1731,Basket_Sheet!$B2,Calculation_Sheet!$AH$9:$AH$1731,1,Calculation_Sheet!$AB$9:$AB$1731,$AX$40,Calculation_Sheet!$AD$9:$AD$1731,Basket_Sheet!BD$41),IF($I$4=4,SUMIFS(Calculation_Sheet!$Y$9:$Y$1731,Calculation_Sheet!$M$9:$M$1731,Basket_Sheet!$B2,Calculation_Sheet!$AH$9:$AH$1731,1,Calculation_Sheet!$AB$9:$AB$1731,$AX$40,Calculation_Sheet!$AD$9:$AD$1731,Basket_Sheet!BD$41),IF($I$4=5,SUMIFS(Calculation_Sheet!$AA$9:$AA$1731,Calculation_Sheet!$M$9:$M$1731,Basket_Sheet!$B2,Calculation_Sheet!$AH$9:$AH$1731,1,Calculation_Sheet!$AB$9:$AB$1731,$AX$40,Calculation_Sheet!$AD$9:$AD$1731,Basket_Sheet!BD$41),"")))))),"")</f>
        <v>7.7758195397403806E-3</v>
      </c>
      <c r="BE43" s="52">
        <f>IFERROR(IF($I$4=0,SUMIFS(Calculation_Sheet!$Q$9:$Q$1731,Calculation_Sheet!$M$9:$M$1731,Basket_Sheet!$C2,Calculation_Sheet!$AH$9:$AH$1731,1,Calculation_Sheet!$AB$9:$AB$1731,$AX$40,Calculation_Sheet!$AD$9:$AD$1731,Basket_Sheet!BE$41),IF($I$4=1,SUMIFS(Calculation_Sheet!$U$9:$U$1731,Calculation_Sheet!$M$9:$M$1731,Basket_Sheet!$C2,Calculation_Sheet!$AH$9:$AH$1731,1,Calculation_Sheet!$AB$9:$AB$1731,$AX$40,Calculation_Sheet!$AD$9:$AD$1731,Basket_Sheet!BE$41),IF($I$4=2,SUMIFS(Calculation_Sheet!$W$9:$W$1731,Calculation_Sheet!$M$9:$M$1731,Basket_Sheet!$C2,Calculation_Sheet!$AH$9:$AH$1731,1,Calculation_Sheet!$AB$9:$AB$1731,$AX$40,Calculation_Sheet!$AD$9:$AD$1731,Basket_Sheet!BE$41),IF($I$4=3,SUMIFS(Calculation_Sheet!$S$9:$S$1731,Calculation_Sheet!$M$9:$M$1731,Basket_Sheet!$C2,Calculation_Sheet!$AH$9:$AH$1731,1,Calculation_Sheet!$AB$9:$AB$1731,$AX$40,Calculation_Sheet!$AD$9:$AD$1731,Basket_Sheet!BE$41),IF($I$4=4,SUMIFS(Calculation_Sheet!$Y$9:$Y$1731,Calculation_Sheet!$M$9:$M$1731,Basket_Sheet!$C2,Calculation_Sheet!$AH$9:$AH$1731,1,Calculation_Sheet!$AB$9:$AB$1731,$AX$40,Calculation_Sheet!$AD$9:$AD$1731,Basket_Sheet!BE$41),IF($I$4=5,SUMIFS(Calculation_Sheet!$AA$9:$AA$1731,Calculation_Sheet!$M$9:$M$1731,Basket_Sheet!$C2,Calculation_Sheet!$AH$9:$AH$1731,1,Calculation_Sheet!$AB$9:$AB$1731,$AX$40,Calculation_Sheet!$AD$9:$AD$1731,Basket_Sheet!BE$41),"")))))),"")</f>
        <v>1.338431695320752E-2</v>
      </c>
      <c r="BF43" s="40">
        <f>IFERROR(IF($I$4=0,SUMIFS(Calculation_Sheet!$Q$9:$Q$1731,Calculation_Sheet!$M$9:$M$1731,Basket_Sheet!$B2,Calculation_Sheet!$AH$9:$AH$1731,1,Calculation_Sheet!$AB$9:$AB$1731,$BF$40,Calculation_Sheet!$AD$9:$AD$1731,Basket_Sheet!BF$41),IF($I$4=1,SUMIFS(Calculation_Sheet!$U$9:$U$1731,Calculation_Sheet!$M$9:$M$1731,Basket_Sheet!$B2,Calculation_Sheet!$AH$9:$AH$1731,1,Calculation_Sheet!$AB$9:$AB$1731,$BF$40,Calculation_Sheet!$AD$9:$AD$1731,Basket_Sheet!BF$41),IF($I$4=2,SUMIFS(Calculation_Sheet!$W$9:$W$1731,Calculation_Sheet!$M$9:$M$1731,Basket_Sheet!$B2,Calculation_Sheet!$AH$9:$AH$1731,1,Calculation_Sheet!$AB$9:$AB$1731,$BF$40,Calculation_Sheet!$AD$9:$AD$1731,Basket_Sheet!BF$41),IF($I$4=3,SUMIFS(Calculation_Sheet!$S$9:$S$1731,Calculation_Sheet!$M$9:$M$1731,Basket_Sheet!$B2,Calculation_Sheet!$AH$9:$AH$1731,1,Calculation_Sheet!$AB$9:$AB$1731,$BF$40,Calculation_Sheet!$AD$9:$AD$1731,Basket_Sheet!BF$41),IF($I$4=4,SUMIFS(Calculation_Sheet!$Y$9:$Y$1731,Calculation_Sheet!$M$9:$M$1731,Basket_Sheet!$B2,Calculation_Sheet!$AH$9:$AH$1731,1,Calculation_Sheet!$AB$9:$AB$1731,$BF$40,Calculation_Sheet!$AD$9:$AD$1731,Basket_Sheet!BF$41),IF($I$4=5,SUMIFS(Calculation_Sheet!$AA$9:$AA$1731,Calculation_Sheet!$M$9:$M$1731,Basket_Sheet!$B2,Calculation_Sheet!$AH$9:$AH$1731,1,Calculation_Sheet!$AB$9:$AB$1731,$BF$40,Calculation_Sheet!$AD$9:$AD$1731,Basket_Sheet!BF$41),"")))))),"")</f>
        <v>1.039383146054107E-2</v>
      </c>
      <c r="BG43" s="52">
        <f>IFERROR(IF($I$4=0,SUMIFS(Calculation_Sheet!$Q$9:$Q$1731,Calculation_Sheet!$M$9:$M$1731,Basket_Sheet!$C2,Calculation_Sheet!$AH$9:$AH$1731,1,Calculation_Sheet!$AB$9:$AB$1731,$BF$40,Calculation_Sheet!$AD$9:$AD$1731,Basket_Sheet!BG$41),IF($I$4=1,SUMIFS(Calculation_Sheet!$U$9:$U$1731,Calculation_Sheet!$M$9:$M$1731,Basket_Sheet!$C2,Calculation_Sheet!$AH$9:$AH$1731,1,Calculation_Sheet!$AB$9:$AB$1731,$BF$40,Calculation_Sheet!$AD$9:$AD$1731,Basket_Sheet!BG$41),IF($I$4=2,SUMIFS(Calculation_Sheet!$W$9:$W$1731,Calculation_Sheet!$M$9:$M$1731,Basket_Sheet!$C2,Calculation_Sheet!$AH$9:$AH$1731,1,Calculation_Sheet!$AB$9:$AB$1731,$BF$40,Calculation_Sheet!$AD$9:$AD$1731,Basket_Sheet!BG$41),IF($I$4=3,SUMIFS(Calculation_Sheet!$S$9:$S$1731,Calculation_Sheet!$M$9:$M$1731,Basket_Sheet!$C2,Calculation_Sheet!$AH$9:$AH$1731,1,Calculation_Sheet!$AB$9:$AB$1731,$BF$40,Calculation_Sheet!$AD$9:$AD$1731,Basket_Sheet!BG$41),IF($I$4=4,SUMIFS(Calculation_Sheet!$Y$9:$Y$1731,Calculation_Sheet!$M$9:$M$1731,Basket_Sheet!$C2,Calculation_Sheet!$AH$9:$AH$1731,1,Calculation_Sheet!$AB$9:$AB$1731,$BF$40,Calculation_Sheet!$AD$9:$AD$1731,Basket_Sheet!BG$41),IF($I$4=5,SUMIFS(Calculation_Sheet!$AA$9:$AA$1731,Calculation_Sheet!$M$9:$M$1731,Basket_Sheet!$C2,Calculation_Sheet!$AH$9:$AH$1731,1,Calculation_Sheet!$AB$9:$AB$1731,$BF$40,Calculation_Sheet!$AD$9:$AD$1731,Basket_Sheet!BG$41),"")))))),"")</f>
        <v>-7.2995065879655208E-3</v>
      </c>
      <c r="BH43" s="40">
        <f>IFERROR(IF($I$4=0,SUMIFS(Calculation_Sheet!$Q$9:$Q$1731,Calculation_Sheet!$M$9:$M$1731,Basket_Sheet!$B2,Calculation_Sheet!$AH$9:$AH$1731,1,Calculation_Sheet!$AB$9:$AB$1731,$BF$40,Calculation_Sheet!$AD$9:$AD$1731,Basket_Sheet!BH$41),IF($I$4=1,SUMIFS(Calculation_Sheet!$U$9:$U$1731,Calculation_Sheet!$M$9:$M$1731,Basket_Sheet!$B2,Calculation_Sheet!$AH$9:$AH$1731,1,Calculation_Sheet!$AB$9:$AB$1731,$BF$40,Calculation_Sheet!$AD$9:$AD$1731,Basket_Sheet!BH$41),IF($I$4=2,SUMIFS(Calculation_Sheet!$W$9:$W$1731,Calculation_Sheet!$M$9:$M$1731,Basket_Sheet!$B2,Calculation_Sheet!$AH$9:$AH$1731,1,Calculation_Sheet!$AB$9:$AB$1731,$BF$40,Calculation_Sheet!$AD$9:$AD$1731,Basket_Sheet!BH$41),IF($I$4=3,SUMIFS(Calculation_Sheet!$S$9:$S$1731,Calculation_Sheet!$M$9:$M$1731,Basket_Sheet!$B2,Calculation_Sheet!$AH$9:$AH$1731,1,Calculation_Sheet!$AB$9:$AB$1731,$BF$40,Calculation_Sheet!$AD$9:$AD$1731,Basket_Sheet!BH$41),IF($I$4=4,SUMIFS(Calculation_Sheet!$Y$9:$Y$1731,Calculation_Sheet!$M$9:$M$1731,Basket_Sheet!$B2,Calculation_Sheet!$AH$9:$AH$1731,1,Calculation_Sheet!$AB$9:$AB$1731,$BF$40,Calculation_Sheet!$AD$9:$AD$1731,Basket_Sheet!BH$41),IF($I$4=5,SUMIFS(Calculation_Sheet!$AA$9:$AA$1731,Calculation_Sheet!$M$9:$M$1731,Basket_Sheet!$B2,Calculation_Sheet!$AH$9:$AH$1731,1,Calculation_Sheet!$AB$9:$AB$1731,$BF$40,Calculation_Sheet!$AD$9:$AD$1731,Basket_Sheet!BH$41),"")))))),"")</f>
        <v>8.2404755932963258E-3</v>
      </c>
      <c r="BI43" s="52">
        <f>IFERROR(IF($I$4=0,SUMIFS(Calculation_Sheet!$Q$9:$Q$1731,Calculation_Sheet!$M$9:$M$1731,Basket_Sheet!$C2,Calculation_Sheet!$AH$9:$AH$1731,1,Calculation_Sheet!$AB$9:$AB$1731,$BF$40,Calculation_Sheet!$AD$9:$AD$1731,Basket_Sheet!BI$41),IF($I$4=1,SUMIFS(Calculation_Sheet!$U$9:$U$1731,Calculation_Sheet!$M$9:$M$1731,Basket_Sheet!$C2,Calculation_Sheet!$AH$9:$AH$1731,1,Calculation_Sheet!$AB$9:$AB$1731,$BF$40,Calculation_Sheet!$AD$9:$AD$1731,Basket_Sheet!BI$41),IF($I$4=2,SUMIFS(Calculation_Sheet!$W$9:$W$1731,Calculation_Sheet!$M$9:$M$1731,Basket_Sheet!$C2,Calculation_Sheet!$AH$9:$AH$1731,1,Calculation_Sheet!$AB$9:$AB$1731,$BF$40,Calculation_Sheet!$AD$9:$AD$1731,Basket_Sheet!BI$41),IF($I$4=3,SUMIFS(Calculation_Sheet!$S$9:$S$1731,Calculation_Sheet!$M$9:$M$1731,Basket_Sheet!$C2,Calculation_Sheet!$AH$9:$AH$1731,1,Calculation_Sheet!$AB$9:$AB$1731,$BF$40,Calculation_Sheet!$AD$9:$AD$1731,Basket_Sheet!BI$41),IF($I$4=4,SUMIFS(Calculation_Sheet!$Y$9:$Y$1731,Calculation_Sheet!$M$9:$M$1731,Basket_Sheet!$C2,Calculation_Sheet!$AH$9:$AH$1731,1,Calculation_Sheet!$AB$9:$AB$1731,$BF$40,Calculation_Sheet!$AD$9:$AD$1731,Basket_Sheet!BI$41),IF($I$4=5,SUMIFS(Calculation_Sheet!$AA$9:$AA$1731,Calculation_Sheet!$M$9:$M$1731,Basket_Sheet!$C2,Calculation_Sheet!$AH$9:$AH$1731,1,Calculation_Sheet!$AB$9:$AB$1731,$BF$40,Calculation_Sheet!$AD$9:$AD$1731,Basket_Sheet!BI$41),"")))))),"")</f>
        <v>7.3108360986866572E-3</v>
      </c>
      <c r="BJ43" s="40">
        <f>IFERROR(IF($I$4=0,SUMIFS(Calculation_Sheet!$Q$9:$Q$1731,Calculation_Sheet!$M$9:$M$1731,Basket_Sheet!$B2,Calculation_Sheet!$AH$9:$AH$1731,1,Calculation_Sheet!$AB$9:$AB$1731,$BF$40,Calculation_Sheet!$AD$9:$AD$1731,Basket_Sheet!BJ$41),IF($I$4=1,SUMIFS(Calculation_Sheet!$U$9:$U$1731,Calculation_Sheet!$M$9:$M$1731,Basket_Sheet!$B2,Calculation_Sheet!$AH$9:$AH$1731,1,Calculation_Sheet!$AB$9:$AB$1731,$BF$40,Calculation_Sheet!$AD$9:$AD$1731,Basket_Sheet!BJ$41),IF($I$4=2,SUMIFS(Calculation_Sheet!$W$9:$W$1731,Calculation_Sheet!$M$9:$M$1731,Basket_Sheet!$B2,Calculation_Sheet!$AH$9:$AH$1731,1,Calculation_Sheet!$AB$9:$AB$1731,$BF$40,Calculation_Sheet!$AD$9:$AD$1731,Basket_Sheet!BJ$41),IF($I$4=3,SUMIFS(Calculation_Sheet!$S$9:$S$1731,Calculation_Sheet!$M$9:$M$1731,Basket_Sheet!$B2,Calculation_Sheet!$AH$9:$AH$1731,1,Calculation_Sheet!$AB$9:$AB$1731,$BF$40,Calculation_Sheet!$AD$9:$AD$1731,Basket_Sheet!BJ$41),IF($I$4=4,SUMIFS(Calculation_Sheet!$Y$9:$Y$1731,Calculation_Sheet!$M$9:$M$1731,Basket_Sheet!$B2,Calculation_Sheet!$AH$9:$AH$1731,1,Calculation_Sheet!$AB$9:$AB$1731,$BF$40,Calculation_Sheet!$AD$9:$AD$1731,Basket_Sheet!BJ$41),IF($I$4=5,SUMIFS(Calculation_Sheet!$AA$9:$AA$1731,Calculation_Sheet!$M$9:$M$1731,Basket_Sheet!$B2,Calculation_Sheet!$AH$9:$AH$1731,1,Calculation_Sheet!$AB$9:$AB$1731,$BF$40,Calculation_Sheet!$AD$9:$AD$1731,Basket_Sheet!BJ$41),"")))))),"")</f>
        <v>0</v>
      </c>
      <c r="BK43" s="52">
        <f>IFERROR(IF($I$4=0,SUMIFS(Calculation_Sheet!$Q$9:$Q$1731,Calculation_Sheet!$M$9:$M$1731,Basket_Sheet!$C2,Calculation_Sheet!$AH$9:$AH$1731,1,Calculation_Sheet!$AB$9:$AB$1731,$BF$40,Calculation_Sheet!$AD$9:$AD$1731,Basket_Sheet!BK$41),IF($I$4=1,SUMIFS(Calculation_Sheet!$U$9:$U$1731,Calculation_Sheet!$M$9:$M$1731,Basket_Sheet!$C2,Calculation_Sheet!$AH$9:$AH$1731,1,Calculation_Sheet!$AB$9:$AB$1731,$BF$40,Calculation_Sheet!$AD$9:$AD$1731,Basket_Sheet!BK$41),IF($I$4=2,SUMIFS(Calculation_Sheet!$W$9:$W$1731,Calculation_Sheet!$M$9:$M$1731,Basket_Sheet!$C2,Calculation_Sheet!$AH$9:$AH$1731,1,Calculation_Sheet!$AB$9:$AB$1731,$BF$40,Calculation_Sheet!$AD$9:$AD$1731,Basket_Sheet!BK$41),IF($I$4=3,SUMIFS(Calculation_Sheet!$S$9:$S$1731,Calculation_Sheet!$M$9:$M$1731,Basket_Sheet!$C2,Calculation_Sheet!$AH$9:$AH$1731,1,Calculation_Sheet!$AB$9:$AB$1731,$BF$40,Calculation_Sheet!$AD$9:$AD$1731,Basket_Sheet!BK$41),IF($I$4=4,SUMIFS(Calculation_Sheet!$Y$9:$Y$1731,Calculation_Sheet!$M$9:$M$1731,Basket_Sheet!$C2,Calculation_Sheet!$AH$9:$AH$1731,1,Calculation_Sheet!$AB$9:$AB$1731,$BF$40,Calculation_Sheet!$AD$9:$AD$1731,Basket_Sheet!BK$41),IF($I$4=5,SUMIFS(Calculation_Sheet!$AA$9:$AA$1731,Calculation_Sheet!$M$9:$M$1731,Basket_Sheet!$C2,Calculation_Sheet!$AH$9:$AH$1731,1,Calculation_Sheet!$AB$9:$AB$1731,$BF$40,Calculation_Sheet!$AD$9:$AD$1731,Basket_Sheet!BK$41),"")))))),"")</f>
        <v>0</v>
      </c>
      <c r="BL43" s="40">
        <f>IFERROR(IF($I$4=0,SUMIFS(Calculation_Sheet!$Q$9:$Q$1731,Calculation_Sheet!$M$9:$M$1731,Basket_Sheet!$B2,Calculation_Sheet!$AH$9:$AH$1731,1,Calculation_Sheet!$AB$9:$AB$1731,$BF$40,Calculation_Sheet!$AD$9:$AD$1731,Basket_Sheet!BL$41),IF($I$4=1,SUMIFS(Calculation_Sheet!$U$9:$U$1731,Calculation_Sheet!$M$9:$M$1731,Basket_Sheet!$B2,Calculation_Sheet!$AH$9:$AH$1731,1,Calculation_Sheet!$AB$9:$AB$1731,$BF$40,Calculation_Sheet!$AD$9:$AD$1731,Basket_Sheet!BL$41),IF($I$4=2,SUMIFS(Calculation_Sheet!$W$9:$W$1731,Calculation_Sheet!$M$9:$M$1731,Basket_Sheet!$B2,Calculation_Sheet!$AH$9:$AH$1731,1,Calculation_Sheet!$AB$9:$AB$1731,$BF$40,Calculation_Sheet!$AD$9:$AD$1731,Basket_Sheet!BL$41),IF($I$4=3,SUMIFS(Calculation_Sheet!$S$9:$S$1731,Calculation_Sheet!$M$9:$M$1731,Basket_Sheet!$B2,Calculation_Sheet!$AH$9:$AH$1731,1,Calculation_Sheet!$AB$9:$AB$1731,$BF$40,Calculation_Sheet!$AD$9:$AD$1731,Basket_Sheet!BL$41),IF($I$4=4,SUMIFS(Calculation_Sheet!$Y$9:$Y$1731,Calculation_Sheet!$M$9:$M$1731,Basket_Sheet!$B2,Calculation_Sheet!$AH$9:$AH$1731,1,Calculation_Sheet!$AB$9:$AB$1731,$BF$40,Calculation_Sheet!$AD$9:$AD$1731,Basket_Sheet!BL$41),IF($I$4=5,SUMIFS(Calculation_Sheet!$AA$9:$AA$1731,Calculation_Sheet!$M$9:$M$1731,Basket_Sheet!$B2,Calculation_Sheet!$AH$9:$AH$1731,1,Calculation_Sheet!$AB$9:$AB$1731,$BF$40,Calculation_Sheet!$AD$9:$AD$1731,Basket_Sheet!BL$41),"")))))),"")</f>
        <v>0</v>
      </c>
      <c r="BM43" s="41">
        <f>IFERROR(IF($I$4=0,SUMIFS(Calculation_Sheet!$Q$9:$Q$1731,Calculation_Sheet!$M$9:$M$1731,Basket_Sheet!$C2,Calculation_Sheet!$AH$9:$AH$1731,1,Calculation_Sheet!$AB$9:$AB$1731,$BF$40,Calculation_Sheet!$AD$9:$AD$1731,Basket_Sheet!BM$41),IF($I$4=1,SUMIFS(Calculation_Sheet!$U$9:$U$1731,Calculation_Sheet!$M$9:$M$1731,Basket_Sheet!$C2,Calculation_Sheet!$AH$9:$AH$1731,1,Calculation_Sheet!$AB$9:$AB$1731,$BF$40,Calculation_Sheet!$AD$9:$AD$1731,Basket_Sheet!BM$41),IF($I$4=2,SUMIFS(Calculation_Sheet!$W$9:$W$1731,Calculation_Sheet!$M$9:$M$1731,Basket_Sheet!$C2,Calculation_Sheet!$AH$9:$AH$1731,1,Calculation_Sheet!$AB$9:$AB$1731,$BF$40,Calculation_Sheet!$AD$9:$AD$1731,Basket_Sheet!BM$41),IF($I$4=3,SUMIFS(Calculation_Sheet!$S$9:$S$1731,Calculation_Sheet!$M$9:$M$1731,Basket_Sheet!$C2,Calculation_Sheet!$AH$9:$AH$1731,1,Calculation_Sheet!$AB$9:$AB$1731,$BF$40,Calculation_Sheet!$AD$9:$AD$1731,Basket_Sheet!BM$41),IF($I$4=4,SUMIFS(Calculation_Sheet!$Y$9:$Y$1731,Calculation_Sheet!$M$9:$M$1731,Basket_Sheet!$C2,Calculation_Sheet!$AH$9:$AH$1731,1,Calculation_Sheet!$AB$9:$AB$1731,$BF$40,Calculation_Sheet!$AD$9:$AD$1731,Basket_Sheet!BM$41),IF($I$4=5,SUMIFS(Calculation_Sheet!$AA$9:$AA$1731,Calculation_Sheet!$M$9:$M$1731,Basket_Sheet!$C2,Calculation_Sheet!$AH$9:$AH$1731,1,Calculation_Sheet!$AB$9:$AB$1731,$BF$40,Calculation_Sheet!$AD$9:$AD$1731,Basket_Sheet!BM$41),"")))))),"")</f>
        <v>0</v>
      </c>
    </row>
    <row r="44" spans="1:65" x14ac:dyDescent="0.35">
      <c r="A44" s="28" t="s">
        <v>21</v>
      </c>
      <c r="B44" s="40" t="str">
        <f>IFERROR(IF($I$4=0,AVERAGEIFS(Calculation_Sheet!$Q$9:$Q$1731,Calculation_Sheet!$M$9:$M$1731,Basket_Sheet!$B3,Calculation_Sheet!$AH$9:$AH$1731,1,Calculation_Sheet!$AB$9:$AB$1731,$B$40,Calculation_Sheet!$AD$9:$AD$1731,Basket_Sheet!B$41),IF($I$4=1,AVERAGEIFS(Calculation_Sheet!$U$9:$U$1731,Calculation_Sheet!$M$9:$M$1731,Basket_Sheet!$B3,Calculation_Sheet!$AH$9:$AH$1731,1,Calculation_Sheet!$AB$9:$AB$1731,$B$40,Calculation_Sheet!$AD$9:$AD$1731,Basket_Sheet!B$41),IF($I$4=2,AVERAGEIFS(Calculation_Sheet!$W$9:$W$1731,Calculation_Sheet!$M$9:$M$1731,Basket_Sheet!$B3,Calculation_Sheet!$AH$9:$AH$1731,1,Calculation_Sheet!$AB$9:$AB$1731,$B$40,Calculation_Sheet!$AD$9:$AD$1731,Basket_Sheet!B$41),IF($I$4=3,AVERAGEIFS(Calculation_Sheet!$S$9:$S$1731,Calculation_Sheet!$M$9:$M$1731,Basket_Sheet!$B3,Calculation_Sheet!$AH$9:$AH$1731,1,Calculation_Sheet!$AB$9:$AB$1731,$B$40,Calculation_Sheet!$AD$9:$AD$1731,Basket_Sheet!B$41),IF($I$4=4,AVERAGEIFS(Calculation_Sheet!$Y$9:$Y$1731,Calculation_Sheet!$M$9:$M$1731,Basket_Sheet!$B3,Calculation_Sheet!$AH$9:$AH$1731,1,Calculation_Sheet!$AB$9:$AB$1731,$B$40,Calculation_Sheet!$AD$9:$AD$1731,Basket_Sheet!B$41),IF($I$4=5,AVERAGEIFS(Calculation_Sheet!$AA$9:$AA$1731,Calculation_Sheet!$M$9:$M$1731,Basket_Sheet!$B3,Calculation_Sheet!$AH$9:$AH$1731,1,Calculation_Sheet!$AB$9:$AB$1731,$B$40,Calculation_Sheet!$AD$9:$AD$1731,Basket_Sheet!B$41),"")))))),"")</f>
        <v/>
      </c>
      <c r="C44" s="52" t="str">
        <f>IFERROR(IF($I$4=0,AVERAGEIFS(Calculation_Sheet!$Q$9:$Q$1731,Calculation_Sheet!$M$9:$M$1731,Basket_Sheet!$C3,Calculation_Sheet!$AH$9:$AH$1731,1,Calculation_Sheet!$AB$9:$AB$1731,$B$40,Calculation_Sheet!$AD$9:$AD$1731,Basket_Sheet!C$41),IF($I$4=1,AVERAGEIFS(Calculation_Sheet!$U$9:$U$1731,Calculation_Sheet!$M$9:$M$1731,Basket_Sheet!$C3,Calculation_Sheet!$AH$9:$AH$1731,1,Calculation_Sheet!$AB$9:$AB$1731,$B$40,Calculation_Sheet!$AD$9:$AD$1731,Basket_Sheet!C$41),IF($I$4=2,AVERAGEIFS(Calculation_Sheet!$W$9:$W$1731,Calculation_Sheet!$M$9:$M$1731,Basket_Sheet!$C3,Calculation_Sheet!$AH$9:$AH$1731,1,Calculation_Sheet!$AB$9:$AB$1731,$B$40,Calculation_Sheet!$AD$9:$AD$1731,Basket_Sheet!C$41),IF($I$4=3,AVERAGEIFS(Calculation_Sheet!$S$9:$S$1731,Calculation_Sheet!$M$9:$M$1731,Basket_Sheet!$C3,Calculation_Sheet!$AH$9:$AH$1731,1,Calculation_Sheet!$AB$9:$AB$1731,$B$40,Calculation_Sheet!$AD$9:$AD$1731,Basket_Sheet!C$41),IF($I$4=4,AVERAGEIFS(Calculation_Sheet!$Y$9:$Y$1731,Calculation_Sheet!$M$9:$M$1731,Basket_Sheet!$C3,Calculation_Sheet!$AH$9:$AH$1731,1,Calculation_Sheet!$AB$9:$AB$1731,$B$40,Calculation_Sheet!$AD$9:$AD$1731,Basket_Sheet!C$41),IF($I$4=5,AVERAGEIFS(Calculation_Sheet!$AA$9:$AA$1731,Calculation_Sheet!$M$9:$M$1731,Basket_Sheet!$C3,Calculation_Sheet!$AH$9:$AH$1731,1,Calculation_Sheet!$AB$9:$AB$1731,$B$40,Calculation_Sheet!$AD$9:$AD$1731,Basket_Sheet!C$41),"")))))),"")</f>
        <v/>
      </c>
      <c r="D44" s="52">
        <f>IFERROR(IF($I$4=0,SUMIFS(Calculation_Sheet!$Q$9:$Q$1731,Calculation_Sheet!$M$9:$M$1731,Basket_Sheet!$B3,Calculation_Sheet!$AH$9:$AH$1731,1,Calculation_Sheet!$AB$9:$AB$1731,$B$40,Calculation_Sheet!$AD$9:$AD$1731,Basket_Sheet!D$41),IF($I$4=1,SUMIFS(Calculation_Sheet!$U$9:$U$1731,Calculation_Sheet!$M$9:$M$1731,Basket_Sheet!$B3,Calculation_Sheet!$AH$9:$AH$1731,1,Calculation_Sheet!$AB$9:$AB$1731,$B$40,Calculation_Sheet!$AD$9:$AD$1731,Basket_Sheet!D$41),IF($I$4=2,SUMIFS(Calculation_Sheet!$W$9:$W$1731,Calculation_Sheet!$M$9:$M$1731,Basket_Sheet!$B3,Calculation_Sheet!$AH$9:$AH$1731,1,Calculation_Sheet!$AB$9:$AB$1731,$B$40,Calculation_Sheet!$AD$9:$AD$1731,Basket_Sheet!D$41),IF($I$4=3,SUMIFS(Calculation_Sheet!$S$9:$S$1731,Calculation_Sheet!$M$9:$M$1731,Basket_Sheet!$B3,Calculation_Sheet!$AH$9:$AH$1731,1,Calculation_Sheet!$AB$9:$AB$1731,$B$40,Calculation_Sheet!$AD$9:$AD$1731,Basket_Sheet!D$41),IF($I$4=4,SUMIFS(Calculation_Sheet!$Y$9:$Y$1731,Calculation_Sheet!$M$9:$M$1731,Basket_Sheet!$B3,Calculation_Sheet!$AH$9:$AH$1731,1,Calculation_Sheet!$AB$9:$AB$1731,$B$40,Calculation_Sheet!$AD$9:$AD$1731,Basket_Sheet!D$41),IF($I$4=5,SUMIFS(Calculation_Sheet!$AA$9:$AA$1731,Calculation_Sheet!$M$9:$M$1731,Basket_Sheet!$B3,Calculation_Sheet!$AH$9:$AH$1731,1,Calculation_Sheet!$AB$9:$AB$1731,$B$40,Calculation_Sheet!$AD$9:$AD$1731,Basket_Sheet!D$41),"")))))),"")</f>
        <v>6.6152525190132927E-4</v>
      </c>
      <c r="E44" s="52">
        <f>IFERROR(IF($I$4=0,SUMIFS(Calculation_Sheet!$Q$9:$Q$1731,Calculation_Sheet!$M$9:$M$1731,Basket_Sheet!$C3,Calculation_Sheet!$AH$9:$AH$1731,1,Calculation_Sheet!$AB$9:$AB$1731,$B$40,Calculation_Sheet!$AD$9:$AD$1731,Basket_Sheet!E$41),IF($I$4=1,SUMIFS(Calculation_Sheet!$U$9:$U$1731,Calculation_Sheet!$M$9:$M$1731,Basket_Sheet!$C3,Calculation_Sheet!$AH$9:$AH$1731,1,Calculation_Sheet!$AB$9:$AB$1731,$B$40,Calculation_Sheet!$AD$9:$AD$1731,Basket_Sheet!E$41),IF($I$4=2,SUMIFS(Calculation_Sheet!$W$9:$W$1731,Calculation_Sheet!$M$9:$M$1731,Basket_Sheet!$C3,Calculation_Sheet!$AH$9:$AH$1731,1,Calculation_Sheet!$AB$9:$AB$1731,$B$40,Calculation_Sheet!$AD$9:$AD$1731,Basket_Sheet!E$41),IF($I$4=3,SUMIFS(Calculation_Sheet!$S$9:$S$1731,Calculation_Sheet!$M$9:$M$1731,Basket_Sheet!$C3,Calculation_Sheet!$AH$9:$AH$1731,1,Calculation_Sheet!$AB$9:$AB$1731,$B$40,Calculation_Sheet!$AD$9:$AD$1731,Basket_Sheet!E$41),IF($I$4=4,SUMIFS(Calculation_Sheet!$Y$9:$Y$1731,Calculation_Sheet!$M$9:$M$1731,Basket_Sheet!$C3,Calculation_Sheet!$AH$9:$AH$1731,1,Calculation_Sheet!$AB$9:$AB$1731,$B$40,Calculation_Sheet!$AD$9:$AD$1731,Basket_Sheet!E$41),IF($I$4=5,SUMIFS(Calculation_Sheet!$AA$9:$AA$1731,Calculation_Sheet!$M$9:$M$1731,Basket_Sheet!$C3,Calculation_Sheet!$AH$9:$AH$1731,1,Calculation_Sheet!$AB$9:$AB$1731,$B$40,Calculation_Sheet!$AD$9:$AD$1731,Basket_Sheet!E$41),"")))))),"")</f>
        <v>4.9097197853236185E-3</v>
      </c>
      <c r="F44" s="52">
        <f>IFERROR(IF($I$4=0,SUMIFS(Calculation_Sheet!$Q$9:$Q$1731,Calculation_Sheet!$M$9:$M$1731,Basket_Sheet!$B3,Calculation_Sheet!$AH$9:$AH$1731,1,Calculation_Sheet!$AB$9:$AB$1731,$B$40,Calculation_Sheet!$AD$9:$AD$1731,Basket_Sheet!F$41),IF($I$4=1,SUMIFS(Calculation_Sheet!$U$9:$U$1731,Calculation_Sheet!$M$9:$M$1731,Basket_Sheet!$B3,Calculation_Sheet!$AH$9:$AH$1731,1,Calculation_Sheet!$AB$9:$AB$1731,$B$40,Calculation_Sheet!$AD$9:$AD$1731,Basket_Sheet!F$41),IF($I$4=2,SUMIFS(Calculation_Sheet!$W$9:$W$1731,Calculation_Sheet!$M$9:$M$1731,Basket_Sheet!$B3,Calculation_Sheet!$AH$9:$AH$1731,1,Calculation_Sheet!$AB$9:$AB$1731,$B$40,Calculation_Sheet!$AD$9:$AD$1731,Basket_Sheet!F$41),IF($I$4=3,SUMIFS(Calculation_Sheet!$S$9:$S$1731,Calculation_Sheet!$M$9:$M$1731,Basket_Sheet!$B3,Calculation_Sheet!$AH$9:$AH$1731,1,Calculation_Sheet!$AB$9:$AB$1731,$B$40,Calculation_Sheet!$AD$9:$AD$1731,Basket_Sheet!F$41),IF($I$4=4,SUMIFS(Calculation_Sheet!$Y$9:$Y$1731,Calculation_Sheet!$M$9:$M$1731,Basket_Sheet!$B3,Calculation_Sheet!$AH$9:$AH$1731,1,Calculation_Sheet!$AB$9:$AB$1731,$B$40,Calculation_Sheet!$AD$9:$AD$1731,Basket_Sheet!F$41),IF($I$4=5,SUMIFS(Calculation_Sheet!$AA$9:$AA$1731,Calculation_Sheet!$M$9:$M$1731,Basket_Sheet!$B3,Calculation_Sheet!$AH$9:$AH$1731,1,Calculation_Sheet!$AB$9:$AB$1731,$B$40,Calculation_Sheet!$AD$9:$AD$1731,Basket_Sheet!F$41),"")))))),"")</f>
        <v>9.1436440398037222E-3</v>
      </c>
      <c r="G44" s="52">
        <f>IFERROR(IF($I$4=0,SUMIFS(Calculation_Sheet!$Q$9:$Q$1731,Calculation_Sheet!$M$9:$M$1731,Basket_Sheet!$C3,Calculation_Sheet!$AH$9:$AH$1731,1,Calculation_Sheet!$AB$9:$AB$1731,$B$40,Calculation_Sheet!$AD$9:$AD$1731,Basket_Sheet!G$41),IF($I$4=1,SUMIFS(Calculation_Sheet!$U$9:$U$1731,Calculation_Sheet!$M$9:$M$1731,Basket_Sheet!$C3,Calculation_Sheet!$AH$9:$AH$1731,1,Calculation_Sheet!$AB$9:$AB$1731,$B$40,Calculation_Sheet!$AD$9:$AD$1731,Basket_Sheet!G$41),IF($I$4=2,SUMIFS(Calculation_Sheet!$W$9:$W$1731,Calculation_Sheet!$M$9:$M$1731,Basket_Sheet!$C3,Calculation_Sheet!$AH$9:$AH$1731,1,Calculation_Sheet!$AB$9:$AB$1731,$B$40,Calculation_Sheet!$AD$9:$AD$1731,Basket_Sheet!G$41),IF($I$4=3,SUMIFS(Calculation_Sheet!$S$9:$S$1731,Calculation_Sheet!$M$9:$M$1731,Basket_Sheet!$C3,Calculation_Sheet!$AH$9:$AH$1731,1,Calculation_Sheet!$AB$9:$AB$1731,$B$40,Calculation_Sheet!$AD$9:$AD$1731,Basket_Sheet!G$41),IF($I$4=4,SUMIFS(Calculation_Sheet!$Y$9:$Y$1731,Calculation_Sheet!$M$9:$M$1731,Basket_Sheet!$C3,Calculation_Sheet!$AH$9:$AH$1731,1,Calculation_Sheet!$AB$9:$AB$1731,$B$40,Calculation_Sheet!$AD$9:$AD$1731,Basket_Sheet!G$41),IF($I$4=5,SUMIFS(Calculation_Sheet!$AA$9:$AA$1731,Calculation_Sheet!$M$9:$M$1731,Basket_Sheet!$C3,Calculation_Sheet!$AH$9:$AH$1731,1,Calculation_Sheet!$AB$9:$AB$1731,$B$40,Calculation_Sheet!$AD$9:$AD$1731,Basket_Sheet!G$41),"")))))),"")</f>
        <v>1.7574993650972481E-2</v>
      </c>
      <c r="H44" s="52">
        <f>IFERROR(IF($I$4=0,SUMIFS(Calculation_Sheet!$Q$9:$Q$1731,Calculation_Sheet!$M$9:$M$1731,Basket_Sheet!$B3,Calculation_Sheet!$AH$9:$AH$1731,1,Calculation_Sheet!$AB$9:$AB$1731,$B$40,Calculation_Sheet!$AD$9:$AD$1731,Basket_Sheet!H$41),IF($I$4=1,SUMIFS(Calculation_Sheet!$U$9:$U$1731,Calculation_Sheet!$M$9:$M$1731,Basket_Sheet!$B3,Calculation_Sheet!$AH$9:$AH$1731,1,Calculation_Sheet!$AB$9:$AB$1731,$B$40,Calculation_Sheet!$AD$9:$AD$1731,Basket_Sheet!H$41),IF($I$4=2,SUMIFS(Calculation_Sheet!$W$9:$W$1731,Calculation_Sheet!$M$9:$M$1731,Basket_Sheet!$B3,Calculation_Sheet!$AH$9:$AH$1731,1,Calculation_Sheet!$AB$9:$AB$1731,$B$40,Calculation_Sheet!$AD$9:$AD$1731,Basket_Sheet!H$41),IF($I$4=3,SUMIFS(Calculation_Sheet!$S$9:$S$1731,Calculation_Sheet!$M$9:$M$1731,Basket_Sheet!$B3,Calculation_Sheet!$AH$9:$AH$1731,1,Calculation_Sheet!$AB$9:$AB$1731,$B$40,Calculation_Sheet!$AD$9:$AD$1731,Basket_Sheet!H$41),IF($I$4=4,SUMIFS(Calculation_Sheet!$Y$9:$Y$1731,Calculation_Sheet!$M$9:$M$1731,Basket_Sheet!$B3,Calculation_Sheet!$AH$9:$AH$1731,1,Calculation_Sheet!$AB$9:$AB$1731,$B$40,Calculation_Sheet!$AD$9:$AD$1731,Basket_Sheet!H$41),IF($I$4=5,SUMIFS(Calculation_Sheet!$AA$9:$AA$1731,Calculation_Sheet!$M$9:$M$1731,Basket_Sheet!$B3,Calculation_Sheet!$AH$9:$AH$1731,1,Calculation_Sheet!$AB$9:$AB$1731,$B$40,Calculation_Sheet!$AD$9:$AD$1731,Basket_Sheet!H$41),"")))))),"")</f>
        <v>7.1479634586992802E-3</v>
      </c>
      <c r="I44" s="52">
        <f>IFERROR(IF($I$4=0,SUMIFS(Calculation_Sheet!$Q$9:$Q$1731,Calculation_Sheet!$M$9:$M$1731,Basket_Sheet!$C3,Calculation_Sheet!$AH$9:$AH$1731,1,Calculation_Sheet!$AB$9:$AB$1731,$B$40,Calculation_Sheet!$AD$9:$AD$1731,Basket_Sheet!I$41),IF($I$4=1,SUMIFS(Calculation_Sheet!$U$9:$U$1731,Calculation_Sheet!$M$9:$M$1731,Basket_Sheet!$C3,Calculation_Sheet!$AH$9:$AH$1731,1,Calculation_Sheet!$AB$9:$AB$1731,$B$40,Calculation_Sheet!$AD$9:$AD$1731,Basket_Sheet!I$41),IF($I$4=2,SUMIFS(Calculation_Sheet!$W$9:$W$1731,Calculation_Sheet!$M$9:$M$1731,Basket_Sheet!$C3,Calculation_Sheet!$AH$9:$AH$1731,1,Calculation_Sheet!$AB$9:$AB$1731,$B$40,Calculation_Sheet!$AD$9:$AD$1731,Basket_Sheet!I$41),IF($I$4=3,SUMIFS(Calculation_Sheet!$S$9:$S$1731,Calculation_Sheet!$M$9:$M$1731,Basket_Sheet!$C3,Calculation_Sheet!$AH$9:$AH$1731,1,Calculation_Sheet!$AB$9:$AB$1731,$B$40,Calculation_Sheet!$AD$9:$AD$1731,Basket_Sheet!I$41),IF($I$4=4,SUMIFS(Calculation_Sheet!$Y$9:$Y$1731,Calculation_Sheet!$M$9:$M$1731,Basket_Sheet!$C3,Calculation_Sheet!$AH$9:$AH$1731,1,Calculation_Sheet!$AB$9:$AB$1731,$B$40,Calculation_Sheet!$AD$9:$AD$1731,Basket_Sheet!I$41),IF($I$4=5,SUMIFS(Calculation_Sheet!$AA$9:$AA$1731,Calculation_Sheet!$M$9:$M$1731,Basket_Sheet!$C3,Calculation_Sheet!$AH$9:$AH$1731,1,Calculation_Sheet!$AB$9:$AB$1731,$B$40,Calculation_Sheet!$AD$9:$AD$1731,Basket_Sheet!I$41),"")))))),"")</f>
        <v>6.1609341929735884E-4</v>
      </c>
      <c r="J44" s="40">
        <f>IFERROR(IF($I$4=0,SUMIFS(Calculation_Sheet!$Q$9:$Q$1731,Calculation_Sheet!$M$9:$M$1731,Basket_Sheet!$B3,Calculation_Sheet!$AH$9:$AH$1731,1,Calculation_Sheet!$AB$9:$AB$1731,$J$40,Calculation_Sheet!$AD$9:$AD$1731,Basket_Sheet!J$41),IF($I$4=1,SUMIFS(Calculation_Sheet!$U$9:$U$1731,Calculation_Sheet!$M$9:$M$1731,Basket_Sheet!$B3,Calculation_Sheet!$AH$9:$AH$1731,1,Calculation_Sheet!$AB$9:$AB$1731,$J$40,Calculation_Sheet!$AD$9:$AD$1731,Basket_Sheet!J$41),IF($I$4=2,SUMIFS(Calculation_Sheet!$W$9:$W$1731,Calculation_Sheet!$M$9:$M$1731,Basket_Sheet!$B3,Calculation_Sheet!$AH$9:$AH$1731,1,Calculation_Sheet!$AB$9:$AB$1731,$J$40,Calculation_Sheet!$AD$9:$AD$1731,Basket_Sheet!J$41),IF($I$4=3,SUMIFS(Calculation_Sheet!$S$9:$S$1731,Calculation_Sheet!$M$9:$M$1731,Basket_Sheet!$B3,Calculation_Sheet!$AH$9:$AH$1731,1,Calculation_Sheet!$AB$9:$AB$1731,$J$40,Calculation_Sheet!$AD$9:$AD$1731,Basket_Sheet!J$41),IF($I$4=4,SUMIFS(Calculation_Sheet!$Y$9:$Y$1731,Calculation_Sheet!$M$9:$M$1731,Basket_Sheet!$B3,Calculation_Sheet!$AH$9:$AH$1731,1,Calculation_Sheet!$AB$9:$AB$1731,$J$40,Calculation_Sheet!$AD$9:$AD$1731,Basket_Sheet!J$41),IF($I$4=5,SUMIFS(Calculation_Sheet!$AA$9:$AA$1731,Calculation_Sheet!$M$9:$M$1731,Basket_Sheet!$B3,Calculation_Sheet!$AH$9:$AH$1731,1,Calculation_Sheet!$AB$9:$AB$1731,$J$40,Calculation_Sheet!$AD$9:$AD$1731,Basket_Sheet!J$41),"")))))),"")</f>
        <v>-1.1164702716035535E-3</v>
      </c>
      <c r="K44" s="52">
        <f>IFERROR(IF($I$4=0,SUMIFS(Calculation_Sheet!$Q$9:$Q$1731,Calculation_Sheet!$M$9:$M$1731,Basket_Sheet!$C3,Calculation_Sheet!$AH$9:$AH$1731,1,Calculation_Sheet!$AB$9:$AB$1731,$J$40,Calculation_Sheet!$AD$9:$AD$1731,Basket_Sheet!K$41),IF($I$4=1,SUMIFS(Calculation_Sheet!$U$9:$U$1731,Calculation_Sheet!$M$9:$M$1731,Basket_Sheet!$C3,Calculation_Sheet!$AH$9:$AH$1731,1,Calculation_Sheet!$AB$9:$AB$1731,$J$40,Calculation_Sheet!$AD$9:$AD$1731,Basket_Sheet!K$41),IF($I$4=2,SUMIFS(Calculation_Sheet!$W$9:$W$1731,Calculation_Sheet!$M$9:$M$1731,Basket_Sheet!$C3,Calculation_Sheet!$AH$9:$AH$1731,1,Calculation_Sheet!$AB$9:$AB$1731,$J$40,Calculation_Sheet!$AD$9:$AD$1731,Basket_Sheet!K$41),IF($I$4=3,SUMIFS(Calculation_Sheet!$S$9:$S$1731,Calculation_Sheet!$M$9:$M$1731,Basket_Sheet!$C3,Calculation_Sheet!$AH$9:$AH$1731,1,Calculation_Sheet!$AB$9:$AB$1731,$J$40,Calculation_Sheet!$AD$9:$AD$1731,Basket_Sheet!K$41),IF($I$4=4,SUMIFS(Calculation_Sheet!$Y$9:$Y$1731,Calculation_Sheet!$M$9:$M$1731,Basket_Sheet!$C3,Calculation_Sheet!$AH$9:$AH$1731,1,Calculation_Sheet!$AB$9:$AB$1731,$J$40,Calculation_Sheet!$AD$9:$AD$1731,Basket_Sheet!K$41),IF($I$4=5,SUMIFS(Calculation_Sheet!$AA$9:$AA$1731,Calculation_Sheet!$M$9:$M$1731,Basket_Sheet!$C3,Calculation_Sheet!$AH$9:$AH$1731,1,Calculation_Sheet!$AB$9:$AB$1731,$J$40,Calculation_Sheet!$AD$9:$AD$1731,Basket_Sheet!K$41),"")))))),"")</f>
        <v>2.4570726766315998E-2</v>
      </c>
      <c r="L44" s="40">
        <f>IFERROR(IF($I$4=0,SUMIFS(Calculation_Sheet!$Q$9:$Q$1731,Calculation_Sheet!$M$9:$M$1731,Basket_Sheet!$B3,Calculation_Sheet!$AH$9:$AH$1731,1,Calculation_Sheet!$AB$9:$AB$1731,$J$40,Calculation_Sheet!$AD$9:$AD$1731,Basket_Sheet!L$41),IF($I$4=1,SUMIFS(Calculation_Sheet!$U$9:$U$1731,Calculation_Sheet!$M$9:$M$1731,Basket_Sheet!$B3,Calculation_Sheet!$AH$9:$AH$1731,1,Calculation_Sheet!$AB$9:$AB$1731,$J$40,Calculation_Sheet!$AD$9:$AD$1731,Basket_Sheet!L$41),IF($I$4=2,SUMIFS(Calculation_Sheet!$W$9:$W$1731,Calculation_Sheet!$M$9:$M$1731,Basket_Sheet!$B3,Calculation_Sheet!$AH$9:$AH$1731,1,Calculation_Sheet!$AB$9:$AB$1731,$J$40,Calculation_Sheet!$AD$9:$AD$1731,Basket_Sheet!L$41),IF($I$4=3,SUMIFS(Calculation_Sheet!$S$9:$S$1731,Calculation_Sheet!$M$9:$M$1731,Basket_Sheet!$B3,Calculation_Sheet!$AH$9:$AH$1731,1,Calculation_Sheet!$AB$9:$AB$1731,$J$40,Calculation_Sheet!$AD$9:$AD$1731,Basket_Sheet!L$41),IF($I$4=4,SUMIFS(Calculation_Sheet!$Y$9:$Y$1731,Calculation_Sheet!$M$9:$M$1731,Basket_Sheet!$B3,Calculation_Sheet!$AH$9:$AH$1731,1,Calculation_Sheet!$AB$9:$AB$1731,$J$40,Calculation_Sheet!$AD$9:$AD$1731,Basket_Sheet!L$41),IF($I$4=5,SUMIFS(Calculation_Sheet!$AA$9:$AA$1731,Calculation_Sheet!$M$9:$M$1731,Basket_Sheet!$B3,Calculation_Sheet!$AH$9:$AH$1731,1,Calculation_Sheet!$AB$9:$AB$1731,$J$40,Calculation_Sheet!$AD$9:$AD$1731,Basket_Sheet!L$41),"")))))),"")</f>
        <v>2.8024723156860887E-3</v>
      </c>
      <c r="M44" s="52">
        <f>IFERROR(IF($I$4=0,SUMIFS(Calculation_Sheet!$Q$9:$Q$1731,Calculation_Sheet!$M$9:$M$1731,Basket_Sheet!$C3,Calculation_Sheet!$AH$9:$AH$1731,1,Calculation_Sheet!$AB$9:$AB$1731,$J$40,Calculation_Sheet!$AD$9:$AD$1731,Basket_Sheet!M$41),IF($I$4=1,SUMIFS(Calculation_Sheet!$U$9:$U$1731,Calculation_Sheet!$M$9:$M$1731,Basket_Sheet!$C3,Calculation_Sheet!$AH$9:$AH$1731,1,Calculation_Sheet!$AB$9:$AB$1731,$J$40,Calculation_Sheet!$AD$9:$AD$1731,Basket_Sheet!M$41),IF($I$4=2,SUMIFS(Calculation_Sheet!$W$9:$W$1731,Calculation_Sheet!$M$9:$M$1731,Basket_Sheet!$C3,Calculation_Sheet!$AH$9:$AH$1731,1,Calculation_Sheet!$AB$9:$AB$1731,$J$40,Calculation_Sheet!$AD$9:$AD$1731,Basket_Sheet!M$41),IF($I$4=3,SUMIFS(Calculation_Sheet!$S$9:$S$1731,Calculation_Sheet!$M$9:$M$1731,Basket_Sheet!$C3,Calculation_Sheet!$AH$9:$AH$1731,1,Calculation_Sheet!$AB$9:$AB$1731,$J$40,Calculation_Sheet!$AD$9:$AD$1731,Basket_Sheet!M$41),IF($I$4=4,SUMIFS(Calculation_Sheet!$Y$9:$Y$1731,Calculation_Sheet!$M$9:$M$1731,Basket_Sheet!$C3,Calculation_Sheet!$AH$9:$AH$1731,1,Calculation_Sheet!$AB$9:$AB$1731,$J$40,Calculation_Sheet!$AD$9:$AD$1731,Basket_Sheet!M$41),IF($I$4=5,SUMIFS(Calculation_Sheet!$AA$9:$AA$1731,Calculation_Sheet!$M$9:$M$1731,Basket_Sheet!$C3,Calculation_Sheet!$AH$9:$AH$1731,1,Calculation_Sheet!$AB$9:$AB$1731,$J$40,Calculation_Sheet!$AD$9:$AD$1731,Basket_Sheet!M$41),"")))))),"")</f>
        <v>9.586497444427966E-3</v>
      </c>
      <c r="N44" s="40">
        <f>IFERROR(IF($I$4=0,SUMIFS(Calculation_Sheet!$Q$9:$Q$1731,Calculation_Sheet!$M$9:$M$1731,Basket_Sheet!$B3,Calculation_Sheet!$AH$9:$AH$1731,1,Calculation_Sheet!$AB$9:$AB$1731,$J$40,Calculation_Sheet!$AD$9:$AD$1731,Basket_Sheet!N$41),IF($I$4=1,SUMIFS(Calculation_Sheet!$U$9:$U$1731,Calculation_Sheet!$M$9:$M$1731,Basket_Sheet!$B3,Calculation_Sheet!$AH$9:$AH$1731,1,Calculation_Sheet!$AB$9:$AB$1731,$J$40,Calculation_Sheet!$AD$9:$AD$1731,Basket_Sheet!N$41),IF($I$4=2,SUMIFS(Calculation_Sheet!$W$9:$W$1731,Calculation_Sheet!$M$9:$M$1731,Basket_Sheet!$B3,Calculation_Sheet!$AH$9:$AH$1731,1,Calculation_Sheet!$AB$9:$AB$1731,$J$40,Calculation_Sheet!$AD$9:$AD$1731,Basket_Sheet!N$41),IF($I$4=3,SUMIFS(Calculation_Sheet!$S$9:$S$1731,Calculation_Sheet!$M$9:$M$1731,Basket_Sheet!$B3,Calculation_Sheet!$AH$9:$AH$1731,1,Calculation_Sheet!$AB$9:$AB$1731,$J$40,Calculation_Sheet!$AD$9:$AD$1731,Basket_Sheet!N$41),IF($I$4=4,SUMIFS(Calculation_Sheet!$Y$9:$Y$1731,Calculation_Sheet!$M$9:$M$1731,Basket_Sheet!$B3,Calculation_Sheet!$AH$9:$AH$1731,1,Calculation_Sheet!$AB$9:$AB$1731,$J$40,Calculation_Sheet!$AD$9:$AD$1731,Basket_Sheet!N$41),IF($I$4=5,SUMIFS(Calculation_Sheet!$AA$9:$AA$1731,Calculation_Sheet!$M$9:$M$1731,Basket_Sheet!$B3,Calculation_Sheet!$AH$9:$AH$1731,1,Calculation_Sheet!$AB$9:$AB$1731,$J$40,Calculation_Sheet!$AD$9:$AD$1731,Basket_Sheet!N$41),"")))))),"")</f>
        <v>7.1595764450445021E-3</v>
      </c>
      <c r="O44" s="52">
        <f>IFERROR(IF($I$4=0,SUMIFS(Calculation_Sheet!$Q$9:$Q$1731,Calculation_Sheet!$M$9:$M$1731,Basket_Sheet!$C3,Calculation_Sheet!$AH$9:$AH$1731,1,Calculation_Sheet!$AB$9:$AB$1731,$J$40,Calculation_Sheet!$AD$9:$AD$1731,Basket_Sheet!O$41),IF($I$4=1,SUMIFS(Calculation_Sheet!$U$9:$U$1731,Calculation_Sheet!$M$9:$M$1731,Basket_Sheet!$C3,Calculation_Sheet!$AH$9:$AH$1731,1,Calculation_Sheet!$AB$9:$AB$1731,$J$40,Calculation_Sheet!$AD$9:$AD$1731,Basket_Sheet!O$41),IF($I$4=2,SUMIFS(Calculation_Sheet!$W$9:$W$1731,Calculation_Sheet!$M$9:$M$1731,Basket_Sheet!$C3,Calculation_Sheet!$AH$9:$AH$1731,1,Calculation_Sheet!$AB$9:$AB$1731,$J$40,Calculation_Sheet!$AD$9:$AD$1731,Basket_Sheet!O$41),IF($I$4=3,SUMIFS(Calculation_Sheet!$S$9:$S$1731,Calculation_Sheet!$M$9:$M$1731,Basket_Sheet!$C3,Calculation_Sheet!$AH$9:$AH$1731,1,Calculation_Sheet!$AB$9:$AB$1731,$J$40,Calculation_Sheet!$AD$9:$AD$1731,Basket_Sheet!O$41),IF($I$4=4,SUMIFS(Calculation_Sheet!$Y$9:$Y$1731,Calculation_Sheet!$M$9:$M$1731,Basket_Sheet!$C3,Calculation_Sheet!$AH$9:$AH$1731,1,Calculation_Sheet!$AB$9:$AB$1731,$J$40,Calculation_Sheet!$AD$9:$AD$1731,Basket_Sheet!O$41),IF($I$4=5,SUMIFS(Calculation_Sheet!$AA$9:$AA$1731,Calculation_Sheet!$M$9:$M$1731,Basket_Sheet!$C3,Calculation_Sheet!$AH$9:$AH$1731,1,Calculation_Sheet!$AB$9:$AB$1731,$J$40,Calculation_Sheet!$AD$9:$AD$1731,Basket_Sheet!O$41),"")))))),"")</f>
        <v>1.9176729295924622E-2</v>
      </c>
      <c r="P44" s="40">
        <f>IFERROR(IF($I$4=0,SUMIFS(Calculation_Sheet!$Q$9:$Q$1731,Calculation_Sheet!$M$9:$M$1731,Basket_Sheet!$B3,Calculation_Sheet!$AH$9:$AH$1731,1,Calculation_Sheet!$AB$9:$AB$1731,$J$40,Calculation_Sheet!$AD$9:$AD$1731,Basket_Sheet!P$41),IF($I$4=1,SUMIFS(Calculation_Sheet!$U$9:$U$1731,Calculation_Sheet!$M$9:$M$1731,Basket_Sheet!$B3,Calculation_Sheet!$AH$9:$AH$1731,1,Calculation_Sheet!$AB$9:$AB$1731,$J$40,Calculation_Sheet!$AD$9:$AD$1731,Basket_Sheet!P$41),IF($I$4=2,SUMIFS(Calculation_Sheet!$W$9:$W$1731,Calculation_Sheet!$M$9:$M$1731,Basket_Sheet!$B3,Calculation_Sheet!$AH$9:$AH$1731,1,Calculation_Sheet!$AB$9:$AB$1731,$J$40,Calculation_Sheet!$AD$9:$AD$1731,Basket_Sheet!P$41),IF($I$4=3,SUMIFS(Calculation_Sheet!$S$9:$S$1731,Calculation_Sheet!$M$9:$M$1731,Basket_Sheet!$B3,Calculation_Sheet!$AH$9:$AH$1731,1,Calculation_Sheet!$AB$9:$AB$1731,$J$40,Calculation_Sheet!$AD$9:$AD$1731,Basket_Sheet!P$41),IF($I$4=4,SUMIFS(Calculation_Sheet!$Y$9:$Y$1731,Calculation_Sheet!$M$9:$M$1731,Basket_Sheet!$B3,Calculation_Sheet!$AH$9:$AH$1731,1,Calculation_Sheet!$AB$9:$AB$1731,$J$40,Calculation_Sheet!$AD$9:$AD$1731,Basket_Sheet!P$41),IF($I$4=5,SUMIFS(Calculation_Sheet!$AA$9:$AA$1731,Calculation_Sheet!$M$9:$M$1731,Basket_Sheet!$B3,Calculation_Sheet!$AH$9:$AH$1731,1,Calculation_Sheet!$AB$9:$AB$1731,$J$40,Calculation_Sheet!$AD$9:$AD$1731,Basket_Sheet!P$41),"")))))),"")</f>
        <v>3.792757082090592E-3</v>
      </c>
      <c r="Q44" s="52">
        <f>IFERROR(IF($I$4=0,SUMIFS(Calculation_Sheet!$Q$9:$Q$1731,Calculation_Sheet!$M$9:$M$1731,Basket_Sheet!$C3,Calculation_Sheet!$AH$9:$AH$1731,1,Calculation_Sheet!$AB$9:$AB$1731,$J$40,Calculation_Sheet!$AD$9:$AD$1731,Basket_Sheet!Q$41),IF($I$4=1,SUMIFS(Calculation_Sheet!$U$9:$U$1731,Calculation_Sheet!$M$9:$M$1731,Basket_Sheet!$C3,Calculation_Sheet!$AH$9:$AH$1731,1,Calculation_Sheet!$AB$9:$AB$1731,$J$40,Calculation_Sheet!$AD$9:$AD$1731,Basket_Sheet!Q$41),IF($I$4=2,SUMIFS(Calculation_Sheet!$W$9:$W$1731,Calculation_Sheet!$M$9:$M$1731,Basket_Sheet!$C3,Calculation_Sheet!$AH$9:$AH$1731,1,Calculation_Sheet!$AB$9:$AB$1731,$J$40,Calculation_Sheet!$AD$9:$AD$1731,Basket_Sheet!Q$41),IF($I$4=3,SUMIFS(Calculation_Sheet!$S$9:$S$1731,Calculation_Sheet!$M$9:$M$1731,Basket_Sheet!$C3,Calculation_Sheet!$AH$9:$AH$1731,1,Calculation_Sheet!$AB$9:$AB$1731,$J$40,Calculation_Sheet!$AD$9:$AD$1731,Basket_Sheet!Q$41),IF($I$4=4,SUMIFS(Calculation_Sheet!$Y$9:$Y$1731,Calculation_Sheet!$M$9:$M$1731,Basket_Sheet!$C3,Calculation_Sheet!$AH$9:$AH$1731,1,Calculation_Sheet!$AB$9:$AB$1731,$J$40,Calculation_Sheet!$AD$9:$AD$1731,Basket_Sheet!Q$41),IF($I$4=5,SUMIFS(Calculation_Sheet!$AA$9:$AA$1731,Calculation_Sheet!$M$9:$M$1731,Basket_Sheet!$C3,Calculation_Sheet!$AH$9:$AH$1731,1,Calculation_Sheet!$AB$9:$AB$1731,$J$40,Calculation_Sheet!$AD$9:$AD$1731,Basket_Sheet!Q$41),"")))))),"")</f>
        <v>1.3335507840278371E-2</v>
      </c>
      <c r="R44" s="40">
        <f>IFERROR(IF($I$4=0,SUMIFS(Calculation_Sheet!$Q$9:$Q$1731,Calculation_Sheet!$M$9:$M$1731,Basket_Sheet!$B3,Calculation_Sheet!$AH$9:$AH$1731,1,Calculation_Sheet!$AB$9:$AB$1731,$R$40,Calculation_Sheet!$AD$9:$AD$1731,Basket_Sheet!R$41),IF($I$4=1,SUMIFS(Calculation_Sheet!$U$9:$U$1731,Calculation_Sheet!$M$9:$M$1731,Basket_Sheet!$B3,Calculation_Sheet!$AH$9:$AH$1731,1,Calculation_Sheet!$AB$9:$AB$1731,$R$40,Calculation_Sheet!$AD$9:$AD$1731,Basket_Sheet!R$41),IF($I$4=2,SUMIFS(Calculation_Sheet!$W$9:$W$1731,Calculation_Sheet!$M$9:$M$1731,Basket_Sheet!$B3,Calculation_Sheet!$AH$9:$AH$1731,1,Calculation_Sheet!$AB$9:$AB$1731,$R$40,Calculation_Sheet!$AD$9:$AD$1731,Basket_Sheet!R$41),IF($I$4=3,SUMIFS(Calculation_Sheet!$S$9:$S$1731,Calculation_Sheet!$M$9:$M$1731,Basket_Sheet!$B3,Calculation_Sheet!$AH$9:$AH$1731,1,Calculation_Sheet!$AB$9:$AB$1731,$R$40,Calculation_Sheet!$AD$9:$AD$1731,Basket_Sheet!R$41),IF($I$4=4,SUMIFS(Calculation_Sheet!$Y$9:$Y$1731,Calculation_Sheet!$M$9:$M$1731,Basket_Sheet!$B3,Calculation_Sheet!$AH$9:$AH$1731,1,Calculation_Sheet!$AB$9:$AB$1731,$R$40,Calculation_Sheet!$AD$9:$AD$1731,Basket_Sheet!R$41),IF($I$4=5,SUMIFS(Calculation_Sheet!$AA$9:$AA$1731,Calculation_Sheet!$M$9:$M$1731,Basket_Sheet!$B3,Calculation_Sheet!$AH$9:$AH$1731,1,Calculation_Sheet!$AB$9:$AB$1731,$R$40,Calculation_Sheet!$AD$9:$AD$1731,Basket_Sheet!R$41),"")))))),"")</f>
        <v>2.0330555517316107E-3</v>
      </c>
      <c r="S44" s="52">
        <f>IFERROR(IF($I$4=0,SUMIFS(Calculation_Sheet!$Q$9:$Q$1731,Calculation_Sheet!$M$9:$M$1731,Basket_Sheet!$C3,Calculation_Sheet!$AH$9:$AH$1731,1,Calculation_Sheet!$AB$9:$AB$1731,$R$40,Calculation_Sheet!$AD$9:$AD$1731,Basket_Sheet!S$41),IF($I$4=1,SUMIFS(Calculation_Sheet!$U$9:$U$1731,Calculation_Sheet!$M$9:$M$1731,Basket_Sheet!$C3,Calculation_Sheet!$AH$9:$AH$1731,1,Calculation_Sheet!$AB$9:$AB$1731,$R$40,Calculation_Sheet!$AD$9:$AD$1731,Basket_Sheet!S$41),IF($I$4=2,SUMIFS(Calculation_Sheet!$W$9:$W$1731,Calculation_Sheet!$M$9:$M$1731,Basket_Sheet!$C3,Calculation_Sheet!$AH$9:$AH$1731,1,Calculation_Sheet!$AB$9:$AB$1731,$R$40,Calculation_Sheet!$AD$9:$AD$1731,Basket_Sheet!S$41),IF($I$4=3,SUMIFS(Calculation_Sheet!$S$9:$S$1731,Calculation_Sheet!$M$9:$M$1731,Basket_Sheet!$C3,Calculation_Sheet!$AH$9:$AH$1731,1,Calculation_Sheet!$AB$9:$AB$1731,$R$40,Calculation_Sheet!$AD$9:$AD$1731,Basket_Sheet!S$41),IF($I$4=4,SUMIFS(Calculation_Sheet!$Y$9:$Y$1731,Calculation_Sheet!$M$9:$M$1731,Basket_Sheet!$C3,Calculation_Sheet!$AH$9:$AH$1731,1,Calculation_Sheet!$AB$9:$AB$1731,$R$40,Calculation_Sheet!$AD$9:$AD$1731,Basket_Sheet!S$41),IF($I$4=5,SUMIFS(Calculation_Sheet!$AA$9:$AA$1731,Calculation_Sheet!$M$9:$M$1731,Basket_Sheet!$C3,Calculation_Sheet!$AH$9:$AH$1731,1,Calculation_Sheet!$AB$9:$AB$1731,$R$40,Calculation_Sheet!$AD$9:$AD$1731,Basket_Sheet!S$41),"")))))),"")</f>
        <v>-2.5509184177007205E-3</v>
      </c>
      <c r="T44" s="40">
        <f>IFERROR(IF($I$4=0,SUMIFS(Calculation_Sheet!$Q$9:$Q$1731,Calculation_Sheet!$M$9:$M$1731,Basket_Sheet!$B3,Calculation_Sheet!$AH$9:$AH$1731,1,Calculation_Sheet!$AB$9:$AB$1731,$R$40,Calculation_Sheet!$AD$9:$AD$1731,Basket_Sheet!T$41),IF($I$4=1,SUMIFS(Calculation_Sheet!$U$9:$U$1731,Calculation_Sheet!$M$9:$M$1731,Basket_Sheet!$B3,Calculation_Sheet!$AH$9:$AH$1731,1,Calculation_Sheet!$AB$9:$AB$1731,$R$40,Calculation_Sheet!$AD$9:$AD$1731,Basket_Sheet!T$41),IF($I$4=2,SUMIFS(Calculation_Sheet!$W$9:$W$1731,Calculation_Sheet!$M$9:$M$1731,Basket_Sheet!$B3,Calculation_Sheet!$AH$9:$AH$1731,1,Calculation_Sheet!$AB$9:$AB$1731,$R$40,Calculation_Sheet!$AD$9:$AD$1731,Basket_Sheet!T$41),IF($I$4=3,SUMIFS(Calculation_Sheet!$S$9:$S$1731,Calculation_Sheet!$M$9:$M$1731,Basket_Sheet!$B3,Calculation_Sheet!$AH$9:$AH$1731,1,Calculation_Sheet!$AB$9:$AB$1731,$R$40,Calculation_Sheet!$AD$9:$AD$1731,Basket_Sheet!T$41),IF($I$4=4,SUMIFS(Calculation_Sheet!$Y$9:$Y$1731,Calculation_Sheet!$M$9:$M$1731,Basket_Sheet!$B3,Calculation_Sheet!$AH$9:$AH$1731,1,Calculation_Sheet!$AB$9:$AB$1731,$R$40,Calculation_Sheet!$AD$9:$AD$1731,Basket_Sheet!T$41),IF($I$4=5,SUMIFS(Calculation_Sheet!$AA$9:$AA$1731,Calculation_Sheet!$M$9:$M$1731,Basket_Sheet!$B3,Calculation_Sheet!$AH$9:$AH$1731,1,Calculation_Sheet!$AB$9:$AB$1731,$R$40,Calculation_Sheet!$AD$9:$AD$1731,Basket_Sheet!T$41),"")))))),"")</f>
        <v>9.6674474191000836E-3</v>
      </c>
      <c r="U44" s="52">
        <f>IFERROR(IF($I$4=0,SUMIFS(Calculation_Sheet!$Q$9:$Q$1731,Calculation_Sheet!$M$9:$M$1731,Basket_Sheet!$C3,Calculation_Sheet!$AH$9:$AH$1731,1,Calculation_Sheet!$AB$9:$AB$1731,$R$40,Calculation_Sheet!$AD$9:$AD$1731,Basket_Sheet!U$41),IF($I$4=1,SUMIFS(Calculation_Sheet!$U$9:$U$1731,Calculation_Sheet!$M$9:$M$1731,Basket_Sheet!$C3,Calculation_Sheet!$AH$9:$AH$1731,1,Calculation_Sheet!$AB$9:$AB$1731,$R$40,Calculation_Sheet!$AD$9:$AD$1731,Basket_Sheet!U$41),IF($I$4=2,SUMIFS(Calculation_Sheet!$W$9:$W$1731,Calculation_Sheet!$M$9:$M$1731,Basket_Sheet!$C3,Calculation_Sheet!$AH$9:$AH$1731,1,Calculation_Sheet!$AB$9:$AB$1731,$R$40,Calculation_Sheet!$AD$9:$AD$1731,Basket_Sheet!U$41),IF($I$4=3,SUMIFS(Calculation_Sheet!$S$9:$S$1731,Calculation_Sheet!$M$9:$M$1731,Basket_Sheet!$C3,Calculation_Sheet!$AH$9:$AH$1731,1,Calculation_Sheet!$AB$9:$AB$1731,$R$40,Calculation_Sheet!$AD$9:$AD$1731,Basket_Sheet!U$41),IF($I$4=4,SUMIFS(Calculation_Sheet!$Y$9:$Y$1731,Calculation_Sheet!$M$9:$M$1731,Basket_Sheet!$C3,Calculation_Sheet!$AH$9:$AH$1731,1,Calculation_Sheet!$AB$9:$AB$1731,$R$40,Calculation_Sheet!$AD$9:$AD$1731,Basket_Sheet!U$41),IF($I$4=5,SUMIFS(Calculation_Sheet!$AA$9:$AA$1731,Calculation_Sheet!$M$9:$M$1731,Basket_Sheet!$C3,Calculation_Sheet!$AH$9:$AH$1731,1,Calculation_Sheet!$AB$9:$AB$1731,$R$40,Calculation_Sheet!$AD$9:$AD$1731,Basket_Sheet!U$41),"")))))),"")</f>
        <v>1.1657315799421641E-2</v>
      </c>
      <c r="V44" s="40">
        <f>IFERROR(IF($I$4=0,SUMIFS(Calculation_Sheet!$Q$9:$Q$1731,Calculation_Sheet!$M$9:$M$1731,Basket_Sheet!$B3,Calculation_Sheet!$AH$9:$AH$1731,1,Calculation_Sheet!$AB$9:$AB$1731,$R$40,Calculation_Sheet!$AD$9:$AD$1731,Basket_Sheet!V$41),IF($I$4=1,SUMIFS(Calculation_Sheet!$U$9:$U$1731,Calculation_Sheet!$M$9:$M$1731,Basket_Sheet!$B3,Calculation_Sheet!$AH$9:$AH$1731,1,Calculation_Sheet!$AB$9:$AB$1731,$R$40,Calculation_Sheet!$AD$9:$AD$1731,Basket_Sheet!V$41),IF($I$4=2,SUMIFS(Calculation_Sheet!$W$9:$W$1731,Calculation_Sheet!$M$9:$M$1731,Basket_Sheet!$B3,Calculation_Sheet!$AH$9:$AH$1731,1,Calculation_Sheet!$AB$9:$AB$1731,$R$40,Calculation_Sheet!$AD$9:$AD$1731,Basket_Sheet!V$41),IF($I$4=3,SUMIFS(Calculation_Sheet!$S$9:$S$1731,Calculation_Sheet!$M$9:$M$1731,Basket_Sheet!$B3,Calculation_Sheet!$AH$9:$AH$1731,1,Calculation_Sheet!$AB$9:$AB$1731,$R$40,Calculation_Sheet!$AD$9:$AD$1731,Basket_Sheet!V$41),IF($I$4=4,SUMIFS(Calculation_Sheet!$Y$9:$Y$1731,Calculation_Sheet!$M$9:$M$1731,Basket_Sheet!$B3,Calculation_Sheet!$AH$9:$AH$1731,1,Calculation_Sheet!$AB$9:$AB$1731,$R$40,Calculation_Sheet!$AD$9:$AD$1731,Basket_Sheet!V$41),IF($I$4=5,SUMIFS(Calculation_Sheet!$AA$9:$AA$1731,Calculation_Sheet!$M$9:$M$1731,Basket_Sheet!$B3,Calculation_Sheet!$AH$9:$AH$1731,1,Calculation_Sheet!$AB$9:$AB$1731,$R$40,Calculation_Sheet!$AD$9:$AD$1731,Basket_Sheet!V$41),"")))))),"")</f>
        <v>6.212790509217192E-3</v>
      </c>
      <c r="W44" s="52">
        <f>IFERROR(IF($I$4=0,SUMIFS(Calculation_Sheet!$Q$9:$Q$1731,Calculation_Sheet!$M$9:$M$1731,Basket_Sheet!$C3,Calculation_Sheet!$AH$9:$AH$1731,1,Calculation_Sheet!$AB$9:$AB$1731,$R$40,Calculation_Sheet!$AD$9:$AD$1731,Basket_Sheet!W$41),IF($I$4=1,SUMIFS(Calculation_Sheet!$U$9:$U$1731,Calculation_Sheet!$M$9:$M$1731,Basket_Sheet!$C3,Calculation_Sheet!$AH$9:$AH$1731,1,Calculation_Sheet!$AB$9:$AB$1731,$R$40,Calculation_Sheet!$AD$9:$AD$1731,Basket_Sheet!W$41),IF($I$4=2,SUMIFS(Calculation_Sheet!$W$9:$W$1731,Calculation_Sheet!$M$9:$M$1731,Basket_Sheet!$C3,Calculation_Sheet!$AH$9:$AH$1731,1,Calculation_Sheet!$AB$9:$AB$1731,$R$40,Calculation_Sheet!$AD$9:$AD$1731,Basket_Sheet!W$41),IF($I$4=3,SUMIFS(Calculation_Sheet!$S$9:$S$1731,Calculation_Sheet!$M$9:$M$1731,Basket_Sheet!$C3,Calculation_Sheet!$AH$9:$AH$1731,1,Calculation_Sheet!$AB$9:$AB$1731,$R$40,Calculation_Sheet!$AD$9:$AD$1731,Basket_Sheet!W$41),IF($I$4=4,SUMIFS(Calculation_Sheet!$Y$9:$Y$1731,Calculation_Sheet!$M$9:$M$1731,Basket_Sheet!$C3,Calculation_Sheet!$AH$9:$AH$1731,1,Calculation_Sheet!$AB$9:$AB$1731,$R$40,Calculation_Sheet!$AD$9:$AD$1731,Basket_Sheet!W$41),IF($I$4=5,SUMIFS(Calculation_Sheet!$AA$9:$AA$1731,Calculation_Sheet!$M$9:$M$1731,Basket_Sheet!$C3,Calculation_Sheet!$AH$9:$AH$1731,1,Calculation_Sheet!$AB$9:$AB$1731,$R$40,Calculation_Sheet!$AD$9:$AD$1731,Basket_Sheet!W$41),"")))))),"")</f>
        <v>8.891604605201997E-3</v>
      </c>
      <c r="X44" s="40">
        <f>IFERROR(IF($I$4=0,SUMIFS(Calculation_Sheet!$Q$9:$Q$1731,Calculation_Sheet!$M$9:$M$1731,Basket_Sheet!$B3,Calculation_Sheet!$AH$9:$AH$1731,1,Calculation_Sheet!$AB$9:$AB$1731,$R$40,Calculation_Sheet!$AD$9:$AD$1731,Basket_Sheet!X$41),IF($I$4=1,SUMIFS(Calculation_Sheet!$U$9:$U$1731,Calculation_Sheet!$M$9:$M$1731,Basket_Sheet!$B3,Calculation_Sheet!$AH$9:$AH$1731,1,Calculation_Sheet!$AB$9:$AB$1731,$R$40,Calculation_Sheet!$AD$9:$AD$1731,Basket_Sheet!X$41),IF($I$4=2,SUMIFS(Calculation_Sheet!$W$9:$W$1731,Calculation_Sheet!$M$9:$M$1731,Basket_Sheet!$B3,Calculation_Sheet!$AH$9:$AH$1731,1,Calculation_Sheet!$AB$9:$AB$1731,$R$40,Calculation_Sheet!$AD$9:$AD$1731,Basket_Sheet!X$41),IF($I$4=3,SUMIFS(Calculation_Sheet!$S$9:$S$1731,Calculation_Sheet!$M$9:$M$1731,Basket_Sheet!$B3,Calculation_Sheet!$AH$9:$AH$1731,1,Calculation_Sheet!$AB$9:$AB$1731,$R$40,Calculation_Sheet!$AD$9:$AD$1731,Basket_Sheet!X$41),IF($I$4=4,SUMIFS(Calculation_Sheet!$Y$9:$Y$1731,Calculation_Sheet!$M$9:$M$1731,Basket_Sheet!$B3,Calculation_Sheet!$AH$9:$AH$1731,1,Calculation_Sheet!$AB$9:$AB$1731,$R$40,Calculation_Sheet!$AD$9:$AD$1731,Basket_Sheet!X$41),IF($I$4=5,SUMIFS(Calculation_Sheet!$AA$9:$AA$1731,Calculation_Sheet!$M$9:$M$1731,Basket_Sheet!$B3,Calculation_Sheet!$AH$9:$AH$1731,1,Calculation_Sheet!$AB$9:$AB$1731,$R$40,Calculation_Sheet!$AD$9:$AD$1731,Basket_Sheet!X$41),"")))))),"")</f>
        <v>0</v>
      </c>
      <c r="Y44" s="52">
        <f>IFERROR(IF($I$4=0,SUMIFS(Calculation_Sheet!$Q$9:$Q$1731,Calculation_Sheet!$M$9:$M$1731,Basket_Sheet!$C3,Calculation_Sheet!$AH$9:$AH$1731,1,Calculation_Sheet!$AB$9:$AB$1731,$R$40,Calculation_Sheet!$AD$9:$AD$1731,Basket_Sheet!Y$41),IF($I$4=1,SUMIFS(Calculation_Sheet!$U$9:$U$1731,Calculation_Sheet!$M$9:$M$1731,Basket_Sheet!$C3,Calculation_Sheet!$AH$9:$AH$1731,1,Calculation_Sheet!$AB$9:$AB$1731,$R$40,Calculation_Sheet!$AD$9:$AD$1731,Basket_Sheet!Y$41),IF($I$4=2,SUMIFS(Calculation_Sheet!$W$9:$W$1731,Calculation_Sheet!$M$9:$M$1731,Basket_Sheet!$C3,Calculation_Sheet!$AH$9:$AH$1731,1,Calculation_Sheet!$AB$9:$AB$1731,$R$40,Calculation_Sheet!$AD$9:$AD$1731,Basket_Sheet!Y$41),IF($I$4=3,SUMIFS(Calculation_Sheet!$S$9:$S$1731,Calculation_Sheet!$M$9:$M$1731,Basket_Sheet!$C3,Calculation_Sheet!$AH$9:$AH$1731,1,Calculation_Sheet!$AB$9:$AB$1731,$R$40,Calculation_Sheet!$AD$9:$AD$1731,Basket_Sheet!Y$41),IF($I$4=4,SUMIFS(Calculation_Sheet!$Y$9:$Y$1731,Calculation_Sheet!$M$9:$M$1731,Basket_Sheet!$C3,Calculation_Sheet!$AH$9:$AH$1731,1,Calculation_Sheet!$AB$9:$AB$1731,$R$40,Calculation_Sheet!$AD$9:$AD$1731,Basket_Sheet!Y$41),IF($I$4=5,SUMIFS(Calculation_Sheet!$AA$9:$AA$1731,Calculation_Sheet!$M$9:$M$1731,Basket_Sheet!$C3,Calculation_Sheet!$AH$9:$AH$1731,1,Calculation_Sheet!$AB$9:$AB$1731,$R$40,Calculation_Sheet!$AD$9:$AD$1731,Basket_Sheet!Y$41),"")))))),"")</f>
        <v>1.0063681376786038E-2</v>
      </c>
      <c r="Z44" s="40">
        <f>IFERROR(IF($I$4=0,SUMIFS(Calculation_Sheet!$Q$9:$Q$1731,Calculation_Sheet!$M$9:$M$1731,Basket_Sheet!$B3,Calculation_Sheet!$AH$9:$AH$1731,1,Calculation_Sheet!$AB$9:$AB$1731,$Z$40,Calculation_Sheet!$AD$9:$AD$1731,Basket_Sheet!Z$41),IF($I$4=1,SUMIFS(Calculation_Sheet!$U$9:$U$1731,Calculation_Sheet!$M$9:$M$1731,Basket_Sheet!$B3,Calculation_Sheet!$AH$9:$AH$1731,1,Calculation_Sheet!$AB$9:$AB$1731,$Z$40,Calculation_Sheet!$AD$9:$AD$1731,Basket_Sheet!Z$41),IF($I$4=2,SUMIFS(Calculation_Sheet!$W$9:$W$1731,Calculation_Sheet!$M$9:$M$1731,Basket_Sheet!$B3,Calculation_Sheet!$AH$9:$AH$1731,1,Calculation_Sheet!$AB$9:$AB$1731,$Z$40,Calculation_Sheet!$AD$9:$AD$1731,Basket_Sheet!Z$41),IF($I$4=3,SUMIFS(Calculation_Sheet!$S$9:$S$1731,Calculation_Sheet!$M$9:$M$1731,Basket_Sheet!$B3,Calculation_Sheet!$AH$9:$AH$1731,1,Calculation_Sheet!$AB$9:$AB$1731,$Z$40,Calculation_Sheet!$AD$9:$AD$1731,Basket_Sheet!Z$41),IF($I$4=4,SUMIFS(Calculation_Sheet!$Y$9:$Y$1731,Calculation_Sheet!$M$9:$M$1731,Basket_Sheet!$B3,Calculation_Sheet!$AH$9:$AH$1731,1,Calculation_Sheet!$AB$9:$AB$1731,$Z$40,Calculation_Sheet!$AD$9:$AD$1731,Basket_Sheet!Z$41),IF($I$4=5,SUMIFS(Calculation_Sheet!$AA$9:$AA$1731,Calculation_Sheet!$M$9:$M$1731,Basket_Sheet!$B3,Calculation_Sheet!$AH$9:$AH$1731,1,Calculation_Sheet!$AB$9:$AB$1731,$Z$40,Calculation_Sheet!$AD$9:$AD$1731,Basket_Sheet!Z$41),"")))))),"")</f>
        <v>5.738634806780718E-3</v>
      </c>
      <c r="AA44" s="52">
        <f>IFERROR(IF($I$4=0,SUMIFS(Calculation_Sheet!$Q$9:$Q$1731,Calculation_Sheet!$M$9:$M$1731,Basket_Sheet!$C3,Calculation_Sheet!$AH$9:$AH$1731,1,Calculation_Sheet!$AB$9:$AB$1731,$Z$40,Calculation_Sheet!$AD$9:$AD$1731,Basket_Sheet!AA$41),IF($I$4=1,SUMIFS(Calculation_Sheet!$U$9:$U$1731,Calculation_Sheet!$M$9:$M$1731,Basket_Sheet!$C3,Calculation_Sheet!$AH$9:$AH$1731,1,Calculation_Sheet!$AB$9:$AB$1731,$Z$40,Calculation_Sheet!$AD$9:$AD$1731,Basket_Sheet!AA$41),IF($I$4=2,SUMIFS(Calculation_Sheet!$W$9:$W$1731,Calculation_Sheet!$M$9:$M$1731,Basket_Sheet!$C3,Calculation_Sheet!$AH$9:$AH$1731,1,Calculation_Sheet!$AB$9:$AB$1731,$Z$40,Calculation_Sheet!$AD$9:$AD$1731,Basket_Sheet!AA$41),IF($I$4=3,SUMIFS(Calculation_Sheet!$S$9:$S$1731,Calculation_Sheet!$M$9:$M$1731,Basket_Sheet!$C3,Calculation_Sheet!$AH$9:$AH$1731,1,Calculation_Sheet!$AB$9:$AB$1731,$Z$40,Calculation_Sheet!$AD$9:$AD$1731,Basket_Sheet!AA$41),IF($I$4=4,SUMIFS(Calculation_Sheet!$Y$9:$Y$1731,Calculation_Sheet!$M$9:$M$1731,Basket_Sheet!$C3,Calculation_Sheet!$AH$9:$AH$1731,1,Calculation_Sheet!$AB$9:$AB$1731,$Z$40,Calculation_Sheet!$AD$9:$AD$1731,Basket_Sheet!AA$41),IF($I$4=5,SUMIFS(Calculation_Sheet!$AA$9:$AA$1731,Calculation_Sheet!$M$9:$M$1731,Basket_Sheet!$C3,Calculation_Sheet!$AH$9:$AH$1731,1,Calculation_Sheet!$AB$9:$AB$1731,$Z$40,Calculation_Sheet!$AD$9:$AD$1731,Basket_Sheet!AA$41),"")))))),"")</f>
        <v>2.3472418297054709E-3</v>
      </c>
      <c r="AB44" s="40">
        <f>IFERROR(IF($I$4=0,SUMIFS(Calculation_Sheet!$Q$9:$Q$1731,Calculation_Sheet!$M$9:$M$1731,Basket_Sheet!$B3,Calculation_Sheet!$AH$9:$AH$1731,1,Calculation_Sheet!$AB$9:$AB$1731,$Z$40,Calculation_Sheet!$AD$9:$AD$1731,Basket_Sheet!AB$41),IF($I$4=1,SUMIFS(Calculation_Sheet!$U$9:$U$1731,Calculation_Sheet!$M$9:$M$1731,Basket_Sheet!$B3,Calculation_Sheet!$AH$9:$AH$1731,1,Calculation_Sheet!$AB$9:$AB$1731,$Z$40,Calculation_Sheet!$AD$9:$AD$1731,Basket_Sheet!AB$41),IF($I$4=2,SUMIFS(Calculation_Sheet!$W$9:$W$1731,Calculation_Sheet!$M$9:$M$1731,Basket_Sheet!$B3,Calculation_Sheet!$AH$9:$AH$1731,1,Calculation_Sheet!$AB$9:$AB$1731,$Z$40,Calculation_Sheet!$AD$9:$AD$1731,Basket_Sheet!AB$41),IF($I$4=3,SUMIFS(Calculation_Sheet!$S$9:$S$1731,Calculation_Sheet!$M$9:$M$1731,Basket_Sheet!$B3,Calculation_Sheet!$AH$9:$AH$1731,1,Calculation_Sheet!$AB$9:$AB$1731,$Z$40,Calculation_Sheet!$AD$9:$AD$1731,Basket_Sheet!AB$41),IF($I$4=4,SUMIFS(Calculation_Sheet!$Y$9:$Y$1731,Calculation_Sheet!$M$9:$M$1731,Basket_Sheet!$B3,Calculation_Sheet!$AH$9:$AH$1731,1,Calculation_Sheet!$AB$9:$AB$1731,$Z$40,Calculation_Sheet!$AD$9:$AD$1731,Basket_Sheet!AB$41),IF($I$4=5,SUMIFS(Calculation_Sheet!$AA$9:$AA$1731,Calculation_Sheet!$M$9:$M$1731,Basket_Sheet!$B3,Calculation_Sheet!$AH$9:$AH$1731,1,Calculation_Sheet!$AB$9:$AB$1731,$Z$40,Calculation_Sheet!$AD$9:$AD$1731,Basket_Sheet!AB$41),"")))))),"")</f>
        <v>1.8913449792681281E-3</v>
      </c>
      <c r="AC44" s="52">
        <f>IFERROR(IF($I$4=0,SUMIFS(Calculation_Sheet!$Q$9:$Q$1731,Calculation_Sheet!$M$9:$M$1731,Basket_Sheet!$C3,Calculation_Sheet!$AH$9:$AH$1731,1,Calculation_Sheet!$AB$9:$AB$1731,$Z$40,Calculation_Sheet!$AD$9:$AD$1731,Basket_Sheet!AC$41),IF($I$4=1,SUMIFS(Calculation_Sheet!$U$9:$U$1731,Calculation_Sheet!$M$9:$M$1731,Basket_Sheet!$C3,Calculation_Sheet!$AH$9:$AH$1731,1,Calculation_Sheet!$AB$9:$AB$1731,$Z$40,Calculation_Sheet!$AD$9:$AD$1731,Basket_Sheet!AC$41),IF($I$4=2,SUMIFS(Calculation_Sheet!$W$9:$W$1731,Calculation_Sheet!$M$9:$M$1731,Basket_Sheet!$C3,Calculation_Sheet!$AH$9:$AH$1731,1,Calculation_Sheet!$AB$9:$AB$1731,$Z$40,Calculation_Sheet!$AD$9:$AD$1731,Basket_Sheet!AC$41),IF($I$4=3,SUMIFS(Calculation_Sheet!$S$9:$S$1731,Calculation_Sheet!$M$9:$M$1731,Basket_Sheet!$C3,Calculation_Sheet!$AH$9:$AH$1731,1,Calculation_Sheet!$AB$9:$AB$1731,$Z$40,Calculation_Sheet!$AD$9:$AD$1731,Basket_Sheet!AC$41),IF($I$4=4,SUMIFS(Calculation_Sheet!$Y$9:$Y$1731,Calculation_Sheet!$M$9:$M$1731,Basket_Sheet!$C3,Calculation_Sheet!$AH$9:$AH$1731,1,Calculation_Sheet!$AB$9:$AB$1731,$Z$40,Calculation_Sheet!$AD$9:$AD$1731,Basket_Sheet!AC$41),IF($I$4=5,SUMIFS(Calculation_Sheet!$AA$9:$AA$1731,Calculation_Sheet!$M$9:$M$1731,Basket_Sheet!$C3,Calculation_Sheet!$AH$9:$AH$1731,1,Calculation_Sheet!$AB$9:$AB$1731,$Z$40,Calculation_Sheet!$AD$9:$AD$1731,Basket_Sheet!AC$41),"")))))),"")</f>
        <v>1.3072787567585231E-2</v>
      </c>
      <c r="AD44" s="40">
        <f>IFERROR(IF($I$4=0,SUMIFS(Calculation_Sheet!$Q$9:$Q$1731,Calculation_Sheet!$M$9:$M$1731,Basket_Sheet!$B3,Calculation_Sheet!$AH$9:$AH$1731,1,Calculation_Sheet!$AB$9:$AB$1731,$Z$40,Calculation_Sheet!$AD$9:$AD$1731,Basket_Sheet!AD$41),IF($I$4=1,SUMIFS(Calculation_Sheet!$U$9:$U$1731,Calculation_Sheet!$M$9:$M$1731,Basket_Sheet!$B3,Calculation_Sheet!$AH$9:$AH$1731,1,Calculation_Sheet!$AB$9:$AB$1731,$Z$40,Calculation_Sheet!$AD$9:$AD$1731,Basket_Sheet!AD$41),IF($I$4=2,SUMIFS(Calculation_Sheet!$W$9:$W$1731,Calculation_Sheet!$M$9:$M$1731,Basket_Sheet!$B3,Calculation_Sheet!$AH$9:$AH$1731,1,Calculation_Sheet!$AB$9:$AB$1731,$Z$40,Calculation_Sheet!$AD$9:$AD$1731,Basket_Sheet!AD$41),IF($I$4=3,SUMIFS(Calculation_Sheet!$S$9:$S$1731,Calculation_Sheet!$M$9:$M$1731,Basket_Sheet!$B3,Calculation_Sheet!$AH$9:$AH$1731,1,Calculation_Sheet!$AB$9:$AB$1731,$Z$40,Calculation_Sheet!$AD$9:$AD$1731,Basket_Sheet!AD$41),IF($I$4=4,SUMIFS(Calculation_Sheet!$Y$9:$Y$1731,Calculation_Sheet!$M$9:$M$1731,Basket_Sheet!$B3,Calculation_Sheet!$AH$9:$AH$1731,1,Calculation_Sheet!$AB$9:$AB$1731,$Z$40,Calculation_Sheet!$AD$9:$AD$1731,Basket_Sheet!AD$41),IF($I$4=5,SUMIFS(Calculation_Sheet!$AA$9:$AA$1731,Calculation_Sheet!$M$9:$M$1731,Basket_Sheet!$B3,Calculation_Sheet!$AH$9:$AH$1731,1,Calculation_Sheet!$AB$9:$AB$1731,$Z$40,Calculation_Sheet!$AD$9:$AD$1731,Basket_Sheet!AD$41),"")))))),"")</f>
        <v>1.2251094154982711E-2</v>
      </c>
      <c r="AE44" s="52">
        <f>IFERROR(IF($I$4=0,SUMIFS(Calculation_Sheet!$Q$9:$Q$1731,Calculation_Sheet!$M$9:$M$1731,Basket_Sheet!$C3,Calculation_Sheet!$AH$9:$AH$1731,1,Calculation_Sheet!$AB$9:$AB$1731,$Z$40,Calculation_Sheet!$AD$9:$AD$1731,Basket_Sheet!AE$41),IF($I$4=1,SUMIFS(Calculation_Sheet!$U$9:$U$1731,Calculation_Sheet!$M$9:$M$1731,Basket_Sheet!$C3,Calculation_Sheet!$AH$9:$AH$1731,1,Calculation_Sheet!$AB$9:$AB$1731,$Z$40,Calculation_Sheet!$AD$9:$AD$1731,Basket_Sheet!AE$41),IF($I$4=2,SUMIFS(Calculation_Sheet!$W$9:$W$1731,Calculation_Sheet!$M$9:$M$1731,Basket_Sheet!$C3,Calculation_Sheet!$AH$9:$AH$1731,1,Calculation_Sheet!$AB$9:$AB$1731,$Z$40,Calculation_Sheet!$AD$9:$AD$1731,Basket_Sheet!AE$41),IF($I$4=3,SUMIFS(Calculation_Sheet!$S$9:$S$1731,Calculation_Sheet!$M$9:$M$1731,Basket_Sheet!$C3,Calculation_Sheet!$AH$9:$AH$1731,1,Calculation_Sheet!$AB$9:$AB$1731,$Z$40,Calculation_Sheet!$AD$9:$AD$1731,Basket_Sheet!AE$41),IF($I$4=4,SUMIFS(Calculation_Sheet!$Y$9:$Y$1731,Calculation_Sheet!$M$9:$M$1731,Basket_Sheet!$C3,Calculation_Sheet!$AH$9:$AH$1731,1,Calculation_Sheet!$AB$9:$AB$1731,$Z$40,Calculation_Sheet!$AD$9:$AD$1731,Basket_Sheet!AE$41),IF($I$4=5,SUMIFS(Calculation_Sheet!$AA$9:$AA$1731,Calculation_Sheet!$M$9:$M$1731,Basket_Sheet!$C3,Calculation_Sheet!$AH$9:$AH$1731,1,Calculation_Sheet!$AB$9:$AB$1731,$Z$40,Calculation_Sheet!$AD$9:$AD$1731,Basket_Sheet!AE$41),"")))))),"")</f>
        <v>1.9492460529276778E-3</v>
      </c>
      <c r="AF44" s="40">
        <f>IFERROR(IF($I$4=0,SUMIFS(Calculation_Sheet!$Q$9:$Q$1731,Calculation_Sheet!$M$9:$M$1731,Basket_Sheet!$B3,Calculation_Sheet!$AH$9:$AH$1731,1,Calculation_Sheet!$AB$9:$AB$1731,$Z$40,Calculation_Sheet!$AD$9:$AD$1731,Basket_Sheet!AF$41),IF($I$4=1,SUMIFS(Calculation_Sheet!$U$9:$U$1731,Calculation_Sheet!$M$9:$M$1731,Basket_Sheet!$B3,Calculation_Sheet!$AH$9:$AH$1731,1,Calculation_Sheet!$AB$9:$AB$1731,$Z$40,Calculation_Sheet!$AD$9:$AD$1731,Basket_Sheet!AF$41),IF($I$4=2,SUMIFS(Calculation_Sheet!$W$9:$W$1731,Calculation_Sheet!$M$9:$M$1731,Basket_Sheet!$B3,Calculation_Sheet!$AH$9:$AH$1731,1,Calculation_Sheet!$AB$9:$AB$1731,$Z$40,Calculation_Sheet!$AD$9:$AD$1731,Basket_Sheet!AF$41),IF($I$4=3,SUMIFS(Calculation_Sheet!$S$9:$S$1731,Calculation_Sheet!$M$9:$M$1731,Basket_Sheet!$B3,Calculation_Sheet!$AH$9:$AH$1731,1,Calculation_Sheet!$AB$9:$AB$1731,$Z$40,Calculation_Sheet!$AD$9:$AD$1731,Basket_Sheet!AF$41),IF($I$4=4,SUMIFS(Calculation_Sheet!$Y$9:$Y$1731,Calculation_Sheet!$M$9:$M$1731,Basket_Sheet!$B3,Calculation_Sheet!$AH$9:$AH$1731,1,Calculation_Sheet!$AB$9:$AB$1731,$Z$40,Calculation_Sheet!$AD$9:$AD$1731,Basket_Sheet!AF$41),IF($I$4=5,SUMIFS(Calculation_Sheet!$AA$9:$AA$1731,Calculation_Sheet!$M$9:$M$1731,Basket_Sheet!$B3,Calculation_Sheet!$AH$9:$AH$1731,1,Calculation_Sheet!$AB$9:$AB$1731,$Z$40,Calculation_Sheet!$AD$9:$AD$1731,Basket_Sheet!AF$41),"")))))),"")</f>
        <v>1.0146173241745493E-2</v>
      </c>
      <c r="AG44" s="52">
        <f>IFERROR(IF($I$4=0,SUMIFS(Calculation_Sheet!$Q$9:$Q$1731,Calculation_Sheet!$M$9:$M$1731,Basket_Sheet!$C3,Calculation_Sheet!$AH$9:$AH$1731,1,Calculation_Sheet!$AB$9:$AB$1731,$Z$40,Calculation_Sheet!$AD$9:$AD$1731,Basket_Sheet!AG$41),IF($I$4=1,SUMIFS(Calculation_Sheet!$U$9:$U$1731,Calculation_Sheet!$M$9:$M$1731,Basket_Sheet!$C3,Calculation_Sheet!$AH$9:$AH$1731,1,Calculation_Sheet!$AB$9:$AB$1731,$Z$40,Calculation_Sheet!$AD$9:$AD$1731,Basket_Sheet!AG$41),IF($I$4=2,SUMIFS(Calculation_Sheet!$W$9:$W$1731,Calculation_Sheet!$M$9:$M$1731,Basket_Sheet!$C3,Calculation_Sheet!$AH$9:$AH$1731,1,Calculation_Sheet!$AB$9:$AB$1731,$Z$40,Calculation_Sheet!$AD$9:$AD$1731,Basket_Sheet!AG$41),IF($I$4=3,SUMIFS(Calculation_Sheet!$S$9:$S$1731,Calculation_Sheet!$M$9:$M$1731,Basket_Sheet!$C3,Calculation_Sheet!$AH$9:$AH$1731,1,Calculation_Sheet!$AB$9:$AB$1731,$Z$40,Calculation_Sheet!$AD$9:$AD$1731,Basket_Sheet!AG$41),IF($I$4=4,SUMIFS(Calculation_Sheet!$Y$9:$Y$1731,Calculation_Sheet!$M$9:$M$1731,Basket_Sheet!$C3,Calculation_Sheet!$AH$9:$AH$1731,1,Calculation_Sheet!$AB$9:$AB$1731,$Z$40,Calculation_Sheet!$AD$9:$AD$1731,Basket_Sheet!AG$41),IF($I$4=5,SUMIFS(Calculation_Sheet!$AA$9:$AA$1731,Calculation_Sheet!$M$9:$M$1731,Basket_Sheet!$C3,Calculation_Sheet!$AH$9:$AH$1731,1,Calculation_Sheet!$AB$9:$AB$1731,$Z$40,Calculation_Sheet!$AD$9:$AD$1731,Basket_Sheet!AG$41),"")))))),"")</f>
        <v>2.6685878373119531E-2</v>
      </c>
      <c r="AH44" s="40">
        <f>IFERROR(IF($I$4=0,SUMIFS(Calculation_Sheet!$Q$9:$Q$1731,Calculation_Sheet!$M$9:$M$1731,Basket_Sheet!$B3,Calculation_Sheet!$AH$9:$AH$1731,1,Calculation_Sheet!$AB$9:$AB$1731,$AH$40,Calculation_Sheet!$AD$9:$AD$1731,Basket_Sheet!AH$41),IF($I$4=1,SUMIFS(Calculation_Sheet!$U$9:$U$1731,Calculation_Sheet!$M$9:$M$1731,Basket_Sheet!$B3,Calculation_Sheet!$AH$9:$AH$1731,1,Calculation_Sheet!$AB$9:$AB$1731,$AH$40,Calculation_Sheet!$AD$9:$AD$1731,Basket_Sheet!AH$41),IF($I$4=2,SUMIFS(Calculation_Sheet!$W$9:$W$1731,Calculation_Sheet!$M$9:$M$1731,Basket_Sheet!$B3,Calculation_Sheet!$AH$9:$AH$1731,1,Calculation_Sheet!$AB$9:$AB$1731,$AH$40,Calculation_Sheet!$AD$9:$AD$1731,Basket_Sheet!AH$41),IF($I$4=3,SUMIFS(Calculation_Sheet!$S$9:$S$1731,Calculation_Sheet!$M$9:$M$1731,Basket_Sheet!$B3,Calculation_Sheet!$AH$9:$AH$1731,1,Calculation_Sheet!$AB$9:$AB$1731,$AH$40,Calculation_Sheet!$AD$9:$AD$1731,Basket_Sheet!AH$41),IF($I$4=4,SUMIFS(Calculation_Sheet!$Y$9:$Y$1731,Calculation_Sheet!$M$9:$M$1731,Basket_Sheet!$B3,Calculation_Sheet!$AH$9:$AH$1731,1,Calculation_Sheet!$AB$9:$AB$1731,$AH$40,Calculation_Sheet!$AD$9:$AD$1731,Basket_Sheet!AH$41),IF($I$4=5,SUMIFS(Calculation_Sheet!$AA$9:$AA$1731,Calculation_Sheet!$M$9:$M$1731,Basket_Sheet!$B3,Calculation_Sheet!$AH$9:$AH$1731,1,Calculation_Sheet!$AB$9:$AB$1731,$AH$40,Calculation_Sheet!$AD$9:$AD$1731,Basket_Sheet!AH$41),"")))))),"")</f>
        <v>-1.089476803911138E-3</v>
      </c>
      <c r="AI44" s="52">
        <f>IFERROR(IF($I$4=0,SUMIFS(Calculation_Sheet!$Q$9:$Q$1731,Calculation_Sheet!$M$9:$M$1731,Basket_Sheet!$C3,Calculation_Sheet!$AH$9:$AH$1731,1,Calculation_Sheet!$AB$9:$AB$1731,$AH$40,Calculation_Sheet!$AD$9:$AD$1731,Basket_Sheet!AI$41),IF($I$4=1,SUMIFS(Calculation_Sheet!$U$9:$U$1731,Calculation_Sheet!$M$9:$M$1731,Basket_Sheet!$C3,Calculation_Sheet!$AH$9:$AH$1731,1,Calculation_Sheet!$AB$9:$AB$1731,$AH$40,Calculation_Sheet!$AD$9:$AD$1731,Basket_Sheet!AI$41),IF($I$4=2,SUMIFS(Calculation_Sheet!$W$9:$W$1731,Calculation_Sheet!$M$9:$M$1731,Basket_Sheet!$C3,Calculation_Sheet!$AH$9:$AH$1731,1,Calculation_Sheet!$AB$9:$AB$1731,$AH$40,Calculation_Sheet!$AD$9:$AD$1731,Basket_Sheet!AI$41),IF($I$4=3,SUMIFS(Calculation_Sheet!$S$9:$S$1731,Calculation_Sheet!$M$9:$M$1731,Basket_Sheet!$C3,Calculation_Sheet!$AH$9:$AH$1731,1,Calculation_Sheet!$AB$9:$AB$1731,$AH$40,Calculation_Sheet!$AD$9:$AD$1731,Basket_Sheet!AI$41),IF($I$4=4,SUMIFS(Calculation_Sheet!$Y$9:$Y$1731,Calculation_Sheet!$M$9:$M$1731,Basket_Sheet!$C3,Calculation_Sheet!$AH$9:$AH$1731,1,Calculation_Sheet!$AB$9:$AB$1731,$AH$40,Calculation_Sheet!$AD$9:$AD$1731,Basket_Sheet!AI$41),IF($I$4=5,SUMIFS(Calculation_Sheet!$AA$9:$AA$1731,Calculation_Sheet!$M$9:$M$1731,Basket_Sheet!$C3,Calculation_Sheet!$AH$9:$AH$1731,1,Calculation_Sheet!$AB$9:$AB$1731,$AH$40,Calculation_Sheet!$AD$9:$AD$1731,Basket_Sheet!AI$41),"")))))),"")</f>
        <v>-6.3953410688235568E-3</v>
      </c>
      <c r="AJ44" s="40">
        <f>IFERROR(IF($I$4=0,SUMIFS(Calculation_Sheet!$Q$9:$Q$1731,Calculation_Sheet!$M$9:$M$1731,Basket_Sheet!$B3,Calculation_Sheet!$AH$9:$AH$1731,1,Calculation_Sheet!$AB$9:$AB$1731,$AH$40,Calculation_Sheet!$AD$9:$AD$1731,Basket_Sheet!AJ$41),IF($I$4=1,SUMIFS(Calculation_Sheet!$U$9:$U$1731,Calculation_Sheet!$M$9:$M$1731,Basket_Sheet!$B3,Calculation_Sheet!$AH$9:$AH$1731,1,Calculation_Sheet!$AB$9:$AB$1731,$AH$40,Calculation_Sheet!$AD$9:$AD$1731,Basket_Sheet!AJ$41),IF($I$4=2,SUMIFS(Calculation_Sheet!$W$9:$W$1731,Calculation_Sheet!$M$9:$M$1731,Basket_Sheet!$B3,Calculation_Sheet!$AH$9:$AH$1731,1,Calculation_Sheet!$AB$9:$AB$1731,$AH$40,Calculation_Sheet!$AD$9:$AD$1731,Basket_Sheet!AJ$41),IF($I$4=3,SUMIFS(Calculation_Sheet!$S$9:$S$1731,Calculation_Sheet!$M$9:$M$1731,Basket_Sheet!$B3,Calculation_Sheet!$AH$9:$AH$1731,1,Calculation_Sheet!$AB$9:$AB$1731,$AH$40,Calculation_Sheet!$AD$9:$AD$1731,Basket_Sheet!AJ$41),IF($I$4=4,SUMIFS(Calculation_Sheet!$Y$9:$Y$1731,Calculation_Sheet!$M$9:$M$1731,Basket_Sheet!$B3,Calculation_Sheet!$AH$9:$AH$1731,1,Calculation_Sheet!$AB$9:$AB$1731,$AH$40,Calculation_Sheet!$AD$9:$AD$1731,Basket_Sheet!AJ$41),IF($I$4=5,SUMIFS(Calculation_Sheet!$AA$9:$AA$1731,Calculation_Sheet!$M$9:$M$1731,Basket_Sheet!$B3,Calculation_Sheet!$AH$9:$AH$1731,1,Calculation_Sheet!$AB$9:$AB$1731,$AH$40,Calculation_Sheet!$AD$9:$AD$1731,Basket_Sheet!AJ$41),"")))))),"")</f>
        <v>1.0362897893487766E-2</v>
      </c>
      <c r="AK44" s="52">
        <f>IFERROR(IF($I$4=0,SUMIFS(Calculation_Sheet!$Q$9:$Q$1731,Calculation_Sheet!$M$9:$M$1731,Basket_Sheet!$C3,Calculation_Sheet!$AH$9:$AH$1731,1,Calculation_Sheet!$AB$9:$AB$1731,$AH$40,Calculation_Sheet!$AD$9:$AD$1731,Basket_Sheet!AK$41),IF($I$4=1,SUMIFS(Calculation_Sheet!$U$9:$U$1731,Calculation_Sheet!$M$9:$M$1731,Basket_Sheet!$C3,Calculation_Sheet!$AH$9:$AH$1731,1,Calculation_Sheet!$AB$9:$AB$1731,$AH$40,Calculation_Sheet!$AD$9:$AD$1731,Basket_Sheet!AK$41),IF($I$4=2,SUMIFS(Calculation_Sheet!$W$9:$W$1731,Calculation_Sheet!$M$9:$M$1731,Basket_Sheet!$C3,Calculation_Sheet!$AH$9:$AH$1731,1,Calculation_Sheet!$AB$9:$AB$1731,$AH$40,Calculation_Sheet!$AD$9:$AD$1731,Basket_Sheet!AK$41),IF($I$4=3,SUMIFS(Calculation_Sheet!$S$9:$S$1731,Calculation_Sheet!$M$9:$M$1731,Basket_Sheet!$C3,Calculation_Sheet!$AH$9:$AH$1731,1,Calculation_Sheet!$AB$9:$AB$1731,$AH$40,Calculation_Sheet!$AD$9:$AD$1731,Basket_Sheet!AK$41),IF($I$4=4,SUMIFS(Calculation_Sheet!$Y$9:$Y$1731,Calculation_Sheet!$M$9:$M$1731,Basket_Sheet!$C3,Calculation_Sheet!$AH$9:$AH$1731,1,Calculation_Sheet!$AB$9:$AB$1731,$AH$40,Calculation_Sheet!$AD$9:$AD$1731,Basket_Sheet!AK$41),IF($I$4=5,SUMIFS(Calculation_Sheet!$AA$9:$AA$1731,Calculation_Sheet!$M$9:$M$1731,Basket_Sheet!$C3,Calculation_Sheet!$AH$9:$AH$1731,1,Calculation_Sheet!$AB$9:$AB$1731,$AH$40,Calculation_Sheet!$AD$9:$AD$1731,Basket_Sheet!AK$41),"")))))),"")</f>
        <v>1.2278631581470467E-2</v>
      </c>
      <c r="AL44" s="40">
        <f>IFERROR(IF($I$4=0,SUMIFS(Calculation_Sheet!$Q$9:$Q$1731,Calculation_Sheet!$M$9:$M$1731,Basket_Sheet!$B3,Calculation_Sheet!$AH$9:$AH$1731,1,Calculation_Sheet!$AB$9:$AB$1731,$AH$40,Calculation_Sheet!$AD$9:$AD$1731,Basket_Sheet!AL$41),IF($I$4=1,SUMIFS(Calculation_Sheet!$U$9:$U$1731,Calculation_Sheet!$M$9:$M$1731,Basket_Sheet!$B3,Calculation_Sheet!$AH$9:$AH$1731,1,Calculation_Sheet!$AB$9:$AB$1731,$AH$40,Calculation_Sheet!$AD$9:$AD$1731,Basket_Sheet!AL$41),IF($I$4=2,SUMIFS(Calculation_Sheet!$W$9:$W$1731,Calculation_Sheet!$M$9:$M$1731,Basket_Sheet!$B3,Calculation_Sheet!$AH$9:$AH$1731,1,Calculation_Sheet!$AB$9:$AB$1731,$AH$40,Calculation_Sheet!$AD$9:$AD$1731,Basket_Sheet!AL$41),IF($I$4=3,SUMIFS(Calculation_Sheet!$S$9:$S$1731,Calculation_Sheet!$M$9:$M$1731,Basket_Sheet!$B3,Calculation_Sheet!$AH$9:$AH$1731,1,Calculation_Sheet!$AB$9:$AB$1731,$AH$40,Calculation_Sheet!$AD$9:$AD$1731,Basket_Sheet!AL$41),IF($I$4=4,SUMIFS(Calculation_Sheet!$Y$9:$Y$1731,Calculation_Sheet!$M$9:$M$1731,Basket_Sheet!$B3,Calculation_Sheet!$AH$9:$AH$1731,1,Calculation_Sheet!$AB$9:$AB$1731,$AH$40,Calculation_Sheet!$AD$9:$AD$1731,Basket_Sheet!AL$41),IF($I$4=5,SUMIFS(Calculation_Sheet!$AA$9:$AA$1731,Calculation_Sheet!$M$9:$M$1731,Basket_Sheet!$B3,Calculation_Sheet!$AH$9:$AH$1731,1,Calculation_Sheet!$AB$9:$AB$1731,$AH$40,Calculation_Sheet!$AD$9:$AD$1731,Basket_Sheet!AL$41),"")))))),"")</f>
        <v>-2.0378664040722194E-3</v>
      </c>
      <c r="AM44" s="52">
        <f>IFERROR(IF($I$4=0,SUMIFS(Calculation_Sheet!$Q$9:$Q$1731,Calculation_Sheet!$M$9:$M$1731,Basket_Sheet!$C3,Calculation_Sheet!$AH$9:$AH$1731,1,Calculation_Sheet!$AB$9:$AB$1731,$AH$40,Calculation_Sheet!$AD$9:$AD$1731,Basket_Sheet!AM$41),IF($I$4=1,SUMIFS(Calculation_Sheet!$U$9:$U$1731,Calculation_Sheet!$M$9:$M$1731,Basket_Sheet!$C3,Calculation_Sheet!$AH$9:$AH$1731,1,Calculation_Sheet!$AB$9:$AB$1731,$AH$40,Calculation_Sheet!$AD$9:$AD$1731,Basket_Sheet!AM$41),IF($I$4=2,SUMIFS(Calculation_Sheet!$W$9:$W$1731,Calculation_Sheet!$M$9:$M$1731,Basket_Sheet!$C3,Calculation_Sheet!$AH$9:$AH$1731,1,Calculation_Sheet!$AB$9:$AB$1731,$AH$40,Calculation_Sheet!$AD$9:$AD$1731,Basket_Sheet!AM$41),IF($I$4=3,SUMIFS(Calculation_Sheet!$S$9:$S$1731,Calculation_Sheet!$M$9:$M$1731,Basket_Sheet!$C3,Calculation_Sheet!$AH$9:$AH$1731,1,Calculation_Sheet!$AB$9:$AB$1731,$AH$40,Calculation_Sheet!$AD$9:$AD$1731,Basket_Sheet!AM$41),IF($I$4=4,SUMIFS(Calculation_Sheet!$Y$9:$Y$1731,Calculation_Sheet!$M$9:$M$1731,Basket_Sheet!$C3,Calculation_Sheet!$AH$9:$AH$1731,1,Calculation_Sheet!$AB$9:$AB$1731,$AH$40,Calculation_Sheet!$AD$9:$AD$1731,Basket_Sheet!AM$41),IF($I$4=5,SUMIFS(Calculation_Sheet!$AA$9:$AA$1731,Calculation_Sheet!$M$9:$M$1731,Basket_Sheet!$C3,Calculation_Sheet!$AH$9:$AH$1731,1,Calculation_Sheet!$AB$9:$AB$1731,$AH$40,Calculation_Sheet!$AD$9:$AD$1731,Basket_Sheet!AM$41),"")))))),"")</f>
        <v>1.4241254116150737E-2</v>
      </c>
      <c r="AN44" s="40">
        <f>IFERROR(IF($I$4=0,SUMIFS(Calculation_Sheet!$Q$9:$Q$1731,Calculation_Sheet!$M$9:$M$1731,Basket_Sheet!$B3,Calculation_Sheet!$AH$9:$AH$1731,1,Calculation_Sheet!$AB$9:$AB$1731,$AH$40,Calculation_Sheet!$AD$9:$AD$1731,Basket_Sheet!AN$41),IF($I$4=1,SUMIFS(Calculation_Sheet!$U$9:$U$1731,Calculation_Sheet!$M$9:$M$1731,Basket_Sheet!$B3,Calculation_Sheet!$AH$9:$AH$1731,1,Calculation_Sheet!$AB$9:$AB$1731,$AH$40,Calculation_Sheet!$AD$9:$AD$1731,Basket_Sheet!AN$41),IF($I$4=2,SUMIFS(Calculation_Sheet!$W$9:$W$1731,Calculation_Sheet!$M$9:$M$1731,Basket_Sheet!$B3,Calculation_Sheet!$AH$9:$AH$1731,1,Calculation_Sheet!$AB$9:$AB$1731,$AH$40,Calculation_Sheet!$AD$9:$AD$1731,Basket_Sheet!AN$41),IF($I$4=3,SUMIFS(Calculation_Sheet!$S$9:$S$1731,Calculation_Sheet!$M$9:$M$1731,Basket_Sheet!$B3,Calculation_Sheet!$AH$9:$AH$1731,1,Calculation_Sheet!$AB$9:$AB$1731,$AH$40,Calculation_Sheet!$AD$9:$AD$1731,Basket_Sheet!AN$41),IF($I$4=4,SUMIFS(Calculation_Sheet!$Y$9:$Y$1731,Calculation_Sheet!$M$9:$M$1731,Basket_Sheet!$B3,Calculation_Sheet!$AH$9:$AH$1731,1,Calculation_Sheet!$AB$9:$AB$1731,$AH$40,Calculation_Sheet!$AD$9:$AD$1731,Basket_Sheet!AN$41),IF($I$4=5,SUMIFS(Calculation_Sheet!$AA$9:$AA$1731,Calculation_Sheet!$M$9:$M$1731,Basket_Sheet!$B3,Calculation_Sheet!$AH$9:$AH$1731,1,Calculation_Sheet!$AB$9:$AB$1731,$AH$40,Calculation_Sheet!$AD$9:$AD$1731,Basket_Sheet!AN$41),"")))))),"")</f>
        <v>5.8052785674820306E-3</v>
      </c>
      <c r="AO44" s="52">
        <f>IFERROR(IF($I$4=0,SUMIFS(Calculation_Sheet!$Q$9:$Q$1731,Calculation_Sheet!$M$9:$M$1731,Basket_Sheet!$C3,Calculation_Sheet!$AH$9:$AH$1731,1,Calculation_Sheet!$AB$9:$AB$1731,$AH$40,Calculation_Sheet!$AD$9:$AD$1731,Basket_Sheet!AO$41),IF($I$4=1,SUMIFS(Calculation_Sheet!$U$9:$U$1731,Calculation_Sheet!$M$9:$M$1731,Basket_Sheet!$C3,Calculation_Sheet!$AH$9:$AH$1731,1,Calculation_Sheet!$AB$9:$AB$1731,$AH$40,Calculation_Sheet!$AD$9:$AD$1731,Basket_Sheet!AO$41),IF($I$4=2,SUMIFS(Calculation_Sheet!$W$9:$W$1731,Calculation_Sheet!$M$9:$M$1731,Basket_Sheet!$C3,Calculation_Sheet!$AH$9:$AH$1731,1,Calculation_Sheet!$AB$9:$AB$1731,$AH$40,Calculation_Sheet!$AD$9:$AD$1731,Basket_Sheet!AO$41),IF($I$4=3,SUMIFS(Calculation_Sheet!$S$9:$S$1731,Calculation_Sheet!$M$9:$M$1731,Basket_Sheet!$C3,Calculation_Sheet!$AH$9:$AH$1731,1,Calculation_Sheet!$AB$9:$AB$1731,$AH$40,Calculation_Sheet!$AD$9:$AD$1731,Basket_Sheet!AO$41),IF($I$4=4,SUMIFS(Calculation_Sheet!$Y$9:$Y$1731,Calculation_Sheet!$M$9:$M$1731,Basket_Sheet!$C3,Calculation_Sheet!$AH$9:$AH$1731,1,Calculation_Sheet!$AB$9:$AB$1731,$AH$40,Calculation_Sheet!$AD$9:$AD$1731,Basket_Sheet!AO$41),IF($I$4=5,SUMIFS(Calculation_Sheet!$AA$9:$AA$1731,Calculation_Sheet!$M$9:$M$1731,Basket_Sheet!$C3,Calculation_Sheet!$AH$9:$AH$1731,1,Calculation_Sheet!$AB$9:$AB$1731,$AH$40,Calculation_Sheet!$AD$9:$AD$1731,Basket_Sheet!AO$41),"")))))),"")</f>
        <v>3.0074500759739609E-2</v>
      </c>
      <c r="AP44" s="40">
        <f>IFERROR(IF($I$4=0,SUMIFS(Calculation_Sheet!$Q$9:$Q$1731,Calculation_Sheet!$M$9:$M$1731,Basket_Sheet!$B3,Calculation_Sheet!$AH$9:$AH$1731,1,Calculation_Sheet!$AB$9:$AB$1731,$AP$40,Calculation_Sheet!$AD$9:$AD$1731,Basket_Sheet!AP$41),IF($I$4=1,SUMIFS(Calculation_Sheet!$U$9:$U$1731,Calculation_Sheet!$M$9:$M$1731,Basket_Sheet!$B3,Calculation_Sheet!$AH$9:$AH$1731,1,Calculation_Sheet!$AB$9:$AB$1731,$AP$40,Calculation_Sheet!$AD$9:$AD$1731,Basket_Sheet!AP$41),IF($I$4=2,SUMIFS(Calculation_Sheet!$W$9:$W$1731,Calculation_Sheet!$M$9:$M$1731,Basket_Sheet!$B3,Calculation_Sheet!$AH$9:$AH$1731,1,Calculation_Sheet!$AB$9:$AB$1731,$AP$40,Calculation_Sheet!$AD$9:$AD$1731,Basket_Sheet!AP$41),IF($I$4=3,SUMIFS(Calculation_Sheet!$S$9:$S$1731,Calculation_Sheet!$M$9:$M$1731,Basket_Sheet!$B3,Calculation_Sheet!$AH$9:$AH$1731,1,Calculation_Sheet!$AB$9:$AB$1731,$AP$40,Calculation_Sheet!$AD$9:$AD$1731,Basket_Sheet!AP$41),IF($I$4=4,SUMIFS(Calculation_Sheet!$Y$9:$Y$1731,Calculation_Sheet!$M$9:$M$1731,Basket_Sheet!$B3,Calculation_Sheet!$AH$9:$AH$1731,1,Calculation_Sheet!$AB$9:$AB$1731,$AP$40,Calculation_Sheet!$AD$9:$AD$1731,Basket_Sheet!AP$41),IF($I$4=5,SUMIFS(Calculation_Sheet!$AA$9:$AA$1731,Calculation_Sheet!$M$9:$M$1731,Basket_Sheet!$B3,Calculation_Sheet!$AH$9:$AH$1731,1,Calculation_Sheet!$AB$9:$AB$1731,$AP$40,Calculation_Sheet!$AD$9:$AD$1731,Basket_Sheet!AP$41),"")))))),"")</f>
        <v>2.0158964870734541E-3</v>
      </c>
      <c r="AQ44" s="52">
        <f>IFERROR(IF($I$4=0,SUMIFS(Calculation_Sheet!$Q$9:$Q$1731,Calculation_Sheet!$M$9:$M$1731,Basket_Sheet!$C3,Calculation_Sheet!$AH$9:$AH$1731,1,Calculation_Sheet!$AB$9:$AB$1731,$AP$40,Calculation_Sheet!$AD$9:$AD$1731,Basket_Sheet!AQ$41),IF($I$4=1,SUMIFS(Calculation_Sheet!$U$9:$U$1731,Calculation_Sheet!$M$9:$M$1731,Basket_Sheet!$C3,Calculation_Sheet!$AH$9:$AH$1731,1,Calculation_Sheet!$AB$9:$AB$1731,$AP$40,Calculation_Sheet!$AD$9:$AD$1731,Basket_Sheet!AQ$41),IF($I$4=2,SUMIFS(Calculation_Sheet!$W$9:$W$1731,Calculation_Sheet!$M$9:$M$1731,Basket_Sheet!$C3,Calculation_Sheet!$AH$9:$AH$1731,1,Calculation_Sheet!$AB$9:$AB$1731,$AP$40,Calculation_Sheet!$AD$9:$AD$1731,Basket_Sheet!AQ$41),IF($I$4=3,SUMIFS(Calculation_Sheet!$S$9:$S$1731,Calculation_Sheet!$M$9:$M$1731,Basket_Sheet!$C3,Calculation_Sheet!$AH$9:$AH$1731,1,Calculation_Sheet!$AB$9:$AB$1731,$AP$40,Calculation_Sheet!$AD$9:$AD$1731,Basket_Sheet!AQ$41),IF($I$4=4,SUMIFS(Calculation_Sheet!$Y$9:$Y$1731,Calculation_Sheet!$M$9:$M$1731,Basket_Sheet!$C3,Calculation_Sheet!$AH$9:$AH$1731,1,Calculation_Sheet!$AB$9:$AB$1731,$AP$40,Calculation_Sheet!$AD$9:$AD$1731,Basket_Sheet!AQ$41),IF($I$4=5,SUMIFS(Calculation_Sheet!$AA$9:$AA$1731,Calculation_Sheet!$M$9:$M$1731,Basket_Sheet!$C3,Calculation_Sheet!$AH$9:$AH$1731,1,Calculation_Sheet!$AB$9:$AB$1731,$AP$40,Calculation_Sheet!$AD$9:$AD$1731,Basket_Sheet!AQ$41),"")))))),"")</f>
        <v>8.7819820719533537E-3</v>
      </c>
      <c r="AR44" s="40">
        <f>IFERROR(IF($I$4=0,SUMIFS(Calculation_Sheet!$Q$9:$Q$1731,Calculation_Sheet!$M$9:$M$1731,Basket_Sheet!$B3,Calculation_Sheet!$AH$9:$AH$1731,1,Calculation_Sheet!$AB$9:$AB$1731,$AP$40,Calculation_Sheet!$AD$9:$AD$1731,Basket_Sheet!AR$41),IF($I$4=1,SUMIFS(Calculation_Sheet!$U$9:$U$1731,Calculation_Sheet!$M$9:$M$1731,Basket_Sheet!$B3,Calculation_Sheet!$AH$9:$AH$1731,1,Calculation_Sheet!$AB$9:$AB$1731,$AP$40,Calculation_Sheet!$AD$9:$AD$1731,Basket_Sheet!AR$41),IF($I$4=2,SUMIFS(Calculation_Sheet!$W$9:$W$1731,Calculation_Sheet!$M$9:$M$1731,Basket_Sheet!$B3,Calculation_Sheet!$AH$9:$AH$1731,1,Calculation_Sheet!$AB$9:$AB$1731,$AP$40,Calculation_Sheet!$AD$9:$AD$1731,Basket_Sheet!AR$41),IF($I$4=3,SUMIFS(Calculation_Sheet!$S$9:$S$1731,Calculation_Sheet!$M$9:$M$1731,Basket_Sheet!$B3,Calculation_Sheet!$AH$9:$AH$1731,1,Calculation_Sheet!$AB$9:$AB$1731,$AP$40,Calculation_Sheet!$AD$9:$AD$1731,Basket_Sheet!AR$41),IF($I$4=4,SUMIFS(Calculation_Sheet!$Y$9:$Y$1731,Calculation_Sheet!$M$9:$M$1731,Basket_Sheet!$B3,Calculation_Sheet!$AH$9:$AH$1731,1,Calculation_Sheet!$AB$9:$AB$1731,$AP$40,Calculation_Sheet!$AD$9:$AD$1731,Basket_Sheet!AR$41),IF($I$4=5,SUMIFS(Calculation_Sheet!$AA$9:$AA$1731,Calculation_Sheet!$M$9:$M$1731,Basket_Sheet!$B3,Calculation_Sheet!$AH$9:$AH$1731,1,Calculation_Sheet!$AB$9:$AB$1731,$AP$40,Calculation_Sheet!$AD$9:$AD$1731,Basket_Sheet!AR$41),"")))))),"")</f>
        <v>4.2264030633125671E-3</v>
      </c>
      <c r="AS44" s="52">
        <f>IFERROR(IF($I$4=0,SUMIFS(Calculation_Sheet!$Q$9:$Q$1731,Calculation_Sheet!$M$9:$M$1731,Basket_Sheet!$C3,Calculation_Sheet!$AH$9:$AH$1731,1,Calculation_Sheet!$AB$9:$AB$1731,$AP$40,Calculation_Sheet!$AD$9:$AD$1731,Basket_Sheet!AS$41),IF($I$4=1,SUMIFS(Calculation_Sheet!$U$9:$U$1731,Calculation_Sheet!$M$9:$M$1731,Basket_Sheet!$C3,Calculation_Sheet!$AH$9:$AH$1731,1,Calculation_Sheet!$AB$9:$AB$1731,$AP$40,Calculation_Sheet!$AD$9:$AD$1731,Basket_Sheet!AS$41),IF($I$4=2,SUMIFS(Calculation_Sheet!$W$9:$W$1731,Calculation_Sheet!$M$9:$M$1731,Basket_Sheet!$C3,Calculation_Sheet!$AH$9:$AH$1731,1,Calculation_Sheet!$AB$9:$AB$1731,$AP$40,Calculation_Sheet!$AD$9:$AD$1731,Basket_Sheet!AS$41),IF($I$4=3,SUMIFS(Calculation_Sheet!$S$9:$S$1731,Calculation_Sheet!$M$9:$M$1731,Basket_Sheet!$C3,Calculation_Sheet!$AH$9:$AH$1731,1,Calculation_Sheet!$AB$9:$AB$1731,$AP$40,Calculation_Sheet!$AD$9:$AD$1731,Basket_Sheet!AS$41),IF($I$4=4,SUMIFS(Calculation_Sheet!$Y$9:$Y$1731,Calculation_Sheet!$M$9:$M$1731,Basket_Sheet!$C3,Calculation_Sheet!$AH$9:$AH$1731,1,Calculation_Sheet!$AB$9:$AB$1731,$AP$40,Calculation_Sheet!$AD$9:$AD$1731,Basket_Sheet!AS$41),IF($I$4=5,SUMIFS(Calculation_Sheet!$AA$9:$AA$1731,Calculation_Sheet!$M$9:$M$1731,Basket_Sheet!$C3,Calculation_Sheet!$AH$9:$AH$1731,1,Calculation_Sheet!$AB$9:$AB$1731,$AP$40,Calculation_Sheet!$AD$9:$AD$1731,Basket_Sheet!AS$41),"")))))),"")</f>
        <v>7.4934029753820353E-3</v>
      </c>
      <c r="AT44" s="40">
        <f>IFERROR(IF($I$4=0,SUMIFS(Calculation_Sheet!$Q$9:$Q$1731,Calculation_Sheet!$M$9:$M$1731,Basket_Sheet!$B3,Calculation_Sheet!$AH$9:$AH$1731,1,Calculation_Sheet!$AB$9:$AB$1731,$AP$40,Calculation_Sheet!$AD$9:$AD$1731,Basket_Sheet!AT$41),IF($I$4=1,SUMIFS(Calculation_Sheet!$U$9:$U$1731,Calculation_Sheet!$M$9:$M$1731,Basket_Sheet!$B3,Calculation_Sheet!$AH$9:$AH$1731,1,Calculation_Sheet!$AB$9:$AB$1731,$AP$40,Calculation_Sheet!$AD$9:$AD$1731,Basket_Sheet!AT$41),IF($I$4=2,SUMIFS(Calculation_Sheet!$W$9:$W$1731,Calculation_Sheet!$M$9:$M$1731,Basket_Sheet!$B3,Calculation_Sheet!$AH$9:$AH$1731,1,Calculation_Sheet!$AB$9:$AB$1731,$AP$40,Calculation_Sheet!$AD$9:$AD$1731,Basket_Sheet!AT$41),IF($I$4=3,SUMIFS(Calculation_Sheet!$S$9:$S$1731,Calculation_Sheet!$M$9:$M$1731,Basket_Sheet!$B3,Calculation_Sheet!$AH$9:$AH$1731,1,Calculation_Sheet!$AB$9:$AB$1731,$AP$40,Calculation_Sheet!$AD$9:$AD$1731,Basket_Sheet!AT$41),IF($I$4=4,SUMIFS(Calculation_Sheet!$Y$9:$Y$1731,Calculation_Sheet!$M$9:$M$1731,Basket_Sheet!$B3,Calculation_Sheet!$AH$9:$AH$1731,1,Calculation_Sheet!$AB$9:$AB$1731,$AP$40,Calculation_Sheet!$AD$9:$AD$1731,Basket_Sheet!AT$41),IF($I$4=5,SUMIFS(Calculation_Sheet!$AA$9:$AA$1731,Calculation_Sheet!$M$9:$M$1731,Basket_Sheet!$B3,Calculation_Sheet!$AH$9:$AH$1731,1,Calculation_Sheet!$AB$9:$AB$1731,$AP$40,Calculation_Sheet!$AD$9:$AD$1731,Basket_Sheet!AT$41),"")))))),"")</f>
        <v>1.3319915637534985E-2</v>
      </c>
      <c r="AU44" s="52">
        <f>IFERROR(IF($I$4=0,SUMIFS(Calculation_Sheet!$Q$9:$Q$1731,Calculation_Sheet!$M$9:$M$1731,Basket_Sheet!$C3,Calculation_Sheet!$AH$9:$AH$1731,1,Calculation_Sheet!$AB$9:$AB$1731,$AP$40,Calculation_Sheet!$AD$9:$AD$1731,Basket_Sheet!AU$41),IF($I$4=1,SUMIFS(Calculation_Sheet!$U$9:$U$1731,Calculation_Sheet!$M$9:$M$1731,Basket_Sheet!$C3,Calculation_Sheet!$AH$9:$AH$1731,1,Calculation_Sheet!$AB$9:$AB$1731,$AP$40,Calculation_Sheet!$AD$9:$AD$1731,Basket_Sheet!AU$41),IF($I$4=2,SUMIFS(Calculation_Sheet!$W$9:$W$1731,Calculation_Sheet!$M$9:$M$1731,Basket_Sheet!$C3,Calculation_Sheet!$AH$9:$AH$1731,1,Calculation_Sheet!$AB$9:$AB$1731,$AP$40,Calculation_Sheet!$AD$9:$AD$1731,Basket_Sheet!AU$41),IF($I$4=3,SUMIFS(Calculation_Sheet!$S$9:$S$1731,Calculation_Sheet!$M$9:$M$1731,Basket_Sheet!$C3,Calculation_Sheet!$AH$9:$AH$1731,1,Calculation_Sheet!$AB$9:$AB$1731,$AP$40,Calculation_Sheet!$AD$9:$AD$1731,Basket_Sheet!AU$41),IF($I$4=4,SUMIFS(Calculation_Sheet!$Y$9:$Y$1731,Calculation_Sheet!$M$9:$M$1731,Basket_Sheet!$C3,Calculation_Sheet!$AH$9:$AH$1731,1,Calculation_Sheet!$AB$9:$AB$1731,$AP$40,Calculation_Sheet!$AD$9:$AD$1731,Basket_Sheet!AU$41),IF($I$4=5,SUMIFS(Calculation_Sheet!$AA$9:$AA$1731,Calculation_Sheet!$M$9:$M$1731,Basket_Sheet!$C3,Calculation_Sheet!$AH$9:$AH$1731,1,Calculation_Sheet!$AB$9:$AB$1731,$AP$40,Calculation_Sheet!$AD$9:$AD$1731,Basket_Sheet!AU$41),"")))))),"")</f>
        <v>8.2863433993943802E-3</v>
      </c>
      <c r="AV44" s="40">
        <f>IFERROR(IF($I$4=0,SUMIFS(Calculation_Sheet!$Q$9:$Q$1731,Calculation_Sheet!$M$9:$M$1731,Basket_Sheet!$B3,Calculation_Sheet!$AH$9:$AH$1731,1,Calculation_Sheet!$AB$9:$AB$1731,$AP$40,Calculation_Sheet!$AD$9:$AD$1731,Basket_Sheet!AV$41),IF($I$4=1,SUMIFS(Calculation_Sheet!$U$9:$U$1731,Calculation_Sheet!$M$9:$M$1731,Basket_Sheet!$B3,Calculation_Sheet!$AH$9:$AH$1731,1,Calculation_Sheet!$AB$9:$AB$1731,$AP$40,Calculation_Sheet!$AD$9:$AD$1731,Basket_Sheet!AV$41),IF($I$4=2,SUMIFS(Calculation_Sheet!$W$9:$W$1731,Calculation_Sheet!$M$9:$M$1731,Basket_Sheet!$B3,Calculation_Sheet!$AH$9:$AH$1731,1,Calculation_Sheet!$AB$9:$AB$1731,$AP$40,Calculation_Sheet!$AD$9:$AD$1731,Basket_Sheet!AV$41),IF($I$4=3,SUMIFS(Calculation_Sheet!$S$9:$S$1731,Calculation_Sheet!$M$9:$M$1731,Basket_Sheet!$B3,Calculation_Sheet!$AH$9:$AH$1731,1,Calculation_Sheet!$AB$9:$AB$1731,$AP$40,Calculation_Sheet!$AD$9:$AD$1731,Basket_Sheet!AV$41),IF($I$4=4,SUMIFS(Calculation_Sheet!$Y$9:$Y$1731,Calculation_Sheet!$M$9:$M$1731,Basket_Sheet!$B3,Calculation_Sheet!$AH$9:$AH$1731,1,Calculation_Sheet!$AB$9:$AB$1731,$AP$40,Calculation_Sheet!$AD$9:$AD$1731,Basket_Sheet!AV$41),IF($I$4=5,SUMIFS(Calculation_Sheet!$AA$9:$AA$1731,Calculation_Sheet!$M$9:$M$1731,Basket_Sheet!$B3,Calculation_Sheet!$AH$9:$AH$1731,1,Calculation_Sheet!$AB$9:$AB$1731,$AP$40,Calculation_Sheet!$AD$9:$AD$1731,Basket_Sheet!AV$41),"")))))),"")</f>
        <v>8.2583858797835585E-3</v>
      </c>
      <c r="AW44" s="52">
        <f>IFERROR(IF($I$4=0,SUMIFS(Calculation_Sheet!$Q$9:$Q$1731,Calculation_Sheet!$M$9:$M$1731,Basket_Sheet!$C3,Calculation_Sheet!$AH$9:$AH$1731,1,Calculation_Sheet!$AB$9:$AB$1731,$AP$40,Calculation_Sheet!$AD$9:$AD$1731,Basket_Sheet!AW$41),IF($I$4=1,SUMIFS(Calculation_Sheet!$U$9:$U$1731,Calculation_Sheet!$M$9:$M$1731,Basket_Sheet!$C3,Calculation_Sheet!$AH$9:$AH$1731,1,Calculation_Sheet!$AB$9:$AB$1731,$AP$40,Calculation_Sheet!$AD$9:$AD$1731,Basket_Sheet!AW$41),IF($I$4=2,SUMIFS(Calculation_Sheet!$W$9:$W$1731,Calculation_Sheet!$M$9:$M$1731,Basket_Sheet!$C3,Calculation_Sheet!$AH$9:$AH$1731,1,Calculation_Sheet!$AB$9:$AB$1731,$AP$40,Calculation_Sheet!$AD$9:$AD$1731,Basket_Sheet!AW$41),IF($I$4=3,SUMIFS(Calculation_Sheet!$S$9:$S$1731,Calculation_Sheet!$M$9:$M$1731,Basket_Sheet!$C3,Calculation_Sheet!$AH$9:$AH$1731,1,Calculation_Sheet!$AB$9:$AB$1731,$AP$40,Calculation_Sheet!$AD$9:$AD$1731,Basket_Sheet!AW$41),IF($I$4=4,SUMIFS(Calculation_Sheet!$Y$9:$Y$1731,Calculation_Sheet!$M$9:$M$1731,Basket_Sheet!$C3,Calculation_Sheet!$AH$9:$AH$1731,1,Calculation_Sheet!$AB$9:$AB$1731,$AP$40,Calculation_Sheet!$AD$9:$AD$1731,Basket_Sheet!AW$41),IF($I$4=5,SUMIFS(Calculation_Sheet!$AA$9:$AA$1731,Calculation_Sheet!$M$9:$M$1731,Basket_Sheet!$C3,Calculation_Sheet!$AH$9:$AH$1731,1,Calculation_Sheet!$AB$9:$AB$1731,$AP$40,Calculation_Sheet!$AD$9:$AD$1731,Basket_Sheet!AW$41),"")))))),"")</f>
        <v>1.2177900332481895E-2</v>
      </c>
      <c r="AX44" s="40">
        <f>IFERROR(IF($I$4=0,SUMIFS(Calculation_Sheet!$Q$9:$Q$1731,Calculation_Sheet!$M$9:$M$1731,Basket_Sheet!$B3,Calculation_Sheet!$AH$9:$AH$1731,1,Calculation_Sheet!$AB$9:$AB$1731,$AX$40,Calculation_Sheet!$AD$9:$AD$1731,Basket_Sheet!AX$41),IF($I$4=1,SUMIFS(Calculation_Sheet!$U$9:$U$1731,Calculation_Sheet!$M$9:$M$1731,Basket_Sheet!$B3,Calculation_Sheet!$AH$9:$AH$1731,1,Calculation_Sheet!$AB$9:$AB$1731,$AX$40,Calculation_Sheet!$AD$9:$AD$1731,Basket_Sheet!AX$41),IF($I$4=2,SUMIFS(Calculation_Sheet!$W$9:$W$1731,Calculation_Sheet!$M$9:$M$1731,Basket_Sheet!$B3,Calculation_Sheet!$AH$9:$AH$1731,1,Calculation_Sheet!$AB$9:$AB$1731,$AX$40,Calculation_Sheet!$AD$9:$AD$1731,Basket_Sheet!AX$41),IF($I$4=3,SUMIFS(Calculation_Sheet!$S$9:$S$1731,Calculation_Sheet!$M$9:$M$1731,Basket_Sheet!$B3,Calculation_Sheet!$AH$9:$AH$1731,1,Calculation_Sheet!$AB$9:$AB$1731,$AX$40,Calculation_Sheet!$AD$9:$AD$1731,Basket_Sheet!AX$41),IF($I$4=4,SUMIFS(Calculation_Sheet!$Y$9:$Y$1731,Calculation_Sheet!$M$9:$M$1731,Basket_Sheet!$B3,Calculation_Sheet!$AH$9:$AH$1731,1,Calculation_Sheet!$AB$9:$AB$1731,$AX$40,Calculation_Sheet!$AD$9:$AD$1731,Basket_Sheet!AX$41),IF($I$4=5,SUMIFS(Calculation_Sheet!$AA$9:$AA$1731,Calculation_Sheet!$M$9:$M$1731,Basket_Sheet!$B3,Calculation_Sheet!$AH$9:$AH$1731,1,Calculation_Sheet!$AB$9:$AB$1731,$AX$40,Calculation_Sheet!$AD$9:$AD$1731,Basket_Sheet!AX$41),"")))))),"")</f>
        <v>6.6308240813626185E-3</v>
      </c>
      <c r="AY44" s="52">
        <f>IFERROR(IF($I$4=0,SUMIFS(Calculation_Sheet!$Q$9:$Q$1731,Calculation_Sheet!$M$9:$M$1731,Basket_Sheet!$C3,Calculation_Sheet!$AH$9:$AH$1731,1,Calculation_Sheet!$AB$9:$AB$1731,$AX$40,Calculation_Sheet!$AD$9:$AD$1731,Basket_Sheet!AY$41),IF($I$4=1,SUMIFS(Calculation_Sheet!$U$9:$U$1731,Calculation_Sheet!$M$9:$M$1731,Basket_Sheet!$C3,Calculation_Sheet!$AH$9:$AH$1731,1,Calculation_Sheet!$AB$9:$AB$1731,$AX$40,Calculation_Sheet!$AD$9:$AD$1731,Basket_Sheet!AY$41),IF($I$4=2,SUMIFS(Calculation_Sheet!$W$9:$W$1731,Calculation_Sheet!$M$9:$M$1731,Basket_Sheet!$C3,Calculation_Sheet!$AH$9:$AH$1731,1,Calculation_Sheet!$AB$9:$AB$1731,$AX$40,Calculation_Sheet!$AD$9:$AD$1731,Basket_Sheet!AY$41),IF($I$4=3,SUMIFS(Calculation_Sheet!$S$9:$S$1731,Calculation_Sheet!$M$9:$M$1731,Basket_Sheet!$C3,Calculation_Sheet!$AH$9:$AH$1731,1,Calculation_Sheet!$AB$9:$AB$1731,$AX$40,Calculation_Sheet!$AD$9:$AD$1731,Basket_Sheet!AY$41),IF($I$4=4,SUMIFS(Calculation_Sheet!$Y$9:$Y$1731,Calculation_Sheet!$M$9:$M$1731,Basket_Sheet!$C3,Calculation_Sheet!$AH$9:$AH$1731,1,Calculation_Sheet!$AB$9:$AB$1731,$AX$40,Calculation_Sheet!$AD$9:$AD$1731,Basket_Sheet!AY$41),IF($I$4=5,SUMIFS(Calculation_Sheet!$AA$9:$AA$1731,Calculation_Sheet!$M$9:$M$1731,Basket_Sheet!$C3,Calculation_Sheet!$AH$9:$AH$1731,1,Calculation_Sheet!$AB$9:$AB$1731,$AX$40,Calculation_Sheet!$AD$9:$AD$1731,Basket_Sheet!AY$41),"")))))),"")</f>
        <v>-2.9928061693194064E-3</v>
      </c>
      <c r="AZ44" s="40">
        <f>IFERROR(IF($I$4=0,SUMIFS(Calculation_Sheet!$Q$9:$Q$1731,Calculation_Sheet!$M$9:$M$1731,Basket_Sheet!$B3,Calculation_Sheet!$AH$9:$AH$1731,1,Calculation_Sheet!$AB$9:$AB$1731,$AX$40,Calculation_Sheet!$AD$9:$AD$1731,Basket_Sheet!AZ$41),IF($I$4=1,SUMIFS(Calculation_Sheet!$U$9:$U$1731,Calculation_Sheet!$M$9:$M$1731,Basket_Sheet!$B3,Calculation_Sheet!$AH$9:$AH$1731,1,Calculation_Sheet!$AB$9:$AB$1731,$AX$40,Calculation_Sheet!$AD$9:$AD$1731,Basket_Sheet!AZ$41),IF($I$4=2,SUMIFS(Calculation_Sheet!$W$9:$W$1731,Calculation_Sheet!$M$9:$M$1731,Basket_Sheet!$B3,Calculation_Sheet!$AH$9:$AH$1731,1,Calculation_Sheet!$AB$9:$AB$1731,$AX$40,Calculation_Sheet!$AD$9:$AD$1731,Basket_Sheet!AZ$41),IF($I$4=3,SUMIFS(Calculation_Sheet!$S$9:$S$1731,Calculation_Sheet!$M$9:$M$1731,Basket_Sheet!$B3,Calculation_Sheet!$AH$9:$AH$1731,1,Calculation_Sheet!$AB$9:$AB$1731,$AX$40,Calculation_Sheet!$AD$9:$AD$1731,Basket_Sheet!AZ$41),IF($I$4=4,SUMIFS(Calculation_Sheet!$Y$9:$Y$1731,Calculation_Sheet!$M$9:$M$1731,Basket_Sheet!$B3,Calculation_Sheet!$AH$9:$AH$1731,1,Calculation_Sheet!$AB$9:$AB$1731,$AX$40,Calculation_Sheet!$AD$9:$AD$1731,Basket_Sheet!AZ$41),IF($I$4=5,SUMIFS(Calculation_Sheet!$AA$9:$AA$1731,Calculation_Sheet!$M$9:$M$1731,Basket_Sheet!$B3,Calculation_Sheet!$AH$9:$AH$1731,1,Calculation_Sheet!$AB$9:$AB$1731,$AX$40,Calculation_Sheet!$AD$9:$AD$1731,Basket_Sheet!AZ$41),"")))))),"")</f>
        <v>-2.9739152823776704E-3</v>
      </c>
      <c r="BA44" s="52">
        <f>IFERROR(IF($I$4=0,SUMIFS(Calculation_Sheet!$Q$9:$Q$1731,Calculation_Sheet!$M$9:$M$1731,Basket_Sheet!$C3,Calculation_Sheet!$AH$9:$AH$1731,1,Calculation_Sheet!$AB$9:$AB$1731,$AX$40,Calculation_Sheet!$AD$9:$AD$1731,Basket_Sheet!BA$41),IF($I$4=1,SUMIFS(Calculation_Sheet!$U$9:$U$1731,Calculation_Sheet!$M$9:$M$1731,Basket_Sheet!$C3,Calculation_Sheet!$AH$9:$AH$1731,1,Calculation_Sheet!$AB$9:$AB$1731,$AX$40,Calculation_Sheet!$AD$9:$AD$1731,Basket_Sheet!BA$41),IF($I$4=2,SUMIFS(Calculation_Sheet!$W$9:$W$1731,Calculation_Sheet!$M$9:$M$1731,Basket_Sheet!$C3,Calculation_Sheet!$AH$9:$AH$1731,1,Calculation_Sheet!$AB$9:$AB$1731,$AX$40,Calculation_Sheet!$AD$9:$AD$1731,Basket_Sheet!BA$41),IF($I$4=3,SUMIFS(Calculation_Sheet!$S$9:$S$1731,Calculation_Sheet!$M$9:$M$1731,Basket_Sheet!$C3,Calculation_Sheet!$AH$9:$AH$1731,1,Calculation_Sheet!$AB$9:$AB$1731,$AX$40,Calculation_Sheet!$AD$9:$AD$1731,Basket_Sheet!BA$41),IF($I$4=4,SUMIFS(Calculation_Sheet!$Y$9:$Y$1731,Calculation_Sheet!$M$9:$M$1731,Basket_Sheet!$C3,Calculation_Sheet!$AH$9:$AH$1731,1,Calculation_Sheet!$AB$9:$AB$1731,$AX$40,Calculation_Sheet!$AD$9:$AD$1731,Basket_Sheet!BA$41),IF($I$4=5,SUMIFS(Calculation_Sheet!$AA$9:$AA$1731,Calculation_Sheet!$M$9:$M$1731,Basket_Sheet!$C3,Calculation_Sheet!$AH$9:$AH$1731,1,Calculation_Sheet!$AB$9:$AB$1731,$AX$40,Calculation_Sheet!$AD$9:$AD$1731,Basket_Sheet!BA$41),"")))))),"")</f>
        <v>-3.3336738919501618E-3</v>
      </c>
      <c r="BB44" s="40">
        <f>IFERROR(IF($I$4=0,SUMIFS(Calculation_Sheet!$Q$9:$Q$1731,Calculation_Sheet!$M$9:$M$1731,Basket_Sheet!$B3,Calculation_Sheet!$AH$9:$AH$1731,1,Calculation_Sheet!$AB$9:$AB$1731,$AX$40,Calculation_Sheet!$AD$9:$AD$1731,Basket_Sheet!BB$41),IF($I$4=1,SUMIFS(Calculation_Sheet!$U$9:$U$1731,Calculation_Sheet!$M$9:$M$1731,Basket_Sheet!$B3,Calculation_Sheet!$AH$9:$AH$1731,1,Calculation_Sheet!$AB$9:$AB$1731,$AX$40,Calculation_Sheet!$AD$9:$AD$1731,Basket_Sheet!BB$41),IF($I$4=2,SUMIFS(Calculation_Sheet!$W$9:$W$1731,Calculation_Sheet!$M$9:$M$1731,Basket_Sheet!$B3,Calculation_Sheet!$AH$9:$AH$1731,1,Calculation_Sheet!$AB$9:$AB$1731,$AX$40,Calculation_Sheet!$AD$9:$AD$1731,Basket_Sheet!BB$41),IF($I$4=3,SUMIFS(Calculation_Sheet!$S$9:$S$1731,Calculation_Sheet!$M$9:$M$1731,Basket_Sheet!$B3,Calculation_Sheet!$AH$9:$AH$1731,1,Calculation_Sheet!$AB$9:$AB$1731,$AX$40,Calculation_Sheet!$AD$9:$AD$1731,Basket_Sheet!BB$41),IF($I$4=4,SUMIFS(Calculation_Sheet!$Y$9:$Y$1731,Calculation_Sheet!$M$9:$M$1731,Basket_Sheet!$B3,Calculation_Sheet!$AH$9:$AH$1731,1,Calculation_Sheet!$AB$9:$AB$1731,$AX$40,Calculation_Sheet!$AD$9:$AD$1731,Basket_Sheet!BB$41),IF($I$4=5,SUMIFS(Calculation_Sheet!$AA$9:$AA$1731,Calculation_Sheet!$M$9:$M$1731,Basket_Sheet!$B3,Calculation_Sheet!$AH$9:$AH$1731,1,Calculation_Sheet!$AB$9:$AB$1731,$AX$40,Calculation_Sheet!$AD$9:$AD$1731,Basket_Sheet!BB$41),"")))))),"")</f>
        <v>-4.9790968126538493E-3</v>
      </c>
      <c r="BC44" s="52">
        <f>IFERROR(IF($I$4=0,SUMIFS(Calculation_Sheet!$Q$9:$Q$1731,Calculation_Sheet!$M$9:$M$1731,Basket_Sheet!$C3,Calculation_Sheet!$AH$9:$AH$1731,1,Calculation_Sheet!$AB$9:$AB$1731,$AX$40,Calculation_Sheet!$AD$9:$AD$1731,Basket_Sheet!BC$41),IF($I$4=1,SUMIFS(Calculation_Sheet!$U$9:$U$1731,Calculation_Sheet!$M$9:$M$1731,Basket_Sheet!$C3,Calculation_Sheet!$AH$9:$AH$1731,1,Calculation_Sheet!$AB$9:$AB$1731,$AX$40,Calculation_Sheet!$AD$9:$AD$1731,Basket_Sheet!BC$41),IF($I$4=2,SUMIFS(Calculation_Sheet!$W$9:$W$1731,Calculation_Sheet!$M$9:$M$1731,Basket_Sheet!$C3,Calculation_Sheet!$AH$9:$AH$1731,1,Calculation_Sheet!$AB$9:$AB$1731,$AX$40,Calculation_Sheet!$AD$9:$AD$1731,Basket_Sheet!BC$41),IF($I$4=3,SUMIFS(Calculation_Sheet!$S$9:$S$1731,Calculation_Sheet!$M$9:$M$1731,Basket_Sheet!$C3,Calculation_Sheet!$AH$9:$AH$1731,1,Calculation_Sheet!$AB$9:$AB$1731,$AX$40,Calculation_Sheet!$AD$9:$AD$1731,Basket_Sheet!BC$41),IF($I$4=4,SUMIFS(Calculation_Sheet!$Y$9:$Y$1731,Calculation_Sheet!$M$9:$M$1731,Basket_Sheet!$C3,Calculation_Sheet!$AH$9:$AH$1731,1,Calculation_Sheet!$AB$9:$AB$1731,$AX$40,Calculation_Sheet!$AD$9:$AD$1731,Basket_Sheet!BC$41),IF($I$4=5,SUMIFS(Calculation_Sheet!$AA$9:$AA$1731,Calculation_Sheet!$M$9:$M$1731,Basket_Sheet!$C3,Calculation_Sheet!$AH$9:$AH$1731,1,Calculation_Sheet!$AB$9:$AB$1731,$AX$40,Calculation_Sheet!$AD$9:$AD$1731,Basket_Sheet!BC$41),"")))))),"")</f>
        <v>-1.3060099492649968E-3</v>
      </c>
      <c r="BD44" s="40">
        <f>IFERROR(IF($I$4=0,SUMIFS(Calculation_Sheet!$Q$9:$Q$1731,Calculation_Sheet!$M$9:$M$1731,Basket_Sheet!$B3,Calculation_Sheet!$AH$9:$AH$1731,1,Calculation_Sheet!$AB$9:$AB$1731,$AX$40,Calculation_Sheet!$AD$9:$AD$1731,Basket_Sheet!BD$41),IF($I$4=1,SUMIFS(Calculation_Sheet!$U$9:$U$1731,Calculation_Sheet!$M$9:$M$1731,Basket_Sheet!$B3,Calculation_Sheet!$AH$9:$AH$1731,1,Calculation_Sheet!$AB$9:$AB$1731,$AX$40,Calculation_Sheet!$AD$9:$AD$1731,Basket_Sheet!BD$41),IF($I$4=2,SUMIFS(Calculation_Sheet!$W$9:$W$1731,Calculation_Sheet!$M$9:$M$1731,Basket_Sheet!$B3,Calculation_Sheet!$AH$9:$AH$1731,1,Calculation_Sheet!$AB$9:$AB$1731,$AX$40,Calculation_Sheet!$AD$9:$AD$1731,Basket_Sheet!BD$41),IF($I$4=3,SUMIFS(Calculation_Sheet!$S$9:$S$1731,Calculation_Sheet!$M$9:$M$1731,Basket_Sheet!$B3,Calculation_Sheet!$AH$9:$AH$1731,1,Calculation_Sheet!$AB$9:$AB$1731,$AX$40,Calculation_Sheet!$AD$9:$AD$1731,Basket_Sheet!BD$41),IF($I$4=4,SUMIFS(Calculation_Sheet!$Y$9:$Y$1731,Calculation_Sheet!$M$9:$M$1731,Basket_Sheet!$B3,Calculation_Sheet!$AH$9:$AH$1731,1,Calculation_Sheet!$AB$9:$AB$1731,$AX$40,Calculation_Sheet!$AD$9:$AD$1731,Basket_Sheet!BD$41),IF($I$4=5,SUMIFS(Calculation_Sheet!$AA$9:$AA$1731,Calculation_Sheet!$M$9:$M$1731,Basket_Sheet!$B3,Calculation_Sheet!$AH$9:$AH$1731,1,Calculation_Sheet!$AB$9:$AB$1731,$AX$40,Calculation_Sheet!$AD$9:$AD$1731,Basket_Sheet!BD$41),"")))))),"")</f>
        <v>-4.3442048307535952E-3</v>
      </c>
      <c r="BE44" s="52">
        <f>IFERROR(IF($I$4=0,SUMIFS(Calculation_Sheet!$Q$9:$Q$1731,Calculation_Sheet!$M$9:$M$1731,Basket_Sheet!$C3,Calculation_Sheet!$AH$9:$AH$1731,1,Calculation_Sheet!$AB$9:$AB$1731,$AX$40,Calculation_Sheet!$AD$9:$AD$1731,Basket_Sheet!BE$41),IF($I$4=1,SUMIFS(Calculation_Sheet!$U$9:$U$1731,Calculation_Sheet!$M$9:$M$1731,Basket_Sheet!$C3,Calculation_Sheet!$AH$9:$AH$1731,1,Calculation_Sheet!$AB$9:$AB$1731,$AX$40,Calculation_Sheet!$AD$9:$AD$1731,Basket_Sheet!BE$41),IF($I$4=2,SUMIFS(Calculation_Sheet!$W$9:$W$1731,Calculation_Sheet!$M$9:$M$1731,Basket_Sheet!$C3,Calculation_Sheet!$AH$9:$AH$1731,1,Calculation_Sheet!$AB$9:$AB$1731,$AX$40,Calculation_Sheet!$AD$9:$AD$1731,Basket_Sheet!BE$41),IF($I$4=3,SUMIFS(Calculation_Sheet!$S$9:$S$1731,Calculation_Sheet!$M$9:$M$1731,Basket_Sheet!$C3,Calculation_Sheet!$AH$9:$AH$1731,1,Calculation_Sheet!$AB$9:$AB$1731,$AX$40,Calculation_Sheet!$AD$9:$AD$1731,Basket_Sheet!BE$41),IF($I$4=4,SUMIFS(Calculation_Sheet!$Y$9:$Y$1731,Calculation_Sheet!$M$9:$M$1731,Basket_Sheet!$C3,Calculation_Sheet!$AH$9:$AH$1731,1,Calculation_Sheet!$AB$9:$AB$1731,$AX$40,Calculation_Sheet!$AD$9:$AD$1731,Basket_Sheet!BE$41),IF($I$4=5,SUMIFS(Calculation_Sheet!$AA$9:$AA$1731,Calculation_Sheet!$M$9:$M$1731,Basket_Sheet!$C3,Calculation_Sheet!$AH$9:$AH$1731,1,Calculation_Sheet!$AB$9:$AB$1731,$AX$40,Calculation_Sheet!$AD$9:$AD$1731,Basket_Sheet!BE$41),"")))))),"")</f>
        <v>-6.1249264823912686E-3</v>
      </c>
      <c r="BF44" s="40">
        <f>IFERROR(IF($I$4=0,SUMIFS(Calculation_Sheet!$Q$9:$Q$1731,Calculation_Sheet!$M$9:$M$1731,Basket_Sheet!$B3,Calculation_Sheet!$AH$9:$AH$1731,1,Calculation_Sheet!$AB$9:$AB$1731,$BF$40,Calculation_Sheet!$AD$9:$AD$1731,Basket_Sheet!BF$41),IF($I$4=1,SUMIFS(Calculation_Sheet!$U$9:$U$1731,Calculation_Sheet!$M$9:$M$1731,Basket_Sheet!$B3,Calculation_Sheet!$AH$9:$AH$1731,1,Calculation_Sheet!$AB$9:$AB$1731,$BF$40,Calculation_Sheet!$AD$9:$AD$1731,Basket_Sheet!BF$41),IF($I$4=2,SUMIFS(Calculation_Sheet!$W$9:$W$1731,Calculation_Sheet!$M$9:$M$1731,Basket_Sheet!$B3,Calculation_Sheet!$AH$9:$AH$1731,1,Calculation_Sheet!$AB$9:$AB$1731,$BF$40,Calculation_Sheet!$AD$9:$AD$1731,Basket_Sheet!BF$41),IF($I$4=3,SUMIFS(Calculation_Sheet!$S$9:$S$1731,Calculation_Sheet!$M$9:$M$1731,Basket_Sheet!$B3,Calculation_Sheet!$AH$9:$AH$1731,1,Calculation_Sheet!$AB$9:$AB$1731,$BF$40,Calculation_Sheet!$AD$9:$AD$1731,Basket_Sheet!BF$41),IF($I$4=4,SUMIFS(Calculation_Sheet!$Y$9:$Y$1731,Calculation_Sheet!$M$9:$M$1731,Basket_Sheet!$B3,Calculation_Sheet!$AH$9:$AH$1731,1,Calculation_Sheet!$AB$9:$AB$1731,$BF$40,Calculation_Sheet!$AD$9:$AD$1731,Basket_Sheet!BF$41),IF($I$4=5,SUMIFS(Calculation_Sheet!$AA$9:$AA$1731,Calculation_Sheet!$M$9:$M$1731,Basket_Sheet!$B3,Calculation_Sheet!$AH$9:$AH$1731,1,Calculation_Sheet!$AB$9:$AB$1731,$BF$40,Calculation_Sheet!$AD$9:$AD$1731,Basket_Sheet!BF$41),"")))))),"")</f>
        <v>6.3097850137294742E-4</v>
      </c>
      <c r="BG44" s="52">
        <f>IFERROR(IF($I$4=0,SUMIFS(Calculation_Sheet!$Q$9:$Q$1731,Calculation_Sheet!$M$9:$M$1731,Basket_Sheet!$C3,Calculation_Sheet!$AH$9:$AH$1731,1,Calculation_Sheet!$AB$9:$AB$1731,$BF$40,Calculation_Sheet!$AD$9:$AD$1731,Basket_Sheet!BG$41),IF($I$4=1,SUMIFS(Calculation_Sheet!$U$9:$U$1731,Calculation_Sheet!$M$9:$M$1731,Basket_Sheet!$C3,Calculation_Sheet!$AH$9:$AH$1731,1,Calculation_Sheet!$AB$9:$AB$1731,$BF$40,Calculation_Sheet!$AD$9:$AD$1731,Basket_Sheet!BG$41),IF($I$4=2,SUMIFS(Calculation_Sheet!$W$9:$W$1731,Calculation_Sheet!$M$9:$M$1731,Basket_Sheet!$C3,Calculation_Sheet!$AH$9:$AH$1731,1,Calculation_Sheet!$AB$9:$AB$1731,$BF$40,Calculation_Sheet!$AD$9:$AD$1731,Basket_Sheet!BG$41),IF($I$4=3,SUMIFS(Calculation_Sheet!$S$9:$S$1731,Calculation_Sheet!$M$9:$M$1731,Basket_Sheet!$C3,Calculation_Sheet!$AH$9:$AH$1731,1,Calculation_Sheet!$AB$9:$AB$1731,$BF$40,Calculation_Sheet!$AD$9:$AD$1731,Basket_Sheet!BG$41),IF($I$4=4,SUMIFS(Calculation_Sheet!$Y$9:$Y$1731,Calculation_Sheet!$M$9:$M$1731,Basket_Sheet!$C3,Calculation_Sheet!$AH$9:$AH$1731,1,Calculation_Sheet!$AB$9:$AB$1731,$BF$40,Calculation_Sheet!$AD$9:$AD$1731,Basket_Sheet!BG$41),IF($I$4=5,SUMIFS(Calculation_Sheet!$AA$9:$AA$1731,Calculation_Sheet!$M$9:$M$1731,Basket_Sheet!$C3,Calculation_Sheet!$AH$9:$AH$1731,1,Calculation_Sheet!$AB$9:$AB$1731,$BF$40,Calculation_Sheet!$AD$9:$AD$1731,Basket_Sheet!BG$41),"")))))),"")</f>
        <v>-2.2056794333354945E-3</v>
      </c>
      <c r="BH44" s="40">
        <f>IFERROR(IF($I$4=0,SUMIFS(Calculation_Sheet!$Q$9:$Q$1731,Calculation_Sheet!$M$9:$M$1731,Basket_Sheet!$B3,Calculation_Sheet!$AH$9:$AH$1731,1,Calculation_Sheet!$AB$9:$AB$1731,$BF$40,Calculation_Sheet!$AD$9:$AD$1731,Basket_Sheet!BH$41),IF($I$4=1,SUMIFS(Calculation_Sheet!$U$9:$U$1731,Calculation_Sheet!$M$9:$M$1731,Basket_Sheet!$B3,Calculation_Sheet!$AH$9:$AH$1731,1,Calculation_Sheet!$AB$9:$AB$1731,$BF$40,Calculation_Sheet!$AD$9:$AD$1731,Basket_Sheet!BH$41),IF($I$4=2,SUMIFS(Calculation_Sheet!$W$9:$W$1731,Calculation_Sheet!$M$9:$M$1731,Basket_Sheet!$B3,Calculation_Sheet!$AH$9:$AH$1731,1,Calculation_Sheet!$AB$9:$AB$1731,$BF$40,Calculation_Sheet!$AD$9:$AD$1731,Basket_Sheet!BH$41),IF($I$4=3,SUMIFS(Calculation_Sheet!$S$9:$S$1731,Calculation_Sheet!$M$9:$M$1731,Basket_Sheet!$B3,Calculation_Sheet!$AH$9:$AH$1731,1,Calculation_Sheet!$AB$9:$AB$1731,$BF$40,Calculation_Sheet!$AD$9:$AD$1731,Basket_Sheet!BH$41),IF($I$4=4,SUMIFS(Calculation_Sheet!$Y$9:$Y$1731,Calculation_Sheet!$M$9:$M$1731,Basket_Sheet!$B3,Calculation_Sheet!$AH$9:$AH$1731,1,Calculation_Sheet!$AB$9:$AB$1731,$BF$40,Calculation_Sheet!$AD$9:$AD$1731,Basket_Sheet!BH$41),IF($I$4=5,SUMIFS(Calculation_Sheet!$AA$9:$AA$1731,Calculation_Sheet!$M$9:$M$1731,Basket_Sheet!$B3,Calculation_Sheet!$AH$9:$AH$1731,1,Calculation_Sheet!$AB$9:$AB$1731,$BF$40,Calculation_Sheet!$AD$9:$AD$1731,Basket_Sheet!BH$41),"")))))),"")</f>
        <v>-4.7114817272486675E-3</v>
      </c>
      <c r="BI44" s="52">
        <f>IFERROR(IF($I$4=0,SUMIFS(Calculation_Sheet!$Q$9:$Q$1731,Calculation_Sheet!$M$9:$M$1731,Basket_Sheet!$C3,Calculation_Sheet!$AH$9:$AH$1731,1,Calculation_Sheet!$AB$9:$AB$1731,$BF$40,Calculation_Sheet!$AD$9:$AD$1731,Basket_Sheet!BI$41),IF($I$4=1,SUMIFS(Calculation_Sheet!$U$9:$U$1731,Calculation_Sheet!$M$9:$M$1731,Basket_Sheet!$C3,Calculation_Sheet!$AH$9:$AH$1731,1,Calculation_Sheet!$AB$9:$AB$1731,$BF$40,Calculation_Sheet!$AD$9:$AD$1731,Basket_Sheet!BI$41),IF($I$4=2,SUMIFS(Calculation_Sheet!$W$9:$W$1731,Calculation_Sheet!$M$9:$M$1731,Basket_Sheet!$C3,Calculation_Sheet!$AH$9:$AH$1731,1,Calculation_Sheet!$AB$9:$AB$1731,$BF$40,Calculation_Sheet!$AD$9:$AD$1731,Basket_Sheet!BI$41),IF($I$4=3,SUMIFS(Calculation_Sheet!$S$9:$S$1731,Calculation_Sheet!$M$9:$M$1731,Basket_Sheet!$C3,Calculation_Sheet!$AH$9:$AH$1731,1,Calculation_Sheet!$AB$9:$AB$1731,$BF$40,Calculation_Sheet!$AD$9:$AD$1731,Basket_Sheet!BI$41),IF($I$4=4,SUMIFS(Calculation_Sheet!$Y$9:$Y$1731,Calculation_Sheet!$M$9:$M$1731,Basket_Sheet!$C3,Calculation_Sheet!$AH$9:$AH$1731,1,Calculation_Sheet!$AB$9:$AB$1731,$BF$40,Calculation_Sheet!$AD$9:$AD$1731,Basket_Sheet!BI$41),IF($I$4=5,SUMIFS(Calculation_Sheet!$AA$9:$AA$1731,Calculation_Sheet!$M$9:$M$1731,Basket_Sheet!$C3,Calculation_Sheet!$AH$9:$AH$1731,1,Calculation_Sheet!$AB$9:$AB$1731,$BF$40,Calculation_Sheet!$AD$9:$AD$1731,Basket_Sheet!BI$41),"")))))),"")</f>
        <v>-3.2501255541066421E-3</v>
      </c>
      <c r="BJ44" s="40">
        <f>IFERROR(IF($I$4=0,SUMIFS(Calculation_Sheet!$Q$9:$Q$1731,Calculation_Sheet!$M$9:$M$1731,Basket_Sheet!$B3,Calculation_Sheet!$AH$9:$AH$1731,1,Calculation_Sheet!$AB$9:$AB$1731,$BF$40,Calculation_Sheet!$AD$9:$AD$1731,Basket_Sheet!BJ$41),IF($I$4=1,SUMIFS(Calculation_Sheet!$U$9:$U$1731,Calculation_Sheet!$M$9:$M$1731,Basket_Sheet!$B3,Calculation_Sheet!$AH$9:$AH$1731,1,Calculation_Sheet!$AB$9:$AB$1731,$BF$40,Calculation_Sheet!$AD$9:$AD$1731,Basket_Sheet!BJ$41),IF($I$4=2,SUMIFS(Calculation_Sheet!$W$9:$W$1731,Calculation_Sheet!$M$9:$M$1731,Basket_Sheet!$B3,Calculation_Sheet!$AH$9:$AH$1731,1,Calculation_Sheet!$AB$9:$AB$1731,$BF$40,Calculation_Sheet!$AD$9:$AD$1731,Basket_Sheet!BJ$41),IF($I$4=3,SUMIFS(Calculation_Sheet!$S$9:$S$1731,Calculation_Sheet!$M$9:$M$1731,Basket_Sheet!$B3,Calculation_Sheet!$AH$9:$AH$1731,1,Calculation_Sheet!$AB$9:$AB$1731,$BF$40,Calculation_Sheet!$AD$9:$AD$1731,Basket_Sheet!BJ$41),IF($I$4=4,SUMIFS(Calculation_Sheet!$Y$9:$Y$1731,Calculation_Sheet!$M$9:$M$1731,Basket_Sheet!$B3,Calculation_Sheet!$AH$9:$AH$1731,1,Calculation_Sheet!$AB$9:$AB$1731,$BF$40,Calculation_Sheet!$AD$9:$AD$1731,Basket_Sheet!BJ$41),IF($I$4=5,SUMIFS(Calculation_Sheet!$AA$9:$AA$1731,Calculation_Sheet!$M$9:$M$1731,Basket_Sheet!$B3,Calculation_Sheet!$AH$9:$AH$1731,1,Calculation_Sheet!$AB$9:$AB$1731,$BF$40,Calculation_Sheet!$AD$9:$AD$1731,Basket_Sheet!BJ$41),"")))))),"")</f>
        <v>0</v>
      </c>
      <c r="BK44" s="52">
        <f>IFERROR(IF($I$4=0,SUMIFS(Calculation_Sheet!$Q$9:$Q$1731,Calculation_Sheet!$M$9:$M$1731,Basket_Sheet!$C3,Calculation_Sheet!$AH$9:$AH$1731,1,Calculation_Sheet!$AB$9:$AB$1731,$BF$40,Calculation_Sheet!$AD$9:$AD$1731,Basket_Sheet!BK$41),IF($I$4=1,SUMIFS(Calculation_Sheet!$U$9:$U$1731,Calculation_Sheet!$M$9:$M$1731,Basket_Sheet!$C3,Calculation_Sheet!$AH$9:$AH$1731,1,Calculation_Sheet!$AB$9:$AB$1731,$BF$40,Calculation_Sheet!$AD$9:$AD$1731,Basket_Sheet!BK$41),IF($I$4=2,SUMIFS(Calculation_Sheet!$W$9:$W$1731,Calculation_Sheet!$M$9:$M$1731,Basket_Sheet!$C3,Calculation_Sheet!$AH$9:$AH$1731,1,Calculation_Sheet!$AB$9:$AB$1731,$BF$40,Calculation_Sheet!$AD$9:$AD$1731,Basket_Sheet!BK$41),IF($I$4=3,SUMIFS(Calculation_Sheet!$S$9:$S$1731,Calculation_Sheet!$M$9:$M$1731,Basket_Sheet!$C3,Calculation_Sheet!$AH$9:$AH$1731,1,Calculation_Sheet!$AB$9:$AB$1731,$BF$40,Calculation_Sheet!$AD$9:$AD$1731,Basket_Sheet!BK$41),IF($I$4=4,SUMIFS(Calculation_Sheet!$Y$9:$Y$1731,Calculation_Sheet!$M$9:$M$1731,Basket_Sheet!$C3,Calculation_Sheet!$AH$9:$AH$1731,1,Calculation_Sheet!$AB$9:$AB$1731,$BF$40,Calculation_Sheet!$AD$9:$AD$1731,Basket_Sheet!BK$41),IF($I$4=5,SUMIFS(Calculation_Sheet!$AA$9:$AA$1731,Calculation_Sheet!$M$9:$M$1731,Basket_Sheet!$C3,Calculation_Sheet!$AH$9:$AH$1731,1,Calculation_Sheet!$AB$9:$AB$1731,$BF$40,Calculation_Sheet!$AD$9:$AD$1731,Basket_Sheet!BK$41),"")))))),"")</f>
        <v>0</v>
      </c>
      <c r="BL44" s="40">
        <f>IFERROR(IF($I$4=0,SUMIFS(Calculation_Sheet!$Q$9:$Q$1731,Calculation_Sheet!$M$9:$M$1731,Basket_Sheet!$B3,Calculation_Sheet!$AH$9:$AH$1731,1,Calculation_Sheet!$AB$9:$AB$1731,$BF$40,Calculation_Sheet!$AD$9:$AD$1731,Basket_Sheet!BL$41),IF($I$4=1,SUMIFS(Calculation_Sheet!$U$9:$U$1731,Calculation_Sheet!$M$9:$M$1731,Basket_Sheet!$B3,Calculation_Sheet!$AH$9:$AH$1731,1,Calculation_Sheet!$AB$9:$AB$1731,$BF$40,Calculation_Sheet!$AD$9:$AD$1731,Basket_Sheet!BL$41),IF($I$4=2,SUMIFS(Calculation_Sheet!$W$9:$W$1731,Calculation_Sheet!$M$9:$M$1731,Basket_Sheet!$B3,Calculation_Sheet!$AH$9:$AH$1731,1,Calculation_Sheet!$AB$9:$AB$1731,$BF$40,Calculation_Sheet!$AD$9:$AD$1731,Basket_Sheet!BL$41),IF($I$4=3,SUMIFS(Calculation_Sheet!$S$9:$S$1731,Calculation_Sheet!$M$9:$M$1731,Basket_Sheet!$B3,Calculation_Sheet!$AH$9:$AH$1731,1,Calculation_Sheet!$AB$9:$AB$1731,$BF$40,Calculation_Sheet!$AD$9:$AD$1731,Basket_Sheet!BL$41),IF($I$4=4,SUMIFS(Calculation_Sheet!$Y$9:$Y$1731,Calculation_Sheet!$M$9:$M$1731,Basket_Sheet!$B3,Calculation_Sheet!$AH$9:$AH$1731,1,Calculation_Sheet!$AB$9:$AB$1731,$BF$40,Calculation_Sheet!$AD$9:$AD$1731,Basket_Sheet!BL$41),IF($I$4=5,SUMIFS(Calculation_Sheet!$AA$9:$AA$1731,Calculation_Sheet!$M$9:$M$1731,Basket_Sheet!$B3,Calculation_Sheet!$AH$9:$AH$1731,1,Calculation_Sheet!$AB$9:$AB$1731,$BF$40,Calculation_Sheet!$AD$9:$AD$1731,Basket_Sheet!BL$41),"")))))),"")</f>
        <v>0</v>
      </c>
      <c r="BM44" s="41">
        <f>IFERROR(IF($I$4=0,SUMIFS(Calculation_Sheet!$Q$9:$Q$1731,Calculation_Sheet!$M$9:$M$1731,Basket_Sheet!$C3,Calculation_Sheet!$AH$9:$AH$1731,1,Calculation_Sheet!$AB$9:$AB$1731,$BF$40,Calculation_Sheet!$AD$9:$AD$1731,Basket_Sheet!BM$41),IF($I$4=1,SUMIFS(Calculation_Sheet!$U$9:$U$1731,Calculation_Sheet!$M$9:$M$1731,Basket_Sheet!$C3,Calculation_Sheet!$AH$9:$AH$1731,1,Calculation_Sheet!$AB$9:$AB$1731,$BF$40,Calculation_Sheet!$AD$9:$AD$1731,Basket_Sheet!BM$41),IF($I$4=2,SUMIFS(Calculation_Sheet!$W$9:$W$1731,Calculation_Sheet!$M$9:$M$1731,Basket_Sheet!$C3,Calculation_Sheet!$AH$9:$AH$1731,1,Calculation_Sheet!$AB$9:$AB$1731,$BF$40,Calculation_Sheet!$AD$9:$AD$1731,Basket_Sheet!BM$41),IF($I$4=3,SUMIFS(Calculation_Sheet!$S$9:$S$1731,Calculation_Sheet!$M$9:$M$1731,Basket_Sheet!$C3,Calculation_Sheet!$AH$9:$AH$1731,1,Calculation_Sheet!$AB$9:$AB$1731,$BF$40,Calculation_Sheet!$AD$9:$AD$1731,Basket_Sheet!BM$41),IF($I$4=4,SUMIFS(Calculation_Sheet!$Y$9:$Y$1731,Calculation_Sheet!$M$9:$M$1731,Basket_Sheet!$C3,Calculation_Sheet!$AH$9:$AH$1731,1,Calculation_Sheet!$AB$9:$AB$1731,$BF$40,Calculation_Sheet!$AD$9:$AD$1731,Basket_Sheet!BM$41),IF($I$4=5,SUMIFS(Calculation_Sheet!$AA$9:$AA$1731,Calculation_Sheet!$M$9:$M$1731,Basket_Sheet!$C3,Calculation_Sheet!$AH$9:$AH$1731,1,Calculation_Sheet!$AB$9:$AB$1731,$BF$40,Calculation_Sheet!$AD$9:$AD$1731,Basket_Sheet!BM$41),"")))))),"")</f>
        <v>0</v>
      </c>
    </row>
    <row r="45" spans="1:65" x14ac:dyDescent="0.35">
      <c r="A45" s="28" t="s">
        <v>22</v>
      </c>
      <c r="B45" s="42" t="str">
        <f>IFERROR(IF($I$4=0,AVERAGEIFS(Calculation_Sheet!$Q$9:$Q$1731,Calculation_Sheet!$M$9:$M$1731,Basket_Sheet!$B4,Calculation_Sheet!$AH$9:$AH$1731,1,Calculation_Sheet!$AB$9:$AB$1731,$B$40,Calculation_Sheet!$AD$9:$AD$1731,Basket_Sheet!B$41),IF($I$4=1,AVERAGEIFS(Calculation_Sheet!$U$9:$U$1731,Calculation_Sheet!$M$9:$M$1731,Basket_Sheet!$B4,Calculation_Sheet!$AH$9:$AH$1731,1,Calculation_Sheet!$AB$9:$AB$1731,$B$40,Calculation_Sheet!$AD$9:$AD$1731,Basket_Sheet!B$41),IF($I$4=2,AVERAGEIFS(Calculation_Sheet!$W$9:$W$1731,Calculation_Sheet!$M$9:$M$1731,Basket_Sheet!$B4,Calculation_Sheet!$AH$9:$AH$1731,1,Calculation_Sheet!$AB$9:$AB$1731,$B$40,Calculation_Sheet!$AD$9:$AD$1731,Basket_Sheet!B$41),IF($I$4=3,AVERAGEIFS(Calculation_Sheet!$S$9:$S$1731,Calculation_Sheet!$M$9:$M$1731,Basket_Sheet!$B4,Calculation_Sheet!$AH$9:$AH$1731,1,Calculation_Sheet!$AB$9:$AB$1731,$B$40,Calculation_Sheet!$AD$9:$AD$1731,Basket_Sheet!B$41),IF($I$4=4,AVERAGEIFS(Calculation_Sheet!$Y$9:$Y$1731,Calculation_Sheet!$M$9:$M$1731,Basket_Sheet!$B4,Calculation_Sheet!$AH$9:$AH$1731,1,Calculation_Sheet!$AB$9:$AB$1731,$B$40,Calculation_Sheet!$AD$9:$AD$1731,Basket_Sheet!B$41),IF($I$4=5,AVERAGEIFS(Calculation_Sheet!$AA$9:$AA$1731,Calculation_Sheet!$M$9:$M$1731,Basket_Sheet!$B4,Calculation_Sheet!$AH$9:$AH$1731,1,Calculation_Sheet!$AB$9:$AB$1731,$B$40,Calculation_Sheet!$AD$9:$AD$1731,Basket_Sheet!B$41),"")))))),"")</f>
        <v/>
      </c>
      <c r="C45" s="53" t="str">
        <f>IFERROR(IF($I$4=0,AVERAGEIFS(Calculation_Sheet!$Q$9:$Q$1731,Calculation_Sheet!$M$9:$M$1731,Basket_Sheet!$C4,Calculation_Sheet!$AH$9:$AH$1731,1,Calculation_Sheet!$AB$9:$AB$1731,$B$40,Calculation_Sheet!$AD$9:$AD$1731,Basket_Sheet!C$41),IF($I$4=1,AVERAGEIFS(Calculation_Sheet!$U$9:$U$1731,Calculation_Sheet!$M$9:$M$1731,Basket_Sheet!$C4,Calculation_Sheet!$AH$9:$AH$1731,1,Calculation_Sheet!$AB$9:$AB$1731,$B$40,Calculation_Sheet!$AD$9:$AD$1731,Basket_Sheet!C$41),IF($I$4=2,AVERAGEIFS(Calculation_Sheet!$W$9:$W$1731,Calculation_Sheet!$M$9:$M$1731,Basket_Sheet!$C4,Calculation_Sheet!$AH$9:$AH$1731,1,Calculation_Sheet!$AB$9:$AB$1731,$B$40,Calculation_Sheet!$AD$9:$AD$1731,Basket_Sheet!C$41),IF($I$4=3,AVERAGEIFS(Calculation_Sheet!$S$9:$S$1731,Calculation_Sheet!$M$9:$M$1731,Basket_Sheet!$C4,Calculation_Sheet!$AH$9:$AH$1731,1,Calculation_Sheet!$AB$9:$AB$1731,$B$40,Calculation_Sheet!$AD$9:$AD$1731,Basket_Sheet!C$41),IF($I$4=4,AVERAGEIFS(Calculation_Sheet!$Y$9:$Y$1731,Calculation_Sheet!$M$9:$M$1731,Basket_Sheet!$C4,Calculation_Sheet!$AH$9:$AH$1731,1,Calculation_Sheet!$AB$9:$AB$1731,$B$40,Calculation_Sheet!$AD$9:$AD$1731,Basket_Sheet!C$41),IF($I$4=5,AVERAGEIFS(Calculation_Sheet!$AA$9:$AA$1731,Calculation_Sheet!$M$9:$M$1731,Basket_Sheet!$C4,Calculation_Sheet!$AH$9:$AH$1731,1,Calculation_Sheet!$AB$9:$AB$1731,$B$40,Calculation_Sheet!$AD$9:$AD$1731,Basket_Sheet!C$41),"")))))),"")</f>
        <v/>
      </c>
      <c r="D45" s="53">
        <f>IFERROR(IF($I$4=0,SUMIFS(Calculation_Sheet!$Q$9:$Q$1731,Calculation_Sheet!$M$9:$M$1731,Basket_Sheet!$B4,Calculation_Sheet!$AH$9:$AH$1731,1,Calculation_Sheet!$AB$9:$AB$1731,$B$40,Calculation_Sheet!$AD$9:$AD$1731,Basket_Sheet!D$41),IF($I$4=1,SUMIFS(Calculation_Sheet!$U$9:$U$1731,Calculation_Sheet!$M$9:$M$1731,Basket_Sheet!$B4,Calculation_Sheet!$AH$9:$AH$1731,1,Calculation_Sheet!$AB$9:$AB$1731,$B$40,Calculation_Sheet!$AD$9:$AD$1731,Basket_Sheet!D$41),IF($I$4=2,SUMIFS(Calculation_Sheet!$W$9:$W$1731,Calculation_Sheet!$M$9:$M$1731,Basket_Sheet!$B4,Calculation_Sheet!$AH$9:$AH$1731,1,Calculation_Sheet!$AB$9:$AB$1731,$B$40,Calculation_Sheet!$AD$9:$AD$1731,Basket_Sheet!D$41),IF($I$4=3,SUMIFS(Calculation_Sheet!$S$9:$S$1731,Calculation_Sheet!$M$9:$M$1731,Basket_Sheet!$B4,Calculation_Sheet!$AH$9:$AH$1731,1,Calculation_Sheet!$AB$9:$AB$1731,$B$40,Calculation_Sheet!$AD$9:$AD$1731,Basket_Sheet!D$41),IF($I$4=4,SUMIFS(Calculation_Sheet!$Y$9:$Y$1731,Calculation_Sheet!$M$9:$M$1731,Basket_Sheet!$B4,Calculation_Sheet!$AH$9:$AH$1731,1,Calculation_Sheet!$AB$9:$AB$1731,$B$40,Calculation_Sheet!$AD$9:$AD$1731,Basket_Sheet!D$41),IF($I$4=5,SUMIFS(Calculation_Sheet!$AA$9:$AA$1731,Calculation_Sheet!$M$9:$M$1731,Basket_Sheet!$B4,Calculation_Sheet!$AH$9:$AH$1731,1,Calculation_Sheet!$AB$9:$AB$1731,$B$40,Calculation_Sheet!$AD$9:$AD$1731,Basket_Sheet!D$41),"")))))),"")</f>
        <v>2.552720716865986E-2</v>
      </c>
      <c r="E45" s="53">
        <f>IFERROR(IF($I$4=0,SUMIFS(Calculation_Sheet!$Q$9:$Q$1731,Calculation_Sheet!$M$9:$M$1731,Basket_Sheet!$C4,Calculation_Sheet!$AH$9:$AH$1731,1,Calculation_Sheet!$AB$9:$AB$1731,$B$40,Calculation_Sheet!$AD$9:$AD$1731,Basket_Sheet!E$41),IF($I$4=1,SUMIFS(Calculation_Sheet!$U$9:$U$1731,Calculation_Sheet!$M$9:$M$1731,Basket_Sheet!$C4,Calculation_Sheet!$AH$9:$AH$1731,1,Calculation_Sheet!$AB$9:$AB$1731,$B$40,Calculation_Sheet!$AD$9:$AD$1731,Basket_Sheet!E$41),IF($I$4=2,SUMIFS(Calculation_Sheet!$W$9:$W$1731,Calculation_Sheet!$M$9:$M$1731,Basket_Sheet!$C4,Calculation_Sheet!$AH$9:$AH$1731,1,Calculation_Sheet!$AB$9:$AB$1731,$B$40,Calculation_Sheet!$AD$9:$AD$1731,Basket_Sheet!E$41),IF($I$4=3,SUMIFS(Calculation_Sheet!$S$9:$S$1731,Calculation_Sheet!$M$9:$M$1731,Basket_Sheet!$C4,Calculation_Sheet!$AH$9:$AH$1731,1,Calculation_Sheet!$AB$9:$AB$1731,$B$40,Calculation_Sheet!$AD$9:$AD$1731,Basket_Sheet!E$41),IF($I$4=4,SUMIFS(Calculation_Sheet!$Y$9:$Y$1731,Calculation_Sheet!$M$9:$M$1731,Basket_Sheet!$C4,Calculation_Sheet!$AH$9:$AH$1731,1,Calculation_Sheet!$AB$9:$AB$1731,$B$40,Calculation_Sheet!$AD$9:$AD$1731,Basket_Sheet!E$41),IF($I$4=5,SUMIFS(Calculation_Sheet!$AA$9:$AA$1731,Calculation_Sheet!$M$9:$M$1731,Basket_Sheet!$C4,Calculation_Sheet!$AH$9:$AH$1731,1,Calculation_Sheet!$AB$9:$AB$1731,$B$40,Calculation_Sheet!$AD$9:$AD$1731,Basket_Sheet!E$41),"")))))),"")</f>
        <v>0</v>
      </c>
      <c r="F45" s="53">
        <f>IFERROR(IF($I$4=0,SUMIFS(Calculation_Sheet!$Q$9:$Q$1731,Calculation_Sheet!$M$9:$M$1731,Basket_Sheet!$B4,Calculation_Sheet!$AH$9:$AH$1731,1,Calculation_Sheet!$AB$9:$AB$1731,$B$40,Calculation_Sheet!$AD$9:$AD$1731,Basket_Sheet!F$41),IF($I$4=1,SUMIFS(Calculation_Sheet!$U$9:$U$1731,Calculation_Sheet!$M$9:$M$1731,Basket_Sheet!$B4,Calculation_Sheet!$AH$9:$AH$1731,1,Calculation_Sheet!$AB$9:$AB$1731,$B$40,Calculation_Sheet!$AD$9:$AD$1731,Basket_Sheet!F$41),IF($I$4=2,SUMIFS(Calculation_Sheet!$W$9:$W$1731,Calculation_Sheet!$M$9:$M$1731,Basket_Sheet!$B4,Calculation_Sheet!$AH$9:$AH$1731,1,Calculation_Sheet!$AB$9:$AB$1731,$B$40,Calculation_Sheet!$AD$9:$AD$1731,Basket_Sheet!F$41),IF($I$4=3,SUMIFS(Calculation_Sheet!$S$9:$S$1731,Calculation_Sheet!$M$9:$M$1731,Basket_Sheet!$B4,Calculation_Sheet!$AH$9:$AH$1731,1,Calculation_Sheet!$AB$9:$AB$1731,$B$40,Calculation_Sheet!$AD$9:$AD$1731,Basket_Sheet!F$41),IF($I$4=4,SUMIFS(Calculation_Sheet!$Y$9:$Y$1731,Calculation_Sheet!$M$9:$M$1731,Basket_Sheet!$B4,Calculation_Sheet!$AH$9:$AH$1731,1,Calculation_Sheet!$AB$9:$AB$1731,$B$40,Calculation_Sheet!$AD$9:$AD$1731,Basket_Sheet!F$41),IF($I$4=5,SUMIFS(Calculation_Sheet!$AA$9:$AA$1731,Calculation_Sheet!$M$9:$M$1731,Basket_Sheet!$B4,Calculation_Sheet!$AH$9:$AH$1731,1,Calculation_Sheet!$AB$9:$AB$1731,$B$40,Calculation_Sheet!$AD$9:$AD$1731,Basket_Sheet!F$41),"")))))),"")</f>
        <v>2.2625357031374804E-2</v>
      </c>
      <c r="G45" s="53">
        <f>IFERROR(IF($I$4=0,SUMIFS(Calculation_Sheet!$Q$9:$Q$1731,Calculation_Sheet!$M$9:$M$1731,Basket_Sheet!$C4,Calculation_Sheet!$AH$9:$AH$1731,1,Calculation_Sheet!$AB$9:$AB$1731,$B$40,Calculation_Sheet!$AD$9:$AD$1731,Basket_Sheet!G$41),IF($I$4=1,SUMIFS(Calculation_Sheet!$U$9:$U$1731,Calculation_Sheet!$M$9:$M$1731,Basket_Sheet!$C4,Calculation_Sheet!$AH$9:$AH$1731,1,Calculation_Sheet!$AB$9:$AB$1731,$B$40,Calculation_Sheet!$AD$9:$AD$1731,Basket_Sheet!G$41),IF($I$4=2,SUMIFS(Calculation_Sheet!$W$9:$W$1731,Calculation_Sheet!$M$9:$M$1731,Basket_Sheet!$C4,Calculation_Sheet!$AH$9:$AH$1731,1,Calculation_Sheet!$AB$9:$AB$1731,$B$40,Calculation_Sheet!$AD$9:$AD$1731,Basket_Sheet!G$41),IF($I$4=3,SUMIFS(Calculation_Sheet!$S$9:$S$1731,Calculation_Sheet!$M$9:$M$1731,Basket_Sheet!$C4,Calculation_Sheet!$AH$9:$AH$1731,1,Calculation_Sheet!$AB$9:$AB$1731,$B$40,Calculation_Sheet!$AD$9:$AD$1731,Basket_Sheet!G$41),IF($I$4=4,SUMIFS(Calculation_Sheet!$Y$9:$Y$1731,Calculation_Sheet!$M$9:$M$1731,Basket_Sheet!$C4,Calculation_Sheet!$AH$9:$AH$1731,1,Calculation_Sheet!$AB$9:$AB$1731,$B$40,Calculation_Sheet!$AD$9:$AD$1731,Basket_Sheet!G$41),IF($I$4=5,SUMIFS(Calculation_Sheet!$AA$9:$AA$1731,Calculation_Sheet!$M$9:$M$1731,Basket_Sheet!$C4,Calculation_Sheet!$AH$9:$AH$1731,1,Calculation_Sheet!$AB$9:$AB$1731,$B$40,Calculation_Sheet!$AD$9:$AD$1731,Basket_Sheet!G$41),"")))))),"")</f>
        <v>5.8868686733386522E-3</v>
      </c>
      <c r="H45" s="53">
        <f>IFERROR(IF($I$4=0,SUMIFS(Calculation_Sheet!$Q$9:$Q$1731,Calculation_Sheet!$M$9:$M$1731,Basket_Sheet!$B4,Calculation_Sheet!$AH$9:$AH$1731,1,Calculation_Sheet!$AB$9:$AB$1731,$B$40,Calculation_Sheet!$AD$9:$AD$1731,Basket_Sheet!H$41),IF($I$4=1,SUMIFS(Calculation_Sheet!$U$9:$U$1731,Calculation_Sheet!$M$9:$M$1731,Basket_Sheet!$B4,Calculation_Sheet!$AH$9:$AH$1731,1,Calculation_Sheet!$AB$9:$AB$1731,$B$40,Calculation_Sheet!$AD$9:$AD$1731,Basket_Sheet!H$41),IF($I$4=2,SUMIFS(Calculation_Sheet!$W$9:$W$1731,Calculation_Sheet!$M$9:$M$1731,Basket_Sheet!$B4,Calculation_Sheet!$AH$9:$AH$1731,1,Calculation_Sheet!$AB$9:$AB$1731,$B$40,Calculation_Sheet!$AD$9:$AD$1731,Basket_Sheet!H$41),IF($I$4=3,SUMIFS(Calculation_Sheet!$S$9:$S$1731,Calculation_Sheet!$M$9:$M$1731,Basket_Sheet!$B4,Calculation_Sheet!$AH$9:$AH$1731,1,Calculation_Sheet!$AB$9:$AB$1731,$B$40,Calculation_Sheet!$AD$9:$AD$1731,Basket_Sheet!H$41),IF($I$4=4,SUMIFS(Calculation_Sheet!$Y$9:$Y$1731,Calculation_Sheet!$M$9:$M$1731,Basket_Sheet!$B4,Calculation_Sheet!$AH$9:$AH$1731,1,Calculation_Sheet!$AB$9:$AB$1731,$B$40,Calculation_Sheet!$AD$9:$AD$1731,Basket_Sheet!H$41),IF($I$4=5,SUMIFS(Calculation_Sheet!$AA$9:$AA$1731,Calculation_Sheet!$M$9:$M$1731,Basket_Sheet!$B4,Calculation_Sheet!$AH$9:$AH$1731,1,Calculation_Sheet!$AB$9:$AB$1731,$B$40,Calculation_Sheet!$AD$9:$AD$1731,Basket_Sheet!H$41),"")))))),"")</f>
        <v>1.873008759227679E-2</v>
      </c>
      <c r="I45" s="53">
        <f>IFERROR(IF($I$4=0,SUMIFS(Calculation_Sheet!$Q$9:$Q$1731,Calculation_Sheet!$M$9:$M$1731,Basket_Sheet!$C4,Calculation_Sheet!$AH$9:$AH$1731,1,Calculation_Sheet!$AB$9:$AB$1731,$B$40,Calculation_Sheet!$AD$9:$AD$1731,Basket_Sheet!I$41),IF($I$4=1,SUMIFS(Calculation_Sheet!$U$9:$U$1731,Calculation_Sheet!$M$9:$M$1731,Basket_Sheet!$C4,Calculation_Sheet!$AH$9:$AH$1731,1,Calculation_Sheet!$AB$9:$AB$1731,$B$40,Calculation_Sheet!$AD$9:$AD$1731,Basket_Sheet!I$41),IF($I$4=2,SUMIFS(Calculation_Sheet!$W$9:$W$1731,Calculation_Sheet!$M$9:$M$1731,Basket_Sheet!$C4,Calculation_Sheet!$AH$9:$AH$1731,1,Calculation_Sheet!$AB$9:$AB$1731,$B$40,Calculation_Sheet!$AD$9:$AD$1731,Basket_Sheet!I$41),IF($I$4=3,SUMIFS(Calculation_Sheet!$S$9:$S$1731,Calculation_Sheet!$M$9:$M$1731,Basket_Sheet!$C4,Calculation_Sheet!$AH$9:$AH$1731,1,Calculation_Sheet!$AB$9:$AB$1731,$B$40,Calculation_Sheet!$AD$9:$AD$1731,Basket_Sheet!I$41),IF($I$4=4,SUMIFS(Calculation_Sheet!$Y$9:$Y$1731,Calculation_Sheet!$M$9:$M$1731,Basket_Sheet!$C4,Calculation_Sheet!$AH$9:$AH$1731,1,Calculation_Sheet!$AB$9:$AB$1731,$B$40,Calculation_Sheet!$AD$9:$AD$1731,Basket_Sheet!I$41),IF($I$4=5,SUMIFS(Calculation_Sheet!$AA$9:$AA$1731,Calculation_Sheet!$M$9:$M$1731,Basket_Sheet!$C4,Calculation_Sheet!$AH$9:$AH$1731,1,Calculation_Sheet!$AB$9:$AB$1731,$B$40,Calculation_Sheet!$AD$9:$AD$1731,Basket_Sheet!I$41),"")))))),"")</f>
        <v>3.8051150442117709E-3</v>
      </c>
      <c r="J45" s="42">
        <f>IFERROR(IF($I$4=0,SUMIFS(Calculation_Sheet!$Q$9:$Q$1731,Calculation_Sheet!$M$9:$M$1731,Basket_Sheet!$B4,Calculation_Sheet!$AH$9:$AH$1731,1,Calculation_Sheet!$AB$9:$AB$1731,$J$40,Calculation_Sheet!$AD$9:$AD$1731,Basket_Sheet!J$41),IF($I$4=1,SUMIFS(Calculation_Sheet!$U$9:$U$1731,Calculation_Sheet!$M$9:$M$1731,Basket_Sheet!$B4,Calculation_Sheet!$AH$9:$AH$1731,1,Calculation_Sheet!$AB$9:$AB$1731,$J$40,Calculation_Sheet!$AD$9:$AD$1731,Basket_Sheet!J$41),IF($I$4=2,SUMIFS(Calculation_Sheet!$W$9:$W$1731,Calculation_Sheet!$M$9:$M$1731,Basket_Sheet!$B4,Calculation_Sheet!$AH$9:$AH$1731,1,Calculation_Sheet!$AB$9:$AB$1731,$J$40,Calculation_Sheet!$AD$9:$AD$1731,Basket_Sheet!J$41),IF($I$4=3,SUMIFS(Calculation_Sheet!$S$9:$S$1731,Calculation_Sheet!$M$9:$M$1731,Basket_Sheet!$B4,Calculation_Sheet!$AH$9:$AH$1731,1,Calculation_Sheet!$AB$9:$AB$1731,$J$40,Calculation_Sheet!$AD$9:$AD$1731,Basket_Sheet!J$41),IF($I$4=4,SUMIFS(Calculation_Sheet!$Y$9:$Y$1731,Calculation_Sheet!$M$9:$M$1731,Basket_Sheet!$B4,Calculation_Sheet!$AH$9:$AH$1731,1,Calculation_Sheet!$AB$9:$AB$1731,$J$40,Calculation_Sheet!$AD$9:$AD$1731,Basket_Sheet!J$41),IF($I$4=5,SUMIFS(Calculation_Sheet!$AA$9:$AA$1731,Calculation_Sheet!$M$9:$M$1731,Basket_Sheet!$B4,Calculation_Sheet!$AH$9:$AH$1731,1,Calculation_Sheet!$AB$9:$AB$1731,$J$40,Calculation_Sheet!$AD$9:$AD$1731,Basket_Sheet!J$41),"")))))),"")</f>
        <v>2.4916402233257751E-2</v>
      </c>
      <c r="K45" s="53">
        <f>IFERROR(IF($I$4=0,SUMIFS(Calculation_Sheet!$Q$9:$Q$1731,Calculation_Sheet!$M$9:$M$1731,Basket_Sheet!$C4,Calculation_Sheet!$AH$9:$AH$1731,1,Calculation_Sheet!$AB$9:$AB$1731,$J$40,Calculation_Sheet!$AD$9:$AD$1731,Basket_Sheet!K$41),IF($I$4=1,SUMIFS(Calculation_Sheet!$U$9:$U$1731,Calculation_Sheet!$M$9:$M$1731,Basket_Sheet!$C4,Calculation_Sheet!$AH$9:$AH$1731,1,Calculation_Sheet!$AB$9:$AB$1731,$J$40,Calculation_Sheet!$AD$9:$AD$1731,Basket_Sheet!K$41),IF($I$4=2,SUMIFS(Calculation_Sheet!$W$9:$W$1731,Calculation_Sheet!$M$9:$M$1731,Basket_Sheet!$C4,Calculation_Sheet!$AH$9:$AH$1731,1,Calculation_Sheet!$AB$9:$AB$1731,$J$40,Calculation_Sheet!$AD$9:$AD$1731,Basket_Sheet!K$41),IF($I$4=3,SUMIFS(Calculation_Sheet!$S$9:$S$1731,Calculation_Sheet!$M$9:$M$1731,Basket_Sheet!$C4,Calculation_Sheet!$AH$9:$AH$1731,1,Calculation_Sheet!$AB$9:$AB$1731,$J$40,Calculation_Sheet!$AD$9:$AD$1731,Basket_Sheet!K$41),IF($I$4=4,SUMIFS(Calculation_Sheet!$Y$9:$Y$1731,Calculation_Sheet!$M$9:$M$1731,Basket_Sheet!$C4,Calculation_Sheet!$AH$9:$AH$1731,1,Calculation_Sheet!$AB$9:$AB$1731,$J$40,Calculation_Sheet!$AD$9:$AD$1731,Basket_Sheet!K$41),IF($I$4=5,SUMIFS(Calculation_Sheet!$AA$9:$AA$1731,Calculation_Sheet!$M$9:$M$1731,Basket_Sheet!$C4,Calculation_Sheet!$AH$9:$AH$1731,1,Calculation_Sheet!$AB$9:$AB$1731,$J$40,Calculation_Sheet!$AD$9:$AD$1731,Basket_Sheet!K$41),"")))))),"")</f>
        <v>1.0572401713572988E-2</v>
      </c>
      <c r="L45" s="42">
        <f>IFERROR(IF($I$4=0,SUMIFS(Calculation_Sheet!$Q$9:$Q$1731,Calculation_Sheet!$M$9:$M$1731,Basket_Sheet!$B4,Calculation_Sheet!$AH$9:$AH$1731,1,Calculation_Sheet!$AB$9:$AB$1731,$J$40,Calculation_Sheet!$AD$9:$AD$1731,Basket_Sheet!L$41),IF($I$4=1,SUMIFS(Calculation_Sheet!$U$9:$U$1731,Calculation_Sheet!$M$9:$M$1731,Basket_Sheet!$B4,Calculation_Sheet!$AH$9:$AH$1731,1,Calculation_Sheet!$AB$9:$AB$1731,$J$40,Calculation_Sheet!$AD$9:$AD$1731,Basket_Sheet!L$41),IF($I$4=2,SUMIFS(Calculation_Sheet!$W$9:$W$1731,Calculation_Sheet!$M$9:$M$1731,Basket_Sheet!$B4,Calculation_Sheet!$AH$9:$AH$1731,1,Calculation_Sheet!$AB$9:$AB$1731,$J$40,Calculation_Sheet!$AD$9:$AD$1731,Basket_Sheet!L$41),IF($I$4=3,SUMIFS(Calculation_Sheet!$S$9:$S$1731,Calculation_Sheet!$M$9:$M$1731,Basket_Sheet!$B4,Calculation_Sheet!$AH$9:$AH$1731,1,Calculation_Sheet!$AB$9:$AB$1731,$J$40,Calculation_Sheet!$AD$9:$AD$1731,Basket_Sheet!L$41),IF($I$4=4,SUMIFS(Calculation_Sheet!$Y$9:$Y$1731,Calculation_Sheet!$M$9:$M$1731,Basket_Sheet!$B4,Calculation_Sheet!$AH$9:$AH$1731,1,Calculation_Sheet!$AB$9:$AB$1731,$J$40,Calculation_Sheet!$AD$9:$AD$1731,Basket_Sheet!L$41),IF($I$4=5,SUMIFS(Calculation_Sheet!$AA$9:$AA$1731,Calculation_Sheet!$M$9:$M$1731,Basket_Sheet!$B4,Calculation_Sheet!$AH$9:$AH$1731,1,Calculation_Sheet!$AB$9:$AB$1731,$J$40,Calculation_Sheet!$AD$9:$AD$1731,Basket_Sheet!L$41),"")))))),"")</f>
        <v>3.7908161265024942E-2</v>
      </c>
      <c r="M45" s="53">
        <f>IFERROR(IF($I$4=0,SUMIFS(Calculation_Sheet!$Q$9:$Q$1731,Calculation_Sheet!$M$9:$M$1731,Basket_Sheet!$C4,Calculation_Sheet!$AH$9:$AH$1731,1,Calculation_Sheet!$AB$9:$AB$1731,$J$40,Calculation_Sheet!$AD$9:$AD$1731,Basket_Sheet!M$41),IF($I$4=1,SUMIFS(Calculation_Sheet!$U$9:$U$1731,Calculation_Sheet!$M$9:$M$1731,Basket_Sheet!$C4,Calculation_Sheet!$AH$9:$AH$1731,1,Calculation_Sheet!$AB$9:$AB$1731,$J$40,Calculation_Sheet!$AD$9:$AD$1731,Basket_Sheet!M$41),IF($I$4=2,SUMIFS(Calculation_Sheet!$W$9:$W$1731,Calculation_Sheet!$M$9:$M$1731,Basket_Sheet!$C4,Calculation_Sheet!$AH$9:$AH$1731,1,Calculation_Sheet!$AB$9:$AB$1731,$J$40,Calculation_Sheet!$AD$9:$AD$1731,Basket_Sheet!M$41),IF($I$4=3,SUMIFS(Calculation_Sheet!$S$9:$S$1731,Calculation_Sheet!$M$9:$M$1731,Basket_Sheet!$C4,Calculation_Sheet!$AH$9:$AH$1731,1,Calculation_Sheet!$AB$9:$AB$1731,$J$40,Calculation_Sheet!$AD$9:$AD$1731,Basket_Sheet!M$41),IF($I$4=4,SUMIFS(Calculation_Sheet!$Y$9:$Y$1731,Calculation_Sheet!$M$9:$M$1731,Basket_Sheet!$C4,Calculation_Sheet!$AH$9:$AH$1731,1,Calculation_Sheet!$AB$9:$AB$1731,$J$40,Calculation_Sheet!$AD$9:$AD$1731,Basket_Sheet!M$41),IF($I$4=5,SUMIFS(Calculation_Sheet!$AA$9:$AA$1731,Calculation_Sheet!$M$9:$M$1731,Basket_Sheet!$C4,Calculation_Sheet!$AH$9:$AH$1731,1,Calculation_Sheet!$AB$9:$AB$1731,$J$40,Calculation_Sheet!$AD$9:$AD$1731,Basket_Sheet!M$41),"")))))),"")</f>
        <v>-2.0727571835530423E-3</v>
      </c>
      <c r="N45" s="42">
        <f>IFERROR(IF($I$4=0,SUMIFS(Calculation_Sheet!$Q$9:$Q$1731,Calculation_Sheet!$M$9:$M$1731,Basket_Sheet!$B4,Calculation_Sheet!$AH$9:$AH$1731,1,Calculation_Sheet!$AB$9:$AB$1731,$J$40,Calculation_Sheet!$AD$9:$AD$1731,Basket_Sheet!N$41),IF($I$4=1,SUMIFS(Calculation_Sheet!$U$9:$U$1731,Calculation_Sheet!$M$9:$M$1731,Basket_Sheet!$B4,Calculation_Sheet!$AH$9:$AH$1731,1,Calculation_Sheet!$AB$9:$AB$1731,$J$40,Calculation_Sheet!$AD$9:$AD$1731,Basket_Sheet!N$41),IF($I$4=2,SUMIFS(Calculation_Sheet!$W$9:$W$1731,Calculation_Sheet!$M$9:$M$1731,Basket_Sheet!$B4,Calculation_Sheet!$AH$9:$AH$1731,1,Calculation_Sheet!$AB$9:$AB$1731,$J$40,Calculation_Sheet!$AD$9:$AD$1731,Basket_Sheet!N$41),IF($I$4=3,SUMIFS(Calculation_Sheet!$S$9:$S$1731,Calculation_Sheet!$M$9:$M$1731,Basket_Sheet!$B4,Calculation_Sheet!$AH$9:$AH$1731,1,Calculation_Sheet!$AB$9:$AB$1731,$J$40,Calculation_Sheet!$AD$9:$AD$1731,Basket_Sheet!N$41),IF($I$4=4,SUMIFS(Calculation_Sheet!$Y$9:$Y$1731,Calculation_Sheet!$M$9:$M$1731,Basket_Sheet!$B4,Calculation_Sheet!$AH$9:$AH$1731,1,Calculation_Sheet!$AB$9:$AB$1731,$J$40,Calculation_Sheet!$AD$9:$AD$1731,Basket_Sheet!N$41),IF($I$4=5,SUMIFS(Calculation_Sheet!$AA$9:$AA$1731,Calculation_Sheet!$M$9:$M$1731,Basket_Sheet!$B4,Calculation_Sheet!$AH$9:$AH$1731,1,Calculation_Sheet!$AB$9:$AB$1731,$J$40,Calculation_Sheet!$AD$9:$AD$1731,Basket_Sheet!N$41),"")))))),"")</f>
        <v>4.3402308575244408E-3</v>
      </c>
      <c r="O45" s="53">
        <f>IFERROR(IF($I$4=0,SUMIFS(Calculation_Sheet!$Q$9:$Q$1731,Calculation_Sheet!$M$9:$M$1731,Basket_Sheet!$C4,Calculation_Sheet!$AH$9:$AH$1731,1,Calculation_Sheet!$AB$9:$AB$1731,$J$40,Calculation_Sheet!$AD$9:$AD$1731,Basket_Sheet!O$41),IF($I$4=1,SUMIFS(Calculation_Sheet!$U$9:$U$1731,Calculation_Sheet!$M$9:$M$1731,Basket_Sheet!$C4,Calculation_Sheet!$AH$9:$AH$1731,1,Calculation_Sheet!$AB$9:$AB$1731,$J$40,Calculation_Sheet!$AD$9:$AD$1731,Basket_Sheet!O$41),IF($I$4=2,SUMIFS(Calculation_Sheet!$W$9:$W$1731,Calculation_Sheet!$M$9:$M$1731,Basket_Sheet!$C4,Calculation_Sheet!$AH$9:$AH$1731,1,Calculation_Sheet!$AB$9:$AB$1731,$J$40,Calculation_Sheet!$AD$9:$AD$1731,Basket_Sheet!O$41),IF($I$4=3,SUMIFS(Calculation_Sheet!$S$9:$S$1731,Calculation_Sheet!$M$9:$M$1731,Basket_Sheet!$C4,Calculation_Sheet!$AH$9:$AH$1731,1,Calculation_Sheet!$AB$9:$AB$1731,$J$40,Calculation_Sheet!$AD$9:$AD$1731,Basket_Sheet!O$41),IF($I$4=4,SUMIFS(Calculation_Sheet!$Y$9:$Y$1731,Calculation_Sheet!$M$9:$M$1731,Basket_Sheet!$C4,Calculation_Sheet!$AH$9:$AH$1731,1,Calculation_Sheet!$AB$9:$AB$1731,$J$40,Calculation_Sheet!$AD$9:$AD$1731,Basket_Sheet!O$41),IF($I$4=5,SUMIFS(Calculation_Sheet!$AA$9:$AA$1731,Calculation_Sheet!$M$9:$M$1731,Basket_Sheet!$C4,Calculation_Sheet!$AH$9:$AH$1731,1,Calculation_Sheet!$AB$9:$AB$1731,$J$40,Calculation_Sheet!$AD$9:$AD$1731,Basket_Sheet!O$41),"")))))),"")</f>
        <v>4.1965064594051693E-4</v>
      </c>
      <c r="P45" s="42">
        <f>IFERROR(IF($I$4=0,SUMIFS(Calculation_Sheet!$Q$9:$Q$1731,Calculation_Sheet!$M$9:$M$1731,Basket_Sheet!$B4,Calculation_Sheet!$AH$9:$AH$1731,1,Calculation_Sheet!$AB$9:$AB$1731,$J$40,Calculation_Sheet!$AD$9:$AD$1731,Basket_Sheet!P$41),IF($I$4=1,SUMIFS(Calculation_Sheet!$U$9:$U$1731,Calculation_Sheet!$M$9:$M$1731,Basket_Sheet!$B4,Calculation_Sheet!$AH$9:$AH$1731,1,Calculation_Sheet!$AB$9:$AB$1731,$J$40,Calculation_Sheet!$AD$9:$AD$1731,Basket_Sheet!P$41),IF($I$4=2,SUMIFS(Calculation_Sheet!$W$9:$W$1731,Calculation_Sheet!$M$9:$M$1731,Basket_Sheet!$B4,Calculation_Sheet!$AH$9:$AH$1731,1,Calculation_Sheet!$AB$9:$AB$1731,$J$40,Calculation_Sheet!$AD$9:$AD$1731,Basket_Sheet!P$41),IF($I$4=3,SUMIFS(Calculation_Sheet!$S$9:$S$1731,Calculation_Sheet!$M$9:$M$1731,Basket_Sheet!$B4,Calculation_Sheet!$AH$9:$AH$1731,1,Calculation_Sheet!$AB$9:$AB$1731,$J$40,Calculation_Sheet!$AD$9:$AD$1731,Basket_Sheet!P$41),IF($I$4=4,SUMIFS(Calculation_Sheet!$Y$9:$Y$1731,Calculation_Sheet!$M$9:$M$1731,Basket_Sheet!$B4,Calculation_Sheet!$AH$9:$AH$1731,1,Calculation_Sheet!$AB$9:$AB$1731,$J$40,Calculation_Sheet!$AD$9:$AD$1731,Basket_Sheet!P$41),IF($I$4=5,SUMIFS(Calculation_Sheet!$AA$9:$AA$1731,Calculation_Sheet!$M$9:$M$1731,Basket_Sheet!$B4,Calculation_Sheet!$AH$9:$AH$1731,1,Calculation_Sheet!$AB$9:$AB$1731,$J$40,Calculation_Sheet!$AD$9:$AD$1731,Basket_Sheet!P$41),"")))))),"")</f>
        <v>4.2822744213216746E-3</v>
      </c>
      <c r="Q45" s="53">
        <f>IFERROR(IF($I$4=0,SUMIFS(Calculation_Sheet!$Q$9:$Q$1731,Calculation_Sheet!$M$9:$M$1731,Basket_Sheet!$C4,Calculation_Sheet!$AH$9:$AH$1731,1,Calculation_Sheet!$AB$9:$AB$1731,$J$40,Calculation_Sheet!$AD$9:$AD$1731,Basket_Sheet!Q$41),IF($I$4=1,SUMIFS(Calculation_Sheet!$U$9:$U$1731,Calculation_Sheet!$M$9:$M$1731,Basket_Sheet!$C4,Calculation_Sheet!$AH$9:$AH$1731,1,Calculation_Sheet!$AB$9:$AB$1731,$J$40,Calculation_Sheet!$AD$9:$AD$1731,Basket_Sheet!Q$41),IF($I$4=2,SUMIFS(Calculation_Sheet!$W$9:$W$1731,Calculation_Sheet!$M$9:$M$1731,Basket_Sheet!$C4,Calculation_Sheet!$AH$9:$AH$1731,1,Calculation_Sheet!$AB$9:$AB$1731,$J$40,Calculation_Sheet!$AD$9:$AD$1731,Basket_Sheet!Q$41),IF($I$4=3,SUMIFS(Calculation_Sheet!$S$9:$S$1731,Calculation_Sheet!$M$9:$M$1731,Basket_Sheet!$C4,Calculation_Sheet!$AH$9:$AH$1731,1,Calculation_Sheet!$AB$9:$AB$1731,$J$40,Calculation_Sheet!$AD$9:$AD$1731,Basket_Sheet!Q$41),IF($I$4=4,SUMIFS(Calculation_Sheet!$Y$9:$Y$1731,Calculation_Sheet!$M$9:$M$1731,Basket_Sheet!$C4,Calculation_Sheet!$AH$9:$AH$1731,1,Calculation_Sheet!$AB$9:$AB$1731,$J$40,Calculation_Sheet!$AD$9:$AD$1731,Basket_Sheet!Q$41),IF($I$4=5,SUMIFS(Calculation_Sheet!$AA$9:$AA$1731,Calculation_Sheet!$M$9:$M$1731,Basket_Sheet!$C4,Calculation_Sheet!$AH$9:$AH$1731,1,Calculation_Sheet!$AB$9:$AB$1731,$J$40,Calculation_Sheet!$AD$9:$AD$1731,Basket_Sheet!Q$41),"")))))),"")</f>
        <v>3.0286186004244708E-3</v>
      </c>
      <c r="R45" s="42">
        <f>IFERROR(IF($I$4=0,SUMIFS(Calculation_Sheet!$Q$9:$Q$1731,Calculation_Sheet!$M$9:$M$1731,Basket_Sheet!$B4,Calculation_Sheet!$AH$9:$AH$1731,1,Calculation_Sheet!$AB$9:$AB$1731,$R$40,Calculation_Sheet!$AD$9:$AD$1731,Basket_Sheet!R$41),IF($I$4=1,SUMIFS(Calculation_Sheet!$U$9:$U$1731,Calculation_Sheet!$M$9:$M$1731,Basket_Sheet!$B4,Calculation_Sheet!$AH$9:$AH$1731,1,Calculation_Sheet!$AB$9:$AB$1731,$R$40,Calculation_Sheet!$AD$9:$AD$1731,Basket_Sheet!R$41),IF($I$4=2,SUMIFS(Calculation_Sheet!$W$9:$W$1731,Calculation_Sheet!$M$9:$M$1731,Basket_Sheet!$B4,Calculation_Sheet!$AH$9:$AH$1731,1,Calculation_Sheet!$AB$9:$AB$1731,$R$40,Calculation_Sheet!$AD$9:$AD$1731,Basket_Sheet!R$41),IF($I$4=3,SUMIFS(Calculation_Sheet!$S$9:$S$1731,Calculation_Sheet!$M$9:$M$1731,Basket_Sheet!$B4,Calculation_Sheet!$AH$9:$AH$1731,1,Calculation_Sheet!$AB$9:$AB$1731,$R$40,Calculation_Sheet!$AD$9:$AD$1731,Basket_Sheet!R$41),IF($I$4=4,SUMIFS(Calculation_Sheet!$Y$9:$Y$1731,Calculation_Sheet!$M$9:$M$1731,Basket_Sheet!$B4,Calculation_Sheet!$AH$9:$AH$1731,1,Calculation_Sheet!$AB$9:$AB$1731,$R$40,Calculation_Sheet!$AD$9:$AD$1731,Basket_Sheet!R$41),IF($I$4=5,SUMIFS(Calculation_Sheet!$AA$9:$AA$1731,Calculation_Sheet!$M$9:$M$1731,Basket_Sheet!$B4,Calculation_Sheet!$AH$9:$AH$1731,1,Calculation_Sheet!$AB$9:$AB$1731,$R$40,Calculation_Sheet!$AD$9:$AD$1731,Basket_Sheet!R$41),"")))))),"")</f>
        <v>2.5164817864339106E-2</v>
      </c>
      <c r="S45" s="53">
        <f>IFERROR(IF($I$4=0,SUMIFS(Calculation_Sheet!$Q$9:$Q$1731,Calculation_Sheet!$M$9:$M$1731,Basket_Sheet!$C4,Calculation_Sheet!$AH$9:$AH$1731,1,Calculation_Sheet!$AB$9:$AB$1731,$R$40,Calculation_Sheet!$AD$9:$AD$1731,Basket_Sheet!S$41),IF($I$4=1,SUMIFS(Calculation_Sheet!$U$9:$U$1731,Calculation_Sheet!$M$9:$M$1731,Basket_Sheet!$C4,Calculation_Sheet!$AH$9:$AH$1731,1,Calculation_Sheet!$AB$9:$AB$1731,$R$40,Calculation_Sheet!$AD$9:$AD$1731,Basket_Sheet!S$41),IF($I$4=2,SUMIFS(Calculation_Sheet!$W$9:$W$1731,Calculation_Sheet!$M$9:$M$1731,Basket_Sheet!$C4,Calculation_Sheet!$AH$9:$AH$1731,1,Calculation_Sheet!$AB$9:$AB$1731,$R$40,Calculation_Sheet!$AD$9:$AD$1731,Basket_Sheet!S$41),IF($I$4=3,SUMIFS(Calculation_Sheet!$S$9:$S$1731,Calculation_Sheet!$M$9:$M$1731,Basket_Sheet!$C4,Calculation_Sheet!$AH$9:$AH$1731,1,Calculation_Sheet!$AB$9:$AB$1731,$R$40,Calculation_Sheet!$AD$9:$AD$1731,Basket_Sheet!S$41),IF($I$4=4,SUMIFS(Calculation_Sheet!$Y$9:$Y$1731,Calculation_Sheet!$M$9:$M$1731,Basket_Sheet!$C4,Calculation_Sheet!$AH$9:$AH$1731,1,Calculation_Sheet!$AB$9:$AB$1731,$R$40,Calculation_Sheet!$AD$9:$AD$1731,Basket_Sheet!S$41),IF($I$4=5,SUMIFS(Calculation_Sheet!$AA$9:$AA$1731,Calculation_Sheet!$M$9:$M$1731,Basket_Sheet!$C4,Calculation_Sheet!$AH$9:$AH$1731,1,Calculation_Sheet!$AB$9:$AB$1731,$R$40,Calculation_Sheet!$AD$9:$AD$1731,Basket_Sheet!S$41),"")))))),"")</f>
        <v>-1.741377771169117E-3</v>
      </c>
      <c r="T45" s="42">
        <f>IFERROR(IF($I$4=0,SUMIFS(Calculation_Sheet!$Q$9:$Q$1731,Calculation_Sheet!$M$9:$M$1731,Basket_Sheet!$B4,Calculation_Sheet!$AH$9:$AH$1731,1,Calculation_Sheet!$AB$9:$AB$1731,$R$40,Calculation_Sheet!$AD$9:$AD$1731,Basket_Sheet!T$41),IF($I$4=1,SUMIFS(Calculation_Sheet!$U$9:$U$1731,Calculation_Sheet!$M$9:$M$1731,Basket_Sheet!$B4,Calculation_Sheet!$AH$9:$AH$1731,1,Calculation_Sheet!$AB$9:$AB$1731,$R$40,Calculation_Sheet!$AD$9:$AD$1731,Basket_Sheet!T$41),IF($I$4=2,SUMIFS(Calculation_Sheet!$W$9:$W$1731,Calculation_Sheet!$M$9:$M$1731,Basket_Sheet!$B4,Calculation_Sheet!$AH$9:$AH$1731,1,Calculation_Sheet!$AB$9:$AB$1731,$R$40,Calculation_Sheet!$AD$9:$AD$1731,Basket_Sheet!T$41),IF($I$4=3,SUMIFS(Calculation_Sheet!$S$9:$S$1731,Calculation_Sheet!$M$9:$M$1731,Basket_Sheet!$B4,Calculation_Sheet!$AH$9:$AH$1731,1,Calculation_Sheet!$AB$9:$AB$1731,$R$40,Calculation_Sheet!$AD$9:$AD$1731,Basket_Sheet!T$41),IF($I$4=4,SUMIFS(Calculation_Sheet!$Y$9:$Y$1731,Calculation_Sheet!$M$9:$M$1731,Basket_Sheet!$B4,Calculation_Sheet!$AH$9:$AH$1731,1,Calculation_Sheet!$AB$9:$AB$1731,$R$40,Calculation_Sheet!$AD$9:$AD$1731,Basket_Sheet!T$41),IF($I$4=5,SUMIFS(Calculation_Sheet!$AA$9:$AA$1731,Calculation_Sheet!$M$9:$M$1731,Basket_Sheet!$B4,Calculation_Sheet!$AH$9:$AH$1731,1,Calculation_Sheet!$AB$9:$AB$1731,$R$40,Calculation_Sheet!$AD$9:$AD$1731,Basket_Sheet!T$41),"")))))),"")</f>
        <v>4.1463587743693853E-2</v>
      </c>
      <c r="U45" s="53">
        <f>IFERROR(IF($I$4=0,SUMIFS(Calculation_Sheet!$Q$9:$Q$1731,Calculation_Sheet!$M$9:$M$1731,Basket_Sheet!$C4,Calculation_Sheet!$AH$9:$AH$1731,1,Calculation_Sheet!$AB$9:$AB$1731,$R$40,Calculation_Sheet!$AD$9:$AD$1731,Basket_Sheet!U$41),IF($I$4=1,SUMIFS(Calculation_Sheet!$U$9:$U$1731,Calculation_Sheet!$M$9:$M$1731,Basket_Sheet!$C4,Calculation_Sheet!$AH$9:$AH$1731,1,Calculation_Sheet!$AB$9:$AB$1731,$R$40,Calculation_Sheet!$AD$9:$AD$1731,Basket_Sheet!U$41),IF($I$4=2,SUMIFS(Calculation_Sheet!$W$9:$W$1731,Calculation_Sheet!$M$9:$M$1731,Basket_Sheet!$C4,Calculation_Sheet!$AH$9:$AH$1731,1,Calculation_Sheet!$AB$9:$AB$1731,$R$40,Calculation_Sheet!$AD$9:$AD$1731,Basket_Sheet!U$41),IF($I$4=3,SUMIFS(Calculation_Sheet!$S$9:$S$1731,Calculation_Sheet!$M$9:$M$1731,Basket_Sheet!$C4,Calculation_Sheet!$AH$9:$AH$1731,1,Calculation_Sheet!$AB$9:$AB$1731,$R$40,Calculation_Sheet!$AD$9:$AD$1731,Basket_Sheet!U$41),IF($I$4=4,SUMIFS(Calculation_Sheet!$Y$9:$Y$1731,Calculation_Sheet!$M$9:$M$1731,Basket_Sheet!$C4,Calculation_Sheet!$AH$9:$AH$1731,1,Calculation_Sheet!$AB$9:$AB$1731,$R$40,Calculation_Sheet!$AD$9:$AD$1731,Basket_Sheet!U$41),IF($I$4=5,SUMIFS(Calculation_Sheet!$AA$9:$AA$1731,Calculation_Sheet!$M$9:$M$1731,Basket_Sheet!$C4,Calculation_Sheet!$AH$9:$AH$1731,1,Calculation_Sheet!$AB$9:$AB$1731,$R$40,Calculation_Sheet!$AD$9:$AD$1731,Basket_Sheet!U$41),"")))))),"")</f>
        <v>4.1854408432084877E-4</v>
      </c>
      <c r="V45" s="42">
        <f>IFERROR(IF($I$4=0,SUMIFS(Calculation_Sheet!$Q$9:$Q$1731,Calculation_Sheet!$M$9:$M$1731,Basket_Sheet!$B4,Calculation_Sheet!$AH$9:$AH$1731,1,Calculation_Sheet!$AB$9:$AB$1731,$R$40,Calculation_Sheet!$AD$9:$AD$1731,Basket_Sheet!V$41),IF($I$4=1,SUMIFS(Calculation_Sheet!$U$9:$U$1731,Calculation_Sheet!$M$9:$M$1731,Basket_Sheet!$B4,Calculation_Sheet!$AH$9:$AH$1731,1,Calculation_Sheet!$AB$9:$AB$1731,$R$40,Calculation_Sheet!$AD$9:$AD$1731,Basket_Sheet!V$41),IF($I$4=2,SUMIFS(Calculation_Sheet!$W$9:$W$1731,Calculation_Sheet!$M$9:$M$1731,Basket_Sheet!$B4,Calculation_Sheet!$AH$9:$AH$1731,1,Calculation_Sheet!$AB$9:$AB$1731,$R$40,Calculation_Sheet!$AD$9:$AD$1731,Basket_Sheet!V$41),IF($I$4=3,SUMIFS(Calculation_Sheet!$S$9:$S$1731,Calculation_Sheet!$M$9:$M$1731,Basket_Sheet!$B4,Calculation_Sheet!$AH$9:$AH$1731,1,Calculation_Sheet!$AB$9:$AB$1731,$R$40,Calculation_Sheet!$AD$9:$AD$1731,Basket_Sheet!V$41),IF($I$4=4,SUMIFS(Calculation_Sheet!$Y$9:$Y$1731,Calculation_Sheet!$M$9:$M$1731,Basket_Sheet!$B4,Calculation_Sheet!$AH$9:$AH$1731,1,Calculation_Sheet!$AB$9:$AB$1731,$R$40,Calculation_Sheet!$AD$9:$AD$1731,Basket_Sheet!V$41),IF($I$4=5,SUMIFS(Calculation_Sheet!$AA$9:$AA$1731,Calculation_Sheet!$M$9:$M$1731,Basket_Sheet!$B4,Calculation_Sheet!$AH$9:$AH$1731,1,Calculation_Sheet!$AB$9:$AB$1731,$R$40,Calculation_Sheet!$AD$9:$AD$1731,Basket_Sheet!V$41),"")))))),"")</f>
        <v>9.9068206215235932E-3</v>
      </c>
      <c r="W45" s="53">
        <f>IFERROR(IF($I$4=0,SUMIFS(Calculation_Sheet!$Q$9:$Q$1731,Calculation_Sheet!$M$9:$M$1731,Basket_Sheet!$C4,Calculation_Sheet!$AH$9:$AH$1731,1,Calculation_Sheet!$AB$9:$AB$1731,$R$40,Calculation_Sheet!$AD$9:$AD$1731,Basket_Sheet!W$41),IF($I$4=1,SUMIFS(Calculation_Sheet!$U$9:$U$1731,Calculation_Sheet!$M$9:$M$1731,Basket_Sheet!$C4,Calculation_Sheet!$AH$9:$AH$1731,1,Calculation_Sheet!$AB$9:$AB$1731,$R$40,Calculation_Sheet!$AD$9:$AD$1731,Basket_Sheet!W$41),IF($I$4=2,SUMIFS(Calculation_Sheet!$W$9:$W$1731,Calculation_Sheet!$M$9:$M$1731,Basket_Sheet!$C4,Calculation_Sheet!$AH$9:$AH$1731,1,Calculation_Sheet!$AB$9:$AB$1731,$R$40,Calculation_Sheet!$AD$9:$AD$1731,Basket_Sheet!W$41),IF($I$4=3,SUMIFS(Calculation_Sheet!$S$9:$S$1731,Calculation_Sheet!$M$9:$M$1731,Basket_Sheet!$C4,Calculation_Sheet!$AH$9:$AH$1731,1,Calculation_Sheet!$AB$9:$AB$1731,$R$40,Calculation_Sheet!$AD$9:$AD$1731,Basket_Sheet!W$41),IF($I$4=4,SUMIFS(Calculation_Sheet!$Y$9:$Y$1731,Calculation_Sheet!$M$9:$M$1731,Basket_Sheet!$C4,Calculation_Sheet!$AH$9:$AH$1731,1,Calculation_Sheet!$AB$9:$AB$1731,$R$40,Calculation_Sheet!$AD$9:$AD$1731,Basket_Sheet!W$41),IF($I$4=5,SUMIFS(Calculation_Sheet!$AA$9:$AA$1731,Calculation_Sheet!$M$9:$M$1731,Basket_Sheet!$C4,Calculation_Sheet!$AH$9:$AH$1731,1,Calculation_Sheet!$AB$9:$AB$1731,$R$40,Calculation_Sheet!$AD$9:$AD$1731,Basket_Sheet!W$41),"")))))),"")</f>
        <v>-3.0164353260504484E-3</v>
      </c>
      <c r="X45" s="42">
        <f>IFERROR(IF($I$4=0,SUMIFS(Calculation_Sheet!$Q$9:$Q$1731,Calculation_Sheet!$M$9:$M$1731,Basket_Sheet!$B4,Calculation_Sheet!$AH$9:$AH$1731,1,Calculation_Sheet!$AB$9:$AB$1731,$R$40,Calculation_Sheet!$AD$9:$AD$1731,Basket_Sheet!X$41),IF($I$4=1,SUMIFS(Calculation_Sheet!$U$9:$U$1731,Calculation_Sheet!$M$9:$M$1731,Basket_Sheet!$B4,Calculation_Sheet!$AH$9:$AH$1731,1,Calculation_Sheet!$AB$9:$AB$1731,$R$40,Calculation_Sheet!$AD$9:$AD$1731,Basket_Sheet!X$41),IF($I$4=2,SUMIFS(Calculation_Sheet!$W$9:$W$1731,Calculation_Sheet!$M$9:$M$1731,Basket_Sheet!$B4,Calculation_Sheet!$AH$9:$AH$1731,1,Calculation_Sheet!$AB$9:$AB$1731,$R$40,Calculation_Sheet!$AD$9:$AD$1731,Basket_Sheet!X$41),IF($I$4=3,SUMIFS(Calculation_Sheet!$S$9:$S$1731,Calculation_Sheet!$M$9:$M$1731,Basket_Sheet!$B4,Calculation_Sheet!$AH$9:$AH$1731,1,Calculation_Sheet!$AB$9:$AB$1731,$R$40,Calculation_Sheet!$AD$9:$AD$1731,Basket_Sheet!X$41),IF($I$4=4,SUMIFS(Calculation_Sheet!$Y$9:$Y$1731,Calculation_Sheet!$M$9:$M$1731,Basket_Sheet!$B4,Calculation_Sheet!$AH$9:$AH$1731,1,Calculation_Sheet!$AB$9:$AB$1731,$R$40,Calculation_Sheet!$AD$9:$AD$1731,Basket_Sheet!X$41),IF($I$4=5,SUMIFS(Calculation_Sheet!$AA$9:$AA$1731,Calculation_Sheet!$M$9:$M$1731,Basket_Sheet!$B4,Calculation_Sheet!$AH$9:$AH$1731,1,Calculation_Sheet!$AB$9:$AB$1731,$R$40,Calculation_Sheet!$AD$9:$AD$1731,Basket_Sheet!X$41),"")))))),"")</f>
        <v>3.709130487401413E-2</v>
      </c>
      <c r="Y45" s="53">
        <f>IFERROR(IF($I$4=0,SUMIFS(Calculation_Sheet!$Q$9:$Q$1731,Calculation_Sheet!$M$9:$M$1731,Basket_Sheet!$C4,Calculation_Sheet!$AH$9:$AH$1731,1,Calculation_Sheet!$AB$9:$AB$1731,$R$40,Calculation_Sheet!$AD$9:$AD$1731,Basket_Sheet!Y$41),IF($I$4=1,SUMIFS(Calculation_Sheet!$U$9:$U$1731,Calculation_Sheet!$M$9:$M$1731,Basket_Sheet!$C4,Calculation_Sheet!$AH$9:$AH$1731,1,Calculation_Sheet!$AB$9:$AB$1731,$R$40,Calculation_Sheet!$AD$9:$AD$1731,Basket_Sheet!Y$41),IF($I$4=2,SUMIFS(Calculation_Sheet!$W$9:$W$1731,Calculation_Sheet!$M$9:$M$1731,Basket_Sheet!$C4,Calculation_Sheet!$AH$9:$AH$1731,1,Calculation_Sheet!$AB$9:$AB$1731,$R$40,Calculation_Sheet!$AD$9:$AD$1731,Basket_Sheet!Y$41),IF($I$4=3,SUMIFS(Calculation_Sheet!$S$9:$S$1731,Calculation_Sheet!$M$9:$M$1731,Basket_Sheet!$C4,Calculation_Sheet!$AH$9:$AH$1731,1,Calculation_Sheet!$AB$9:$AB$1731,$R$40,Calculation_Sheet!$AD$9:$AD$1731,Basket_Sheet!Y$41),IF($I$4=4,SUMIFS(Calculation_Sheet!$Y$9:$Y$1731,Calculation_Sheet!$M$9:$M$1731,Basket_Sheet!$C4,Calculation_Sheet!$AH$9:$AH$1731,1,Calculation_Sheet!$AB$9:$AB$1731,$R$40,Calculation_Sheet!$AD$9:$AD$1731,Basket_Sheet!Y$41),IF($I$4=5,SUMIFS(Calculation_Sheet!$AA$9:$AA$1731,Calculation_Sheet!$M$9:$M$1731,Basket_Sheet!$C4,Calculation_Sheet!$AH$9:$AH$1731,1,Calculation_Sheet!$AB$9:$AB$1731,$R$40,Calculation_Sheet!$AD$9:$AD$1731,Basket_Sheet!Y$41),"")))))),"")</f>
        <v>8.3205969292226012E-3</v>
      </c>
      <c r="Z45" s="42">
        <f>IFERROR(IF($I$4=0,SUMIFS(Calculation_Sheet!$Q$9:$Q$1731,Calculation_Sheet!$M$9:$M$1731,Basket_Sheet!$B4,Calculation_Sheet!$AH$9:$AH$1731,1,Calculation_Sheet!$AB$9:$AB$1731,$Z$40,Calculation_Sheet!$AD$9:$AD$1731,Basket_Sheet!Z$41),IF($I$4=1,SUMIFS(Calculation_Sheet!$U$9:$U$1731,Calculation_Sheet!$M$9:$M$1731,Basket_Sheet!$B4,Calculation_Sheet!$AH$9:$AH$1731,1,Calculation_Sheet!$AB$9:$AB$1731,$Z$40,Calculation_Sheet!$AD$9:$AD$1731,Basket_Sheet!Z$41),IF($I$4=2,SUMIFS(Calculation_Sheet!$W$9:$W$1731,Calculation_Sheet!$M$9:$M$1731,Basket_Sheet!$B4,Calculation_Sheet!$AH$9:$AH$1731,1,Calculation_Sheet!$AB$9:$AB$1731,$Z$40,Calculation_Sheet!$AD$9:$AD$1731,Basket_Sheet!Z$41),IF($I$4=3,SUMIFS(Calculation_Sheet!$S$9:$S$1731,Calculation_Sheet!$M$9:$M$1731,Basket_Sheet!$B4,Calculation_Sheet!$AH$9:$AH$1731,1,Calculation_Sheet!$AB$9:$AB$1731,$Z$40,Calculation_Sheet!$AD$9:$AD$1731,Basket_Sheet!Z$41),IF($I$4=4,SUMIFS(Calculation_Sheet!$Y$9:$Y$1731,Calculation_Sheet!$M$9:$M$1731,Basket_Sheet!$B4,Calculation_Sheet!$AH$9:$AH$1731,1,Calculation_Sheet!$AB$9:$AB$1731,$Z$40,Calculation_Sheet!$AD$9:$AD$1731,Basket_Sheet!Z$41),IF($I$4=5,SUMIFS(Calculation_Sheet!$AA$9:$AA$1731,Calculation_Sheet!$M$9:$M$1731,Basket_Sheet!$B4,Calculation_Sheet!$AH$9:$AH$1731,1,Calculation_Sheet!$AB$9:$AB$1731,$Z$40,Calculation_Sheet!$AD$9:$AD$1731,Basket_Sheet!Z$41),"")))))),"")</f>
        <v>2.6599307928193427E-2</v>
      </c>
      <c r="AA45" s="53">
        <f>IFERROR(IF($I$4=0,SUMIFS(Calculation_Sheet!$Q$9:$Q$1731,Calculation_Sheet!$M$9:$M$1731,Basket_Sheet!$C4,Calculation_Sheet!$AH$9:$AH$1731,1,Calculation_Sheet!$AB$9:$AB$1731,$Z$40,Calculation_Sheet!$AD$9:$AD$1731,Basket_Sheet!AA$41),IF($I$4=1,SUMIFS(Calculation_Sheet!$U$9:$U$1731,Calculation_Sheet!$M$9:$M$1731,Basket_Sheet!$C4,Calculation_Sheet!$AH$9:$AH$1731,1,Calculation_Sheet!$AB$9:$AB$1731,$Z$40,Calculation_Sheet!$AD$9:$AD$1731,Basket_Sheet!AA$41),IF($I$4=2,SUMIFS(Calculation_Sheet!$W$9:$W$1731,Calculation_Sheet!$M$9:$M$1731,Basket_Sheet!$C4,Calculation_Sheet!$AH$9:$AH$1731,1,Calculation_Sheet!$AB$9:$AB$1731,$Z$40,Calculation_Sheet!$AD$9:$AD$1731,Basket_Sheet!AA$41),IF($I$4=3,SUMIFS(Calculation_Sheet!$S$9:$S$1731,Calculation_Sheet!$M$9:$M$1731,Basket_Sheet!$C4,Calculation_Sheet!$AH$9:$AH$1731,1,Calculation_Sheet!$AB$9:$AB$1731,$Z$40,Calculation_Sheet!$AD$9:$AD$1731,Basket_Sheet!AA$41),IF($I$4=4,SUMIFS(Calculation_Sheet!$Y$9:$Y$1731,Calculation_Sheet!$M$9:$M$1731,Basket_Sheet!$C4,Calculation_Sheet!$AH$9:$AH$1731,1,Calculation_Sheet!$AB$9:$AB$1731,$Z$40,Calculation_Sheet!$AD$9:$AD$1731,Basket_Sheet!AA$41),IF($I$4=5,SUMIFS(Calculation_Sheet!$AA$9:$AA$1731,Calculation_Sheet!$M$9:$M$1731,Basket_Sheet!$C4,Calculation_Sheet!$AH$9:$AH$1731,1,Calculation_Sheet!$AB$9:$AB$1731,$Z$40,Calculation_Sheet!$AD$9:$AD$1731,Basket_Sheet!AA$41),"")))))),"")</f>
        <v>2.6769090456333355E-3</v>
      </c>
      <c r="AB45" s="42">
        <f>IFERROR(IF($I$4=0,SUMIFS(Calculation_Sheet!$Q$9:$Q$1731,Calculation_Sheet!$M$9:$M$1731,Basket_Sheet!$B4,Calculation_Sheet!$AH$9:$AH$1731,1,Calculation_Sheet!$AB$9:$AB$1731,$Z$40,Calculation_Sheet!$AD$9:$AD$1731,Basket_Sheet!AB$41),IF($I$4=1,SUMIFS(Calculation_Sheet!$U$9:$U$1731,Calculation_Sheet!$M$9:$M$1731,Basket_Sheet!$B4,Calculation_Sheet!$AH$9:$AH$1731,1,Calculation_Sheet!$AB$9:$AB$1731,$Z$40,Calculation_Sheet!$AD$9:$AD$1731,Basket_Sheet!AB$41),IF($I$4=2,SUMIFS(Calculation_Sheet!$W$9:$W$1731,Calculation_Sheet!$M$9:$M$1731,Basket_Sheet!$B4,Calculation_Sheet!$AH$9:$AH$1731,1,Calculation_Sheet!$AB$9:$AB$1731,$Z$40,Calculation_Sheet!$AD$9:$AD$1731,Basket_Sheet!AB$41),IF($I$4=3,SUMIFS(Calculation_Sheet!$S$9:$S$1731,Calculation_Sheet!$M$9:$M$1731,Basket_Sheet!$B4,Calculation_Sheet!$AH$9:$AH$1731,1,Calculation_Sheet!$AB$9:$AB$1731,$Z$40,Calculation_Sheet!$AD$9:$AD$1731,Basket_Sheet!AB$41),IF($I$4=4,SUMIFS(Calculation_Sheet!$Y$9:$Y$1731,Calculation_Sheet!$M$9:$M$1731,Basket_Sheet!$B4,Calculation_Sheet!$AH$9:$AH$1731,1,Calculation_Sheet!$AB$9:$AB$1731,$Z$40,Calculation_Sheet!$AD$9:$AD$1731,Basket_Sheet!AB$41),IF($I$4=5,SUMIFS(Calculation_Sheet!$AA$9:$AA$1731,Calculation_Sheet!$M$9:$M$1731,Basket_Sheet!$B4,Calculation_Sheet!$AH$9:$AH$1731,1,Calculation_Sheet!$AB$9:$AB$1731,$Z$40,Calculation_Sheet!$AD$9:$AD$1731,Basket_Sheet!AB$41),"")))))),"")</f>
        <v>1.7410458683872476E-2</v>
      </c>
      <c r="AC45" s="53">
        <f>IFERROR(IF($I$4=0,SUMIFS(Calculation_Sheet!$Q$9:$Q$1731,Calculation_Sheet!$M$9:$M$1731,Basket_Sheet!$C4,Calculation_Sheet!$AH$9:$AH$1731,1,Calculation_Sheet!$AB$9:$AB$1731,$Z$40,Calculation_Sheet!$AD$9:$AD$1731,Basket_Sheet!AC$41),IF($I$4=1,SUMIFS(Calculation_Sheet!$U$9:$U$1731,Calculation_Sheet!$M$9:$M$1731,Basket_Sheet!$C4,Calculation_Sheet!$AH$9:$AH$1731,1,Calculation_Sheet!$AB$9:$AB$1731,$Z$40,Calculation_Sheet!$AD$9:$AD$1731,Basket_Sheet!AC$41),IF($I$4=2,SUMIFS(Calculation_Sheet!$W$9:$W$1731,Calculation_Sheet!$M$9:$M$1731,Basket_Sheet!$C4,Calculation_Sheet!$AH$9:$AH$1731,1,Calculation_Sheet!$AB$9:$AB$1731,$Z$40,Calculation_Sheet!$AD$9:$AD$1731,Basket_Sheet!AC$41),IF($I$4=3,SUMIFS(Calculation_Sheet!$S$9:$S$1731,Calculation_Sheet!$M$9:$M$1731,Basket_Sheet!$C4,Calculation_Sheet!$AH$9:$AH$1731,1,Calculation_Sheet!$AB$9:$AB$1731,$Z$40,Calculation_Sheet!$AD$9:$AD$1731,Basket_Sheet!AC$41),IF($I$4=4,SUMIFS(Calculation_Sheet!$Y$9:$Y$1731,Calculation_Sheet!$M$9:$M$1731,Basket_Sheet!$C4,Calculation_Sheet!$AH$9:$AH$1731,1,Calculation_Sheet!$AB$9:$AB$1731,$Z$40,Calculation_Sheet!$AD$9:$AD$1731,Basket_Sheet!AC$41),IF($I$4=5,SUMIFS(Calculation_Sheet!$AA$9:$AA$1731,Calculation_Sheet!$M$9:$M$1731,Basket_Sheet!$C4,Calculation_Sheet!$AH$9:$AH$1731,1,Calculation_Sheet!$AB$9:$AB$1731,$Z$40,Calculation_Sheet!$AD$9:$AD$1731,Basket_Sheet!AC$41),"")))))),"")</f>
        <v>-1.6702677848172698E-3</v>
      </c>
      <c r="AD45" s="42">
        <f>IFERROR(IF($I$4=0,SUMIFS(Calculation_Sheet!$Q$9:$Q$1731,Calculation_Sheet!$M$9:$M$1731,Basket_Sheet!$B4,Calculation_Sheet!$AH$9:$AH$1731,1,Calculation_Sheet!$AB$9:$AB$1731,$Z$40,Calculation_Sheet!$AD$9:$AD$1731,Basket_Sheet!AD$41),IF($I$4=1,SUMIFS(Calculation_Sheet!$U$9:$U$1731,Calculation_Sheet!$M$9:$M$1731,Basket_Sheet!$B4,Calculation_Sheet!$AH$9:$AH$1731,1,Calculation_Sheet!$AB$9:$AB$1731,$Z$40,Calculation_Sheet!$AD$9:$AD$1731,Basket_Sheet!AD$41),IF($I$4=2,SUMIFS(Calculation_Sheet!$W$9:$W$1731,Calculation_Sheet!$M$9:$M$1731,Basket_Sheet!$B4,Calculation_Sheet!$AH$9:$AH$1731,1,Calculation_Sheet!$AB$9:$AB$1731,$Z$40,Calculation_Sheet!$AD$9:$AD$1731,Basket_Sheet!AD$41),IF($I$4=3,SUMIFS(Calculation_Sheet!$S$9:$S$1731,Calculation_Sheet!$M$9:$M$1731,Basket_Sheet!$B4,Calculation_Sheet!$AH$9:$AH$1731,1,Calculation_Sheet!$AB$9:$AB$1731,$Z$40,Calculation_Sheet!$AD$9:$AD$1731,Basket_Sheet!AD$41),IF($I$4=4,SUMIFS(Calculation_Sheet!$Y$9:$Y$1731,Calculation_Sheet!$M$9:$M$1731,Basket_Sheet!$B4,Calculation_Sheet!$AH$9:$AH$1731,1,Calculation_Sheet!$AB$9:$AB$1731,$Z$40,Calculation_Sheet!$AD$9:$AD$1731,Basket_Sheet!AD$41),IF($I$4=5,SUMIFS(Calculation_Sheet!$AA$9:$AA$1731,Calculation_Sheet!$M$9:$M$1731,Basket_Sheet!$B4,Calculation_Sheet!$AH$9:$AH$1731,1,Calculation_Sheet!$AB$9:$AB$1731,$Z$40,Calculation_Sheet!$AD$9:$AD$1731,Basket_Sheet!AD$41),"")))))),"")</f>
        <v>1.2242576233715829E-2</v>
      </c>
      <c r="AE45" s="53">
        <f>IFERROR(IF($I$4=0,SUMIFS(Calculation_Sheet!$Q$9:$Q$1731,Calculation_Sheet!$M$9:$M$1731,Basket_Sheet!$C4,Calculation_Sheet!$AH$9:$AH$1731,1,Calculation_Sheet!$AB$9:$AB$1731,$Z$40,Calculation_Sheet!$AD$9:$AD$1731,Basket_Sheet!AE$41),IF($I$4=1,SUMIFS(Calculation_Sheet!$U$9:$U$1731,Calculation_Sheet!$M$9:$M$1731,Basket_Sheet!$C4,Calculation_Sheet!$AH$9:$AH$1731,1,Calculation_Sheet!$AB$9:$AB$1731,$Z$40,Calculation_Sheet!$AD$9:$AD$1731,Basket_Sheet!AE$41),IF($I$4=2,SUMIFS(Calculation_Sheet!$W$9:$W$1731,Calculation_Sheet!$M$9:$M$1731,Basket_Sheet!$C4,Calculation_Sheet!$AH$9:$AH$1731,1,Calculation_Sheet!$AB$9:$AB$1731,$Z$40,Calculation_Sheet!$AD$9:$AD$1731,Basket_Sheet!AE$41),IF($I$4=3,SUMIFS(Calculation_Sheet!$S$9:$S$1731,Calculation_Sheet!$M$9:$M$1731,Basket_Sheet!$C4,Calculation_Sheet!$AH$9:$AH$1731,1,Calculation_Sheet!$AB$9:$AB$1731,$Z$40,Calculation_Sheet!$AD$9:$AD$1731,Basket_Sheet!AE$41),IF($I$4=4,SUMIFS(Calculation_Sheet!$Y$9:$Y$1731,Calculation_Sheet!$M$9:$M$1731,Basket_Sheet!$C4,Calculation_Sheet!$AH$9:$AH$1731,1,Calculation_Sheet!$AB$9:$AB$1731,$Z$40,Calculation_Sheet!$AD$9:$AD$1731,Basket_Sheet!AE$41),IF($I$4=5,SUMIFS(Calculation_Sheet!$AA$9:$AA$1731,Calculation_Sheet!$M$9:$M$1731,Basket_Sheet!$C4,Calculation_Sheet!$AH$9:$AH$1731,1,Calculation_Sheet!$AB$9:$AB$1731,$Z$40,Calculation_Sheet!$AD$9:$AD$1731,Basket_Sheet!AE$41),"")))))),"")</f>
        <v>1.1359578865137387E-2</v>
      </c>
      <c r="AF45" s="42">
        <f>IFERROR(IF($I$4=0,SUMIFS(Calculation_Sheet!$Q$9:$Q$1731,Calculation_Sheet!$M$9:$M$1731,Basket_Sheet!$B4,Calculation_Sheet!$AH$9:$AH$1731,1,Calculation_Sheet!$AB$9:$AB$1731,$Z$40,Calculation_Sheet!$AD$9:$AD$1731,Basket_Sheet!AF$41),IF($I$4=1,SUMIFS(Calculation_Sheet!$U$9:$U$1731,Calculation_Sheet!$M$9:$M$1731,Basket_Sheet!$B4,Calculation_Sheet!$AH$9:$AH$1731,1,Calculation_Sheet!$AB$9:$AB$1731,$Z$40,Calculation_Sheet!$AD$9:$AD$1731,Basket_Sheet!AF$41),IF($I$4=2,SUMIFS(Calculation_Sheet!$W$9:$W$1731,Calculation_Sheet!$M$9:$M$1731,Basket_Sheet!$B4,Calculation_Sheet!$AH$9:$AH$1731,1,Calculation_Sheet!$AB$9:$AB$1731,$Z$40,Calculation_Sheet!$AD$9:$AD$1731,Basket_Sheet!AF$41),IF($I$4=3,SUMIFS(Calculation_Sheet!$S$9:$S$1731,Calculation_Sheet!$M$9:$M$1731,Basket_Sheet!$B4,Calculation_Sheet!$AH$9:$AH$1731,1,Calculation_Sheet!$AB$9:$AB$1731,$Z$40,Calculation_Sheet!$AD$9:$AD$1731,Basket_Sheet!AF$41),IF($I$4=4,SUMIFS(Calculation_Sheet!$Y$9:$Y$1731,Calculation_Sheet!$M$9:$M$1731,Basket_Sheet!$B4,Calculation_Sheet!$AH$9:$AH$1731,1,Calculation_Sheet!$AB$9:$AB$1731,$Z$40,Calculation_Sheet!$AD$9:$AD$1731,Basket_Sheet!AF$41),IF($I$4=5,SUMIFS(Calculation_Sheet!$AA$9:$AA$1731,Calculation_Sheet!$M$9:$M$1731,Basket_Sheet!$B4,Calculation_Sheet!$AH$9:$AH$1731,1,Calculation_Sheet!$AB$9:$AB$1731,$Z$40,Calculation_Sheet!$AD$9:$AD$1731,Basket_Sheet!AF$41),"")))))),"")</f>
        <v>2.4537839178407128E-2</v>
      </c>
      <c r="AG45" s="53">
        <f>IFERROR(IF($I$4=0,SUMIFS(Calculation_Sheet!$Q$9:$Q$1731,Calculation_Sheet!$M$9:$M$1731,Basket_Sheet!$C4,Calculation_Sheet!$AH$9:$AH$1731,1,Calculation_Sheet!$AB$9:$AB$1731,$Z$40,Calculation_Sheet!$AD$9:$AD$1731,Basket_Sheet!AG$41),IF($I$4=1,SUMIFS(Calculation_Sheet!$U$9:$U$1731,Calculation_Sheet!$M$9:$M$1731,Basket_Sheet!$C4,Calculation_Sheet!$AH$9:$AH$1731,1,Calculation_Sheet!$AB$9:$AB$1731,$Z$40,Calculation_Sheet!$AD$9:$AD$1731,Basket_Sheet!AG$41),IF($I$4=2,SUMIFS(Calculation_Sheet!$W$9:$W$1731,Calculation_Sheet!$M$9:$M$1731,Basket_Sheet!$C4,Calculation_Sheet!$AH$9:$AH$1731,1,Calculation_Sheet!$AB$9:$AB$1731,$Z$40,Calculation_Sheet!$AD$9:$AD$1731,Basket_Sheet!AG$41),IF($I$4=3,SUMIFS(Calculation_Sheet!$S$9:$S$1731,Calculation_Sheet!$M$9:$M$1731,Basket_Sheet!$C4,Calculation_Sheet!$AH$9:$AH$1731,1,Calculation_Sheet!$AB$9:$AB$1731,$Z$40,Calculation_Sheet!$AD$9:$AD$1731,Basket_Sheet!AG$41),IF($I$4=4,SUMIFS(Calculation_Sheet!$Y$9:$Y$1731,Calculation_Sheet!$M$9:$M$1731,Basket_Sheet!$C4,Calculation_Sheet!$AH$9:$AH$1731,1,Calculation_Sheet!$AB$9:$AB$1731,$Z$40,Calculation_Sheet!$AD$9:$AD$1731,Basket_Sheet!AG$41),IF($I$4=5,SUMIFS(Calculation_Sheet!$AA$9:$AA$1731,Calculation_Sheet!$M$9:$M$1731,Basket_Sheet!$C4,Calculation_Sheet!$AH$9:$AH$1731,1,Calculation_Sheet!$AB$9:$AB$1731,$Z$40,Calculation_Sheet!$AD$9:$AD$1731,Basket_Sheet!AG$41),"")))))),"")</f>
        <v>6.192920674875646E-4</v>
      </c>
      <c r="AH45" s="42">
        <f>IFERROR(IF($I$4=0,SUMIFS(Calculation_Sheet!$Q$9:$Q$1731,Calculation_Sheet!$M$9:$M$1731,Basket_Sheet!$B4,Calculation_Sheet!$AH$9:$AH$1731,1,Calculation_Sheet!$AB$9:$AB$1731,$AH$40,Calculation_Sheet!$AD$9:$AD$1731,Basket_Sheet!AH$41),IF($I$4=1,SUMIFS(Calculation_Sheet!$U$9:$U$1731,Calculation_Sheet!$M$9:$M$1731,Basket_Sheet!$B4,Calculation_Sheet!$AH$9:$AH$1731,1,Calculation_Sheet!$AB$9:$AB$1731,$AH$40,Calculation_Sheet!$AD$9:$AD$1731,Basket_Sheet!AH$41),IF($I$4=2,SUMIFS(Calculation_Sheet!$W$9:$W$1731,Calculation_Sheet!$M$9:$M$1731,Basket_Sheet!$B4,Calculation_Sheet!$AH$9:$AH$1731,1,Calculation_Sheet!$AB$9:$AB$1731,$AH$40,Calculation_Sheet!$AD$9:$AD$1731,Basket_Sheet!AH$41),IF($I$4=3,SUMIFS(Calculation_Sheet!$S$9:$S$1731,Calculation_Sheet!$M$9:$M$1731,Basket_Sheet!$B4,Calculation_Sheet!$AH$9:$AH$1731,1,Calculation_Sheet!$AB$9:$AB$1731,$AH$40,Calculation_Sheet!$AD$9:$AD$1731,Basket_Sheet!AH$41),IF($I$4=4,SUMIFS(Calculation_Sheet!$Y$9:$Y$1731,Calculation_Sheet!$M$9:$M$1731,Basket_Sheet!$B4,Calculation_Sheet!$AH$9:$AH$1731,1,Calculation_Sheet!$AB$9:$AB$1731,$AH$40,Calculation_Sheet!$AD$9:$AD$1731,Basket_Sheet!AH$41),IF($I$4=5,SUMIFS(Calculation_Sheet!$AA$9:$AA$1731,Calculation_Sheet!$M$9:$M$1731,Basket_Sheet!$B4,Calculation_Sheet!$AH$9:$AH$1731,1,Calculation_Sheet!$AB$9:$AB$1731,$AH$40,Calculation_Sheet!$AD$9:$AD$1731,Basket_Sheet!AH$41),"")))))),"")</f>
        <v>8.3030334007540008E-3</v>
      </c>
      <c r="AI45" s="53">
        <f>IFERROR(IF($I$4=0,SUMIFS(Calculation_Sheet!$Q$9:$Q$1731,Calculation_Sheet!$M$9:$M$1731,Basket_Sheet!$C4,Calculation_Sheet!$AH$9:$AH$1731,1,Calculation_Sheet!$AB$9:$AB$1731,$AH$40,Calculation_Sheet!$AD$9:$AD$1731,Basket_Sheet!AI$41),IF($I$4=1,SUMIFS(Calculation_Sheet!$U$9:$U$1731,Calculation_Sheet!$M$9:$M$1731,Basket_Sheet!$C4,Calculation_Sheet!$AH$9:$AH$1731,1,Calculation_Sheet!$AB$9:$AB$1731,$AH$40,Calculation_Sheet!$AD$9:$AD$1731,Basket_Sheet!AI$41),IF($I$4=2,SUMIFS(Calculation_Sheet!$W$9:$W$1731,Calculation_Sheet!$M$9:$M$1731,Basket_Sheet!$C4,Calculation_Sheet!$AH$9:$AH$1731,1,Calculation_Sheet!$AB$9:$AB$1731,$AH$40,Calculation_Sheet!$AD$9:$AD$1731,Basket_Sheet!AI$41),IF($I$4=3,SUMIFS(Calculation_Sheet!$S$9:$S$1731,Calculation_Sheet!$M$9:$M$1731,Basket_Sheet!$C4,Calculation_Sheet!$AH$9:$AH$1731,1,Calculation_Sheet!$AB$9:$AB$1731,$AH$40,Calculation_Sheet!$AD$9:$AD$1731,Basket_Sheet!AI$41),IF($I$4=4,SUMIFS(Calculation_Sheet!$Y$9:$Y$1731,Calculation_Sheet!$M$9:$M$1731,Basket_Sheet!$C4,Calculation_Sheet!$AH$9:$AH$1731,1,Calculation_Sheet!$AB$9:$AB$1731,$AH$40,Calculation_Sheet!$AD$9:$AD$1731,Basket_Sheet!AI$41),IF($I$4=5,SUMIFS(Calculation_Sheet!$AA$9:$AA$1731,Calculation_Sheet!$M$9:$M$1731,Basket_Sheet!$C4,Calculation_Sheet!$AH$9:$AH$1731,1,Calculation_Sheet!$AB$9:$AB$1731,$AH$40,Calculation_Sheet!$AD$9:$AD$1731,Basket_Sheet!AI$41),"")))))),"")</f>
        <v>9.7663287302673929E-4</v>
      </c>
      <c r="AJ45" s="42">
        <f>IFERROR(IF($I$4=0,SUMIFS(Calculation_Sheet!$Q$9:$Q$1731,Calculation_Sheet!$M$9:$M$1731,Basket_Sheet!$B4,Calculation_Sheet!$AH$9:$AH$1731,1,Calculation_Sheet!$AB$9:$AB$1731,$AH$40,Calculation_Sheet!$AD$9:$AD$1731,Basket_Sheet!AJ$41),IF($I$4=1,SUMIFS(Calculation_Sheet!$U$9:$U$1731,Calculation_Sheet!$M$9:$M$1731,Basket_Sheet!$B4,Calculation_Sheet!$AH$9:$AH$1731,1,Calculation_Sheet!$AB$9:$AB$1731,$AH$40,Calculation_Sheet!$AD$9:$AD$1731,Basket_Sheet!AJ$41),IF($I$4=2,SUMIFS(Calculation_Sheet!$W$9:$W$1731,Calculation_Sheet!$M$9:$M$1731,Basket_Sheet!$B4,Calculation_Sheet!$AH$9:$AH$1731,1,Calculation_Sheet!$AB$9:$AB$1731,$AH$40,Calculation_Sheet!$AD$9:$AD$1731,Basket_Sheet!AJ$41),IF($I$4=3,SUMIFS(Calculation_Sheet!$S$9:$S$1731,Calculation_Sheet!$M$9:$M$1731,Basket_Sheet!$B4,Calculation_Sheet!$AH$9:$AH$1731,1,Calculation_Sheet!$AB$9:$AB$1731,$AH$40,Calculation_Sheet!$AD$9:$AD$1731,Basket_Sheet!AJ$41),IF($I$4=4,SUMIFS(Calculation_Sheet!$Y$9:$Y$1731,Calculation_Sheet!$M$9:$M$1731,Basket_Sheet!$B4,Calculation_Sheet!$AH$9:$AH$1731,1,Calculation_Sheet!$AB$9:$AB$1731,$AH$40,Calculation_Sheet!$AD$9:$AD$1731,Basket_Sheet!AJ$41),IF($I$4=5,SUMIFS(Calculation_Sheet!$AA$9:$AA$1731,Calculation_Sheet!$M$9:$M$1731,Basket_Sheet!$B4,Calculation_Sheet!$AH$9:$AH$1731,1,Calculation_Sheet!$AB$9:$AB$1731,$AH$40,Calculation_Sheet!$AD$9:$AD$1731,Basket_Sheet!AJ$41),"")))))),"")</f>
        <v>2.4839258419908528E-2</v>
      </c>
      <c r="AK45" s="53">
        <f>IFERROR(IF($I$4=0,SUMIFS(Calculation_Sheet!$Q$9:$Q$1731,Calculation_Sheet!$M$9:$M$1731,Basket_Sheet!$C4,Calculation_Sheet!$AH$9:$AH$1731,1,Calculation_Sheet!$AB$9:$AB$1731,$AH$40,Calculation_Sheet!$AD$9:$AD$1731,Basket_Sheet!AK$41),IF($I$4=1,SUMIFS(Calculation_Sheet!$U$9:$U$1731,Calculation_Sheet!$M$9:$M$1731,Basket_Sheet!$C4,Calculation_Sheet!$AH$9:$AH$1731,1,Calculation_Sheet!$AB$9:$AB$1731,$AH$40,Calculation_Sheet!$AD$9:$AD$1731,Basket_Sheet!AK$41),IF($I$4=2,SUMIFS(Calculation_Sheet!$W$9:$W$1731,Calculation_Sheet!$M$9:$M$1731,Basket_Sheet!$C4,Calculation_Sheet!$AH$9:$AH$1731,1,Calculation_Sheet!$AB$9:$AB$1731,$AH$40,Calculation_Sheet!$AD$9:$AD$1731,Basket_Sheet!AK$41),IF($I$4=3,SUMIFS(Calculation_Sheet!$S$9:$S$1731,Calculation_Sheet!$M$9:$M$1731,Basket_Sheet!$C4,Calculation_Sheet!$AH$9:$AH$1731,1,Calculation_Sheet!$AB$9:$AB$1731,$AH$40,Calculation_Sheet!$AD$9:$AD$1731,Basket_Sheet!AK$41),IF($I$4=4,SUMIFS(Calculation_Sheet!$Y$9:$Y$1731,Calculation_Sheet!$M$9:$M$1731,Basket_Sheet!$C4,Calculation_Sheet!$AH$9:$AH$1731,1,Calculation_Sheet!$AB$9:$AB$1731,$AH$40,Calculation_Sheet!$AD$9:$AD$1731,Basket_Sheet!AK$41),IF($I$4=5,SUMIFS(Calculation_Sheet!$AA$9:$AA$1731,Calculation_Sheet!$M$9:$M$1731,Basket_Sheet!$C4,Calculation_Sheet!$AH$9:$AH$1731,1,Calculation_Sheet!$AB$9:$AB$1731,$AH$40,Calculation_Sheet!$AD$9:$AD$1731,Basket_Sheet!AK$41),"")))))),"")</f>
        <v>-1.2562679854840608E-3</v>
      </c>
      <c r="AL45" s="42">
        <f>IFERROR(IF($I$4=0,SUMIFS(Calculation_Sheet!$Q$9:$Q$1731,Calculation_Sheet!$M$9:$M$1731,Basket_Sheet!$B4,Calculation_Sheet!$AH$9:$AH$1731,1,Calculation_Sheet!$AB$9:$AB$1731,$AH$40,Calculation_Sheet!$AD$9:$AD$1731,Basket_Sheet!AL$41),IF($I$4=1,SUMIFS(Calculation_Sheet!$U$9:$U$1731,Calculation_Sheet!$M$9:$M$1731,Basket_Sheet!$B4,Calculation_Sheet!$AH$9:$AH$1731,1,Calculation_Sheet!$AB$9:$AB$1731,$AH$40,Calculation_Sheet!$AD$9:$AD$1731,Basket_Sheet!AL$41),IF($I$4=2,SUMIFS(Calculation_Sheet!$W$9:$W$1731,Calculation_Sheet!$M$9:$M$1731,Basket_Sheet!$B4,Calculation_Sheet!$AH$9:$AH$1731,1,Calculation_Sheet!$AB$9:$AB$1731,$AH$40,Calculation_Sheet!$AD$9:$AD$1731,Basket_Sheet!AL$41),IF($I$4=3,SUMIFS(Calculation_Sheet!$S$9:$S$1731,Calculation_Sheet!$M$9:$M$1731,Basket_Sheet!$B4,Calculation_Sheet!$AH$9:$AH$1731,1,Calculation_Sheet!$AB$9:$AB$1731,$AH$40,Calculation_Sheet!$AD$9:$AD$1731,Basket_Sheet!AL$41),IF($I$4=4,SUMIFS(Calculation_Sheet!$Y$9:$Y$1731,Calculation_Sheet!$M$9:$M$1731,Basket_Sheet!$B4,Calculation_Sheet!$AH$9:$AH$1731,1,Calculation_Sheet!$AB$9:$AB$1731,$AH$40,Calculation_Sheet!$AD$9:$AD$1731,Basket_Sheet!AL$41),IF($I$4=5,SUMIFS(Calculation_Sheet!$AA$9:$AA$1731,Calculation_Sheet!$M$9:$M$1731,Basket_Sheet!$B4,Calculation_Sheet!$AH$9:$AH$1731,1,Calculation_Sheet!$AB$9:$AB$1731,$AH$40,Calculation_Sheet!$AD$9:$AD$1731,Basket_Sheet!AL$41),"")))))),"")</f>
        <v>3.575394956180511E-2</v>
      </c>
      <c r="AM45" s="53">
        <f>IFERROR(IF($I$4=0,SUMIFS(Calculation_Sheet!$Q$9:$Q$1731,Calculation_Sheet!$M$9:$M$1731,Basket_Sheet!$C4,Calculation_Sheet!$AH$9:$AH$1731,1,Calculation_Sheet!$AB$9:$AB$1731,$AH$40,Calculation_Sheet!$AD$9:$AD$1731,Basket_Sheet!AM$41),IF($I$4=1,SUMIFS(Calculation_Sheet!$U$9:$U$1731,Calculation_Sheet!$M$9:$M$1731,Basket_Sheet!$C4,Calculation_Sheet!$AH$9:$AH$1731,1,Calculation_Sheet!$AB$9:$AB$1731,$AH$40,Calculation_Sheet!$AD$9:$AD$1731,Basket_Sheet!AM$41),IF($I$4=2,SUMIFS(Calculation_Sheet!$W$9:$W$1731,Calculation_Sheet!$M$9:$M$1731,Basket_Sheet!$C4,Calculation_Sheet!$AH$9:$AH$1731,1,Calculation_Sheet!$AB$9:$AB$1731,$AH$40,Calculation_Sheet!$AD$9:$AD$1731,Basket_Sheet!AM$41),IF($I$4=3,SUMIFS(Calculation_Sheet!$S$9:$S$1731,Calculation_Sheet!$M$9:$M$1731,Basket_Sheet!$C4,Calculation_Sheet!$AH$9:$AH$1731,1,Calculation_Sheet!$AB$9:$AB$1731,$AH$40,Calculation_Sheet!$AD$9:$AD$1731,Basket_Sheet!AM$41),IF($I$4=4,SUMIFS(Calculation_Sheet!$Y$9:$Y$1731,Calculation_Sheet!$M$9:$M$1731,Basket_Sheet!$C4,Calculation_Sheet!$AH$9:$AH$1731,1,Calculation_Sheet!$AB$9:$AB$1731,$AH$40,Calculation_Sheet!$AD$9:$AD$1731,Basket_Sheet!AM$41),IF($I$4=5,SUMIFS(Calculation_Sheet!$AA$9:$AA$1731,Calculation_Sheet!$M$9:$M$1731,Basket_Sheet!$C4,Calculation_Sheet!$AH$9:$AH$1731,1,Calculation_Sheet!$AB$9:$AB$1731,$AH$40,Calculation_Sheet!$AD$9:$AD$1731,Basket_Sheet!AM$41),"")))))),"")</f>
        <v>8.6263978888754256E-3</v>
      </c>
      <c r="AN45" s="42">
        <f>IFERROR(IF($I$4=0,SUMIFS(Calculation_Sheet!$Q$9:$Q$1731,Calculation_Sheet!$M$9:$M$1731,Basket_Sheet!$B4,Calculation_Sheet!$AH$9:$AH$1731,1,Calculation_Sheet!$AB$9:$AB$1731,$AH$40,Calculation_Sheet!$AD$9:$AD$1731,Basket_Sheet!AN$41),IF($I$4=1,SUMIFS(Calculation_Sheet!$U$9:$U$1731,Calculation_Sheet!$M$9:$M$1731,Basket_Sheet!$B4,Calculation_Sheet!$AH$9:$AH$1731,1,Calculation_Sheet!$AB$9:$AB$1731,$AH$40,Calculation_Sheet!$AD$9:$AD$1731,Basket_Sheet!AN$41),IF($I$4=2,SUMIFS(Calculation_Sheet!$W$9:$W$1731,Calculation_Sheet!$M$9:$M$1731,Basket_Sheet!$B4,Calculation_Sheet!$AH$9:$AH$1731,1,Calculation_Sheet!$AB$9:$AB$1731,$AH$40,Calculation_Sheet!$AD$9:$AD$1731,Basket_Sheet!AN$41),IF($I$4=3,SUMIFS(Calculation_Sheet!$S$9:$S$1731,Calculation_Sheet!$M$9:$M$1731,Basket_Sheet!$B4,Calculation_Sheet!$AH$9:$AH$1731,1,Calculation_Sheet!$AB$9:$AB$1731,$AH$40,Calculation_Sheet!$AD$9:$AD$1731,Basket_Sheet!AN$41),IF($I$4=4,SUMIFS(Calculation_Sheet!$Y$9:$Y$1731,Calculation_Sheet!$M$9:$M$1731,Basket_Sheet!$B4,Calculation_Sheet!$AH$9:$AH$1731,1,Calculation_Sheet!$AB$9:$AB$1731,$AH$40,Calculation_Sheet!$AD$9:$AD$1731,Basket_Sheet!AN$41),IF($I$4=5,SUMIFS(Calculation_Sheet!$AA$9:$AA$1731,Calculation_Sheet!$M$9:$M$1731,Basket_Sheet!$B4,Calculation_Sheet!$AH$9:$AH$1731,1,Calculation_Sheet!$AB$9:$AB$1731,$AH$40,Calculation_Sheet!$AD$9:$AD$1731,Basket_Sheet!AN$41),"")))))),"")</f>
        <v>5.962292816819692E-2</v>
      </c>
      <c r="AO45" s="53">
        <f>IFERROR(IF($I$4=0,SUMIFS(Calculation_Sheet!$Q$9:$Q$1731,Calculation_Sheet!$M$9:$M$1731,Basket_Sheet!$C4,Calculation_Sheet!$AH$9:$AH$1731,1,Calculation_Sheet!$AB$9:$AB$1731,$AH$40,Calculation_Sheet!$AD$9:$AD$1731,Basket_Sheet!AO$41),IF($I$4=1,SUMIFS(Calculation_Sheet!$U$9:$U$1731,Calculation_Sheet!$M$9:$M$1731,Basket_Sheet!$C4,Calculation_Sheet!$AH$9:$AH$1731,1,Calculation_Sheet!$AB$9:$AB$1731,$AH$40,Calculation_Sheet!$AD$9:$AD$1731,Basket_Sheet!AO$41),IF($I$4=2,SUMIFS(Calculation_Sheet!$W$9:$W$1731,Calculation_Sheet!$M$9:$M$1731,Basket_Sheet!$C4,Calculation_Sheet!$AH$9:$AH$1731,1,Calculation_Sheet!$AB$9:$AB$1731,$AH$40,Calculation_Sheet!$AD$9:$AD$1731,Basket_Sheet!AO$41),IF($I$4=3,SUMIFS(Calculation_Sheet!$S$9:$S$1731,Calculation_Sheet!$M$9:$M$1731,Basket_Sheet!$C4,Calculation_Sheet!$AH$9:$AH$1731,1,Calculation_Sheet!$AB$9:$AB$1731,$AH$40,Calculation_Sheet!$AD$9:$AD$1731,Basket_Sheet!AO$41),IF($I$4=4,SUMIFS(Calculation_Sheet!$Y$9:$Y$1731,Calculation_Sheet!$M$9:$M$1731,Basket_Sheet!$C4,Calculation_Sheet!$AH$9:$AH$1731,1,Calculation_Sheet!$AB$9:$AB$1731,$AH$40,Calculation_Sheet!$AD$9:$AD$1731,Basket_Sheet!AO$41),IF($I$4=5,SUMIFS(Calculation_Sheet!$AA$9:$AA$1731,Calculation_Sheet!$M$9:$M$1731,Basket_Sheet!$C4,Calculation_Sheet!$AH$9:$AH$1731,1,Calculation_Sheet!$AB$9:$AB$1731,$AH$40,Calculation_Sheet!$AD$9:$AD$1731,Basket_Sheet!AO$41),"")))))),"")</f>
        <v>7.0229320440629017E-4</v>
      </c>
      <c r="AP45" s="42">
        <f>IFERROR(IF($I$4=0,SUMIFS(Calculation_Sheet!$Q$9:$Q$1731,Calculation_Sheet!$M$9:$M$1731,Basket_Sheet!$B4,Calculation_Sheet!$AH$9:$AH$1731,1,Calculation_Sheet!$AB$9:$AB$1731,$AP$40,Calculation_Sheet!$AD$9:$AD$1731,Basket_Sheet!AP$41),IF($I$4=1,SUMIFS(Calculation_Sheet!$U$9:$U$1731,Calculation_Sheet!$M$9:$M$1731,Basket_Sheet!$B4,Calculation_Sheet!$AH$9:$AH$1731,1,Calculation_Sheet!$AB$9:$AB$1731,$AP$40,Calculation_Sheet!$AD$9:$AD$1731,Basket_Sheet!AP$41),IF($I$4=2,SUMIFS(Calculation_Sheet!$W$9:$W$1731,Calculation_Sheet!$M$9:$M$1731,Basket_Sheet!$B4,Calculation_Sheet!$AH$9:$AH$1731,1,Calculation_Sheet!$AB$9:$AB$1731,$AP$40,Calculation_Sheet!$AD$9:$AD$1731,Basket_Sheet!AP$41),IF($I$4=3,SUMIFS(Calculation_Sheet!$S$9:$S$1731,Calculation_Sheet!$M$9:$M$1731,Basket_Sheet!$B4,Calculation_Sheet!$AH$9:$AH$1731,1,Calculation_Sheet!$AB$9:$AB$1731,$AP$40,Calculation_Sheet!$AD$9:$AD$1731,Basket_Sheet!AP$41),IF($I$4=4,SUMIFS(Calculation_Sheet!$Y$9:$Y$1731,Calculation_Sheet!$M$9:$M$1731,Basket_Sheet!$B4,Calculation_Sheet!$AH$9:$AH$1731,1,Calculation_Sheet!$AB$9:$AB$1731,$AP$40,Calculation_Sheet!$AD$9:$AD$1731,Basket_Sheet!AP$41),IF($I$4=5,SUMIFS(Calculation_Sheet!$AA$9:$AA$1731,Calculation_Sheet!$M$9:$M$1731,Basket_Sheet!$B4,Calculation_Sheet!$AH$9:$AH$1731,1,Calculation_Sheet!$AB$9:$AB$1731,$AP$40,Calculation_Sheet!$AD$9:$AD$1731,Basket_Sheet!AP$41),"")))))),"")</f>
        <v>2.3497255817250151E-2</v>
      </c>
      <c r="AQ45" s="53">
        <f>IFERROR(IF($I$4=0,SUMIFS(Calculation_Sheet!$Q$9:$Q$1731,Calculation_Sheet!$M$9:$M$1731,Basket_Sheet!$C4,Calculation_Sheet!$AH$9:$AH$1731,1,Calculation_Sheet!$AB$9:$AB$1731,$AP$40,Calculation_Sheet!$AD$9:$AD$1731,Basket_Sheet!AQ$41),IF($I$4=1,SUMIFS(Calculation_Sheet!$U$9:$U$1731,Calculation_Sheet!$M$9:$M$1731,Basket_Sheet!$C4,Calculation_Sheet!$AH$9:$AH$1731,1,Calculation_Sheet!$AB$9:$AB$1731,$AP$40,Calculation_Sheet!$AD$9:$AD$1731,Basket_Sheet!AQ$41),IF($I$4=2,SUMIFS(Calculation_Sheet!$W$9:$W$1731,Calculation_Sheet!$M$9:$M$1731,Basket_Sheet!$C4,Calculation_Sheet!$AH$9:$AH$1731,1,Calculation_Sheet!$AB$9:$AB$1731,$AP$40,Calculation_Sheet!$AD$9:$AD$1731,Basket_Sheet!AQ$41),IF($I$4=3,SUMIFS(Calculation_Sheet!$S$9:$S$1731,Calculation_Sheet!$M$9:$M$1731,Basket_Sheet!$C4,Calculation_Sheet!$AH$9:$AH$1731,1,Calculation_Sheet!$AB$9:$AB$1731,$AP$40,Calculation_Sheet!$AD$9:$AD$1731,Basket_Sheet!AQ$41),IF($I$4=4,SUMIFS(Calculation_Sheet!$Y$9:$Y$1731,Calculation_Sheet!$M$9:$M$1731,Basket_Sheet!$C4,Calculation_Sheet!$AH$9:$AH$1731,1,Calculation_Sheet!$AB$9:$AB$1731,$AP$40,Calculation_Sheet!$AD$9:$AD$1731,Basket_Sheet!AQ$41),IF($I$4=5,SUMIFS(Calculation_Sheet!$AA$9:$AA$1731,Calculation_Sheet!$M$9:$M$1731,Basket_Sheet!$C4,Calculation_Sheet!$AH$9:$AH$1731,1,Calculation_Sheet!$AB$9:$AB$1731,$AP$40,Calculation_Sheet!$AD$9:$AD$1731,Basket_Sheet!AQ$41),"")))))),"")</f>
        <v>-6.0052240733058371E-3</v>
      </c>
      <c r="AR45" s="42">
        <f>IFERROR(IF($I$4=0,SUMIFS(Calculation_Sheet!$Q$9:$Q$1731,Calculation_Sheet!$M$9:$M$1731,Basket_Sheet!$B4,Calculation_Sheet!$AH$9:$AH$1731,1,Calculation_Sheet!$AB$9:$AB$1731,$AP$40,Calculation_Sheet!$AD$9:$AD$1731,Basket_Sheet!AR$41),IF($I$4=1,SUMIFS(Calculation_Sheet!$U$9:$U$1731,Calculation_Sheet!$M$9:$M$1731,Basket_Sheet!$B4,Calculation_Sheet!$AH$9:$AH$1731,1,Calculation_Sheet!$AB$9:$AB$1731,$AP$40,Calculation_Sheet!$AD$9:$AD$1731,Basket_Sheet!AR$41),IF($I$4=2,SUMIFS(Calculation_Sheet!$W$9:$W$1731,Calculation_Sheet!$M$9:$M$1731,Basket_Sheet!$B4,Calculation_Sheet!$AH$9:$AH$1731,1,Calculation_Sheet!$AB$9:$AB$1731,$AP$40,Calculation_Sheet!$AD$9:$AD$1731,Basket_Sheet!AR$41),IF($I$4=3,SUMIFS(Calculation_Sheet!$S$9:$S$1731,Calculation_Sheet!$M$9:$M$1731,Basket_Sheet!$B4,Calculation_Sheet!$AH$9:$AH$1731,1,Calculation_Sheet!$AB$9:$AB$1731,$AP$40,Calculation_Sheet!$AD$9:$AD$1731,Basket_Sheet!AR$41),IF($I$4=4,SUMIFS(Calculation_Sheet!$Y$9:$Y$1731,Calculation_Sheet!$M$9:$M$1731,Basket_Sheet!$B4,Calculation_Sheet!$AH$9:$AH$1731,1,Calculation_Sheet!$AB$9:$AB$1731,$AP$40,Calculation_Sheet!$AD$9:$AD$1731,Basket_Sheet!AR$41),IF($I$4=5,SUMIFS(Calculation_Sheet!$AA$9:$AA$1731,Calculation_Sheet!$M$9:$M$1731,Basket_Sheet!$B4,Calculation_Sheet!$AH$9:$AH$1731,1,Calculation_Sheet!$AB$9:$AB$1731,$AP$40,Calculation_Sheet!$AD$9:$AD$1731,Basket_Sheet!AR$41),"")))))),"")</f>
        <v>4.7809868233920083E-2</v>
      </c>
      <c r="AS45" s="53">
        <f>IFERROR(IF($I$4=0,SUMIFS(Calculation_Sheet!$Q$9:$Q$1731,Calculation_Sheet!$M$9:$M$1731,Basket_Sheet!$C4,Calculation_Sheet!$AH$9:$AH$1731,1,Calculation_Sheet!$AB$9:$AB$1731,$AP$40,Calculation_Sheet!$AD$9:$AD$1731,Basket_Sheet!AS$41),IF($I$4=1,SUMIFS(Calculation_Sheet!$U$9:$U$1731,Calculation_Sheet!$M$9:$M$1731,Basket_Sheet!$C4,Calculation_Sheet!$AH$9:$AH$1731,1,Calculation_Sheet!$AB$9:$AB$1731,$AP$40,Calculation_Sheet!$AD$9:$AD$1731,Basket_Sheet!AS$41),IF($I$4=2,SUMIFS(Calculation_Sheet!$W$9:$W$1731,Calculation_Sheet!$M$9:$M$1731,Basket_Sheet!$C4,Calculation_Sheet!$AH$9:$AH$1731,1,Calculation_Sheet!$AB$9:$AB$1731,$AP$40,Calculation_Sheet!$AD$9:$AD$1731,Basket_Sheet!AS$41),IF($I$4=3,SUMIFS(Calculation_Sheet!$S$9:$S$1731,Calculation_Sheet!$M$9:$M$1731,Basket_Sheet!$C4,Calculation_Sheet!$AH$9:$AH$1731,1,Calculation_Sheet!$AB$9:$AB$1731,$AP$40,Calculation_Sheet!$AD$9:$AD$1731,Basket_Sheet!AS$41),IF($I$4=4,SUMIFS(Calculation_Sheet!$Y$9:$Y$1731,Calculation_Sheet!$M$9:$M$1731,Basket_Sheet!$C4,Calculation_Sheet!$AH$9:$AH$1731,1,Calculation_Sheet!$AB$9:$AB$1731,$AP$40,Calculation_Sheet!$AD$9:$AD$1731,Basket_Sheet!AS$41),IF($I$4=5,SUMIFS(Calculation_Sheet!$AA$9:$AA$1731,Calculation_Sheet!$M$9:$M$1731,Basket_Sheet!$C4,Calculation_Sheet!$AH$9:$AH$1731,1,Calculation_Sheet!$AB$9:$AB$1731,$AP$40,Calculation_Sheet!$AD$9:$AD$1731,Basket_Sheet!AS$41),"")))))),"")</f>
        <v>1.2159724566029873E-2</v>
      </c>
      <c r="AT45" s="42">
        <f>IFERROR(IF($I$4=0,SUMIFS(Calculation_Sheet!$Q$9:$Q$1731,Calculation_Sheet!$M$9:$M$1731,Basket_Sheet!$B4,Calculation_Sheet!$AH$9:$AH$1731,1,Calculation_Sheet!$AB$9:$AB$1731,$AP$40,Calculation_Sheet!$AD$9:$AD$1731,Basket_Sheet!AT$41),IF($I$4=1,SUMIFS(Calculation_Sheet!$U$9:$U$1731,Calculation_Sheet!$M$9:$M$1731,Basket_Sheet!$B4,Calculation_Sheet!$AH$9:$AH$1731,1,Calculation_Sheet!$AB$9:$AB$1731,$AP$40,Calculation_Sheet!$AD$9:$AD$1731,Basket_Sheet!AT$41),IF($I$4=2,SUMIFS(Calculation_Sheet!$W$9:$W$1731,Calculation_Sheet!$M$9:$M$1731,Basket_Sheet!$B4,Calculation_Sheet!$AH$9:$AH$1731,1,Calculation_Sheet!$AB$9:$AB$1731,$AP$40,Calculation_Sheet!$AD$9:$AD$1731,Basket_Sheet!AT$41),IF($I$4=3,SUMIFS(Calculation_Sheet!$S$9:$S$1731,Calculation_Sheet!$M$9:$M$1731,Basket_Sheet!$B4,Calculation_Sheet!$AH$9:$AH$1731,1,Calculation_Sheet!$AB$9:$AB$1731,$AP$40,Calculation_Sheet!$AD$9:$AD$1731,Basket_Sheet!AT$41),IF($I$4=4,SUMIFS(Calculation_Sheet!$Y$9:$Y$1731,Calculation_Sheet!$M$9:$M$1731,Basket_Sheet!$B4,Calculation_Sheet!$AH$9:$AH$1731,1,Calculation_Sheet!$AB$9:$AB$1731,$AP$40,Calculation_Sheet!$AD$9:$AD$1731,Basket_Sheet!AT$41),IF($I$4=5,SUMIFS(Calculation_Sheet!$AA$9:$AA$1731,Calculation_Sheet!$M$9:$M$1731,Basket_Sheet!$B4,Calculation_Sheet!$AH$9:$AH$1731,1,Calculation_Sheet!$AB$9:$AB$1731,$AP$40,Calculation_Sheet!$AD$9:$AD$1731,Basket_Sheet!AT$41),"")))))),"")</f>
        <v>2.8513761860737508E-2</v>
      </c>
      <c r="AU45" s="53">
        <f>IFERROR(IF($I$4=0,SUMIFS(Calculation_Sheet!$Q$9:$Q$1731,Calculation_Sheet!$M$9:$M$1731,Basket_Sheet!$C4,Calculation_Sheet!$AH$9:$AH$1731,1,Calculation_Sheet!$AB$9:$AB$1731,$AP$40,Calculation_Sheet!$AD$9:$AD$1731,Basket_Sheet!AU$41),IF($I$4=1,SUMIFS(Calculation_Sheet!$U$9:$U$1731,Calculation_Sheet!$M$9:$M$1731,Basket_Sheet!$C4,Calculation_Sheet!$AH$9:$AH$1731,1,Calculation_Sheet!$AB$9:$AB$1731,$AP$40,Calculation_Sheet!$AD$9:$AD$1731,Basket_Sheet!AU$41),IF($I$4=2,SUMIFS(Calculation_Sheet!$W$9:$W$1731,Calculation_Sheet!$M$9:$M$1731,Basket_Sheet!$C4,Calculation_Sheet!$AH$9:$AH$1731,1,Calculation_Sheet!$AB$9:$AB$1731,$AP$40,Calculation_Sheet!$AD$9:$AD$1731,Basket_Sheet!AU$41),IF($I$4=3,SUMIFS(Calculation_Sheet!$S$9:$S$1731,Calculation_Sheet!$M$9:$M$1731,Basket_Sheet!$C4,Calculation_Sheet!$AH$9:$AH$1731,1,Calculation_Sheet!$AB$9:$AB$1731,$AP$40,Calculation_Sheet!$AD$9:$AD$1731,Basket_Sheet!AU$41),IF($I$4=4,SUMIFS(Calculation_Sheet!$Y$9:$Y$1731,Calculation_Sheet!$M$9:$M$1731,Basket_Sheet!$C4,Calculation_Sheet!$AH$9:$AH$1731,1,Calculation_Sheet!$AB$9:$AB$1731,$AP$40,Calculation_Sheet!$AD$9:$AD$1731,Basket_Sheet!AU$41),IF($I$4=5,SUMIFS(Calculation_Sheet!$AA$9:$AA$1731,Calculation_Sheet!$M$9:$M$1731,Basket_Sheet!$C4,Calculation_Sheet!$AH$9:$AH$1731,1,Calculation_Sheet!$AB$9:$AB$1731,$AP$40,Calculation_Sheet!$AD$9:$AD$1731,Basket_Sheet!AU$41),"")))))),"")</f>
        <v>1.0505501773586667E-3</v>
      </c>
      <c r="AV45" s="42">
        <f>IFERROR(IF($I$4=0,SUMIFS(Calculation_Sheet!$Q$9:$Q$1731,Calculation_Sheet!$M$9:$M$1731,Basket_Sheet!$B4,Calculation_Sheet!$AH$9:$AH$1731,1,Calculation_Sheet!$AB$9:$AB$1731,$AP$40,Calculation_Sheet!$AD$9:$AD$1731,Basket_Sheet!AV$41),IF($I$4=1,SUMIFS(Calculation_Sheet!$U$9:$U$1731,Calculation_Sheet!$M$9:$M$1731,Basket_Sheet!$B4,Calculation_Sheet!$AH$9:$AH$1731,1,Calculation_Sheet!$AB$9:$AB$1731,$AP$40,Calculation_Sheet!$AD$9:$AD$1731,Basket_Sheet!AV$41),IF($I$4=2,SUMIFS(Calculation_Sheet!$W$9:$W$1731,Calculation_Sheet!$M$9:$M$1731,Basket_Sheet!$B4,Calculation_Sheet!$AH$9:$AH$1731,1,Calculation_Sheet!$AB$9:$AB$1731,$AP$40,Calculation_Sheet!$AD$9:$AD$1731,Basket_Sheet!AV$41),IF($I$4=3,SUMIFS(Calculation_Sheet!$S$9:$S$1731,Calculation_Sheet!$M$9:$M$1731,Basket_Sheet!$B4,Calculation_Sheet!$AH$9:$AH$1731,1,Calculation_Sheet!$AB$9:$AB$1731,$AP$40,Calculation_Sheet!$AD$9:$AD$1731,Basket_Sheet!AV$41),IF($I$4=4,SUMIFS(Calculation_Sheet!$Y$9:$Y$1731,Calculation_Sheet!$M$9:$M$1731,Basket_Sheet!$B4,Calculation_Sheet!$AH$9:$AH$1731,1,Calculation_Sheet!$AB$9:$AB$1731,$AP$40,Calculation_Sheet!$AD$9:$AD$1731,Basket_Sheet!AV$41),IF($I$4=5,SUMIFS(Calculation_Sheet!$AA$9:$AA$1731,Calculation_Sheet!$M$9:$M$1731,Basket_Sheet!$B4,Calculation_Sheet!$AH$9:$AH$1731,1,Calculation_Sheet!$AB$9:$AB$1731,$AP$40,Calculation_Sheet!$AD$9:$AD$1731,Basket_Sheet!AV$41),"")))))),"")</f>
        <v>-4.4641909595882767E-3</v>
      </c>
      <c r="AW45" s="53">
        <f>IFERROR(IF($I$4=0,SUMIFS(Calculation_Sheet!$Q$9:$Q$1731,Calculation_Sheet!$M$9:$M$1731,Basket_Sheet!$C4,Calculation_Sheet!$AH$9:$AH$1731,1,Calculation_Sheet!$AB$9:$AB$1731,$AP$40,Calculation_Sheet!$AD$9:$AD$1731,Basket_Sheet!AW$41),IF($I$4=1,SUMIFS(Calculation_Sheet!$U$9:$U$1731,Calculation_Sheet!$M$9:$M$1731,Basket_Sheet!$C4,Calculation_Sheet!$AH$9:$AH$1731,1,Calculation_Sheet!$AB$9:$AB$1731,$AP$40,Calculation_Sheet!$AD$9:$AD$1731,Basket_Sheet!AW$41),IF($I$4=2,SUMIFS(Calculation_Sheet!$W$9:$W$1731,Calculation_Sheet!$M$9:$M$1731,Basket_Sheet!$C4,Calculation_Sheet!$AH$9:$AH$1731,1,Calculation_Sheet!$AB$9:$AB$1731,$AP$40,Calculation_Sheet!$AD$9:$AD$1731,Basket_Sheet!AW$41),IF($I$4=3,SUMIFS(Calculation_Sheet!$S$9:$S$1731,Calculation_Sheet!$M$9:$M$1731,Basket_Sheet!$C4,Calculation_Sheet!$AH$9:$AH$1731,1,Calculation_Sheet!$AB$9:$AB$1731,$AP$40,Calculation_Sheet!$AD$9:$AD$1731,Basket_Sheet!AW$41),IF($I$4=4,SUMIFS(Calculation_Sheet!$Y$9:$Y$1731,Calculation_Sheet!$M$9:$M$1731,Basket_Sheet!$C4,Calculation_Sheet!$AH$9:$AH$1731,1,Calculation_Sheet!$AB$9:$AB$1731,$AP$40,Calculation_Sheet!$AD$9:$AD$1731,Basket_Sheet!AW$41),IF($I$4=5,SUMIFS(Calculation_Sheet!$AA$9:$AA$1731,Calculation_Sheet!$M$9:$M$1731,Basket_Sheet!$C4,Calculation_Sheet!$AH$9:$AH$1731,1,Calculation_Sheet!$AB$9:$AB$1731,$AP$40,Calculation_Sheet!$AD$9:$AD$1731,Basket_Sheet!AW$41),"")))))),"")</f>
        <v>1.8763522832200286E-2</v>
      </c>
      <c r="AX45" s="42">
        <f>IFERROR(IF($I$4=0,SUMIFS(Calculation_Sheet!$Q$9:$Q$1731,Calculation_Sheet!$M$9:$M$1731,Basket_Sheet!$B4,Calculation_Sheet!$AH$9:$AH$1731,1,Calculation_Sheet!$AB$9:$AB$1731,$AX$40,Calculation_Sheet!$AD$9:$AD$1731,Basket_Sheet!AX$41),IF($I$4=1,SUMIFS(Calculation_Sheet!$U$9:$U$1731,Calculation_Sheet!$M$9:$M$1731,Basket_Sheet!$B4,Calculation_Sheet!$AH$9:$AH$1731,1,Calculation_Sheet!$AB$9:$AB$1731,$AX$40,Calculation_Sheet!$AD$9:$AD$1731,Basket_Sheet!AX$41),IF($I$4=2,SUMIFS(Calculation_Sheet!$W$9:$W$1731,Calculation_Sheet!$M$9:$M$1731,Basket_Sheet!$B4,Calculation_Sheet!$AH$9:$AH$1731,1,Calculation_Sheet!$AB$9:$AB$1731,$AX$40,Calculation_Sheet!$AD$9:$AD$1731,Basket_Sheet!AX$41),IF($I$4=3,SUMIFS(Calculation_Sheet!$S$9:$S$1731,Calculation_Sheet!$M$9:$M$1731,Basket_Sheet!$B4,Calculation_Sheet!$AH$9:$AH$1731,1,Calculation_Sheet!$AB$9:$AB$1731,$AX$40,Calculation_Sheet!$AD$9:$AD$1731,Basket_Sheet!AX$41),IF($I$4=4,SUMIFS(Calculation_Sheet!$Y$9:$Y$1731,Calculation_Sheet!$M$9:$M$1731,Basket_Sheet!$B4,Calculation_Sheet!$AH$9:$AH$1731,1,Calculation_Sheet!$AB$9:$AB$1731,$AX$40,Calculation_Sheet!$AD$9:$AD$1731,Basket_Sheet!AX$41),IF($I$4=5,SUMIFS(Calculation_Sheet!$AA$9:$AA$1731,Calculation_Sheet!$M$9:$M$1731,Basket_Sheet!$B4,Calculation_Sheet!$AH$9:$AH$1731,1,Calculation_Sheet!$AB$9:$AB$1731,$AX$40,Calculation_Sheet!$AD$9:$AD$1731,Basket_Sheet!AX$41),"")))))),"")</f>
        <v>2.5263429280429683E-2</v>
      </c>
      <c r="AY45" s="53">
        <f>IFERROR(IF($I$4=0,SUMIFS(Calculation_Sheet!$Q$9:$Q$1731,Calculation_Sheet!$M$9:$M$1731,Basket_Sheet!$C4,Calculation_Sheet!$AH$9:$AH$1731,1,Calculation_Sheet!$AB$9:$AB$1731,$AX$40,Calculation_Sheet!$AD$9:$AD$1731,Basket_Sheet!AY$41),IF($I$4=1,SUMIFS(Calculation_Sheet!$U$9:$U$1731,Calculation_Sheet!$M$9:$M$1731,Basket_Sheet!$C4,Calculation_Sheet!$AH$9:$AH$1731,1,Calculation_Sheet!$AB$9:$AB$1731,$AX$40,Calculation_Sheet!$AD$9:$AD$1731,Basket_Sheet!AY$41),IF($I$4=2,SUMIFS(Calculation_Sheet!$W$9:$W$1731,Calculation_Sheet!$M$9:$M$1731,Basket_Sheet!$C4,Calculation_Sheet!$AH$9:$AH$1731,1,Calculation_Sheet!$AB$9:$AB$1731,$AX$40,Calculation_Sheet!$AD$9:$AD$1731,Basket_Sheet!AY$41),IF($I$4=3,SUMIFS(Calculation_Sheet!$S$9:$S$1731,Calculation_Sheet!$M$9:$M$1731,Basket_Sheet!$C4,Calculation_Sheet!$AH$9:$AH$1731,1,Calculation_Sheet!$AB$9:$AB$1731,$AX$40,Calculation_Sheet!$AD$9:$AD$1731,Basket_Sheet!AY$41),IF($I$4=4,SUMIFS(Calculation_Sheet!$Y$9:$Y$1731,Calculation_Sheet!$M$9:$M$1731,Basket_Sheet!$C4,Calculation_Sheet!$AH$9:$AH$1731,1,Calculation_Sheet!$AB$9:$AB$1731,$AX$40,Calculation_Sheet!$AD$9:$AD$1731,Basket_Sheet!AY$41),IF($I$4=5,SUMIFS(Calculation_Sheet!$AA$9:$AA$1731,Calculation_Sheet!$M$9:$M$1731,Basket_Sheet!$C4,Calculation_Sheet!$AH$9:$AH$1731,1,Calculation_Sheet!$AB$9:$AB$1731,$AX$40,Calculation_Sheet!$AD$9:$AD$1731,Basket_Sheet!AY$41),"")))))),"")</f>
        <v>1.2285406712169489E-2</v>
      </c>
      <c r="AZ45" s="42">
        <f>IFERROR(IF($I$4=0,SUMIFS(Calculation_Sheet!$Q$9:$Q$1731,Calculation_Sheet!$M$9:$M$1731,Basket_Sheet!$B4,Calculation_Sheet!$AH$9:$AH$1731,1,Calculation_Sheet!$AB$9:$AB$1731,$AX$40,Calculation_Sheet!$AD$9:$AD$1731,Basket_Sheet!AZ$41),IF($I$4=1,SUMIFS(Calculation_Sheet!$U$9:$U$1731,Calculation_Sheet!$M$9:$M$1731,Basket_Sheet!$B4,Calculation_Sheet!$AH$9:$AH$1731,1,Calculation_Sheet!$AB$9:$AB$1731,$AX$40,Calculation_Sheet!$AD$9:$AD$1731,Basket_Sheet!AZ$41),IF($I$4=2,SUMIFS(Calculation_Sheet!$W$9:$W$1731,Calculation_Sheet!$M$9:$M$1731,Basket_Sheet!$B4,Calculation_Sheet!$AH$9:$AH$1731,1,Calculation_Sheet!$AB$9:$AB$1731,$AX$40,Calculation_Sheet!$AD$9:$AD$1731,Basket_Sheet!AZ$41),IF($I$4=3,SUMIFS(Calculation_Sheet!$S$9:$S$1731,Calculation_Sheet!$M$9:$M$1731,Basket_Sheet!$B4,Calculation_Sheet!$AH$9:$AH$1731,1,Calculation_Sheet!$AB$9:$AB$1731,$AX$40,Calculation_Sheet!$AD$9:$AD$1731,Basket_Sheet!AZ$41),IF($I$4=4,SUMIFS(Calculation_Sheet!$Y$9:$Y$1731,Calculation_Sheet!$M$9:$M$1731,Basket_Sheet!$B4,Calculation_Sheet!$AH$9:$AH$1731,1,Calculation_Sheet!$AB$9:$AB$1731,$AX$40,Calculation_Sheet!$AD$9:$AD$1731,Basket_Sheet!AZ$41),IF($I$4=5,SUMIFS(Calculation_Sheet!$AA$9:$AA$1731,Calculation_Sheet!$M$9:$M$1731,Basket_Sheet!$B4,Calculation_Sheet!$AH$9:$AH$1731,1,Calculation_Sheet!$AB$9:$AB$1731,$AX$40,Calculation_Sheet!$AD$9:$AD$1731,Basket_Sheet!AZ$41),"")))))),"")</f>
        <v>1.4809997378582462E-2</v>
      </c>
      <c r="BA45" s="53">
        <f>IFERROR(IF($I$4=0,SUMIFS(Calculation_Sheet!$Q$9:$Q$1731,Calculation_Sheet!$M$9:$M$1731,Basket_Sheet!$C4,Calculation_Sheet!$AH$9:$AH$1731,1,Calculation_Sheet!$AB$9:$AB$1731,$AX$40,Calculation_Sheet!$AD$9:$AD$1731,Basket_Sheet!BA$41),IF($I$4=1,SUMIFS(Calculation_Sheet!$U$9:$U$1731,Calculation_Sheet!$M$9:$M$1731,Basket_Sheet!$C4,Calculation_Sheet!$AH$9:$AH$1731,1,Calculation_Sheet!$AB$9:$AB$1731,$AX$40,Calculation_Sheet!$AD$9:$AD$1731,Basket_Sheet!BA$41),IF($I$4=2,SUMIFS(Calculation_Sheet!$W$9:$W$1731,Calculation_Sheet!$M$9:$M$1731,Basket_Sheet!$C4,Calculation_Sheet!$AH$9:$AH$1731,1,Calculation_Sheet!$AB$9:$AB$1731,$AX$40,Calculation_Sheet!$AD$9:$AD$1731,Basket_Sheet!BA$41),IF($I$4=3,SUMIFS(Calculation_Sheet!$S$9:$S$1731,Calculation_Sheet!$M$9:$M$1731,Basket_Sheet!$C4,Calculation_Sheet!$AH$9:$AH$1731,1,Calculation_Sheet!$AB$9:$AB$1731,$AX$40,Calculation_Sheet!$AD$9:$AD$1731,Basket_Sheet!BA$41),IF($I$4=4,SUMIFS(Calculation_Sheet!$Y$9:$Y$1731,Calculation_Sheet!$M$9:$M$1731,Basket_Sheet!$C4,Calculation_Sheet!$AH$9:$AH$1731,1,Calculation_Sheet!$AB$9:$AB$1731,$AX$40,Calculation_Sheet!$AD$9:$AD$1731,Basket_Sheet!BA$41),IF($I$4=5,SUMIFS(Calculation_Sheet!$AA$9:$AA$1731,Calculation_Sheet!$M$9:$M$1731,Basket_Sheet!$C4,Calculation_Sheet!$AH$9:$AH$1731,1,Calculation_Sheet!$AB$9:$AB$1731,$AX$40,Calculation_Sheet!$AD$9:$AD$1731,Basket_Sheet!BA$41),"")))))),"")</f>
        <v>1.5117942090547842E-4</v>
      </c>
      <c r="BB45" s="42">
        <f>IFERROR(IF($I$4=0,SUMIFS(Calculation_Sheet!$Q$9:$Q$1731,Calculation_Sheet!$M$9:$M$1731,Basket_Sheet!$B4,Calculation_Sheet!$AH$9:$AH$1731,1,Calculation_Sheet!$AB$9:$AB$1731,$AX$40,Calculation_Sheet!$AD$9:$AD$1731,Basket_Sheet!BB$41),IF($I$4=1,SUMIFS(Calculation_Sheet!$U$9:$U$1731,Calculation_Sheet!$M$9:$M$1731,Basket_Sheet!$B4,Calculation_Sheet!$AH$9:$AH$1731,1,Calculation_Sheet!$AB$9:$AB$1731,$AX$40,Calculation_Sheet!$AD$9:$AD$1731,Basket_Sheet!BB$41),IF($I$4=2,SUMIFS(Calculation_Sheet!$W$9:$W$1731,Calculation_Sheet!$M$9:$M$1731,Basket_Sheet!$B4,Calculation_Sheet!$AH$9:$AH$1731,1,Calculation_Sheet!$AB$9:$AB$1731,$AX$40,Calculation_Sheet!$AD$9:$AD$1731,Basket_Sheet!BB$41),IF($I$4=3,SUMIFS(Calculation_Sheet!$S$9:$S$1731,Calculation_Sheet!$M$9:$M$1731,Basket_Sheet!$B4,Calculation_Sheet!$AH$9:$AH$1731,1,Calculation_Sheet!$AB$9:$AB$1731,$AX$40,Calculation_Sheet!$AD$9:$AD$1731,Basket_Sheet!BB$41),IF($I$4=4,SUMIFS(Calculation_Sheet!$Y$9:$Y$1731,Calculation_Sheet!$M$9:$M$1731,Basket_Sheet!$B4,Calculation_Sheet!$AH$9:$AH$1731,1,Calculation_Sheet!$AB$9:$AB$1731,$AX$40,Calculation_Sheet!$AD$9:$AD$1731,Basket_Sheet!BB$41),IF($I$4=5,SUMIFS(Calculation_Sheet!$AA$9:$AA$1731,Calculation_Sheet!$M$9:$M$1731,Basket_Sheet!$B4,Calculation_Sheet!$AH$9:$AH$1731,1,Calculation_Sheet!$AB$9:$AB$1731,$AX$40,Calculation_Sheet!$AD$9:$AD$1731,Basket_Sheet!BB$41),"")))))),"")</f>
        <v>5.9619630394737388E-2</v>
      </c>
      <c r="BC45" s="53">
        <f>IFERROR(IF($I$4=0,SUMIFS(Calculation_Sheet!$Q$9:$Q$1731,Calculation_Sheet!$M$9:$M$1731,Basket_Sheet!$C4,Calculation_Sheet!$AH$9:$AH$1731,1,Calculation_Sheet!$AB$9:$AB$1731,$AX$40,Calculation_Sheet!$AD$9:$AD$1731,Basket_Sheet!BC$41),IF($I$4=1,SUMIFS(Calculation_Sheet!$U$9:$U$1731,Calculation_Sheet!$M$9:$M$1731,Basket_Sheet!$C4,Calculation_Sheet!$AH$9:$AH$1731,1,Calculation_Sheet!$AB$9:$AB$1731,$AX$40,Calculation_Sheet!$AD$9:$AD$1731,Basket_Sheet!BC$41),IF($I$4=2,SUMIFS(Calculation_Sheet!$W$9:$W$1731,Calculation_Sheet!$M$9:$M$1731,Basket_Sheet!$C4,Calculation_Sheet!$AH$9:$AH$1731,1,Calculation_Sheet!$AB$9:$AB$1731,$AX$40,Calculation_Sheet!$AD$9:$AD$1731,Basket_Sheet!BC$41),IF($I$4=3,SUMIFS(Calculation_Sheet!$S$9:$S$1731,Calculation_Sheet!$M$9:$M$1731,Basket_Sheet!$C4,Calculation_Sheet!$AH$9:$AH$1731,1,Calculation_Sheet!$AB$9:$AB$1731,$AX$40,Calculation_Sheet!$AD$9:$AD$1731,Basket_Sheet!BC$41),IF($I$4=4,SUMIFS(Calculation_Sheet!$Y$9:$Y$1731,Calculation_Sheet!$M$9:$M$1731,Basket_Sheet!$C4,Calculation_Sheet!$AH$9:$AH$1731,1,Calculation_Sheet!$AB$9:$AB$1731,$AX$40,Calculation_Sheet!$AD$9:$AD$1731,Basket_Sheet!BC$41),IF($I$4=5,SUMIFS(Calculation_Sheet!$AA$9:$AA$1731,Calculation_Sheet!$M$9:$M$1731,Basket_Sheet!$C4,Calculation_Sheet!$AH$9:$AH$1731,1,Calculation_Sheet!$AB$9:$AB$1731,$AX$40,Calculation_Sheet!$AD$9:$AD$1731,Basket_Sheet!BC$41),"")))))),"")</f>
        <v>1.1097837932621313E-2</v>
      </c>
      <c r="BD45" s="42">
        <f>IFERROR(IF($I$4=0,SUMIFS(Calculation_Sheet!$Q$9:$Q$1731,Calculation_Sheet!$M$9:$M$1731,Basket_Sheet!$B4,Calculation_Sheet!$AH$9:$AH$1731,1,Calculation_Sheet!$AB$9:$AB$1731,$AX$40,Calculation_Sheet!$AD$9:$AD$1731,Basket_Sheet!BD$41),IF($I$4=1,SUMIFS(Calculation_Sheet!$U$9:$U$1731,Calculation_Sheet!$M$9:$M$1731,Basket_Sheet!$B4,Calculation_Sheet!$AH$9:$AH$1731,1,Calculation_Sheet!$AB$9:$AB$1731,$AX$40,Calculation_Sheet!$AD$9:$AD$1731,Basket_Sheet!BD$41),IF($I$4=2,SUMIFS(Calculation_Sheet!$W$9:$W$1731,Calculation_Sheet!$M$9:$M$1731,Basket_Sheet!$B4,Calculation_Sheet!$AH$9:$AH$1731,1,Calculation_Sheet!$AB$9:$AB$1731,$AX$40,Calculation_Sheet!$AD$9:$AD$1731,Basket_Sheet!BD$41),IF($I$4=3,SUMIFS(Calculation_Sheet!$S$9:$S$1731,Calculation_Sheet!$M$9:$M$1731,Basket_Sheet!$B4,Calculation_Sheet!$AH$9:$AH$1731,1,Calculation_Sheet!$AB$9:$AB$1731,$AX$40,Calculation_Sheet!$AD$9:$AD$1731,Basket_Sheet!BD$41),IF($I$4=4,SUMIFS(Calculation_Sheet!$Y$9:$Y$1731,Calculation_Sheet!$M$9:$M$1731,Basket_Sheet!$B4,Calculation_Sheet!$AH$9:$AH$1731,1,Calculation_Sheet!$AB$9:$AB$1731,$AX$40,Calculation_Sheet!$AD$9:$AD$1731,Basket_Sheet!BD$41),IF($I$4=5,SUMIFS(Calculation_Sheet!$AA$9:$AA$1731,Calculation_Sheet!$M$9:$M$1731,Basket_Sheet!$B4,Calculation_Sheet!$AH$9:$AH$1731,1,Calculation_Sheet!$AB$9:$AB$1731,$AX$40,Calculation_Sheet!$AD$9:$AD$1731,Basket_Sheet!BD$41),"")))))),"")</f>
        <v>1.8979115499894839E-2</v>
      </c>
      <c r="BE45" s="53">
        <f>IFERROR(IF($I$4=0,SUMIFS(Calculation_Sheet!$Q$9:$Q$1731,Calculation_Sheet!$M$9:$M$1731,Basket_Sheet!$C4,Calculation_Sheet!$AH$9:$AH$1731,1,Calculation_Sheet!$AB$9:$AB$1731,$AX$40,Calculation_Sheet!$AD$9:$AD$1731,Basket_Sheet!BE$41),IF($I$4=1,SUMIFS(Calculation_Sheet!$U$9:$U$1731,Calculation_Sheet!$M$9:$M$1731,Basket_Sheet!$C4,Calculation_Sheet!$AH$9:$AH$1731,1,Calculation_Sheet!$AB$9:$AB$1731,$AX$40,Calculation_Sheet!$AD$9:$AD$1731,Basket_Sheet!BE$41),IF($I$4=2,SUMIFS(Calculation_Sheet!$W$9:$W$1731,Calculation_Sheet!$M$9:$M$1731,Basket_Sheet!$C4,Calculation_Sheet!$AH$9:$AH$1731,1,Calculation_Sheet!$AB$9:$AB$1731,$AX$40,Calculation_Sheet!$AD$9:$AD$1731,Basket_Sheet!BE$41),IF($I$4=3,SUMIFS(Calculation_Sheet!$S$9:$S$1731,Calculation_Sheet!$M$9:$M$1731,Basket_Sheet!$C4,Calculation_Sheet!$AH$9:$AH$1731,1,Calculation_Sheet!$AB$9:$AB$1731,$AX$40,Calculation_Sheet!$AD$9:$AD$1731,Basket_Sheet!BE$41),IF($I$4=4,SUMIFS(Calculation_Sheet!$Y$9:$Y$1731,Calculation_Sheet!$M$9:$M$1731,Basket_Sheet!$C4,Calculation_Sheet!$AH$9:$AH$1731,1,Calculation_Sheet!$AB$9:$AB$1731,$AX$40,Calculation_Sheet!$AD$9:$AD$1731,Basket_Sheet!BE$41),IF($I$4=5,SUMIFS(Calculation_Sheet!$AA$9:$AA$1731,Calculation_Sheet!$M$9:$M$1731,Basket_Sheet!$C4,Calculation_Sheet!$AH$9:$AH$1731,1,Calculation_Sheet!$AB$9:$AB$1731,$AX$40,Calculation_Sheet!$AD$9:$AD$1731,Basket_Sheet!BE$41),"")))))),"")</f>
        <v>1.5527499495930019E-2</v>
      </c>
      <c r="BF45" s="42">
        <f>IFERROR(IF($I$4=0,SUMIFS(Calculation_Sheet!$Q$9:$Q$1731,Calculation_Sheet!$M$9:$M$1731,Basket_Sheet!$B4,Calculation_Sheet!$AH$9:$AH$1731,1,Calculation_Sheet!$AB$9:$AB$1731,$BF$40,Calculation_Sheet!$AD$9:$AD$1731,Basket_Sheet!BF$41),IF($I$4=1,SUMIFS(Calculation_Sheet!$U$9:$U$1731,Calculation_Sheet!$M$9:$M$1731,Basket_Sheet!$B4,Calculation_Sheet!$AH$9:$AH$1731,1,Calculation_Sheet!$AB$9:$AB$1731,$BF$40,Calculation_Sheet!$AD$9:$AD$1731,Basket_Sheet!BF$41),IF($I$4=2,SUMIFS(Calculation_Sheet!$W$9:$W$1731,Calculation_Sheet!$M$9:$M$1731,Basket_Sheet!$B4,Calculation_Sheet!$AH$9:$AH$1731,1,Calculation_Sheet!$AB$9:$AB$1731,$BF$40,Calculation_Sheet!$AD$9:$AD$1731,Basket_Sheet!BF$41),IF($I$4=3,SUMIFS(Calculation_Sheet!$S$9:$S$1731,Calculation_Sheet!$M$9:$M$1731,Basket_Sheet!$B4,Calculation_Sheet!$AH$9:$AH$1731,1,Calculation_Sheet!$AB$9:$AB$1731,$BF$40,Calculation_Sheet!$AD$9:$AD$1731,Basket_Sheet!BF$41),IF($I$4=4,SUMIFS(Calculation_Sheet!$Y$9:$Y$1731,Calculation_Sheet!$M$9:$M$1731,Basket_Sheet!$B4,Calculation_Sheet!$AH$9:$AH$1731,1,Calculation_Sheet!$AB$9:$AB$1731,$BF$40,Calculation_Sheet!$AD$9:$AD$1731,Basket_Sheet!BF$41),IF($I$4=5,SUMIFS(Calculation_Sheet!$AA$9:$AA$1731,Calculation_Sheet!$M$9:$M$1731,Basket_Sheet!$B4,Calculation_Sheet!$AH$9:$AH$1731,1,Calculation_Sheet!$AB$9:$AB$1731,$BF$40,Calculation_Sheet!$AD$9:$AD$1731,Basket_Sheet!BF$41),"")))))),"")</f>
        <v>1.6044623913483047E-2</v>
      </c>
      <c r="BG45" s="53">
        <f>IFERROR(IF($I$4=0,SUMIFS(Calculation_Sheet!$Q$9:$Q$1731,Calculation_Sheet!$M$9:$M$1731,Basket_Sheet!$C4,Calculation_Sheet!$AH$9:$AH$1731,1,Calculation_Sheet!$AB$9:$AB$1731,$BF$40,Calculation_Sheet!$AD$9:$AD$1731,Basket_Sheet!BG$41),IF($I$4=1,SUMIFS(Calculation_Sheet!$U$9:$U$1731,Calculation_Sheet!$M$9:$M$1731,Basket_Sheet!$C4,Calculation_Sheet!$AH$9:$AH$1731,1,Calculation_Sheet!$AB$9:$AB$1731,$BF$40,Calculation_Sheet!$AD$9:$AD$1731,Basket_Sheet!BG$41),IF($I$4=2,SUMIFS(Calculation_Sheet!$W$9:$W$1731,Calculation_Sheet!$M$9:$M$1731,Basket_Sheet!$C4,Calculation_Sheet!$AH$9:$AH$1731,1,Calculation_Sheet!$AB$9:$AB$1731,$BF$40,Calculation_Sheet!$AD$9:$AD$1731,Basket_Sheet!BG$41),IF($I$4=3,SUMIFS(Calculation_Sheet!$S$9:$S$1731,Calculation_Sheet!$M$9:$M$1731,Basket_Sheet!$C4,Calculation_Sheet!$AH$9:$AH$1731,1,Calculation_Sheet!$AB$9:$AB$1731,$BF$40,Calculation_Sheet!$AD$9:$AD$1731,Basket_Sheet!BG$41),IF($I$4=4,SUMIFS(Calculation_Sheet!$Y$9:$Y$1731,Calculation_Sheet!$M$9:$M$1731,Basket_Sheet!$C4,Calculation_Sheet!$AH$9:$AH$1731,1,Calculation_Sheet!$AB$9:$AB$1731,$BF$40,Calculation_Sheet!$AD$9:$AD$1731,Basket_Sheet!BG$41),IF($I$4=5,SUMIFS(Calculation_Sheet!$AA$9:$AA$1731,Calculation_Sheet!$M$9:$M$1731,Basket_Sheet!$C4,Calculation_Sheet!$AH$9:$AH$1731,1,Calculation_Sheet!$AB$9:$AB$1731,$BF$40,Calculation_Sheet!$AD$9:$AD$1731,Basket_Sheet!BG$41),"")))))),"")</f>
        <v>-3.202465629084883E-3</v>
      </c>
      <c r="BH45" s="42">
        <f>IFERROR(IF($I$4=0,SUMIFS(Calculation_Sheet!$Q$9:$Q$1731,Calculation_Sheet!$M$9:$M$1731,Basket_Sheet!$B4,Calculation_Sheet!$AH$9:$AH$1731,1,Calculation_Sheet!$AB$9:$AB$1731,$BF$40,Calculation_Sheet!$AD$9:$AD$1731,Basket_Sheet!BH$41),IF($I$4=1,SUMIFS(Calculation_Sheet!$U$9:$U$1731,Calculation_Sheet!$M$9:$M$1731,Basket_Sheet!$B4,Calculation_Sheet!$AH$9:$AH$1731,1,Calculation_Sheet!$AB$9:$AB$1731,$BF$40,Calculation_Sheet!$AD$9:$AD$1731,Basket_Sheet!BH$41),IF($I$4=2,SUMIFS(Calculation_Sheet!$W$9:$W$1731,Calculation_Sheet!$M$9:$M$1731,Basket_Sheet!$B4,Calculation_Sheet!$AH$9:$AH$1731,1,Calculation_Sheet!$AB$9:$AB$1731,$BF$40,Calculation_Sheet!$AD$9:$AD$1731,Basket_Sheet!BH$41),IF($I$4=3,SUMIFS(Calculation_Sheet!$S$9:$S$1731,Calculation_Sheet!$M$9:$M$1731,Basket_Sheet!$B4,Calculation_Sheet!$AH$9:$AH$1731,1,Calculation_Sheet!$AB$9:$AB$1731,$BF$40,Calculation_Sheet!$AD$9:$AD$1731,Basket_Sheet!BH$41),IF($I$4=4,SUMIFS(Calculation_Sheet!$Y$9:$Y$1731,Calculation_Sheet!$M$9:$M$1731,Basket_Sheet!$B4,Calculation_Sheet!$AH$9:$AH$1731,1,Calculation_Sheet!$AB$9:$AB$1731,$BF$40,Calculation_Sheet!$AD$9:$AD$1731,Basket_Sheet!BH$41),IF($I$4=5,SUMIFS(Calculation_Sheet!$AA$9:$AA$1731,Calculation_Sheet!$M$9:$M$1731,Basket_Sheet!$B4,Calculation_Sheet!$AH$9:$AH$1731,1,Calculation_Sheet!$AB$9:$AB$1731,$BF$40,Calculation_Sheet!$AD$9:$AD$1731,Basket_Sheet!BH$41),"")))))),"")</f>
        <v>1.8687355470633493E-3</v>
      </c>
      <c r="BI45" s="53">
        <f>IFERROR(IF($I$4=0,SUMIFS(Calculation_Sheet!$Q$9:$Q$1731,Calculation_Sheet!$M$9:$M$1731,Basket_Sheet!$C4,Calculation_Sheet!$AH$9:$AH$1731,1,Calculation_Sheet!$AB$9:$AB$1731,$BF$40,Calculation_Sheet!$AD$9:$AD$1731,Basket_Sheet!BI$41),IF($I$4=1,SUMIFS(Calculation_Sheet!$U$9:$U$1731,Calculation_Sheet!$M$9:$M$1731,Basket_Sheet!$C4,Calculation_Sheet!$AH$9:$AH$1731,1,Calculation_Sheet!$AB$9:$AB$1731,$BF$40,Calculation_Sheet!$AD$9:$AD$1731,Basket_Sheet!BI$41),IF($I$4=2,SUMIFS(Calculation_Sheet!$W$9:$W$1731,Calculation_Sheet!$M$9:$M$1731,Basket_Sheet!$C4,Calculation_Sheet!$AH$9:$AH$1731,1,Calculation_Sheet!$AB$9:$AB$1731,$BF$40,Calculation_Sheet!$AD$9:$AD$1731,Basket_Sheet!BI$41),IF($I$4=3,SUMIFS(Calculation_Sheet!$S$9:$S$1731,Calculation_Sheet!$M$9:$M$1731,Basket_Sheet!$C4,Calculation_Sheet!$AH$9:$AH$1731,1,Calculation_Sheet!$AB$9:$AB$1731,$BF$40,Calculation_Sheet!$AD$9:$AD$1731,Basket_Sheet!BI$41),IF($I$4=4,SUMIFS(Calculation_Sheet!$Y$9:$Y$1731,Calculation_Sheet!$M$9:$M$1731,Basket_Sheet!$C4,Calculation_Sheet!$AH$9:$AH$1731,1,Calculation_Sheet!$AB$9:$AB$1731,$BF$40,Calculation_Sheet!$AD$9:$AD$1731,Basket_Sheet!BI$41),IF($I$4=5,SUMIFS(Calculation_Sheet!$AA$9:$AA$1731,Calculation_Sheet!$M$9:$M$1731,Basket_Sheet!$C4,Calculation_Sheet!$AH$9:$AH$1731,1,Calculation_Sheet!$AB$9:$AB$1731,$BF$40,Calculation_Sheet!$AD$9:$AD$1731,Basket_Sheet!BI$41),"")))))),"")</f>
        <v>1.8419440847178281E-3</v>
      </c>
      <c r="BJ45" s="42">
        <f>IFERROR(IF($I$4=0,SUMIFS(Calculation_Sheet!$Q$9:$Q$1731,Calculation_Sheet!$M$9:$M$1731,Basket_Sheet!$B4,Calculation_Sheet!$AH$9:$AH$1731,1,Calculation_Sheet!$AB$9:$AB$1731,$BF$40,Calculation_Sheet!$AD$9:$AD$1731,Basket_Sheet!BJ$41),IF($I$4=1,SUMIFS(Calculation_Sheet!$U$9:$U$1731,Calculation_Sheet!$M$9:$M$1731,Basket_Sheet!$B4,Calculation_Sheet!$AH$9:$AH$1731,1,Calculation_Sheet!$AB$9:$AB$1731,$BF$40,Calculation_Sheet!$AD$9:$AD$1731,Basket_Sheet!BJ$41),IF($I$4=2,SUMIFS(Calculation_Sheet!$W$9:$W$1731,Calculation_Sheet!$M$9:$M$1731,Basket_Sheet!$B4,Calculation_Sheet!$AH$9:$AH$1731,1,Calculation_Sheet!$AB$9:$AB$1731,$BF$40,Calculation_Sheet!$AD$9:$AD$1731,Basket_Sheet!BJ$41),IF($I$4=3,SUMIFS(Calculation_Sheet!$S$9:$S$1731,Calculation_Sheet!$M$9:$M$1731,Basket_Sheet!$B4,Calculation_Sheet!$AH$9:$AH$1731,1,Calculation_Sheet!$AB$9:$AB$1731,$BF$40,Calculation_Sheet!$AD$9:$AD$1731,Basket_Sheet!BJ$41),IF($I$4=4,SUMIFS(Calculation_Sheet!$Y$9:$Y$1731,Calculation_Sheet!$M$9:$M$1731,Basket_Sheet!$B4,Calculation_Sheet!$AH$9:$AH$1731,1,Calculation_Sheet!$AB$9:$AB$1731,$BF$40,Calculation_Sheet!$AD$9:$AD$1731,Basket_Sheet!BJ$41),IF($I$4=5,SUMIFS(Calculation_Sheet!$AA$9:$AA$1731,Calculation_Sheet!$M$9:$M$1731,Basket_Sheet!$B4,Calculation_Sheet!$AH$9:$AH$1731,1,Calculation_Sheet!$AB$9:$AB$1731,$BF$40,Calculation_Sheet!$AD$9:$AD$1731,Basket_Sheet!BJ$41),"")))))),"")</f>
        <v>0</v>
      </c>
      <c r="BK45" s="53">
        <f>IFERROR(IF($I$4=0,SUMIFS(Calculation_Sheet!$Q$9:$Q$1731,Calculation_Sheet!$M$9:$M$1731,Basket_Sheet!$C4,Calculation_Sheet!$AH$9:$AH$1731,1,Calculation_Sheet!$AB$9:$AB$1731,$BF$40,Calculation_Sheet!$AD$9:$AD$1731,Basket_Sheet!BK$41),IF($I$4=1,SUMIFS(Calculation_Sheet!$U$9:$U$1731,Calculation_Sheet!$M$9:$M$1731,Basket_Sheet!$C4,Calculation_Sheet!$AH$9:$AH$1731,1,Calculation_Sheet!$AB$9:$AB$1731,$BF$40,Calculation_Sheet!$AD$9:$AD$1731,Basket_Sheet!BK$41),IF($I$4=2,SUMIFS(Calculation_Sheet!$W$9:$W$1731,Calculation_Sheet!$M$9:$M$1731,Basket_Sheet!$C4,Calculation_Sheet!$AH$9:$AH$1731,1,Calculation_Sheet!$AB$9:$AB$1731,$BF$40,Calculation_Sheet!$AD$9:$AD$1731,Basket_Sheet!BK$41),IF($I$4=3,SUMIFS(Calculation_Sheet!$S$9:$S$1731,Calculation_Sheet!$M$9:$M$1731,Basket_Sheet!$C4,Calculation_Sheet!$AH$9:$AH$1731,1,Calculation_Sheet!$AB$9:$AB$1731,$BF$40,Calculation_Sheet!$AD$9:$AD$1731,Basket_Sheet!BK$41),IF($I$4=4,SUMIFS(Calculation_Sheet!$Y$9:$Y$1731,Calculation_Sheet!$M$9:$M$1731,Basket_Sheet!$C4,Calculation_Sheet!$AH$9:$AH$1731,1,Calculation_Sheet!$AB$9:$AB$1731,$BF$40,Calculation_Sheet!$AD$9:$AD$1731,Basket_Sheet!BK$41),IF($I$4=5,SUMIFS(Calculation_Sheet!$AA$9:$AA$1731,Calculation_Sheet!$M$9:$M$1731,Basket_Sheet!$C4,Calculation_Sheet!$AH$9:$AH$1731,1,Calculation_Sheet!$AB$9:$AB$1731,$BF$40,Calculation_Sheet!$AD$9:$AD$1731,Basket_Sheet!BK$41),"")))))),"")</f>
        <v>0</v>
      </c>
      <c r="BL45" s="42">
        <f>IFERROR(IF($I$4=0,SUMIFS(Calculation_Sheet!$Q$9:$Q$1731,Calculation_Sheet!$M$9:$M$1731,Basket_Sheet!$B4,Calculation_Sheet!$AH$9:$AH$1731,1,Calculation_Sheet!$AB$9:$AB$1731,$BF$40,Calculation_Sheet!$AD$9:$AD$1731,Basket_Sheet!BL$41),IF($I$4=1,SUMIFS(Calculation_Sheet!$U$9:$U$1731,Calculation_Sheet!$M$9:$M$1731,Basket_Sheet!$B4,Calculation_Sheet!$AH$9:$AH$1731,1,Calculation_Sheet!$AB$9:$AB$1731,$BF$40,Calculation_Sheet!$AD$9:$AD$1731,Basket_Sheet!BL$41),IF($I$4=2,SUMIFS(Calculation_Sheet!$W$9:$W$1731,Calculation_Sheet!$M$9:$M$1731,Basket_Sheet!$B4,Calculation_Sheet!$AH$9:$AH$1731,1,Calculation_Sheet!$AB$9:$AB$1731,$BF$40,Calculation_Sheet!$AD$9:$AD$1731,Basket_Sheet!BL$41),IF($I$4=3,SUMIFS(Calculation_Sheet!$S$9:$S$1731,Calculation_Sheet!$M$9:$M$1731,Basket_Sheet!$B4,Calculation_Sheet!$AH$9:$AH$1731,1,Calculation_Sheet!$AB$9:$AB$1731,$BF$40,Calculation_Sheet!$AD$9:$AD$1731,Basket_Sheet!BL$41),IF($I$4=4,SUMIFS(Calculation_Sheet!$Y$9:$Y$1731,Calculation_Sheet!$M$9:$M$1731,Basket_Sheet!$B4,Calculation_Sheet!$AH$9:$AH$1731,1,Calculation_Sheet!$AB$9:$AB$1731,$BF$40,Calculation_Sheet!$AD$9:$AD$1731,Basket_Sheet!BL$41),IF($I$4=5,SUMIFS(Calculation_Sheet!$AA$9:$AA$1731,Calculation_Sheet!$M$9:$M$1731,Basket_Sheet!$B4,Calculation_Sheet!$AH$9:$AH$1731,1,Calculation_Sheet!$AB$9:$AB$1731,$BF$40,Calculation_Sheet!$AD$9:$AD$1731,Basket_Sheet!BL$41),"")))))),"")</f>
        <v>0</v>
      </c>
      <c r="BM45" s="43">
        <f>IFERROR(IF($I$4=0,SUMIFS(Calculation_Sheet!$Q$9:$Q$1731,Calculation_Sheet!$M$9:$M$1731,Basket_Sheet!$C4,Calculation_Sheet!$AH$9:$AH$1731,1,Calculation_Sheet!$AB$9:$AB$1731,$BF$40,Calculation_Sheet!$AD$9:$AD$1731,Basket_Sheet!BM$41),IF($I$4=1,SUMIFS(Calculation_Sheet!$U$9:$U$1731,Calculation_Sheet!$M$9:$M$1731,Basket_Sheet!$C4,Calculation_Sheet!$AH$9:$AH$1731,1,Calculation_Sheet!$AB$9:$AB$1731,$BF$40,Calculation_Sheet!$AD$9:$AD$1731,Basket_Sheet!BM$41),IF($I$4=2,SUMIFS(Calculation_Sheet!$W$9:$W$1731,Calculation_Sheet!$M$9:$M$1731,Basket_Sheet!$C4,Calculation_Sheet!$AH$9:$AH$1731,1,Calculation_Sheet!$AB$9:$AB$1731,$BF$40,Calculation_Sheet!$AD$9:$AD$1731,Basket_Sheet!BM$41),IF($I$4=3,SUMIFS(Calculation_Sheet!$S$9:$S$1731,Calculation_Sheet!$M$9:$M$1731,Basket_Sheet!$C4,Calculation_Sheet!$AH$9:$AH$1731,1,Calculation_Sheet!$AB$9:$AB$1731,$BF$40,Calculation_Sheet!$AD$9:$AD$1731,Basket_Sheet!BM$41),IF($I$4=4,SUMIFS(Calculation_Sheet!$Y$9:$Y$1731,Calculation_Sheet!$M$9:$M$1731,Basket_Sheet!$C4,Calculation_Sheet!$AH$9:$AH$1731,1,Calculation_Sheet!$AB$9:$AB$1731,$BF$40,Calculation_Sheet!$AD$9:$AD$1731,Basket_Sheet!BM$41),IF($I$4=5,SUMIFS(Calculation_Sheet!$AA$9:$AA$1731,Calculation_Sheet!$M$9:$M$1731,Basket_Sheet!$C4,Calculation_Sheet!$AH$9:$AH$1731,1,Calculation_Sheet!$AB$9:$AB$1731,$BF$40,Calculation_Sheet!$AD$9:$AD$1731,Basket_Sheet!BM$41),"")))))),"")</f>
        <v>0</v>
      </c>
    </row>
    <row r="46" spans="1:65" x14ac:dyDescent="0.35">
      <c r="BA46" s="52"/>
    </row>
    <row r="48" spans="1:65" x14ac:dyDescent="0.35">
      <c r="B48" s="6"/>
      <c r="C48" s="6"/>
    </row>
    <row r="49" spans="2:4" x14ac:dyDescent="0.35">
      <c r="B49" s="6"/>
      <c r="C49" s="6"/>
    </row>
    <row r="50" spans="2:4" x14ac:dyDescent="0.35">
      <c r="B50" s="6"/>
      <c r="C50" s="6"/>
      <c r="D50" s="32"/>
    </row>
    <row r="52" spans="2:4" x14ac:dyDescent="0.35">
      <c r="C52" s="84"/>
    </row>
  </sheetData>
  <conditionalFormatting sqref="B28:Q30 B32:Q33 B35:Q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44:BA46 B43:BM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Q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0" copies="0" r:id="rId1"/>
  <ignoredErrors>
    <ignoredError sqref="C36:Q3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13" sqref="C13"/>
    </sheetView>
  </sheetViews>
  <sheetFormatPr defaultRowHeight="14.5" x14ac:dyDescent="0.35"/>
  <cols>
    <col min="1" max="1" width="22.54296875" customWidth="1"/>
    <col min="2" max="2" width="15.26953125" customWidth="1"/>
    <col min="3" max="13" width="7.453125" bestFit="1" customWidth="1"/>
    <col min="14" max="14" width="10.7265625" bestFit="1" customWidth="1"/>
    <col min="15" max="15" width="14.26953125" bestFit="1" customWidth="1"/>
    <col min="16" max="16" width="22.54296875" bestFit="1" customWidth="1"/>
    <col min="17" max="17" width="14.26953125" bestFit="1" customWidth="1"/>
    <col min="18" max="18" width="22.54296875" bestFit="1" customWidth="1"/>
    <col min="19" max="19" width="14.26953125" bestFit="1" customWidth="1"/>
    <col min="20" max="20" width="22.54296875" bestFit="1" customWidth="1"/>
    <col min="21" max="21" width="14.26953125" bestFit="1" customWidth="1"/>
    <col min="22" max="22" width="22.54296875" bestFit="1" customWidth="1"/>
    <col min="23" max="23" width="14.26953125" bestFit="1" customWidth="1"/>
    <col min="24" max="24" width="22.54296875" bestFit="1" customWidth="1"/>
    <col min="25" max="25" width="14.26953125" bestFit="1" customWidth="1"/>
    <col min="26" max="26" width="27.36328125" bestFit="1" customWidth="1"/>
    <col min="27" max="27" width="19.08984375" bestFit="1" customWidth="1"/>
  </cols>
  <sheetData>
    <row r="1" spans="1:14" x14ac:dyDescent="0.35">
      <c r="A1" s="34" t="s">
        <v>46</v>
      </c>
      <c r="B1" s="35">
        <v>1</v>
      </c>
    </row>
    <row r="2" spans="1:14" x14ac:dyDescent="0.35">
      <c r="A2" s="34" t="s">
        <v>27</v>
      </c>
      <c r="B2" t="s">
        <v>90</v>
      </c>
    </row>
    <row r="4" spans="1:14" x14ac:dyDescent="0.35">
      <c r="A4" s="34" t="s">
        <v>92</v>
      </c>
      <c r="B4" s="34" t="s">
        <v>77</v>
      </c>
    </row>
    <row r="5" spans="1:14" x14ac:dyDescent="0.35">
      <c r="A5" s="34" t="s">
        <v>75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 t="s">
        <v>76</v>
      </c>
    </row>
    <row r="6" spans="1:14" x14ac:dyDescent="0.35">
      <c r="A6" s="35">
        <v>2016</v>
      </c>
      <c r="B6" s="6"/>
      <c r="C6" s="6"/>
      <c r="D6" s="6"/>
      <c r="E6" s="6"/>
      <c r="F6" s="6"/>
      <c r="G6" s="6">
        <v>3.6043068399213896E-2</v>
      </c>
      <c r="H6" s="6">
        <v>2.4842099166553E-2</v>
      </c>
      <c r="I6" s="6">
        <v>4.1416509616511221E-2</v>
      </c>
      <c r="J6" s="6">
        <v>1.0633168664689663E-2</v>
      </c>
      <c r="K6" s="6">
        <v>1.8036807686148015E-2</v>
      </c>
      <c r="L6" s="6">
        <v>2.018288742680896E-2</v>
      </c>
      <c r="M6" s="6">
        <v>2.2853452219312564E-2</v>
      </c>
      <c r="N6" s="6">
        <v>0.17400799317923732</v>
      </c>
    </row>
    <row r="7" spans="1:14" x14ac:dyDescent="0.35">
      <c r="A7" s="35">
        <v>2017</v>
      </c>
      <c r="B7" s="6">
        <v>2.7097228185186006E-2</v>
      </c>
      <c r="C7" s="6">
        <v>1.8587074760790245E-2</v>
      </c>
      <c r="D7" s="6">
        <v>1.9769585909072074E-2</v>
      </c>
      <c r="E7" s="6">
        <v>2.4535347737678848E-2</v>
      </c>
      <c r="F7" s="6">
        <v>1.752712070438589E-2</v>
      </c>
      <c r="G7" s="6">
        <v>2.0658660517635763E-2</v>
      </c>
      <c r="H7" s="6">
        <v>1.670527594370641E-2</v>
      </c>
      <c r="I7" s="6">
        <v>3.1448304341978206E-2</v>
      </c>
      <c r="J7" s="6">
        <v>2.1909306090986624E-2</v>
      </c>
      <c r="K7" s="6">
        <v>2.320682498659743E-2</v>
      </c>
      <c r="L7" s="6">
        <v>1.9396298964390324E-2</v>
      </c>
      <c r="M7" s="6">
        <v>1.7845482597657392E-2</v>
      </c>
      <c r="N7" s="6">
        <v>0.25868651074006521</v>
      </c>
    </row>
    <row r="8" spans="1:14" x14ac:dyDescent="0.35">
      <c r="A8" s="35">
        <v>2018</v>
      </c>
      <c r="B8" s="6">
        <v>1.6272355243326819E-2</v>
      </c>
      <c r="C8" s="6">
        <v>2.514888913848623E-2</v>
      </c>
      <c r="D8" s="6">
        <v>2.64278292960195E-2</v>
      </c>
      <c r="E8" s="6">
        <v>3.7614917399422243E-2</v>
      </c>
      <c r="F8" s="6">
        <v>1.2492467090821302E-2</v>
      </c>
      <c r="G8" s="6">
        <v>2.3930752981580761E-2</v>
      </c>
      <c r="H8" s="6">
        <v>3.0998172198239859E-2</v>
      </c>
      <c r="I8" s="6">
        <v>1.5469140628590394E-2</v>
      </c>
      <c r="J8" s="6">
        <v>-3.19844935586866E-3</v>
      </c>
      <c r="K8" s="6">
        <v>1.3307339894306658E-2</v>
      </c>
      <c r="L8" s="6">
        <v>2.3518431398094619E-2</v>
      </c>
      <c r="M8" s="6">
        <v>3.0716685610248873E-2</v>
      </c>
      <c r="N8" s="6">
        <v>0.2526985315232686</v>
      </c>
    </row>
    <row r="9" spans="1:14" x14ac:dyDescent="0.35">
      <c r="A9" s="35">
        <v>2019</v>
      </c>
      <c r="B9" s="6">
        <v>1.9126701932927648E-2</v>
      </c>
      <c r="C9" s="6">
        <v>3.4841200493350266E-2</v>
      </c>
      <c r="D9" s="6">
        <v>2.0180359588599206E-2</v>
      </c>
      <c r="E9" s="6">
        <v>2.0138728418104268E-2</v>
      </c>
      <c r="F9" s="6">
        <v>4.2650956401083739E-2</v>
      </c>
      <c r="G9" s="6">
        <v>1.5200776824116136E-2</v>
      </c>
      <c r="H9" s="6">
        <v>3.6760187349962448E-2</v>
      </c>
      <c r="I9" s="6">
        <v>2.2609897296525405E-2</v>
      </c>
      <c r="J9" s="6">
        <v>3.0489588823504055E-2</v>
      </c>
      <c r="K9" s="6">
        <v>2.4849636912674056E-2</v>
      </c>
      <c r="L9" s="6">
        <v>4.0334547878274285E-2</v>
      </c>
      <c r="M9" s="6">
        <v>5.714266017401437E-4</v>
      </c>
      <c r="N9" s="6">
        <v>0.30775400852086165</v>
      </c>
    </row>
    <row r="10" spans="1:14" x14ac:dyDescent="0.35">
      <c r="A10" s="35">
        <v>2020</v>
      </c>
      <c r="B10" s="6">
        <v>1.6029554733379081E-2</v>
      </c>
      <c r="C10" s="6">
        <v>7.6844430136187025E-3</v>
      </c>
      <c r="D10" s="6">
        <v>1.8497458395159927E-2</v>
      </c>
      <c r="E10" s="6">
        <v>2.9273728989458236E-2</v>
      </c>
      <c r="F10" s="6">
        <v>1.8573634633963554E-2</v>
      </c>
      <c r="G10" s="6">
        <v>1.1728838874852321E-2</v>
      </c>
      <c r="H10" s="6">
        <v>3.5725455655283289E-2</v>
      </c>
      <c r="I10" s="6">
        <v>3.1939992374630077E-2</v>
      </c>
      <c r="J10" s="6">
        <v>2.7429893067283939E-2</v>
      </c>
      <c r="K10" s="6">
        <v>2.8092250947364339E-2</v>
      </c>
      <c r="L10" s="6">
        <v>3.4728042930634806E-2</v>
      </c>
      <c r="M10" s="6">
        <v>5.4715066928674339E-2</v>
      </c>
      <c r="N10" s="6">
        <v>0.31441836054430261</v>
      </c>
    </row>
    <row r="11" spans="1:14" x14ac:dyDescent="0.35">
      <c r="A11" s="35">
        <v>2021</v>
      </c>
      <c r="B11" s="6">
        <v>3.2530011301882267E-3</v>
      </c>
      <c r="C11" s="6">
        <v>3.5622848086102388E-2</v>
      </c>
      <c r="D11" s="6">
        <v>2.2427294961645861E-2</v>
      </c>
      <c r="E11" s="6">
        <v>3.3991677467222092E-2</v>
      </c>
      <c r="F11" s="6">
        <v>4.3788249017359893E-2</v>
      </c>
      <c r="G11" s="6">
        <v>3.4348851534108382E-2</v>
      </c>
      <c r="H11" s="6">
        <v>3.2914092841205611E-2</v>
      </c>
      <c r="I11" s="6">
        <v>1.3433331279565142E-2</v>
      </c>
      <c r="J11" s="6">
        <v>3.1050232214178575E-2</v>
      </c>
      <c r="K11" s="6">
        <v>4.8307142218380061E-3</v>
      </c>
      <c r="L11" s="6">
        <v>2.4760004676296243E-2</v>
      </c>
      <c r="M11" s="6">
        <v>3.0668518127019206E-2</v>
      </c>
      <c r="N11" s="6">
        <v>0.31108881555672963</v>
      </c>
    </row>
    <row r="12" spans="1:14" x14ac:dyDescent="0.35">
      <c r="A12" s="35">
        <v>2022</v>
      </c>
      <c r="B12" s="6">
        <v>-1.6071520830985841E-3</v>
      </c>
      <c r="C12" s="6">
        <v>3.5571470191165355E-2</v>
      </c>
      <c r="D12" s="6">
        <v>3.3816652319107243E-2</v>
      </c>
      <c r="E12" s="6">
        <v>-3.3519764261735752E-3</v>
      </c>
      <c r="F12" s="6">
        <v>1.6566970842907591E-2</v>
      </c>
      <c r="G12" s="6">
        <v>-2.7824630838313436E-4</v>
      </c>
      <c r="H12" s="6">
        <v>4.1820871768300627E-2</v>
      </c>
      <c r="I12" s="6">
        <v>1.7086183516535902E-2</v>
      </c>
      <c r="J12" s="6">
        <v>1.625235214945564E-2</v>
      </c>
      <c r="K12" s="6">
        <v>2.0192051033359859E-2</v>
      </c>
      <c r="L12" s="6">
        <v>8.753466852547187E-3</v>
      </c>
      <c r="M12" s="6">
        <v>1.6252102289720849E-2</v>
      </c>
      <c r="N12" s="6">
        <v>0.20107474614544496</v>
      </c>
    </row>
    <row r="13" spans="1:14" x14ac:dyDescent="0.35">
      <c r="A13" s="35">
        <v>2023</v>
      </c>
      <c r="B13" s="6">
        <v>1.488556674103314E-2</v>
      </c>
      <c r="C13" s="6">
        <v>-4.3271775929158984E-3</v>
      </c>
      <c r="D13" s="6">
        <v>3.8033930768939239E-3</v>
      </c>
      <c r="E13" s="6">
        <v>6.3563233199320779E-3</v>
      </c>
      <c r="F13" s="6">
        <v>4.944060722476773E-3</v>
      </c>
      <c r="G13" s="6"/>
      <c r="H13" s="6"/>
      <c r="I13" s="6"/>
      <c r="J13" s="6"/>
      <c r="K13" s="6"/>
      <c r="L13" s="6"/>
      <c r="M13" s="6"/>
      <c r="N13" s="6">
        <v>2.5662166267420017E-2</v>
      </c>
    </row>
    <row r="14" spans="1:14" x14ac:dyDescent="0.35">
      <c r="A14" s="35" t="s">
        <v>76</v>
      </c>
      <c r="B14" s="6">
        <v>9.5057255882942338E-2</v>
      </c>
      <c r="C14" s="6">
        <v>0.15312874809059729</v>
      </c>
      <c r="D14" s="6">
        <v>0.14492257354649773</v>
      </c>
      <c r="E14" s="6">
        <v>0.14855874690564419</v>
      </c>
      <c r="F14" s="6">
        <v>0.15654345941299874</v>
      </c>
      <c r="G14" s="6">
        <v>0.14163270282312412</v>
      </c>
      <c r="H14" s="6">
        <v>0.21976615492325124</v>
      </c>
      <c r="I14" s="6">
        <v>0.17340335905433635</v>
      </c>
      <c r="J14" s="6">
        <v>0.13456609165422984</v>
      </c>
      <c r="K14" s="6">
        <v>0.13251562568228836</v>
      </c>
      <c r="L14" s="6">
        <v>0.17167368012704642</v>
      </c>
      <c r="M14" s="6">
        <v>0.17362273437437337</v>
      </c>
      <c r="N14" s="6">
        <v>1.8453911324773302</v>
      </c>
    </row>
    <row r="16" spans="1:14" x14ac:dyDescent="0.35">
      <c r="B1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A2" workbookViewId="0">
      <selection activeCell="H12" sqref="H12"/>
    </sheetView>
  </sheetViews>
  <sheetFormatPr defaultRowHeight="14.5" x14ac:dyDescent="0.35"/>
  <cols>
    <col min="7" max="7" width="7.453125" customWidth="1"/>
    <col min="9" max="9" width="7.453125" customWidth="1"/>
  </cols>
  <sheetData>
    <row r="1" spans="1:17" x14ac:dyDescent="0.35">
      <c r="A1" s="71"/>
      <c r="B1" s="65">
        <v>2016</v>
      </c>
      <c r="C1" s="67">
        <v>2016</v>
      </c>
      <c r="D1" s="66">
        <v>2017</v>
      </c>
      <c r="E1" s="67">
        <v>2017</v>
      </c>
      <c r="F1" s="66">
        <v>2018</v>
      </c>
      <c r="G1" s="67">
        <v>2018</v>
      </c>
      <c r="H1" s="66">
        <v>2019</v>
      </c>
      <c r="I1" s="67">
        <v>2019</v>
      </c>
      <c r="J1" s="66">
        <v>2020</v>
      </c>
      <c r="K1" s="67">
        <v>2020</v>
      </c>
      <c r="L1" s="66">
        <v>2021</v>
      </c>
      <c r="M1" s="67">
        <v>2021</v>
      </c>
      <c r="N1" s="66">
        <v>2022</v>
      </c>
      <c r="O1" s="67">
        <v>2022</v>
      </c>
      <c r="P1" s="66">
        <v>2023</v>
      </c>
      <c r="Q1" s="67">
        <v>2023</v>
      </c>
    </row>
    <row r="2" spans="1:17" x14ac:dyDescent="0.35">
      <c r="A2" s="72"/>
      <c r="B2" s="68" t="s">
        <v>17</v>
      </c>
      <c r="C2" s="70" t="s">
        <v>1</v>
      </c>
      <c r="D2" s="69" t="s">
        <v>17</v>
      </c>
      <c r="E2" s="70" t="s">
        <v>1</v>
      </c>
      <c r="F2" s="69" t="s">
        <v>17</v>
      </c>
      <c r="G2" s="70" t="s">
        <v>1</v>
      </c>
      <c r="H2" s="69" t="s">
        <v>17</v>
      </c>
      <c r="I2" s="70" t="s">
        <v>1</v>
      </c>
      <c r="J2" s="69" t="s">
        <v>17</v>
      </c>
      <c r="K2" s="70" t="s">
        <v>1</v>
      </c>
      <c r="L2" s="69" t="s">
        <v>17</v>
      </c>
      <c r="M2" s="70" t="s">
        <v>1</v>
      </c>
      <c r="N2" s="69" t="s">
        <v>17</v>
      </c>
      <c r="O2" s="70" t="s">
        <v>1</v>
      </c>
      <c r="P2" s="69" t="s">
        <v>17</v>
      </c>
      <c r="Q2" s="70" t="s">
        <v>1</v>
      </c>
    </row>
    <row r="3" spans="1:17" x14ac:dyDescent="0.35">
      <c r="A3" s="73" t="s">
        <v>20</v>
      </c>
      <c r="B3" s="59">
        <f>COUNTIFS(Calculation_Sheet!$AH$9:$AH$1731,1,Calculation_Sheet!$L$9:$L$1731,Calculation_Sheet!$B2,Calculation_Sheet!$AB$9:$AB$1731,Count!B$1)</f>
        <v>35</v>
      </c>
      <c r="C3" s="61">
        <f>COUNTIFS(Calculation_Sheet!$AH$9:$AH$1731,1,Calculation_Sheet!$L$9:$L$1731,Calculation_Sheet!$C2,Calculation_Sheet!$AB$9:$AB$1731,Count!C$1)</f>
        <v>11</v>
      </c>
      <c r="D3" s="60">
        <f>COUNTIFS(Calculation_Sheet!$AH$9:$AH$1731,1,Calculation_Sheet!$L$9:$L$1731,Calculation_Sheet!$B2,Calculation_Sheet!$AB$9:$AB$1731,Count!D$1)</f>
        <v>57</v>
      </c>
      <c r="E3" s="61">
        <f>COUNTIFS(Calculation_Sheet!$AH$9:$AH$1731,1,Calculation_Sheet!$L$9:$L$1731,Calculation_Sheet!$C2,Calculation_Sheet!$AB$9:$AB$1731,Count!E$1)</f>
        <v>23</v>
      </c>
      <c r="F3" s="60">
        <f>COUNTIFS(Calculation_Sheet!$AH$9:$AH$1731,1,Calculation_Sheet!$L$9:$L$1731,Calculation_Sheet!$B2,Calculation_Sheet!$AB$9:$AB$1731,Count!F$1)</f>
        <v>63</v>
      </c>
      <c r="G3" s="61">
        <f>COUNTIFS(Calculation_Sheet!$AH$9:$AH$1731,1,Calculation_Sheet!$L$9:$L$1731,Calculation_Sheet!$C2,Calculation_Sheet!$AB$9:$AB$1731,Count!G$1)</f>
        <v>23</v>
      </c>
      <c r="H3" s="60">
        <f>COUNTIFS(Calculation_Sheet!$AH$9:$AH$1731,1,Calculation_Sheet!$L$9:$L$1731,Calculation_Sheet!$B2,Calculation_Sheet!$AB$9:$AB$1731,Count!H$1)</f>
        <v>69</v>
      </c>
      <c r="I3" s="61">
        <f>COUNTIFS(Calculation_Sheet!$AH$9:$AH$1731,1,Calculation_Sheet!$L$9:$L$1731,Calculation_Sheet!$C2,Calculation_Sheet!$AB$9:$AB$1731,Count!I$1)</f>
        <v>26</v>
      </c>
      <c r="J3" s="60">
        <f>COUNTIFS(Calculation_Sheet!$AH$9:$AH$1731,1,Calculation_Sheet!$L$9:$L$1731,Calculation_Sheet!$B2,Calculation_Sheet!$AB$9:$AB$1731,Count!J$1)</f>
        <v>75</v>
      </c>
      <c r="K3" s="61">
        <f>COUNTIFS(Calculation_Sheet!$AH$9:$AH$1731,1,Calculation_Sheet!$L$9:$L$1731,Calculation_Sheet!$C2,Calculation_Sheet!$AB$9:$AB$1731,Count!K$1)</f>
        <v>17</v>
      </c>
      <c r="L3" s="60">
        <f>COUNTIFS(Calculation_Sheet!$AH$9:$AH$1731,1,Calculation_Sheet!$L$9:$L$1731,Calculation_Sheet!$B2,Calculation_Sheet!$AB$9:$AB$1731,Count!L$1)</f>
        <v>60</v>
      </c>
      <c r="M3" s="61">
        <f>COUNTIFS(Calculation_Sheet!$AH$9:$AH$1731,1,Calculation_Sheet!$L$9:$L$1731,Calculation_Sheet!$C2,Calculation_Sheet!$AB$9:$AB$1731,Count!M$1)</f>
        <v>33</v>
      </c>
      <c r="N3" s="60">
        <f>COUNTIFS(Calculation_Sheet!$AH$9:$AH$1731,1,Calculation_Sheet!$L$9:$L$1731,Calculation_Sheet!$B2,Calculation_Sheet!$AB$9:$AB$1731,Count!N$1)</f>
        <v>55</v>
      </c>
      <c r="O3" s="61">
        <f>COUNTIFS(Calculation_Sheet!$AH$9:$AH$1731,1,Calculation_Sheet!$L$9:$L$1731,Calculation_Sheet!$C2,Calculation_Sheet!$AB$9:$AB$1731,Count!O$1)</f>
        <v>26</v>
      </c>
      <c r="P3" s="60">
        <f>COUNTIFS(Calculation_Sheet!$AH$9:$AH$1731,1,Calculation_Sheet!$L$9:$L$1731,Calculation_Sheet!$B2,Calculation_Sheet!$AB$9:$AB$1731,Count!P$1)</f>
        <v>20</v>
      </c>
      <c r="Q3" s="61">
        <f>COUNTIFS(Calculation_Sheet!$AH$9:$AH$1731,1,Calculation_Sheet!$L$9:$L$1731,Calculation_Sheet!$C2,Calculation_Sheet!$AB$9:$AB$1731,Count!Q$1)</f>
        <v>13</v>
      </c>
    </row>
    <row r="4" spans="1:17" x14ac:dyDescent="0.35">
      <c r="A4" s="73" t="s">
        <v>21</v>
      </c>
      <c r="B4" s="59">
        <f>COUNTIFS(Calculation_Sheet!$AH$9:$AH$1731,1,Calculation_Sheet!$L$9:$L$1731,Calculation_Sheet!$B3,Calculation_Sheet!$AB$9:$AB$1731,Count!B$1)</f>
        <v>9</v>
      </c>
      <c r="C4" s="61">
        <f>COUNTIFS(Calculation_Sheet!$AH$9:$AH$1731,1,Calculation_Sheet!$L$9:$L$1731,Calculation_Sheet!$C3,Calculation_Sheet!$AB$9:$AB$1731,Count!C$1)</f>
        <v>43</v>
      </c>
      <c r="D4" s="60">
        <f>COUNTIFS(Calculation_Sheet!$AH$9:$AH$1731,1,Calculation_Sheet!$L$9:$L$1731,Calculation_Sheet!$B3,Calculation_Sheet!$AB$9:$AB$1731,Count!D$1)</f>
        <v>18</v>
      </c>
      <c r="E4" s="61">
        <f>COUNTIFS(Calculation_Sheet!$AH$9:$AH$1731,1,Calculation_Sheet!$L$9:$L$1731,Calculation_Sheet!$C3,Calculation_Sheet!$AB$9:$AB$1731,Count!E$1)</f>
        <v>59</v>
      </c>
      <c r="F4" s="60">
        <f>COUNTIFS(Calculation_Sheet!$AH$9:$AH$1731,1,Calculation_Sheet!$L$9:$L$1731,Calculation_Sheet!$B3,Calculation_Sheet!$AB$9:$AB$1731,Count!F$1)</f>
        <v>11</v>
      </c>
      <c r="G4" s="61">
        <f>COUNTIFS(Calculation_Sheet!$AH$9:$AH$1731,1,Calculation_Sheet!$L$9:$L$1731,Calculation_Sheet!$C3,Calculation_Sheet!$AB$9:$AB$1731,Count!G$1)</f>
        <v>61</v>
      </c>
      <c r="H4" s="60">
        <f>COUNTIFS(Calculation_Sheet!$AH$9:$AH$1731,1,Calculation_Sheet!$L$9:$L$1731,Calculation_Sheet!$B3,Calculation_Sheet!$AB$9:$AB$1731,Count!H$1)</f>
        <v>11</v>
      </c>
      <c r="I4" s="61">
        <f>COUNTIFS(Calculation_Sheet!$AH$9:$AH$1731,1,Calculation_Sheet!$L$9:$L$1731,Calculation_Sheet!$C3,Calculation_Sheet!$AB$9:$AB$1731,Count!I$1)</f>
        <v>47</v>
      </c>
      <c r="J4" s="60">
        <f>COUNTIFS(Calculation_Sheet!$AH$9:$AH$1731,1,Calculation_Sheet!$L$9:$L$1731,Calculation_Sheet!$B3,Calculation_Sheet!$AB$9:$AB$1731,Count!J$1)</f>
        <v>17</v>
      </c>
      <c r="K4" s="61">
        <f>COUNTIFS(Calculation_Sheet!$AH$9:$AH$1731,1,Calculation_Sheet!$L$9:$L$1731,Calculation_Sheet!$C3,Calculation_Sheet!$AB$9:$AB$1731,Count!K$1)</f>
        <v>56</v>
      </c>
      <c r="L4" s="60">
        <f>COUNTIFS(Calculation_Sheet!$AH$9:$AH$1731,1,Calculation_Sheet!$L$9:$L$1731,Calculation_Sheet!$B3,Calculation_Sheet!$AB$9:$AB$1731,Count!L$1)</f>
        <v>21</v>
      </c>
      <c r="M4" s="61">
        <f>COUNTIFS(Calculation_Sheet!$AH$9:$AH$1731,1,Calculation_Sheet!$L$9:$L$1731,Calculation_Sheet!$C3,Calculation_Sheet!$AB$9:$AB$1731,Count!M$1)</f>
        <v>36</v>
      </c>
      <c r="N4" s="60">
        <f>COUNTIFS(Calculation_Sheet!$AH$9:$AH$1731,1,Calculation_Sheet!$L$9:$L$1731,Calculation_Sheet!$B3,Calculation_Sheet!$AB$9:$AB$1731,Count!N$1)</f>
        <v>25</v>
      </c>
      <c r="O4" s="61">
        <f>COUNTIFS(Calculation_Sheet!$AH$9:$AH$1731,1,Calculation_Sheet!$L$9:$L$1731,Calculation_Sheet!$C3,Calculation_Sheet!$AB$9:$AB$1731,Count!O$1)</f>
        <v>24</v>
      </c>
      <c r="P4" s="60">
        <f>COUNTIFS(Calculation_Sheet!$AH$9:$AH$1731,1,Calculation_Sheet!$L$9:$L$1731,Calculation_Sheet!$B3,Calculation_Sheet!$AB$9:$AB$1731,Count!P$1)</f>
        <v>15</v>
      </c>
      <c r="Q4" s="61">
        <f>COUNTIFS(Calculation_Sheet!$AH$9:$AH$1731,1,Calculation_Sheet!$L$9:$L$1731,Calculation_Sheet!$C3,Calculation_Sheet!$AB$9:$AB$1731,Count!Q$1)</f>
        <v>7</v>
      </c>
    </row>
    <row r="5" spans="1:17" x14ac:dyDescent="0.35">
      <c r="A5" s="74" t="s">
        <v>22</v>
      </c>
      <c r="B5" s="62">
        <f>COUNTIFS(Calculation_Sheet!$AH$9:$AH$1731,1,Calculation_Sheet!$L$9:$L$1731,Calculation_Sheet!$B4,Calculation_Sheet!$AB$9:$AB$1731,Count!B$1)</f>
        <v>40</v>
      </c>
      <c r="C5" s="64">
        <f>COUNTIFS(Calculation_Sheet!$AH$9:$AH$1731,1,Calculation_Sheet!$L$9:$L$1731,Calculation_Sheet!$C4,Calculation_Sheet!$AB$9:$AB$1731,Count!C$1)</f>
        <v>7</v>
      </c>
      <c r="D5" s="63">
        <f>COUNTIFS(Calculation_Sheet!$AH$9:$AH$1731,1,Calculation_Sheet!$L$9:$L$1731,Calculation_Sheet!$B4,Calculation_Sheet!$AB$9:$AB$1731,Count!D$1)</f>
        <v>62</v>
      </c>
      <c r="E5" s="64">
        <f>COUNTIFS(Calculation_Sheet!$AH$9:$AH$1731,1,Calculation_Sheet!$L$9:$L$1731,Calculation_Sheet!$C4,Calculation_Sheet!$AB$9:$AB$1731,Count!E$1)</f>
        <v>27</v>
      </c>
      <c r="F5" s="63">
        <f>COUNTIFS(Calculation_Sheet!$AH$9:$AH$1731,1,Calculation_Sheet!$L$9:$L$1731,Calculation_Sheet!$B4,Calculation_Sheet!$AB$9:$AB$1731,Count!F$1)</f>
        <v>73</v>
      </c>
      <c r="G5" s="64">
        <f>COUNTIFS(Calculation_Sheet!$AH$9:$AH$1731,1,Calculation_Sheet!$L$9:$L$1731,Calculation_Sheet!$C4,Calculation_Sheet!$AB$9:$AB$1731,Count!G$1)</f>
        <v>14</v>
      </c>
      <c r="H5" s="63">
        <f>COUNTIFS(Calculation_Sheet!$AH$9:$AH$1731,1,Calculation_Sheet!$L$9:$L$1731,Calculation_Sheet!$B4,Calculation_Sheet!$AB$9:$AB$1731,Count!H$1)</f>
        <v>70</v>
      </c>
      <c r="I5" s="64">
        <f>COUNTIFS(Calculation_Sheet!$AH$9:$AH$1731,1,Calculation_Sheet!$L$9:$L$1731,Calculation_Sheet!$C4,Calculation_Sheet!$AB$9:$AB$1731,Count!I$1)</f>
        <v>21</v>
      </c>
      <c r="J5" s="63">
        <f>COUNTIFS(Calculation_Sheet!$AH$9:$AH$1731,1,Calculation_Sheet!$L$9:$L$1731,Calculation_Sheet!$B4,Calculation_Sheet!$AB$9:$AB$1731,Count!J$1)</f>
        <v>67</v>
      </c>
      <c r="K5" s="64">
        <f>COUNTIFS(Calculation_Sheet!$AH$9:$AH$1731,1,Calculation_Sheet!$L$9:$L$1731,Calculation_Sheet!$C4,Calculation_Sheet!$AB$9:$AB$1731,Count!K$1)</f>
        <v>17</v>
      </c>
      <c r="L5" s="63">
        <f>COUNTIFS(Calculation_Sheet!$AH$9:$AH$1731,1,Calculation_Sheet!$L$9:$L$1731,Calculation_Sheet!$B4,Calculation_Sheet!$AB$9:$AB$1731,Count!L$1)</f>
        <v>67</v>
      </c>
      <c r="M5" s="64">
        <f>COUNTIFS(Calculation_Sheet!$AH$9:$AH$1731,1,Calculation_Sheet!$L$9:$L$1731,Calculation_Sheet!$C4,Calculation_Sheet!$AB$9:$AB$1731,Count!M$1)</f>
        <v>30</v>
      </c>
      <c r="N5" s="63">
        <f>COUNTIFS(Calculation_Sheet!$AH$9:$AH$1731,1,Calculation_Sheet!$L$9:$L$1731,Calculation_Sheet!$B4,Calculation_Sheet!$AB$9:$AB$1731,Count!N$1)</f>
        <v>70</v>
      </c>
      <c r="O5" s="64">
        <f>COUNTIFS(Calculation_Sheet!$AH$9:$AH$1731,1,Calculation_Sheet!$L$9:$L$1731,Calculation_Sheet!$C4,Calculation_Sheet!$AB$9:$AB$1731,Count!O$1)</f>
        <v>47</v>
      </c>
      <c r="P5" s="63">
        <f>COUNTIFS(Calculation_Sheet!$AH$9:$AH$1731,1,Calculation_Sheet!$L$9:$L$1731,Calculation_Sheet!$B4,Calculation_Sheet!$AB$9:$AB$1731,Count!P$1)</f>
        <v>32</v>
      </c>
      <c r="Q5" s="64">
        <f>COUNTIFS(Calculation_Sheet!$AH$9:$AH$1731,1,Calculation_Sheet!$L$9:$L$1731,Calculation_Sheet!$C4,Calculation_Sheet!$AB$9:$AB$1731,Count!Q$1)</f>
        <v>13</v>
      </c>
    </row>
    <row r="7" spans="1:17" x14ac:dyDescent="0.35">
      <c r="A7" s="71"/>
      <c r="B7" s="65">
        <v>2016</v>
      </c>
      <c r="C7" s="67">
        <v>2016</v>
      </c>
      <c r="D7" s="66">
        <v>2017</v>
      </c>
      <c r="E7" s="67">
        <v>2017</v>
      </c>
      <c r="F7" s="66">
        <v>2018</v>
      </c>
      <c r="G7" s="67">
        <v>2018</v>
      </c>
      <c r="H7" s="66">
        <v>2019</v>
      </c>
      <c r="I7" s="67">
        <v>2019</v>
      </c>
      <c r="J7" s="66">
        <v>2020</v>
      </c>
      <c r="K7" s="67">
        <v>2020</v>
      </c>
      <c r="L7" s="66">
        <v>2021</v>
      </c>
      <c r="M7" s="67">
        <v>2021</v>
      </c>
      <c r="N7" s="66">
        <v>2022</v>
      </c>
      <c r="O7" s="67">
        <v>2022</v>
      </c>
      <c r="P7" s="66">
        <v>2023</v>
      </c>
      <c r="Q7" s="67">
        <v>2023</v>
      </c>
    </row>
    <row r="8" spans="1:17" x14ac:dyDescent="0.35">
      <c r="A8" s="72"/>
      <c r="B8" s="68" t="s">
        <v>17</v>
      </c>
      <c r="C8" s="70" t="s">
        <v>1</v>
      </c>
      <c r="D8" s="69" t="s">
        <v>17</v>
      </c>
      <c r="E8" s="70" t="s">
        <v>1</v>
      </c>
      <c r="F8" s="69" t="s">
        <v>17</v>
      </c>
      <c r="G8" s="70" t="s">
        <v>1</v>
      </c>
      <c r="H8" s="69" t="s">
        <v>17</v>
      </c>
      <c r="I8" s="70" t="s">
        <v>1</v>
      </c>
      <c r="J8" s="69" t="s">
        <v>17</v>
      </c>
      <c r="K8" s="70" t="s">
        <v>1</v>
      </c>
      <c r="L8" s="69" t="s">
        <v>17</v>
      </c>
      <c r="M8" s="70" t="s">
        <v>1</v>
      </c>
      <c r="N8" s="69" t="s">
        <v>17</v>
      </c>
      <c r="O8" s="70" t="s">
        <v>1</v>
      </c>
      <c r="P8" s="69" t="s">
        <v>17</v>
      </c>
      <c r="Q8" s="70" t="s">
        <v>1</v>
      </c>
    </row>
    <row r="9" spans="1:17" x14ac:dyDescent="0.35">
      <c r="A9" s="73" t="s">
        <v>20</v>
      </c>
      <c r="B9" s="81">
        <f>IFERROR(B3/SUM($B$3:$C$5),"")</f>
        <v>0.2413793103448276</v>
      </c>
      <c r="C9" s="77">
        <f>IFERROR(C3/SUM($B$3:$C$5),"")</f>
        <v>7.586206896551724E-2</v>
      </c>
      <c r="D9" s="76">
        <f>IFERROR(D3/SUM($D$3:$E$5),"")</f>
        <v>0.23170731707317074</v>
      </c>
      <c r="E9" s="77">
        <f>IFERROR(E3/SUM($D$3:$E$5),"")</f>
        <v>9.3495934959349589E-2</v>
      </c>
      <c r="F9" s="76">
        <f>IFERROR(F3/SUM($F$3:$G$5),"")</f>
        <v>0.25714285714285712</v>
      </c>
      <c r="G9" s="77">
        <f>IFERROR(G3/SUM($F$3:$G$5),"")</f>
        <v>9.3877551020408165E-2</v>
      </c>
      <c r="H9" s="76">
        <f>IFERROR(H3/SUM($H$3:$I$5),"")</f>
        <v>0.28278688524590162</v>
      </c>
      <c r="I9" s="77">
        <f>IFERROR(I3/SUM($H$3:$I$5),"")</f>
        <v>0.10655737704918032</v>
      </c>
      <c r="J9" s="76">
        <f>IFERROR(J3/SUM($J$3:$K$5),"")</f>
        <v>0.30120481927710846</v>
      </c>
      <c r="K9" s="77">
        <f>IFERROR(K3/SUM($J$3:$K$5),"")</f>
        <v>6.8273092369477914E-2</v>
      </c>
      <c r="L9" s="76">
        <f>IFERROR(L3/SUM($L$3:$M$5),"")</f>
        <v>0.24291497975708501</v>
      </c>
      <c r="M9" s="77">
        <f>IFERROR(M3/SUM($L$3:$M$5),"")</f>
        <v>0.13360323886639677</v>
      </c>
      <c r="N9" s="76">
        <f>IFERROR(N3/SUM($N$3:$O$5),"")</f>
        <v>0.22267206477732793</v>
      </c>
      <c r="O9" s="77">
        <f>IFERROR(O3/SUM($N$3:$O$5),"")</f>
        <v>0.10526315789473684</v>
      </c>
      <c r="P9" s="76">
        <f>IFERROR(P3/SUM($P$3:$Q$5),"")</f>
        <v>0.2</v>
      </c>
      <c r="Q9" s="77">
        <f>IFERROR(Q3/SUM($P$3:$Q$5),"")</f>
        <v>0.13</v>
      </c>
    </row>
    <row r="10" spans="1:17" x14ac:dyDescent="0.35">
      <c r="A10" s="73" t="s">
        <v>21</v>
      </c>
      <c r="B10" s="75">
        <f t="shared" ref="B10:C11" si="0">IFERROR(B4/SUM($B$3:$C$5),"")</f>
        <v>6.2068965517241378E-2</v>
      </c>
      <c r="C10" s="78">
        <f t="shared" si="0"/>
        <v>0.29655172413793102</v>
      </c>
      <c r="D10" s="76">
        <f t="shared" ref="D10:E11" si="1">IFERROR(D4/SUM($D$3:$E$5),"")</f>
        <v>7.3170731707317069E-2</v>
      </c>
      <c r="E10" s="78">
        <f t="shared" si="1"/>
        <v>0.23983739837398374</v>
      </c>
      <c r="F10" s="76">
        <f t="shared" ref="F10:G11" si="2">IFERROR(F4/SUM($F$3:$G$5),"")</f>
        <v>4.4897959183673466E-2</v>
      </c>
      <c r="G10" s="78">
        <f t="shared" si="2"/>
        <v>0.24897959183673468</v>
      </c>
      <c r="H10" s="76">
        <f t="shared" ref="H10:I11" si="3">IFERROR(H4/SUM($H$3:$I$5),"")</f>
        <v>4.5081967213114756E-2</v>
      </c>
      <c r="I10" s="78">
        <f t="shared" si="3"/>
        <v>0.19262295081967212</v>
      </c>
      <c r="J10" s="76">
        <f t="shared" ref="J10:K11" si="4">IFERROR(J4/SUM($J$3:$K$5),"")</f>
        <v>6.8273092369477914E-2</v>
      </c>
      <c r="K10" s="78">
        <f t="shared" si="4"/>
        <v>0.22489959839357429</v>
      </c>
      <c r="L10" s="76">
        <f t="shared" ref="L10:M11" si="5">IFERROR(L4/SUM($L$3:$M$5),"")</f>
        <v>8.5020242914979755E-2</v>
      </c>
      <c r="M10" s="78">
        <f t="shared" si="5"/>
        <v>0.145748987854251</v>
      </c>
      <c r="N10" s="76">
        <f t="shared" ref="N10:O11" si="6">IFERROR(N4/SUM($N$3:$O$5),"")</f>
        <v>0.10121457489878542</v>
      </c>
      <c r="O10" s="78">
        <f t="shared" si="6"/>
        <v>9.7165991902834009E-2</v>
      </c>
      <c r="P10" s="76">
        <f t="shared" ref="P10:Q11" si="7">IFERROR(P4/SUM($P$3:$Q$5),"")</f>
        <v>0.15</v>
      </c>
      <c r="Q10" s="78">
        <f t="shared" si="7"/>
        <v>7.0000000000000007E-2</v>
      </c>
    </row>
    <row r="11" spans="1:17" x14ac:dyDescent="0.35">
      <c r="A11" s="74" t="s">
        <v>22</v>
      </c>
      <c r="B11" s="82">
        <f t="shared" si="0"/>
        <v>0.27586206896551724</v>
      </c>
      <c r="C11" s="80">
        <f t="shared" si="0"/>
        <v>4.8275862068965517E-2</v>
      </c>
      <c r="D11" s="79">
        <f t="shared" si="1"/>
        <v>0.25203252032520324</v>
      </c>
      <c r="E11" s="80">
        <f t="shared" si="1"/>
        <v>0.10975609756097561</v>
      </c>
      <c r="F11" s="79">
        <f t="shared" si="2"/>
        <v>0.29795918367346941</v>
      </c>
      <c r="G11" s="80">
        <f t="shared" si="2"/>
        <v>5.7142857142857141E-2</v>
      </c>
      <c r="H11" s="79">
        <f t="shared" si="3"/>
        <v>0.28688524590163933</v>
      </c>
      <c r="I11" s="80">
        <f t="shared" si="3"/>
        <v>8.6065573770491802E-2</v>
      </c>
      <c r="J11" s="79">
        <f t="shared" si="4"/>
        <v>0.26907630522088355</v>
      </c>
      <c r="K11" s="80">
        <f t="shared" si="4"/>
        <v>6.8273092369477914E-2</v>
      </c>
      <c r="L11" s="79">
        <f t="shared" si="5"/>
        <v>0.27125506072874495</v>
      </c>
      <c r="M11" s="80">
        <f t="shared" si="5"/>
        <v>0.1214574898785425</v>
      </c>
      <c r="N11" s="79">
        <f t="shared" si="6"/>
        <v>0.2834008097165992</v>
      </c>
      <c r="O11" s="80">
        <f t="shared" si="6"/>
        <v>0.19028340080971659</v>
      </c>
      <c r="P11" s="79">
        <f t="shared" si="7"/>
        <v>0.32</v>
      </c>
      <c r="Q11" s="80">
        <f t="shared" si="7"/>
        <v>0.13</v>
      </c>
    </row>
    <row r="13" spans="1:17" x14ac:dyDescent="0.35">
      <c r="A13" s="83" t="s">
        <v>93</v>
      </c>
      <c r="C13" s="5">
        <f>IFERROR(C9+C11+B10+C10,"")</f>
        <v>0.48275862068965514</v>
      </c>
      <c r="E13" s="5">
        <f>IFERROR(E9+E11+D10+E10,"")</f>
        <v>0.51626016260162599</v>
      </c>
      <c r="F13" s="5"/>
      <c r="G13" s="5">
        <f>IFERROR(G9+G11+F10+G10,"")</f>
        <v>0.44489795918367347</v>
      </c>
      <c r="H13" s="5"/>
      <c r="I13" s="5">
        <f>IFERROR(I9+I11+H10+I10,"")</f>
        <v>0.43032786885245899</v>
      </c>
      <c r="J13" s="5"/>
      <c r="K13" s="5">
        <f>IFERROR(K9+K11+J10+K10,"")</f>
        <v>0.42971887550200805</v>
      </c>
      <c r="L13" s="5"/>
      <c r="M13" s="5">
        <f>IFERROR(M9+M11+L10+M10,"")</f>
        <v>0.48582995951417002</v>
      </c>
      <c r="N13" s="5"/>
      <c r="O13" s="5">
        <f>IFERROR(O9+O11+N10+O10,"")</f>
        <v>0.49392712550607287</v>
      </c>
      <c r="P13" s="5"/>
      <c r="Q13" s="5">
        <f>IFERROR(Q9+Q11+P10+Q10,"")</f>
        <v>0.48000000000000004</v>
      </c>
    </row>
    <row r="15" spans="1:17" ht="16" x14ac:dyDescent="0.5">
      <c r="A15" s="21" t="s">
        <v>18</v>
      </c>
      <c r="B15" s="21"/>
      <c r="C15" s="21"/>
      <c r="E15" s="21" t="s">
        <v>28</v>
      </c>
      <c r="F15" s="21"/>
      <c r="G15" s="21"/>
      <c r="K15" s="27"/>
      <c r="L15" s="27"/>
      <c r="M15" s="27"/>
    </row>
    <row r="16" spans="1:17" x14ac:dyDescent="0.35">
      <c r="B16" s="28" t="s">
        <v>17</v>
      </c>
      <c r="C16" s="28" t="s">
        <v>1</v>
      </c>
      <c r="F16" s="28" t="s">
        <v>32</v>
      </c>
      <c r="G16" s="28" t="s">
        <v>1</v>
      </c>
      <c r="L16" s="28"/>
      <c r="M16" s="28"/>
    </row>
    <row r="17" spans="1:13" x14ac:dyDescent="0.35">
      <c r="A17" s="28" t="s">
        <v>20</v>
      </c>
      <c r="B17" s="24">
        <f>Basket_Sheet!B7</f>
        <v>434</v>
      </c>
      <c r="C17" s="24">
        <f>Basket_Sheet!C7</f>
        <v>172</v>
      </c>
      <c r="E17" s="28" t="s">
        <v>20</v>
      </c>
      <c r="F17" s="5">
        <f>B17/SUM($B$17:$C$19)</f>
        <v>0.25188624492164829</v>
      </c>
      <c r="G17" s="5">
        <f>C17/SUM($B$17:$C$19)</f>
        <v>9.9825885084155547E-2</v>
      </c>
      <c r="I17" s="28" t="s">
        <v>100</v>
      </c>
      <c r="K17" s="83" t="s">
        <v>93</v>
      </c>
      <c r="L17" s="32"/>
      <c r="M17" s="32"/>
    </row>
    <row r="18" spans="1:13" x14ac:dyDescent="0.35">
      <c r="A18" s="28" t="s">
        <v>21</v>
      </c>
      <c r="B18" s="24">
        <f>Basket_Sheet!B8</f>
        <v>127</v>
      </c>
      <c r="C18" s="24">
        <f>Basket_Sheet!C8</f>
        <v>333</v>
      </c>
      <c r="E18" s="28" t="s">
        <v>21</v>
      </c>
      <c r="F18" s="5">
        <f t="shared" ref="F18:F19" si="8">B18/SUM($B$17:$C$19)</f>
        <v>7.3708647707486946E-2</v>
      </c>
      <c r="G18" s="5">
        <f t="shared" ref="G18:G19" si="9">C18/SUM($B$17:$C$19)</f>
        <v>0.19326755658734765</v>
      </c>
      <c r="I18" s="6">
        <f>F17+F19</f>
        <v>0.53105049332559484</v>
      </c>
      <c r="K18" s="6">
        <f>G17+G18+G19+F18</f>
        <v>0.46894950667440516</v>
      </c>
      <c r="L18" s="32"/>
      <c r="M18" s="32"/>
    </row>
    <row r="19" spans="1:13" x14ac:dyDescent="0.35">
      <c r="A19" s="28" t="s">
        <v>22</v>
      </c>
      <c r="B19" s="24">
        <f>Basket_Sheet!B9</f>
        <v>481</v>
      </c>
      <c r="C19" s="24">
        <f>Basket_Sheet!C9</f>
        <v>176</v>
      </c>
      <c r="E19" s="28" t="s">
        <v>22</v>
      </c>
      <c r="F19" s="5">
        <f t="shared" si="8"/>
        <v>0.2791642484039466</v>
      </c>
      <c r="G19" s="5">
        <f t="shared" si="9"/>
        <v>0.10214741729541497</v>
      </c>
      <c r="K19" s="28"/>
      <c r="L19" s="32"/>
      <c r="M19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Rough_Sheet</vt:lpstr>
      <vt:lpstr>Calculation_Sheet</vt:lpstr>
      <vt:lpstr>Basket_Sheet</vt:lpstr>
      <vt:lpstr>Pivot_Table</vt:lpstr>
      <vt:lpstr>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2023-07-25T07:03:28Z</dcterms:created>
  <dcterms:modified xsi:type="dcterms:W3CDTF">2023-08-02T02:04:27Z</dcterms:modified>
</cp:coreProperties>
</file>