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 calcMode="autoNoTable" iterate="1"/>
</workbook>
</file>

<file path=xl/calcChain.xml><?xml version="1.0" encoding="utf-8"?>
<calcChain xmlns="http://schemas.openxmlformats.org/spreadsheetml/2006/main">
  <c r="AI4" i="1" l="1"/>
  <c r="AI5" i="1"/>
  <c r="AI7" i="1"/>
  <c r="AI9" i="1"/>
  <c r="AI11" i="1"/>
  <c r="AH11" i="1"/>
  <c r="AH10" i="1"/>
  <c r="AH9" i="1"/>
  <c r="AH7" i="1"/>
  <c r="AH5" i="1"/>
  <c r="AH4" i="1"/>
  <c r="U21" i="1" l="1"/>
  <c r="AA21" i="1" s="1"/>
  <c r="I21" i="1"/>
  <c r="F21" i="1"/>
  <c r="I10" i="1"/>
  <c r="F10" i="1"/>
  <c r="L21" i="1" l="1"/>
  <c r="L10" i="1"/>
  <c r="AA53" i="1"/>
  <c r="X31" i="1"/>
  <c r="U31" i="1"/>
  <c r="X10" i="1"/>
  <c r="U10" i="1"/>
  <c r="AA10" i="1" s="1"/>
  <c r="AH8" i="1"/>
  <c r="L53" i="1" s="1"/>
  <c r="I42" i="1"/>
  <c r="F42" i="1"/>
  <c r="AA42" i="1"/>
  <c r="AA31" i="1" l="1"/>
  <c r="L42" i="1"/>
</calcChain>
</file>

<file path=xl/sharedStrings.xml><?xml version="1.0" encoding="utf-8"?>
<sst xmlns="http://schemas.openxmlformats.org/spreadsheetml/2006/main" count="155" uniqueCount="29">
  <si>
    <t>5 delta</t>
  </si>
  <si>
    <t>10 delta</t>
  </si>
  <si>
    <t>15 delta</t>
  </si>
  <si>
    <t>20 delta</t>
  </si>
  <si>
    <t>25 delta</t>
  </si>
  <si>
    <t>30 delta</t>
  </si>
  <si>
    <t>35 delta</t>
  </si>
  <si>
    <t>40 delta</t>
  </si>
  <si>
    <t>45 delta</t>
  </si>
  <si>
    <t>50 delta</t>
  </si>
  <si>
    <t>Year</t>
  </si>
  <si>
    <t>Change_%_Yearly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</si>
  <si>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</si>
  <si>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</si>
  <si>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</si>
  <si>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</si>
  <si>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</si>
  <si>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</si>
  <si>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</si>
  <si>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</si>
  <si>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</si>
  <si>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</si>
  <si>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</si>
  <si>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</si>
  <si>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nan</t>
  </si>
  <si>
    <t>DD</t>
  </si>
  <si>
    <t>CAR/MDD</t>
  </si>
  <si>
    <t>XIRR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</si>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</sst>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_);\(#,##0.0\);\-\ "/>
    <numFmt numFmtId="165" formatCode="0.0%_);\(0.0%\)"/>
    <numFmt numFmtId="166" formatCode="#,##0.000_);\(#,##0.000\);\-\ 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EE00"/>
      </patternFill>
    </fill>
    <fill>
      <patternFill patternType="solid">
        <fgColor rgb="FFEE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65" fontId="3" fillId="0" borderId="0" xfId="0" applyNumberFormat="1" applyFont="1" applyAlignment="1">
      <alignment horizontal="left" vertical="center"/>
    </xf>
    <xf numFmtId="0" fontId="0" fillId="4" borderId="0" xfId="0" applyFill="1"/>
    <xf numFmtId="166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165" fontId="5" fillId="0" borderId="0" xfId="0" applyNumberFormat="1" applyFont="1" applyAlignment="1">
      <alignment horizontal="right" vertical="center"/>
    </xf>
    <xf numFmtId="166" fontId="0" fillId="0" borderId="0" xfId="0" applyNumberFormat="1" applyFont="1" applyAlignment="1">
      <alignment horizontal="right" vertical="top"/>
    </xf>
    <xf numFmtId="164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4" fillId="0" borderId="0" xfId="0" applyFo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top" textRotation="0" wrapText="0" indent="0" justifyLastLine="0" shrinkToFit="0" readingOrder="0"/>
    </dxf>
    <dxf>
      <numFmt numFmtId="165" formatCode="0.0%_);\(0.0%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G3:AJ13" totalsRowShown="0" headerRowDxfId="0">
  <autoFilter ref="AG3:AJ13"/>
  <tableColumns count="4">
    <tableColumn id="1" name="Delta"/>
    <tableColumn id="2" name="XIRR" dataDxfId="2"/>
    <tableColumn id="3" name="DD" dataDxfId="1"/>
    <tableColumn id="4" name="CAR/MD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53"/>
  <sheetViews>
    <sheetView tabSelected="1" topLeftCell="J1" zoomScale="90" zoomScaleNormal="90" workbookViewId="0">
      <selection activeCell="AJ13" sqref="AJ13"/>
    </sheetView>
  </sheetViews>
  <sheetFormatPr defaultRowHeight="15" x14ac:dyDescent="0.25"/>
  <cols>
    <col min="36" max="36" width="11.85546875" customWidth="1"/>
  </cols>
  <sheetData>
    <row r="2" spans="2:36" x14ac:dyDescent="0.25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Q2" s="19" t="s">
        <v>5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2:36" x14ac:dyDescent="0.25"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Q3" s="4" t="s">
        <v>10</v>
      </c>
      <c r="R3" s="4" t="s">
        <v>11</v>
      </c>
      <c r="S3" s="4" t="s">
        <v>12</v>
      </c>
      <c r="T3" s="4" t="s">
        <v>13</v>
      </c>
      <c r="U3" s="4" t="s">
        <v>14</v>
      </c>
      <c r="V3" s="4" t="s">
        <v>15</v>
      </c>
      <c r="W3" s="4" t="s">
        <v>16</v>
      </c>
      <c r="X3" s="4" t="s">
        <v>17</v>
      </c>
      <c r="Y3" s="4" t="s">
        <v>18</v>
      </c>
      <c r="Z3" s="4" t="s">
        <v>19</v>
      </c>
      <c r="AA3" s="4" t="s">
        <v>20</v>
      </c>
      <c r="AB3" s="4" t="s">
        <v>21</v>
      </c>
      <c r="AC3" s="4" t="s">
        <v>22</v>
      </c>
      <c r="AD3" s="4" t="s">
        <v>23</v>
      </c>
      <c r="AG3" s="12" t="s">
        <v>28</v>
      </c>
      <c r="AH3" s="18" t="s">
        <v>27</v>
      </c>
      <c r="AI3" s="18" t="s">
        <v>25</v>
      </c>
      <c r="AJ3" s="18" t="s">
        <v>26</v>
      </c>
    </row>
    <row r="4" spans="2:36" x14ac:dyDescent="0.25">
      <c r="B4" s="1">
        <v>2016</v>
      </c>
      <c r="C4" s="1">
        <v>-0.30031540443528071</v>
      </c>
      <c r="D4" s="3">
        <v>-1.69</v>
      </c>
      <c r="E4" s="3">
        <v>-1.59</v>
      </c>
      <c r="F4" s="3">
        <v>-0.15</v>
      </c>
      <c r="G4" s="2">
        <v>0.83</v>
      </c>
      <c r="H4" s="2">
        <v>0.44</v>
      </c>
      <c r="I4" s="2">
        <v>0.55000000000000004</v>
      </c>
      <c r="J4" s="3">
        <v>-0.69</v>
      </c>
      <c r="K4" s="2">
        <v>1.06</v>
      </c>
      <c r="L4" s="3">
        <v>-0.03</v>
      </c>
      <c r="M4" s="2">
        <v>0.53</v>
      </c>
      <c r="N4" s="3">
        <v>-0.17</v>
      </c>
      <c r="O4" s="2">
        <v>0.64</v>
      </c>
      <c r="P4" s="10"/>
      <c r="Q4" s="4">
        <v>2016</v>
      </c>
      <c r="R4" s="4">
        <v>19.201689346726461</v>
      </c>
      <c r="S4" s="2">
        <v>4.95</v>
      </c>
      <c r="T4" s="2">
        <v>3.05</v>
      </c>
      <c r="U4" s="2">
        <v>4.49</v>
      </c>
      <c r="V4" s="2">
        <v>1.57</v>
      </c>
      <c r="W4" s="3">
        <v>-3.32</v>
      </c>
      <c r="X4" s="2">
        <v>0.28999999999999998</v>
      </c>
      <c r="Y4" s="3">
        <v>-0.88</v>
      </c>
      <c r="Z4" s="2">
        <v>2.09</v>
      </c>
      <c r="AA4" s="2">
        <v>7.0000000000000007E-2</v>
      </c>
      <c r="AB4" s="2">
        <v>0.6</v>
      </c>
      <c r="AC4" s="2">
        <v>4.41</v>
      </c>
      <c r="AD4" s="2">
        <v>0.7</v>
      </c>
      <c r="AG4">
        <v>5</v>
      </c>
      <c r="AH4" s="13">
        <f>0.00661191570972948</f>
        <v>6.6119157097294804E-3</v>
      </c>
      <c r="AI4" s="14">
        <f>11.9726997472542</f>
        <v>11.9726997472542</v>
      </c>
      <c r="AJ4">
        <v>5.5224935472434664E-2</v>
      </c>
    </row>
    <row r="5" spans="2:36" x14ac:dyDescent="0.25">
      <c r="B5" s="1">
        <v>2017</v>
      </c>
      <c r="C5" s="1">
        <v>2.2006322415134778</v>
      </c>
      <c r="D5" s="3">
        <v>-0.68</v>
      </c>
      <c r="E5" s="2">
        <v>0.1</v>
      </c>
      <c r="F5" s="2">
        <v>0.55000000000000004</v>
      </c>
      <c r="G5" s="2">
        <v>0.36</v>
      </c>
      <c r="H5" s="3">
        <v>-0.23</v>
      </c>
      <c r="I5" s="2">
        <v>0.66</v>
      </c>
      <c r="J5" s="3">
        <v>-0.34</v>
      </c>
      <c r="K5" s="2">
        <v>0.48</v>
      </c>
      <c r="L5" s="2">
        <v>0.51</v>
      </c>
      <c r="M5" s="3">
        <v>-0.19</v>
      </c>
      <c r="N5" s="2">
        <v>0.75</v>
      </c>
      <c r="O5" s="2">
        <v>0.24</v>
      </c>
      <c r="Q5" s="4">
        <v>2017</v>
      </c>
      <c r="R5" s="4">
        <v>6.9554143544760638</v>
      </c>
      <c r="S5" s="2">
        <v>1.04</v>
      </c>
      <c r="T5" s="3">
        <v>-0.14000000000000001</v>
      </c>
      <c r="U5" s="2">
        <v>0.5</v>
      </c>
      <c r="V5" s="3">
        <v>-2.68</v>
      </c>
      <c r="W5" s="3">
        <v>-2</v>
      </c>
      <c r="X5" s="3">
        <v>-0.2</v>
      </c>
      <c r="Y5" s="2">
        <v>1.2</v>
      </c>
      <c r="Z5" s="3">
        <v>-1.03</v>
      </c>
      <c r="AA5" s="2">
        <v>1.1499999999999999</v>
      </c>
      <c r="AB5" s="2">
        <v>4.92</v>
      </c>
      <c r="AC5" s="2">
        <v>1.49</v>
      </c>
      <c r="AD5" s="2">
        <v>2.72</v>
      </c>
      <c r="AG5">
        <v>10</v>
      </c>
      <c r="AH5" s="7">
        <f>0.0382194732850924</f>
        <v>3.8219473285092398E-2</v>
      </c>
      <c r="AI5" s="15">
        <f>12.2071626926867</f>
        <v>12.207162692686699</v>
      </c>
      <c r="AJ5">
        <v>0.31309055385974049</v>
      </c>
    </row>
    <row r="6" spans="2:36" x14ac:dyDescent="0.25">
      <c r="B6" s="1">
        <v>2018</v>
      </c>
      <c r="C6" s="1">
        <v>-0.63484755289098249</v>
      </c>
      <c r="D6" s="3">
        <v>-0.44</v>
      </c>
      <c r="E6" s="2">
        <v>0.52</v>
      </c>
      <c r="F6" s="2">
        <v>0.27</v>
      </c>
      <c r="G6" s="3">
        <v>-0.68</v>
      </c>
      <c r="H6" s="2">
        <v>0.66</v>
      </c>
      <c r="I6" s="2">
        <v>0.48</v>
      </c>
      <c r="J6" s="2">
        <v>0.12</v>
      </c>
      <c r="K6" s="2">
        <v>0.53</v>
      </c>
      <c r="L6" s="3">
        <v>-2.14</v>
      </c>
      <c r="M6" s="3">
        <v>-1.1200000000000001</v>
      </c>
      <c r="N6" s="2">
        <v>0.61</v>
      </c>
      <c r="O6" s="2">
        <v>0.56999999999999995</v>
      </c>
      <c r="Q6" s="4">
        <v>2018</v>
      </c>
      <c r="R6" s="4">
        <v>20.534152444300609</v>
      </c>
      <c r="S6" s="2">
        <v>0.22</v>
      </c>
      <c r="T6" s="2">
        <v>5.58</v>
      </c>
      <c r="U6" s="2">
        <v>1.08</v>
      </c>
      <c r="V6" s="2">
        <v>0.2</v>
      </c>
      <c r="W6" s="3">
        <v>-3.86</v>
      </c>
      <c r="X6" s="3">
        <v>-1.3</v>
      </c>
      <c r="Y6" s="2">
        <v>3.24</v>
      </c>
      <c r="Z6" s="3">
        <v>-0.66</v>
      </c>
      <c r="AA6" s="2">
        <v>3.31</v>
      </c>
      <c r="AB6" s="2">
        <v>5.05</v>
      </c>
      <c r="AC6" s="2">
        <v>3.93</v>
      </c>
      <c r="AD6" s="2">
        <v>2.4500000000000002</v>
      </c>
      <c r="AG6">
        <v>15</v>
      </c>
      <c r="AH6" s="7">
        <v>6.7045875887583303E-2</v>
      </c>
      <c r="AI6" s="15">
        <v>12.5640050924706</v>
      </c>
      <c r="AJ6">
        <v>0.533634580646282</v>
      </c>
    </row>
    <row r="7" spans="2:36" x14ac:dyDescent="0.25">
      <c r="B7" s="1">
        <v>2019</v>
      </c>
      <c r="C7" s="1">
        <v>-1.722930696829905</v>
      </c>
      <c r="D7" s="2">
        <v>0.19</v>
      </c>
      <c r="E7" s="2">
        <v>0.61</v>
      </c>
      <c r="F7" s="3">
        <v>-0.4</v>
      </c>
      <c r="G7" s="3">
        <v>-0.8</v>
      </c>
      <c r="H7" s="3">
        <v>-0.24</v>
      </c>
      <c r="I7" s="3">
        <v>-0.69</v>
      </c>
      <c r="J7" s="3">
        <v>-1.68</v>
      </c>
      <c r="K7" s="3">
        <v>-0.09</v>
      </c>
      <c r="L7" s="3">
        <v>-0.42</v>
      </c>
      <c r="M7" s="2">
        <v>0.59</v>
      </c>
      <c r="N7" s="2">
        <v>0.62</v>
      </c>
      <c r="O7" s="2">
        <v>0.57999999999999996</v>
      </c>
      <c r="Q7" s="4">
        <v>2019</v>
      </c>
      <c r="R7" s="4">
        <v>-9.4618971376633105</v>
      </c>
      <c r="S7" s="3">
        <v>-3.79</v>
      </c>
      <c r="T7" s="2">
        <v>0.86</v>
      </c>
      <c r="U7" s="2">
        <v>1.78</v>
      </c>
      <c r="V7" s="3">
        <v>-0.9</v>
      </c>
      <c r="W7" s="3">
        <v>-4.66</v>
      </c>
      <c r="X7" s="3">
        <v>-0.16</v>
      </c>
      <c r="Y7" s="3">
        <v>-0.83</v>
      </c>
      <c r="Z7" s="2">
        <v>1.1200000000000001</v>
      </c>
      <c r="AA7" s="3">
        <v>-1.57</v>
      </c>
      <c r="AB7" s="3">
        <v>-0.75</v>
      </c>
      <c r="AC7" s="3">
        <v>-1.89</v>
      </c>
      <c r="AD7" s="2">
        <v>1.1100000000000001</v>
      </c>
      <c r="AG7">
        <v>20</v>
      </c>
      <c r="AH7" s="7">
        <f>0.0793395916769268</f>
        <v>7.9339591676926793E-2</v>
      </c>
      <c r="AI7" s="16">
        <f>10.32796789838</f>
        <v>10.327967898380001</v>
      </c>
      <c r="AJ7">
        <v>0.76820137763375163</v>
      </c>
    </row>
    <row r="8" spans="2:36" x14ac:dyDescent="0.25">
      <c r="B8" s="1">
        <v>2020</v>
      </c>
      <c r="C8" s="1">
        <v>3.0567717538051431</v>
      </c>
      <c r="D8" s="2">
        <v>0.25</v>
      </c>
      <c r="E8" s="2">
        <v>0.31</v>
      </c>
      <c r="F8" s="2">
        <v>0.23</v>
      </c>
      <c r="G8" s="2">
        <v>2.83</v>
      </c>
      <c r="H8" s="2">
        <v>0.27</v>
      </c>
      <c r="I8" s="2">
        <v>0.36</v>
      </c>
      <c r="J8" s="3">
        <v>-4.13</v>
      </c>
      <c r="K8" s="2">
        <v>0.89</v>
      </c>
      <c r="L8" s="2">
        <v>0.51</v>
      </c>
      <c r="M8" s="2">
        <v>0.61</v>
      </c>
      <c r="N8" s="2">
        <v>0.5</v>
      </c>
      <c r="O8" s="2">
        <v>0.51</v>
      </c>
      <c r="Q8" s="4">
        <v>2020</v>
      </c>
      <c r="R8" s="4">
        <v>13.689502633991159</v>
      </c>
      <c r="S8" s="2">
        <v>0.01</v>
      </c>
      <c r="T8" s="2">
        <v>1.41</v>
      </c>
      <c r="U8" s="2">
        <v>4.4400000000000004</v>
      </c>
      <c r="V8" s="3">
        <v>-5.55</v>
      </c>
      <c r="W8" s="2">
        <v>2.99</v>
      </c>
      <c r="X8" s="3">
        <v>-4.84</v>
      </c>
      <c r="Y8" s="2">
        <v>0.36</v>
      </c>
      <c r="Z8" s="2">
        <v>3.27</v>
      </c>
      <c r="AA8" s="2">
        <v>2.89</v>
      </c>
      <c r="AB8" s="3">
        <v>-0.57999999999999996</v>
      </c>
      <c r="AC8" s="2">
        <v>1.72</v>
      </c>
      <c r="AD8" s="2">
        <v>7.52</v>
      </c>
      <c r="AG8">
        <v>25</v>
      </c>
      <c r="AH8" s="7">
        <f>0.0991527340083942</f>
        <v>9.9152734008394194E-2</v>
      </c>
      <c r="AI8" s="17">
        <v>11.3596331009355</v>
      </c>
      <c r="AJ8">
        <v>0.87285155363185685</v>
      </c>
    </row>
    <row r="9" spans="2:36" x14ac:dyDescent="0.25">
      <c r="B9" s="1">
        <v>2021</v>
      </c>
      <c r="C9" s="1">
        <v>1.388280151439081</v>
      </c>
      <c r="D9" s="2">
        <v>0.15</v>
      </c>
      <c r="E9" s="3">
        <v>-0.62</v>
      </c>
      <c r="F9" s="2">
        <v>0.46</v>
      </c>
      <c r="G9" s="3">
        <v>-0.46</v>
      </c>
      <c r="H9" s="2">
        <v>0.45</v>
      </c>
      <c r="I9" s="2">
        <v>0.59</v>
      </c>
      <c r="J9" s="2">
        <v>0.3</v>
      </c>
      <c r="K9" s="3">
        <v>-0.24</v>
      </c>
      <c r="L9" s="3">
        <v>-0.32</v>
      </c>
      <c r="M9" s="2">
        <v>0.3</v>
      </c>
      <c r="N9" s="2">
        <v>0.77</v>
      </c>
      <c r="O9" s="2"/>
      <c r="Q9" s="4">
        <v>2021</v>
      </c>
      <c r="R9" s="4">
        <v>10.19292528246527</v>
      </c>
      <c r="S9" s="3">
        <v>-1.68</v>
      </c>
      <c r="T9" s="2">
        <v>4.01</v>
      </c>
      <c r="U9" s="2">
        <v>1.77</v>
      </c>
      <c r="V9" s="3">
        <v>-0.22</v>
      </c>
      <c r="W9" s="2">
        <v>3.42</v>
      </c>
      <c r="X9" s="3">
        <v>-0.15</v>
      </c>
      <c r="Y9" s="3">
        <v>-4.0199999999999996</v>
      </c>
      <c r="Z9" s="2">
        <v>3.85</v>
      </c>
      <c r="AA9" s="2">
        <v>2.0699999999999998</v>
      </c>
      <c r="AB9" s="3">
        <v>-0.61</v>
      </c>
      <c r="AC9" s="2">
        <v>1.63</v>
      </c>
      <c r="AD9" s="2"/>
      <c r="AG9">
        <v>30</v>
      </c>
      <c r="AH9" s="7">
        <f>0.0986768366070295</f>
        <v>9.86768366070295E-2</v>
      </c>
      <c r="AI9" s="15">
        <f>13.4445617913381</f>
        <v>13.444561791338099</v>
      </c>
      <c r="AJ9">
        <v>0.73395353555222476</v>
      </c>
    </row>
    <row r="10" spans="2:36" x14ac:dyDescent="0.25">
      <c r="F10" s="9">
        <f>0.00661191570972948</f>
        <v>6.6119157097294804E-3</v>
      </c>
      <c r="I10" s="11">
        <f>11.9726997472542</f>
        <v>11.9726997472542</v>
      </c>
      <c r="L10" s="11">
        <f>F10*100/I10</f>
        <v>5.5224935472434664E-2</v>
      </c>
      <c r="U10" s="7">
        <f>0.0986768366070295</f>
        <v>9.86768366070295E-2</v>
      </c>
      <c r="X10" s="6">
        <f>13.4445617913381</f>
        <v>13.444561791338099</v>
      </c>
      <c r="AA10">
        <f>U10*100/X10</f>
        <v>0.73395353555222476</v>
      </c>
      <c r="AG10">
        <v>35</v>
      </c>
      <c r="AH10" s="7">
        <f>0.116211752590127</f>
        <v>0.116211752590127</v>
      </c>
      <c r="AI10" s="17">
        <v>20.323348866865398</v>
      </c>
      <c r="AJ10">
        <v>0.57181399262202937</v>
      </c>
    </row>
    <row r="11" spans="2:36" x14ac:dyDescent="0.25">
      <c r="AG11">
        <v>40</v>
      </c>
      <c r="AH11" s="7">
        <f>0.145238549514073</f>
        <v>0.145238549514073</v>
      </c>
      <c r="AI11" s="16">
        <f>19.1051240876165</f>
        <v>19.105124087616499</v>
      </c>
      <c r="AJ11">
        <v>0.76020730798714509</v>
      </c>
    </row>
    <row r="12" spans="2:36" x14ac:dyDescent="0.25">
      <c r="AG12">
        <v>45</v>
      </c>
      <c r="AH12" s="13">
        <v>0.15376324131678801</v>
      </c>
      <c r="AI12" s="17">
        <v>22.114811264524199</v>
      </c>
      <c r="AJ12">
        <v>0.69529529091414666</v>
      </c>
    </row>
    <row r="13" spans="2:36" x14ac:dyDescent="0.25">
      <c r="B13" s="19" t="s">
        <v>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 t="s">
        <v>6</v>
      </c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G13">
        <v>50</v>
      </c>
      <c r="AH13" s="13">
        <v>0.14940958619117739</v>
      </c>
      <c r="AI13" s="17">
        <v>19.300132057340502</v>
      </c>
      <c r="AJ13">
        <v>0.77413763671296643</v>
      </c>
    </row>
    <row r="14" spans="2:36" x14ac:dyDescent="0.25">
      <c r="B14" s="4" t="s">
        <v>10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18</v>
      </c>
      <c r="K14" s="4" t="s">
        <v>19</v>
      </c>
      <c r="L14" s="4" t="s">
        <v>20</v>
      </c>
      <c r="M14" s="4" t="s">
        <v>21</v>
      </c>
      <c r="N14" s="4" t="s">
        <v>22</v>
      </c>
      <c r="O14" s="4" t="s">
        <v>23</v>
      </c>
      <c r="Q14" s="1" t="s">
        <v>10</v>
      </c>
      <c r="R14" s="1" t="s">
        <v>11</v>
      </c>
      <c r="S14" s="1" t="s">
        <v>12</v>
      </c>
      <c r="T14" s="1" t="s">
        <v>13</v>
      </c>
      <c r="U14" s="1" t="s">
        <v>14</v>
      </c>
      <c r="V14" s="1" t="s">
        <v>15</v>
      </c>
      <c r="W14" s="1" t="s">
        <v>16</v>
      </c>
      <c r="X14" s="1" t="s">
        <v>17</v>
      </c>
      <c r="Y14" s="1" t="s">
        <v>18</v>
      </c>
      <c r="Z14" s="1" t="s">
        <v>19</v>
      </c>
      <c r="AA14" s="1" t="s">
        <v>20</v>
      </c>
      <c r="AB14" s="1" t="s">
        <v>21</v>
      </c>
      <c r="AC14" s="1" t="s">
        <v>22</v>
      </c>
      <c r="AD14" s="1" t="s">
        <v>23</v>
      </c>
    </row>
    <row r="15" spans="2:36" x14ac:dyDescent="0.25">
      <c r="B15" s="4">
        <v>2016</v>
      </c>
      <c r="C15" s="4">
        <v>10.74715855786723</v>
      </c>
      <c r="D15" s="2">
        <v>0.89</v>
      </c>
      <c r="E15" s="3">
        <v>-0.69</v>
      </c>
      <c r="F15" s="2">
        <v>4.63</v>
      </c>
      <c r="G15" s="2">
        <v>0.79</v>
      </c>
      <c r="H15" s="3">
        <v>-0.53</v>
      </c>
      <c r="I15" s="2">
        <v>0.82</v>
      </c>
      <c r="J15" s="3">
        <v>-0.77</v>
      </c>
      <c r="K15" s="2">
        <v>1.6</v>
      </c>
      <c r="L15" s="3">
        <v>-0.03</v>
      </c>
      <c r="M15" s="2">
        <v>0.73</v>
      </c>
      <c r="N15" s="2">
        <v>2.36</v>
      </c>
      <c r="O15" s="2">
        <v>0.57999999999999996</v>
      </c>
      <c r="Q15" s="1">
        <v>2016</v>
      </c>
      <c r="R15" s="1">
        <v>17.202584834326728</v>
      </c>
      <c r="S15" s="2">
        <v>5.32</v>
      </c>
      <c r="T15" s="2">
        <v>2.48</v>
      </c>
      <c r="U15" s="2">
        <v>4.76</v>
      </c>
      <c r="V15" s="2">
        <v>1.27</v>
      </c>
      <c r="W15" s="3">
        <v>-2.4700000000000002</v>
      </c>
      <c r="X15" s="3">
        <v>-0.33</v>
      </c>
      <c r="Y15" s="2">
        <v>0.15</v>
      </c>
      <c r="Z15" s="2">
        <v>1.06</v>
      </c>
      <c r="AA15" s="3">
        <v>-0.91</v>
      </c>
      <c r="AB15" s="3">
        <v>-0.21</v>
      </c>
      <c r="AC15" s="2">
        <v>4.28</v>
      </c>
      <c r="AD15" s="2">
        <v>0.9</v>
      </c>
    </row>
    <row r="16" spans="2:36" x14ac:dyDescent="0.25">
      <c r="B16" s="4">
        <v>2017</v>
      </c>
      <c r="C16" s="4">
        <v>5.6038252945136868</v>
      </c>
      <c r="D16" s="2">
        <v>0.44</v>
      </c>
      <c r="E16" s="3">
        <v>-0.47</v>
      </c>
      <c r="F16" s="2">
        <v>0.4</v>
      </c>
      <c r="G16" s="3">
        <v>-0.05</v>
      </c>
      <c r="H16" s="3">
        <v>-0.48</v>
      </c>
      <c r="I16" s="2">
        <v>0.57999999999999996</v>
      </c>
      <c r="J16" s="2">
        <v>0.9</v>
      </c>
      <c r="K16" s="2">
        <v>0.11</v>
      </c>
      <c r="L16" s="2">
        <v>0.21</v>
      </c>
      <c r="M16" s="2">
        <v>2.4500000000000002</v>
      </c>
      <c r="N16" s="2">
        <v>0.88</v>
      </c>
      <c r="O16" s="2">
        <v>0.53</v>
      </c>
      <c r="Q16" s="1">
        <v>2017</v>
      </c>
      <c r="R16" s="1">
        <v>10.29084525978579</v>
      </c>
      <c r="S16" s="2">
        <v>1.52</v>
      </c>
      <c r="T16" s="2">
        <v>0.87</v>
      </c>
      <c r="U16" s="2">
        <v>2.19</v>
      </c>
      <c r="V16" s="3">
        <v>-2.82</v>
      </c>
      <c r="W16" s="3">
        <v>-2.4900000000000002</v>
      </c>
      <c r="X16" s="3">
        <v>-0.97</v>
      </c>
      <c r="Y16" s="2">
        <v>1.43</v>
      </c>
      <c r="Z16" s="3">
        <v>-0.62</v>
      </c>
      <c r="AA16" s="2">
        <v>1.75</v>
      </c>
      <c r="AB16" s="2">
        <v>3.74</v>
      </c>
      <c r="AC16" s="2">
        <v>1.32</v>
      </c>
      <c r="AD16" s="2">
        <v>4.18</v>
      </c>
    </row>
    <row r="17" spans="2:30" x14ac:dyDescent="0.25">
      <c r="B17" s="4">
        <v>2018</v>
      </c>
      <c r="C17" s="4">
        <v>2.6724402844702229</v>
      </c>
      <c r="D17" s="2">
        <v>0.18</v>
      </c>
      <c r="E17" s="2">
        <v>0.33</v>
      </c>
      <c r="F17" s="3">
        <v>-0.08</v>
      </c>
      <c r="G17" s="3">
        <v>-0.72</v>
      </c>
      <c r="H17" s="3">
        <v>-0.42</v>
      </c>
      <c r="I17" s="2">
        <v>0.36</v>
      </c>
      <c r="J17" s="2">
        <v>1.22</v>
      </c>
      <c r="K17" s="2">
        <v>0.45</v>
      </c>
      <c r="L17" s="3">
        <v>-0.19</v>
      </c>
      <c r="M17" s="3">
        <v>-1.34</v>
      </c>
      <c r="N17" s="2">
        <v>2.0699999999999998</v>
      </c>
      <c r="O17" s="2">
        <v>0.82</v>
      </c>
      <c r="Q17" s="1">
        <v>2018</v>
      </c>
      <c r="R17" s="1">
        <v>19.971448529090651</v>
      </c>
      <c r="S17" s="3">
        <v>-0.44</v>
      </c>
      <c r="T17" s="2">
        <v>5.46</v>
      </c>
      <c r="U17" s="2">
        <v>1.1499999999999999</v>
      </c>
      <c r="V17" s="2">
        <v>1.17</v>
      </c>
      <c r="W17" s="3">
        <v>-4.82</v>
      </c>
      <c r="X17" s="3">
        <v>-2.08</v>
      </c>
      <c r="Y17" s="2">
        <v>3.56</v>
      </c>
      <c r="Z17" s="3">
        <v>-0.62</v>
      </c>
      <c r="AA17" s="2">
        <v>3.51</v>
      </c>
      <c r="AB17" s="2">
        <v>6.07</v>
      </c>
      <c r="AC17" s="2">
        <v>3.76</v>
      </c>
      <c r="AD17" s="2">
        <v>2.17</v>
      </c>
    </row>
    <row r="18" spans="2:30" x14ac:dyDescent="0.25">
      <c r="B18" s="4">
        <v>2019</v>
      </c>
      <c r="C18" s="4">
        <v>-2.4424034891345809</v>
      </c>
      <c r="D18" s="3">
        <v>-0.04</v>
      </c>
      <c r="E18" s="2">
        <v>0.95</v>
      </c>
      <c r="F18" s="2">
        <v>2.48</v>
      </c>
      <c r="G18" s="3">
        <v>-0.94</v>
      </c>
      <c r="H18" s="3">
        <v>-0.7</v>
      </c>
      <c r="I18" s="3">
        <v>-0.73</v>
      </c>
      <c r="J18" s="3">
        <v>-2.81</v>
      </c>
      <c r="K18" s="3">
        <v>-0.54</v>
      </c>
      <c r="L18" s="3">
        <v>-1.88</v>
      </c>
      <c r="M18" s="3">
        <v>-0.1</v>
      </c>
      <c r="N18" s="2">
        <v>1.01</v>
      </c>
      <c r="O18" s="2">
        <v>0.93</v>
      </c>
      <c r="Q18" s="1">
        <v>2019</v>
      </c>
      <c r="R18" s="1">
        <v>-16.191125932566841</v>
      </c>
      <c r="S18" s="3">
        <v>-4.84</v>
      </c>
      <c r="T18" s="2">
        <v>0.51</v>
      </c>
      <c r="U18" s="2">
        <v>1.94</v>
      </c>
      <c r="V18" s="3">
        <v>-1.51</v>
      </c>
      <c r="W18" s="3">
        <v>-6.6</v>
      </c>
      <c r="X18" s="3">
        <v>-0.68</v>
      </c>
      <c r="Y18" s="3">
        <v>-0.52</v>
      </c>
      <c r="Z18" s="2">
        <v>2.04</v>
      </c>
      <c r="AA18" s="3">
        <v>-5.53</v>
      </c>
      <c r="AB18" s="3">
        <v>-0.74</v>
      </c>
      <c r="AC18" s="3">
        <v>-1.81</v>
      </c>
      <c r="AD18" s="2">
        <v>0.66</v>
      </c>
    </row>
    <row r="19" spans="2:30" x14ac:dyDescent="0.25">
      <c r="B19" s="4">
        <v>2020</v>
      </c>
      <c r="C19" s="4">
        <v>1.455144155239374</v>
      </c>
      <c r="D19" s="2">
        <v>0.48</v>
      </c>
      <c r="E19" s="2">
        <v>0.65</v>
      </c>
      <c r="F19" s="2">
        <v>9.93</v>
      </c>
      <c r="G19" s="2">
        <v>1.43</v>
      </c>
      <c r="H19" s="2">
        <v>1.18</v>
      </c>
      <c r="I19" s="3">
        <v>-1.95</v>
      </c>
      <c r="J19" s="3">
        <v>-3.62</v>
      </c>
      <c r="K19" s="2">
        <v>0.42</v>
      </c>
      <c r="L19" s="3">
        <v>-1.59</v>
      </c>
      <c r="M19" s="3">
        <v>-0.28999999999999998</v>
      </c>
      <c r="N19" s="3">
        <v>-4.72</v>
      </c>
      <c r="O19" s="2">
        <v>0.23</v>
      </c>
      <c r="Q19" s="1">
        <v>2020</v>
      </c>
      <c r="R19" s="1">
        <v>30.95658939830081</v>
      </c>
      <c r="S19" s="3">
        <v>-0.11</v>
      </c>
      <c r="T19" s="2">
        <v>2.52</v>
      </c>
      <c r="U19" s="2">
        <v>3.53</v>
      </c>
      <c r="V19" s="3">
        <v>-5.4</v>
      </c>
      <c r="W19" s="2">
        <v>2.72</v>
      </c>
      <c r="X19" s="2">
        <v>7.11</v>
      </c>
      <c r="Y19" s="2">
        <v>1.69</v>
      </c>
      <c r="Z19" s="2">
        <v>3.91</v>
      </c>
      <c r="AA19" s="2">
        <v>3.83</v>
      </c>
      <c r="AB19" s="3">
        <v>-1.06</v>
      </c>
      <c r="AC19" s="2">
        <v>1.48</v>
      </c>
      <c r="AD19" s="2">
        <v>7.73</v>
      </c>
    </row>
    <row r="20" spans="2:30" x14ac:dyDescent="0.25">
      <c r="B20" s="4">
        <v>2021</v>
      </c>
      <c r="C20" s="4">
        <v>4.9957587112535506</v>
      </c>
      <c r="D20" s="2">
        <v>0.12</v>
      </c>
      <c r="E20" s="2">
        <v>2.12</v>
      </c>
      <c r="F20" s="2">
        <v>0.84</v>
      </c>
      <c r="G20" s="3">
        <v>-0.28000000000000003</v>
      </c>
      <c r="H20" s="2">
        <v>0.47</v>
      </c>
      <c r="I20" s="2">
        <v>0.81</v>
      </c>
      <c r="J20" s="3">
        <v>-0.12</v>
      </c>
      <c r="K20" s="3">
        <v>-1.1100000000000001</v>
      </c>
      <c r="L20" s="2">
        <v>0.2</v>
      </c>
      <c r="M20" s="2">
        <v>0.64</v>
      </c>
      <c r="N20" s="2">
        <v>1.24</v>
      </c>
      <c r="O20" s="2"/>
      <c r="Q20" s="1">
        <v>2021</v>
      </c>
      <c r="R20" s="1">
        <v>12.4421614742819</v>
      </c>
      <c r="S20" s="3">
        <v>-2.72</v>
      </c>
      <c r="T20" s="2">
        <v>4.6500000000000004</v>
      </c>
      <c r="U20" s="2">
        <v>0.64</v>
      </c>
      <c r="V20" s="3">
        <v>-0.4</v>
      </c>
      <c r="W20" s="2">
        <v>4.8499999999999996</v>
      </c>
      <c r="X20" s="2">
        <v>1.22</v>
      </c>
      <c r="Y20" s="3">
        <v>-3.04</v>
      </c>
      <c r="Z20" s="2">
        <v>3.9</v>
      </c>
      <c r="AA20" s="2">
        <v>2.5099999999999998</v>
      </c>
      <c r="AB20" s="3">
        <v>-1</v>
      </c>
      <c r="AC20" s="2">
        <v>1.55</v>
      </c>
      <c r="AD20" s="2"/>
    </row>
    <row r="21" spans="2:30" x14ac:dyDescent="0.25">
      <c r="F21" s="7">
        <f>0.0382194732850924</f>
        <v>3.8219473285092398E-2</v>
      </c>
      <c r="I21" s="6">
        <f>12.2071626926867</f>
        <v>12.207162692686699</v>
      </c>
      <c r="L21" s="11">
        <f>F21*100/I21</f>
        <v>0.31309055385974049</v>
      </c>
      <c r="U21" s="7">
        <f>0.116211752590127</f>
        <v>0.116211752590127</v>
      </c>
      <c r="X21" s="5">
        <v>20.323348866865398</v>
      </c>
      <c r="AA21">
        <f>U21*100/X21</f>
        <v>0.57181399262202937</v>
      </c>
    </row>
    <row r="23" spans="2:30" x14ac:dyDescent="0.25">
      <c r="B23" s="19" t="s">
        <v>2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 t="s">
        <v>7</v>
      </c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spans="2:30" x14ac:dyDescent="0.25">
      <c r="B24" s="4" t="s">
        <v>10</v>
      </c>
      <c r="C24" s="4" t="s">
        <v>11</v>
      </c>
      <c r="D24" s="4" t="s">
        <v>12</v>
      </c>
      <c r="E24" s="4" t="s">
        <v>13</v>
      </c>
      <c r="F24" s="4" t="s">
        <v>14</v>
      </c>
      <c r="G24" s="4" t="s">
        <v>15</v>
      </c>
      <c r="H24" s="4" t="s">
        <v>16</v>
      </c>
      <c r="I24" s="4" t="s">
        <v>17</v>
      </c>
      <c r="J24" s="4" t="s">
        <v>18</v>
      </c>
      <c r="K24" s="4" t="s">
        <v>19</v>
      </c>
      <c r="L24" s="4" t="s">
        <v>20</v>
      </c>
      <c r="M24" s="4" t="s">
        <v>21</v>
      </c>
      <c r="N24" s="4" t="s">
        <v>22</v>
      </c>
      <c r="O24" s="4" t="s">
        <v>23</v>
      </c>
      <c r="Q24" s="1" t="s">
        <v>10</v>
      </c>
      <c r="R24" s="1" t="s">
        <v>11</v>
      </c>
      <c r="S24" s="1" t="s">
        <v>12</v>
      </c>
      <c r="T24" s="1" t="s">
        <v>13</v>
      </c>
      <c r="U24" s="1" t="s">
        <v>14</v>
      </c>
      <c r="V24" s="1" t="s">
        <v>15</v>
      </c>
      <c r="W24" s="1" t="s">
        <v>16</v>
      </c>
      <c r="X24" s="1" t="s">
        <v>17</v>
      </c>
      <c r="Y24" s="1" t="s">
        <v>18</v>
      </c>
      <c r="Z24" s="1" t="s">
        <v>19</v>
      </c>
      <c r="AA24" s="1" t="s">
        <v>20</v>
      </c>
      <c r="AB24" s="1" t="s">
        <v>21</v>
      </c>
      <c r="AC24" s="1" t="s">
        <v>22</v>
      </c>
      <c r="AD24" s="1" t="s">
        <v>23</v>
      </c>
    </row>
    <row r="25" spans="2:30" x14ac:dyDescent="0.25">
      <c r="B25" s="4">
        <v>2016</v>
      </c>
      <c r="C25" s="4">
        <v>17.678673</v>
      </c>
      <c r="D25" s="2">
        <v>2.72</v>
      </c>
      <c r="E25" s="2">
        <v>1.71</v>
      </c>
      <c r="F25" s="2">
        <v>4.45</v>
      </c>
      <c r="G25" s="2">
        <v>1.38</v>
      </c>
      <c r="H25" s="3">
        <v>-2.56</v>
      </c>
      <c r="I25" s="2">
        <v>1.68</v>
      </c>
      <c r="J25" s="3">
        <v>-7.0000000000000007E-2</v>
      </c>
      <c r="K25" s="2">
        <v>1.99</v>
      </c>
      <c r="L25" s="2">
        <v>-0.3</v>
      </c>
      <c r="M25" s="2">
        <v>0.65</v>
      </c>
      <c r="N25" s="2">
        <v>3.96</v>
      </c>
      <c r="O25" s="2">
        <v>0.97</v>
      </c>
      <c r="Q25" s="1">
        <v>2016</v>
      </c>
      <c r="R25" s="1">
        <v>15.45625205402097</v>
      </c>
      <c r="S25" s="2">
        <v>4.54</v>
      </c>
      <c r="T25" s="2">
        <v>3.31</v>
      </c>
      <c r="U25" s="2">
        <v>4.2699999999999996</v>
      </c>
      <c r="V25" s="2">
        <v>0.98</v>
      </c>
      <c r="W25" s="3">
        <v>-1.69</v>
      </c>
      <c r="X25" s="3">
        <v>-0.13</v>
      </c>
      <c r="Y25" s="2">
        <v>0.06</v>
      </c>
      <c r="Z25" s="2">
        <v>0.56000000000000005</v>
      </c>
      <c r="AA25" s="3">
        <v>-1.1399999999999999</v>
      </c>
      <c r="AB25" s="3">
        <v>-0.63</v>
      </c>
      <c r="AC25" s="2">
        <v>4.4800000000000004</v>
      </c>
      <c r="AD25" s="2">
        <v>0.15</v>
      </c>
    </row>
    <row r="26" spans="2:30" x14ac:dyDescent="0.25">
      <c r="B26" s="4">
        <v>2017</v>
      </c>
      <c r="C26" s="4">
        <v>3.9026990000000001</v>
      </c>
      <c r="D26" s="2">
        <v>0.49</v>
      </c>
      <c r="E26" s="3">
        <v>-0.78</v>
      </c>
      <c r="F26" s="2">
        <v>0.52</v>
      </c>
      <c r="G26" s="3">
        <v>-0.7</v>
      </c>
      <c r="H26" s="3">
        <v>-1.69</v>
      </c>
      <c r="I26" s="3">
        <v>0.94</v>
      </c>
      <c r="J26" s="2">
        <v>1.1100000000000001</v>
      </c>
      <c r="K26" s="3">
        <v>-0.15</v>
      </c>
      <c r="L26" s="2">
        <v>-0.19</v>
      </c>
      <c r="M26" s="2">
        <v>3.29</v>
      </c>
      <c r="N26" s="2">
        <v>0.91</v>
      </c>
      <c r="O26" s="2">
        <v>0.15</v>
      </c>
      <c r="Q26" s="1">
        <v>2017</v>
      </c>
      <c r="R26" s="1">
        <v>14.848565702323221</v>
      </c>
      <c r="S26" s="2">
        <v>0.5</v>
      </c>
      <c r="T26" s="2">
        <v>1.93</v>
      </c>
      <c r="U26" s="2">
        <v>2.0299999999999998</v>
      </c>
      <c r="V26" s="3">
        <v>-3.33</v>
      </c>
      <c r="W26" s="3">
        <v>-2.2000000000000002</v>
      </c>
      <c r="X26" s="2">
        <v>0.05</v>
      </c>
      <c r="Y26" s="2">
        <v>1.55</v>
      </c>
      <c r="Z26" s="2">
        <v>0.16</v>
      </c>
      <c r="AA26" s="2">
        <v>2.87</v>
      </c>
      <c r="AB26" s="2">
        <v>4.24</v>
      </c>
      <c r="AC26" s="2">
        <v>2</v>
      </c>
      <c r="AD26" s="2">
        <v>4.41</v>
      </c>
    </row>
    <row r="27" spans="2:30" x14ac:dyDescent="0.25">
      <c r="B27" s="4">
        <v>2018</v>
      </c>
      <c r="C27" s="4">
        <v>11.652502999999999</v>
      </c>
      <c r="D27" s="2">
        <v>1.06</v>
      </c>
      <c r="E27" s="2">
        <v>2.4900000000000002</v>
      </c>
      <c r="F27" s="2">
        <v>-0.46</v>
      </c>
      <c r="G27" s="2">
        <v>-1.51</v>
      </c>
      <c r="H27" s="3">
        <v>-1.01</v>
      </c>
      <c r="I27" s="3">
        <v>0.11</v>
      </c>
      <c r="J27" s="2">
        <v>1.98</v>
      </c>
      <c r="K27" s="3">
        <v>-0.04</v>
      </c>
      <c r="L27" s="2">
        <v>1.52</v>
      </c>
      <c r="M27" s="2">
        <v>2.2200000000000002</v>
      </c>
      <c r="N27" s="2">
        <v>3.61</v>
      </c>
      <c r="O27" s="2">
        <v>1.24</v>
      </c>
      <c r="Q27" s="1">
        <v>2018</v>
      </c>
      <c r="R27" s="1">
        <v>21.90359117920238</v>
      </c>
      <c r="S27" s="3">
        <v>-0.42</v>
      </c>
      <c r="T27" s="2">
        <v>5.99</v>
      </c>
      <c r="U27" s="2">
        <v>3.01</v>
      </c>
      <c r="V27" s="2">
        <v>1.81</v>
      </c>
      <c r="W27" s="3">
        <v>-5.18</v>
      </c>
      <c r="X27" s="3">
        <v>-1.37</v>
      </c>
      <c r="Y27" s="2">
        <v>3.21</v>
      </c>
      <c r="Z27" s="3">
        <v>-0.99</v>
      </c>
      <c r="AA27" s="2">
        <v>3.46</v>
      </c>
      <c r="AB27" s="2">
        <v>5.83</v>
      </c>
      <c r="AC27" s="2">
        <v>3.14</v>
      </c>
      <c r="AD27" s="2">
        <v>2.0499999999999998</v>
      </c>
    </row>
    <row r="28" spans="2:30" x14ac:dyDescent="0.25">
      <c r="B28" s="4">
        <v>2019</v>
      </c>
      <c r="C28" s="4">
        <v>-6.0025849999999998</v>
      </c>
      <c r="D28" s="3">
        <v>-1.31</v>
      </c>
      <c r="E28" s="2">
        <v>1.08</v>
      </c>
      <c r="F28" s="2">
        <v>2.06</v>
      </c>
      <c r="G28" s="3">
        <v>-0.59</v>
      </c>
      <c r="H28" s="3">
        <v>-1.1000000000000001</v>
      </c>
      <c r="I28" s="3">
        <v>-0.28999999999999998</v>
      </c>
      <c r="J28" s="3">
        <v>-3.34</v>
      </c>
      <c r="K28" s="2">
        <v>-0.91</v>
      </c>
      <c r="L28" s="3">
        <v>-4.46</v>
      </c>
      <c r="M28" s="3">
        <v>0.06</v>
      </c>
      <c r="N28" s="3">
        <v>1.45</v>
      </c>
      <c r="O28" s="2">
        <v>1.39</v>
      </c>
      <c r="Q28" s="1">
        <v>2019</v>
      </c>
      <c r="R28" s="1">
        <v>-13.99311579231712</v>
      </c>
      <c r="S28" s="3">
        <v>-5.73</v>
      </c>
      <c r="T28" s="2">
        <v>0.96</v>
      </c>
      <c r="U28" s="2">
        <v>1.87</v>
      </c>
      <c r="V28" s="3">
        <v>-1.75</v>
      </c>
      <c r="W28" s="3">
        <v>-8.73</v>
      </c>
      <c r="X28" s="3">
        <v>-0.82</v>
      </c>
      <c r="Y28" s="2">
        <v>0.45</v>
      </c>
      <c r="Z28" s="2">
        <v>2.2999999999999998</v>
      </c>
      <c r="AA28" s="3">
        <v>-2.36</v>
      </c>
      <c r="AB28" s="2">
        <v>0.87</v>
      </c>
      <c r="AC28" s="3">
        <v>-0.99</v>
      </c>
      <c r="AD28" s="3">
        <v>-0.43</v>
      </c>
    </row>
    <row r="29" spans="2:30" x14ac:dyDescent="0.25">
      <c r="B29" s="4">
        <v>2020</v>
      </c>
      <c r="C29" s="4">
        <v>1.8662639999999999</v>
      </c>
      <c r="D29" s="2">
        <v>0.52</v>
      </c>
      <c r="E29" s="2">
        <v>0.48</v>
      </c>
      <c r="F29" s="2">
        <v>5.4</v>
      </c>
      <c r="G29" s="3">
        <v>-1.29</v>
      </c>
      <c r="H29" s="2">
        <v>1.64</v>
      </c>
      <c r="I29" s="3">
        <v>0.63</v>
      </c>
      <c r="J29" s="2">
        <v>-3.96</v>
      </c>
      <c r="K29" s="2">
        <v>0.23</v>
      </c>
      <c r="L29" s="2">
        <v>-0.87</v>
      </c>
      <c r="M29" s="3">
        <v>-1.26</v>
      </c>
      <c r="N29" s="2">
        <v>1.33</v>
      </c>
      <c r="O29" s="2">
        <v>-0.73</v>
      </c>
      <c r="Q29" s="1">
        <v>2020</v>
      </c>
      <c r="R29" s="1">
        <v>42.592335167848823</v>
      </c>
      <c r="S29" s="2">
        <v>0.11</v>
      </c>
      <c r="T29" s="2">
        <v>3.99</v>
      </c>
      <c r="U29" s="2">
        <v>3.48</v>
      </c>
      <c r="V29" s="3">
        <v>-0.62</v>
      </c>
      <c r="W29" s="2">
        <v>2.2000000000000002</v>
      </c>
      <c r="X29" s="2">
        <v>7.67</v>
      </c>
      <c r="Y29" s="2">
        <v>1.97</v>
      </c>
      <c r="Z29" s="2">
        <v>5.0999999999999996</v>
      </c>
      <c r="AA29" s="2">
        <v>3.76</v>
      </c>
      <c r="AB29" s="3">
        <v>-0.45</v>
      </c>
      <c r="AC29" s="2">
        <v>0.73</v>
      </c>
      <c r="AD29" s="2">
        <v>8.5500000000000007</v>
      </c>
    </row>
    <row r="30" spans="2:30" x14ac:dyDescent="0.25">
      <c r="B30" s="4">
        <v>2021</v>
      </c>
      <c r="C30" s="4">
        <v>12.2165</v>
      </c>
      <c r="D30" s="3">
        <v>0.1</v>
      </c>
      <c r="E30" s="2">
        <v>3.77</v>
      </c>
      <c r="F30" s="2">
        <v>0.98</v>
      </c>
      <c r="G30" s="3">
        <v>-0.47</v>
      </c>
      <c r="H30" s="2">
        <v>0.54</v>
      </c>
      <c r="I30" s="3">
        <v>0.13</v>
      </c>
      <c r="J30" s="3">
        <v>0.05</v>
      </c>
      <c r="K30" s="2">
        <v>3.53</v>
      </c>
      <c r="L30" s="2">
        <v>1.05</v>
      </c>
      <c r="M30" s="3">
        <v>0.3</v>
      </c>
      <c r="N30" s="2">
        <v>1.7</v>
      </c>
      <c r="O30" s="2" t="s">
        <v>24</v>
      </c>
      <c r="Q30" s="1">
        <v>2021</v>
      </c>
      <c r="R30" s="1">
        <v>12.34125336520993</v>
      </c>
      <c r="S30" s="3">
        <v>-1.95</v>
      </c>
      <c r="T30" s="2">
        <v>4.3099999999999996</v>
      </c>
      <c r="U30" s="3">
        <v>-1.02</v>
      </c>
      <c r="V30" s="2">
        <v>0.32</v>
      </c>
      <c r="W30" s="2">
        <v>4.92</v>
      </c>
      <c r="X30" s="2">
        <v>2.02</v>
      </c>
      <c r="Y30" s="3">
        <v>-3.99</v>
      </c>
      <c r="Z30" s="2">
        <v>4.04</v>
      </c>
      <c r="AA30" s="2">
        <v>2.4700000000000002</v>
      </c>
      <c r="AB30" s="3">
        <v>-0.45</v>
      </c>
      <c r="AC30" s="2">
        <v>1.43</v>
      </c>
      <c r="AD30" s="2"/>
    </row>
    <row r="31" spans="2:30" x14ac:dyDescent="0.25">
      <c r="F31" s="7">
        <v>6.7045875887583303E-2</v>
      </c>
      <c r="I31" s="6">
        <v>12.5640050924706</v>
      </c>
      <c r="L31">
        <v>0.533634580646282</v>
      </c>
      <c r="U31" s="7">
        <f>0.145238549514073</f>
        <v>0.145238549514073</v>
      </c>
      <c r="X31">
        <f>19.1051240876165</f>
        <v>19.105124087616499</v>
      </c>
      <c r="AA31">
        <f>U31*100/X31</f>
        <v>0.76020730798714509</v>
      </c>
    </row>
    <row r="34" spans="2:30" x14ac:dyDescent="0.25">
      <c r="B34" s="19" t="s">
        <v>3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Q34" s="19" t="s">
        <v>8</v>
      </c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spans="2:30" x14ac:dyDescent="0.25">
      <c r="B35" s="4" t="s">
        <v>10</v>
      </c>
      <c r="C35" s="4" t="s">
        <v>11</v>
      </c>
      <c r="D35" s="4" t="s">
        <v>12</v>
      </c>
      <c r="E35" s="4" t="s">
        <v>13</v>
      </c>
      <c r="F35" s="4" t="s">
        <v>14</v>
      </c>
      <c r="G35" s="4" t="s">
        <v>15</v>
      </c>
      <c r="H35" s="4" t="s">
        <v>16</v>
      </c>
      <c r="I35" s="4" t="s">
        <v>17</v>
      </c>
      <c r="J35" s="4" t="s">
        <v>18</v>
      </c>
      <c r="K35" s="4" t="s">
        <v>19</v>
      </c>
      <c r="L35" s="4" t="s">
        <v>20</v>
      </c>
      <c r="M35" s="4" t="s">
        <v>21</v>
      </c>
      <c r="N35" s="4" t="s">
        <v>22</v>
      </c>
      <c r="O35" s="4" t="s">
        <v>23</v>
      </c>
      <c r="Q35" s="4" t="s">
        <v>10</v>
      </c>
      <c r="R35" s="4" t="s">
        <v>11</v>
      </c>
      <c r="S35" s="4" t="s">
        <v>12</v>
      </c>
      <c r="T35" s="4" t="s">
        <v>13</v>
      </c>
      <c r="U35" s="4" t="s">
        <v>14</v>
      </c>
      <c r="V35" s="4" t="s">
        <v>15</v>
      </c>
      <c r="W35" s="4" t="s">
        <v>16</v>
      </c>
      <c r="X35" s="4" t="s">
        <v>17</v>
      </c>
      <c r="Y35" s="4" t="s">
        <v>18</v>
      </c>
      <c r="Z35" s="4" t="s">
        <v>19</v>
      </c>
      <c r="AA35" s="4" t="s">
        <v>20</v>
      </c>
      <c r="AB35" s="4" t="s">
        <v>21</v>
      </c>
      <c r="AC35" s="4" t="s">
        <v>22</v>
      </c>
      <c r="AD35" s="4" t="s">
        <v>23</v>
      </c>
    </row>
    <row r="36" spans="2:30" x14ac:dyDescent="0.25">
      <c r="B36" s="4">
        <v>2016</v>
      </c>
      <c r="C36" s="4">
        <v>19.996564912281631</v>
      </c>
      <c r="D36" s="2">
        <v>4.0199999999999996</v>
      </c>
      <c r="E36" s="2">
        <v>1.48</v>
      </c>
      <c r="F36" s="2">
        <v>5.1100000000000003</v>
      </c>
      <c r="G36" s="2">
        <v>1.47</v>
      </c>
      <c r="H36" s="3">
        <v>-2.4300000000000002</v>
      </c>
      <c r="I36" s="2">
        <v>1.1299999999999999</v>
      </c>
      <c r="J36" s="2">
        <v>1.03</v>
      </c>
      <c r="K36" s="2">
        <v>2.5</v>
      </c>
      <c r="L36" s="3">
        <v>-0.49</v>
      </c>
      <c r="M36" s="2">
        <v>0.4</v>
      </c>
      <c r="N36" s="2">
        <v>3.31</v>
      </c>
      <c r="O36" s="2">
        <v>1.06</v>
      </c>
      <c r="Q36" s="4">
        <v>2016</v>
      </c>
      <c r="R36" s="4">
        <v>14.702103343041831</v>
      </c>
      <c r="S36" s="2">
        <v>5.76</v>
      </c>
      <c r="T36" s="2">
        <v>3.86</v>
      </c>
      <c r="U36" s="2">
        <v>4.3899999999999997</v>
      </c>
      <c r="V36" s="2">
        <v>1.24</v>
      </c>
      <c r="W36" s="3">
        <v>-2.4</v>
      </c>
      <c r="X36" s="3">
        <v>-0.27</v>
      </c>
      <c r="Y36" s="2">
        <v>1.75</v>
      </c>
      <c r="Z36" s="2">
        <v>1.04</v>
      </c>
      <c r="AA36" s="3">
        <v>-2.3199999999999998</v>
      </c>
      <c r="AB36" s="3">
        <v>-2.16</v>
      </c>
      <c r="AC36" s="2">
        <v>4.1399999999999997</v>
      </c>
      <c r="AD36" s="3">
        <v>-0.79</v>
      </c>
    </row>
    <row r="37" spans="2:30" x14ac:dyDescent="0.25">
      <c r="B37" s="4">
        <v>2017</v>
      </c>
      <c r="C37" s="4">
        <v>3.8005174676694731</v>
      </c>
      <c r="D37" s="2">
        <v>1.19</v>
      </c>
      <c r="E37" s="3">
        <v>-1.22</v>
      </c>
      <c r="F37" s="2">
        <v>0.03</v>
      </c>
      <c r="G37" s="3">
        <v>-1.38</v>
      </c>
      <c r="H37" s="3">
        <v>-1.32</v>
      </c>
      <c r="I37" s="2">
        <v>0.15</v>
      </c>
      <c r="J37" s="2">
        <v>1.6</v>
      </c>
      <c r="K37" s="3">
        <v>-0.41</v>
      </c>
      <c r="L37" s="3">
        <v>-0.49</v>
      </c>
      <c r="M37" s="2">
        <v>3.84</v>
      </c>
      <c r="N37" s="2">
        <v>1.2</v>
      </c>
      <c r="O37" s="2">
        <v>0.68</v>
      </c>
      <c r="Q37" s="4">
        <v>2017</v>
      </c>
      <c r="R37" s="4">
        <v>19.462228145629719</v>
      </c>
      <c r="S37" s="2">
        <v>1.38</v>
      </c>
      <c r="T37" s="2">
        <v>1.86</v>
      </c>
      <c r="U37" s="2">
        <v>2.3199999999999998</v>
      </c>
      <c r="V37" s="3">
        <v>-2.62</v>
      </c>
      <c r="W37" s="3">
        <v>-1.61</v>
      </c>
      <c r="X37" s="2">
        <v>0.56000000000000005</v>
      </c>
      <c r="Y37" s="2">
        <v>1.6</v>
      </c>
      <c r="Z37" s="2">
        <v>0.22</v>
      </c>
      <c r="AA37" s="2">
        <v>2.98</v>
      </c>
      <c r="AB37" s="2">
        <v>4.37</v>
      </c>
      <c r="AC37" s="2">
        <v>2.4500000000000002</v>
      </c>
      <c r="AD37" s="2">
        <v>4.6500000000000004</v>
      </c>
    </row>
    <row r="38" spans="2:30" x14ac:dyDescent="0.25">
      <c r="B38" s="4">
        <v>2018</v>
      </c>
      <c r="C38" s="4">
        <v>14.71641684310001</v>
      </c>
      <c r="D38" s="2">
        <v>0.61</v>
      </c>
      <c r="E38" s="2">
        <v>4.6500000000000004</v>
      </c>
      <c r="F38" s="3">
        <v>-0.5</v>
      </c>
      <c r="G38" s="3">
        <v>-0.51</v>
      </c>
      <c r="H38" s="3">
        <v>-2.12</v>
      </c>
      <c r="I38" s="2">
        <v>0</v>
      </c>
      <c r="J38" s="2">
        <v>2.52</v>
      </c>
      <c r="K38" s="3">
        <v>-0.25</v>
      </c>
      <c r="L38" s="2">
        <v>2.15</v>
      </c>
      <c r="M38" s="2">
        <v>3.06</v>
      </c>
      <c r="N38" s="2">
        <v>2.91</v>
      </c>
      <c r="O38" s="2">
        <v>1.5</v>
      </c>
      <c r="Q38" s="4">
        <v>2018</v>
      </c>
      <c r="R38" s="4">
        <v>20.700534536128231</v>
      </c>
      <c r="S38" s="3">
        <v>-0.37</v>
      </c>
      <c r="T38" s="2">
        <v>5.67</v>
      </c>
      <c r="U38" s="2">
        <v>3.08</v>
      </c>
      <c r="V38" s="2">
        <v>2.02</v>
      </c>
      <c r="W38" s="3">
        <v>-6.34</v>
      </c>
      <c r="X38" s="3">
        <v>-0.69</v>
      </c>
      <c r="Y38" s="2">
        <v>2.08</v>
      </c>
      <c r="Z38" s="3">
        <v>-1.82</v>
      </c>
      <c r="AA38" s="2">
        <v>3.93</v>
      </c>
      <c r="AB38" s="2">
        <v>5.71</v>
      </c>
      <c r="AC38" s="2">
        <v>3.65</v>
      </c>
      <c r="AD38" s="2">
        <v>2.7</v>
      </c>
    </row>
    <row r="39" spans="2:30" x14ac:dyDescent="0.25">
      <c r="B39" s="4">
        <v>2019</v>
      </c>
      <c r="C39" s="4">
        <v>-4.3494550264840619</v>
      </c>
      <c r="D39" s="3">
        <v>-1.93</v>
      </c>
      <c r="E39" s="2">
        <v>1.1599999999999999</v>
      </c>
      <c r="F39" s="2">
        <v>2.89</v>
      </c>
      <c r="G39" s="3">
        <v>-0.66</v>
      </c>
      <c r="H39" s="3">
        <v>-1.7</v>
      </c>
      <c r="I39" s="3">
        <v>-0.14000000000000001</v>
      </c>
      <c r="J39" s="3">
        <v>-2.3199999999999998</v>
      </c>
      <c r="K39" s="3">
        <v>-1.23</v>
      </c>
      <c r="L39" s="3">
        <v>-1.39</v>
      </c>
      <c r="M39" s="3">
        <v>-1.04</v>
      </c>
      <c r="N39" s="2">
        <v>0.28000000000000003</v>
      </c>
      <c r="O39" s="2">
        <v>1.79</v>
      </c>
      <c r="Q39" s="4">
        <v>2019</v>
      </c>
      <c r="R39" s="4">
        <v>-16.952395097543981</v>
      </c>
      <c r="S39" s="3">
        <v>-6.49</v>
      </c>
      <c r="T39" s="2">
        <v>0.99</v>
      </c>
      <c r="U39" s="2">
        <v>2.12</v>
      </c>
      <c r="V39" s="3">
        <v>-2.41</v>
      </c>
      <c r="W39" s="3">
        <v>-9.98</v>
      </c>
      <c r="X39" s="3">
        <v>-0.6</v>
      </c>
      <c r="Y39" s="2">
        <v>0.04</v>
      </c>
      <c r="Z39" s="2">
        <v>2.56</v>
      </c>
      <c r="AA39" s="3">
        <v>-2.67</v>
      </c>
      <c r="AB39" s="2">
        <v>0.87</v>
      </c>
      <c r="AC39" s="3">
        <v>-1.07</v>
      </c>
      <c r="AD39" s="3">
        <v>-1.04</v>
      </c>
    </row>
    <row r="40" spans="2:30" x14ac:dyDescent="0.25">
      <c r="B40" s="4">
        <v>2020</v>
      </c>
      <c r="C40" s="4">
        <v>1.4519602107408549</v>
      </c>
      <c r="D40" s="2">
        <v>0.37</v>
      </c>
      <c r="E40" s="2">
        <v>0.27</v>
      </c>
      <c r="F40" s="2">
        <v>4.6900000000000004</v>
      </c>
      <c r="G40" s="3">
        <v>-2.7</v>
      </c>
      <c r="H40" s="2">
        <v>1.25</v>
      </c>
      <c r="I40" s="2">
        <v>2.7</v>
      </c>
      <c r="J40" s="3">
        <v>-5.98</v>
      </c>
      <c r="K40" s="2">
        <v>1.27</v>
      </c>
      <c r="L40" s="2">
        <v>2.0699999999999998</v>
      </c>
      <c r="M40" s="3">
        <v>-1.82</v>
      </c>
      <c r="N40" s="2">
        <v>1.19</v>
      </c>
      <c r="O40" s="3">
        <v>-1.45</v>
      </c>
      <c r="Q40" s="4">
        <v>2020</v>
      </c>
      <c r="R40" s="4">
        <v>46.203289591695238</v>
      </c>
      <c r="S40" s="3">
        <v>-0.11</v>
      </c>
      <c r="T40" s="2">
        <v>4.17</v>
      </c>
      <c r="U40" s="3">
        <v>-1.75</v>
      </c>
      <c r="V40" s="2">
        <v>7.86</v>
      </c>
      <c r="W40" s="2">
        <v>0.57999999999999996</v>
      </c>
      <c r="X40" s="2">
        <v>7.44</v>
      </c>
      <c r="Y40" s="2">
        <v>3.2</v>
      </c>
      <c r="Z40" s="2">
        <v>5.61</v>
      </c>
      <c r="AA40" s="2">
        <v>3.95</v>
      </c>
      <c r="AB40" s="3">
        <v>-0.56999999999999995</v>
      </c>
      <c r="AC40" s="2">
        <v>0.21</v>
      </c>
      <c r="AD40" s="2">
        <v>8.69</v>
      </c>
    </row>
    <row r="41" spans="2:30" x14ac:dyDescent="0.25">
      <c r="B41" s="4">
        <v>2021</v>
      </c>
      <c r="C41" s="4">
        <v>13.19501602653188</v>
      </c>
      <c r="D41" s="2">
        <v>0.14000000000000001</v>
      </c>
      <c r="E41" s="2">
        <v>3.84</v>
      </c>
      <c r="F41" s="2">
        <v>1.75</v>
      </c>
      <c r="G41" s="3">
        <v>-0.34</v>
      </c>
      <c r="H41" s="2">
        <v>0.66</v>
      </c>
      <c r="I41" s="3">
        <v>-0.13</v>
      </c>
      <c r="J41" s="3">
        <v>-0.41</v>
      </c>
      <c r="K41" s="2">
        <v>3.46</v>
      </c>
      <c r="L41" s="2">
        <v>1.45</v>
      </c>
      <c r="M41" s="2">
        <v>0.14000000000000001</v>
      </c>
      <c r="N41" s="2">
        <v>2.02</v>
      </c>
      <c r="O41" s="2"/>
      <c r="Q41" s="4">
        <v>2021</v>
      </c>
      <c r="R41" s="4">
        <v>15.86395576074986</v>
      </c>
      <c r="S41" s="3">
        <v>-0.98</v>
      </c>
      <c r="T41" s="2">
        <v>4.22</v>
      </c>
      <c r="U41" s="3">
        <v>-1.17</v>
      </c>
      <c r="V41" s="2">
        <v>1.58</v>
      </c>
      <c r="W41" s="2">
        <v>5.59</v>
      </c>
      <c r="X41" s="2">
        <v>2.5499999999999998</v>
      </c>
      <c r="Y41" s="3">
        <v>-4.2300000000000004</v>
      </c>
      <c r="Z41" s="2">
        <v>3.5</v>
      </c>
      <c r="AA41" s="2">
        <v>2.39</v>
      </c>
      <c r="AB41" s="3">
        <v>-0.05</v>
      </c>
      <c r="AC41" s="2">
        <v>1.82</v>
      </c>
      <c r="AD41" s="2"/>
    </row>
    <row r="42" spans="2:30" x14ac:dyDescent="0.25">
      <c r="F42" s="7">
        <f>0.0793395916769268</f>
        <v>7.9339591676926793E-2</v>
      </c>
      <c r="I42">
        <f>10.32796789838</f>
        <v>10.327967898380001</v>
      </c>
      <c r="L42">
        <f>F42*100/I42</f>
        <v>0.76820137763375163</v>
      </c>
      <c r="U42" s="9">
        <v>0.15376324131678801</v>
      </c>
      <c r="X42" s="5">
        <v>22.114811264524199</v>
      </c>
      <c r="AA42">
        <f>U42*100/X42</f>
        <v>0.69529529091414666</v>
      </c>
    </row>
    <row r="45" spans="2:30" x14ac:dyDescent="0.25">
      <c r="B45" s="19" t="s">
        <v>4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Q45" s="19" t="s">
        <v>9</v>
      </c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spans="2:30" x14ac:dyDescent="0.25">
      <c r="B46" s="4" t="s">
        <v>10</v>
      </c>
      <c r="C46" s="4" t="s">
        <v>11</v>
      </c>
      <c r="D46" s="4" t="s">
        <v>12</v>
      </c>
      <c r="E46" s="4" t="s">
        <v>13</v>
      </c>
      <c r="F46" s="4" t="s">
        <v>14</v>
      </c>
      <c r="G46" s="4" t="s">
        <v>15</v>
      </c>
      <c r="H46" s="4" t="s">
        <v>16</v>
      </c>
      <c r="I46" s="4" t="s">
        <v>17</v>
      </c>
      <c r="J46" s="4" t="s">
        <v>18</v>
      </c>
      <c r="K46" s="4" t="s">
        <v>19</v>
      </c>
      <c r="L46" s="4" t="s">
        <v>20</v>
      </c>
      <c r="M46" s="4" t="s">
        <v>21</v>
      </c>
      <c r="N46" s="4" t="s">
        <v>22</v>
      </c>
      <c r="O46" s="4" t="s">
        <v>23</v>
      </c>
      <c r="Q46" s="1" t="s">
        <v>10</v>
      </c>
      <c r="R46" s="1" t="s">
        <v>11</v>
      </c>
      <c r="S46" s="1" t="s">
        <v>12</v>
      </c>
      <c r="T46" s="1" t="s">
        <v>13</v>
      </c>
      <c r="U46" s="1" t="s">
        <v>14</v>
      </c>
      <c r="V46" s="1" t="s">
        <v>15</v>
      </c>
      <c r="W46" s="1" t="s">
        <v>16</v>
      </c>
      <c r="X46" s="1" t="s">
        <v>17</v>
      </c>
      <c r="Y46" s="1" t="s">
        <v>18</v>
      </c>
      <c r="Z46" s="1" t="s">
        <v>19</v>
      </c>
      <c r="AA46" s="1" t="s">
        <v>20</v>
      </c>
      <c r="AB46" s="1" t="s">
        <v>21</v>
      </c>
      <c r="AC46" s="1" t="s">
        <v>22</v>
      </c>
      <c r="AD46" s="1" t="s">
        <v>23</v>
      </c>
    </row>
    <row r="47" spans="2:30" x14ac:dyDescent="0.25">
      <c r="B47" s="4">
        <v>2016</v>
      </c>
      <c r="C47" s="4">
        <v>20.16231423015449</v>
      </c>
      <c r="D47" s="2">
        <v>4.29</v>
      </c>
      <c r="E47" s="2">
        <v>2.56</v>
      </c>
      <c r="F47" s="2">
        <v>5.03</v>
      </c>
      <c r="G47" s="2">
        <v>1.49</v>
      </c>
      <c r="H47" s="3">
        <v>-3.14</v>
      </c>
      <c r="I47" s="2">
        <v>0.53</v>
      </c>
      <c r="J47" s="2">
        <v>0.41</v>
      </c>
      <c r="K47" s="2">
        <v>2.19</v>
      </c>
      <c r="L47" s="3">
        <v>-0.55000000000000004</v>
      </c>
      <c r="M47" s="2">
        <v>0.69</v>
      </c>
      <c r="N47" s="2">
        <v>4.63</v>
      </c>
      <c r="O47" s="2">
        <v>0.69</v>
      </c>
      <c r="Q47" s="1">
        <v>2016</v>
      </c>
      <c r="R47" s="1">
        <v>12.74297091039776</v>
      </c>
      <c r="S47" s="2">
        <v>4.9800000000000004</v>
      </c>
      <c r="T47" s="2">
        <v>3.75</v>
      </c>
      <c r="U47" s="2">
        <v>3.57</v>
      </c>
      <c r="V47" s="2">
        <v>2.42</v>
      </c>
      <c r="W47" s="3">
        <v>-1.32</v>
      </c>
      <c r="X47" s="2">
        <v>1</v>
      </c>
      <c r="Y47" s="2">
        <v>0.41</v>
      </c>
      <c r="Z47" s="2">
        <v>1.32</v>
      </c>
      <c r="AA47" s="3">
        <v>-2.58</v>
      </c>
      <c r="AB47" s="3">
        <v>-3.1</v>
      </c>
      <c r="AC47" s="2">
        <v>4.76</v>
      </c>
      <c r="AD47" s="3">
        <v>-2.67</v>
      </c>
    </row>
    <row r="48" spans="2:30" x14ac:dyDescent="0.25">
      <c r="B48" s="4">
        <v>2017</v>
      </c>
      <c r="C48" s="4">
        <v>4.0485747065796218</v>
      </c>
      <c r="D48" s="2">
        <v>1.2</v>
      </c>
      <c r="E48" s="3">
        <v>-0.73</v>
      </c>
      <c r="F48" s="3">
        <v>-0.12</v>
      </c>
      <c r="G48" s="3">
        <v>-2.25</v>
      </c>
      <c r="H48" s="3">
        <v>-2.04</v>
      </c>
      <c r="I48" s="3">
        <v>-0.23</v>
      </c>
      <c r="J48" s="2">
        <v>1.36</v>
      </c>
      <c r="K48" s="3">
        <v>-0.54</v>
      </c>
      <c r="L48" s="2">
        <v>0.08</v>
      </c>
      <c r="M48" s="2">
        <v>4.1900000000000004</v>
      </c>
      <c r="N48" s="2">
        <v>1.1399999999999999</v>
      </c>
      <c r="O48" s="2">
        <v>2.08</v>
      </c>
      <c r="Q48" s="1">
        <v>2017</v>
      </c>
      <c r="R48" s="1">
        <v>14.848232785676879</v>
      </c>
      <c r="S48" s="2">
        <v>0.86</v>
      </c>
      <c r="T48" s="2">
        <v>1.41</v>
      </c>
      <c r="U48" s="2">
        <v>3.07</v>
      </c>
      <c r="V48" s="3">
        <v>-2.31</v>
      </c>
      <c r="W48" s="3">
        <v>-1.1599999999999999</v>
      </c>
      <c r="X48" s="3">
        <v>-0.27</v>
      </c>
      <c r="Y48" s="2">
        <v>2.66</v>
      </c>
      <c r="Z48" s="3">
        <v>-0.81</v>
      </c>
      <c r="AA48" s="2">
        <v>0.79</v>
      </c>
      <c r="AB48" s="2">
        <v>4.4800000000000004</v>
      </c>
      <c r="AC48" s="2">
        <v>0.37</v>
      </c>
      <c r="AD48" s="2">
        <v>5.1100000000000003</v>
      </c>
    </row>
    <row r="49" spans="2:30" x14ac:dyDescent="0.25">
      <c r="B49" s="4">
        <v>2018</v>
      </c>
      <c r="C49" s="4">
        <v>17.761282474641661</v>
      </c>
      <c r="D49" s="2">
        <v>0.74</v>
      </c>
      <c r="E49" s="2">
        <v>5.69</v>
      </c>
      <c r="F49" s="3">
        <v>-0.34</v>
      </c>
      <c r="G49" s="3">
        <v>-0.15</v>
      </c>
      <c r="H49" s="3">
        <v>-3.13</v>
      </c>
      <c r="I49" s="3">
        <v>-0.57999999999999996</v>
      </c>
      <c r="J49" s="2">
        <v>2.77</v>
      </c>
      <c r="K49" s="3">
        <v>-0.3</v>
      </c>
      <c r="L49" s="2">
        <v>2.34</v>
      </c>
      <c r="M49" s="2">
        <v>4.32</v>
      </c>
      <c r="N49" s="2">
        <v>3.34</v>
      </c>
      <c r="O49" s="2">
        <v>2.1</v>
      </c>
      <c r="Q49" s="1">
        <v>2018</v>
      </c>
      <c r="R49" s="1">
        <v>22.3788269321096</v>
      </c>
      <c r="S49" s="3">
        <v>-0.2</v>
      </c>
      <c r="T49" s="2">
        <v>6.76</v>
      </c>
      <c r="U49" s="2">
        <v>2.5299999999999998</v>
      </c>
      <c r="V49" s="2">
        <v>2.69</v>
      </c>
      <c r="W49" s="3">
        <v>-6.49</v>
      </c>
      <c r="X49" s="3">
        <v>-1.38</v>
      </c>
      <c r="Y49" s="2">
        <v>2.4900000000000002</v>
      </c>
      <c r="Z49" s="3">
        <v>-1.18</v>
      </c>
      <c r="AA49" s="2">
        <v>4.3099999999999996</v>
      </c>
      <c r="AB49" s="2">
        <v>5.62</v>
      </c>
      <c r="AC49" s="2">
        <v>2.9</v>
      </c>
      <c r="AD49" s="2">
        <v>3.03</v>
      </c>
    </row>
    <row r="50" spans="2:30" x14ac:dyDescent="0.25">
      <c r="B50" s="4">
        <v>2019</v>
      </c>
      <c r="C50" s="4">
        <v>-7.4203112443420487</v>
      </c>
      <c r="D50" s="3">
        <v>-2.77</v>
      </c>
      <c r="E50" s="2">
        <v>1.08</v>
      </c>
      <c r="F50" s="2">
        <v>2.16</v>
      </c>
      <c r="G50" s="3">
        <v>-0.66</v>
      </c>
      <c r="H50" s="3">
        <v>-3.33</v>
      </c>
      <c r="I50" s="3">
        <v>-0.12</v>
      </c>
      <c r="J50" s="3">
        <v>-1.1499999999999999</v>
      </c>
      <c r="K50" s="2">
        <v>0.44</v>
      </c>
      <c r="L50" s="3">
        <v>-2.17</v>
      </c>
      <c r="M50" s="3">
        <v>-2.04</v>
      </c>
      <c r="N50" s="3">
        <v>-0.71</v>
      </c>
      <c r="O50" s="2">
        <v>1.74</v>
      </c>
      <c r="Q50" s="1">
        <v>2019</v>
      </c>
      <c r="R50" s="1">
        <v>-16.422133739539149</v>
      </c>
      <c r="S50" s="3">
        <v>-8.07</v>
      </c>
      <c r="T50" s="2">
        <v>0.34</v>
      </c>
      <c r="U50" s="2">
        <v>2.71</v>
      </c>
      <c r="V50" s="3">
        <v>-2.7</v>
      </c>
      <c r="W50" s="3">
        <v>-7.82</v>
      </c>
      <c r="X50" s="3">
        <v>-1.36</v>
      </c>
      <c r="Y50" s="3">
        <v>-0.08</v>
      </c>
      <c r="Z50" s="2">
        <v>2.0499999999999998</v>
      </c>
      <c r="AA50" s="3">
        <v>-2.12</v>
      </c>
      <c r="AB50" s="2">
        <v>1.58</v>
      </c>
      <c r="AC50" s="3">
        <v>-0.9</v>
      </c>
      <c r="AD50" s="3">
        <v>-0.75</v>
      </c>
    </row>
    <row r="51" spans="2:30" x14ac:dyDescent="0.25">
      <c r="B51" s="4">
        <v>2020</v>
      </c>
      <c r="C51" s="4">
        <v>15.08588256731425</v>
      </c>
      <c r="D51" s="3">
        <v>-0.05</v>
      </c>
      <c r="E51" s="2">
        <v>0.24</v>
      </c>
      <c r="F51" s="2">
        <v>5.53</v>
      </c>
      <c r="G51" s="3">
        <v>-1.1100000000000001</v>
      </c>
      <c r="H51" s="2">
        <v>1.24</v>
      </c>
      <c r="I51" s="2">
        <v>5.09</v>
      </c>
      <c r="J51" s="3">
        <v>-0.97</v>
      </c>
      <c r="K51" s="2">
        <v>1.57</v>
      </c>
      <c r="L51" s="2">
        <v>2.2599999999999998</v>
      </c>
      <c r="M51" s="3">
        <v>-0.92</v>
      </c>
      <c r="N51" s="2">
        <v>0.78</v>
      </c>
      <c r="O51" s="2">
        <v>0.72</v>
      </c>
      <c r="Q51" s="1">
        <v>2020</v>
      </c>
      <c r="R51" s="1">
        <v>50.937308780051467</v>
      </c>
      <c r="S51" s="3">
        <v>-0.17</v>
      </c>
      <c r="T51" s="2">
        <v>2.68</v>
      </c>
      <c r="U51" s="2">
        <v>4.32</v>
      </c>
      <c r="V51" s="2">
        <v>7.45</v>
      </c>
      <c r="W51" s="2">
        <v>1.55</v>
      </c>
      <c r="X51" s="2">
        <v>6.31</v>
      </c>
      <c r="Y51" s="2">
        <v>3.31</v>
      </c>
      <c r="Z51" s="2">
        <v>5.62</v>
      </c>
      <c r="AA51" s="2">
        <v>3.87</v>
      </c>
      <c r="AB51" s="3">
        <v>-0.57999999999999996</v>
      </c>
      <c r="AC51" s="3">
        <v>-0.64</v>
      </c>
      <c r="AD51" s="2">
        <v>8.69</v>
      </c>
    </row>
    <row r="52" spans="2:30" x14ac:dyDescent="0.25">
      <c r="B52" s="4">
        <v>2021</v>
      </c>
      <c r="C52" s="4">
        <v>11.39520043318638</v>
      </c>
      <c r="D52" s="3">
        <v>-0.4</v>
      </c>
      <c r="E52" s="2">
        <v>3.81</v>
      </c>
      <c r="F52" s="2">
        <v>2.31</v>
      </c>
      <c r="G52" s="3">
        <v>-0.23</v>
      </c>
      <c r="H52" s="2">
        <v>1.1399999999999999</v>
      </c>
      <c r="I52" s="3">
        <v>-0.92</v>
      </c>
      <c r="J52" s="3">
        <v>-2.2999999999999998</v>
      </c>
      <c r="K52" s="2">
        <v>3.9</v>
      </c>
      <c r="L52" s="2">
        <v>1.86</v>
      </c>
      <c r="M52" s="2">
        <v>0.24</v>
      </c>
      <c r="N52" s="2">
        <v>1.62</v>
      </c>
      <c r="O52" s="2"/>
      <c r="Q52" s="1">
        <v>2021</v>
      </c>
      <c r="R52" s="1">
        <v>13.826133013019289</v>
      </c>
      <c r="S52" s="3">
        <v>-2.2400000000000002</v>
      </c>
      <c r="T52" s="2">
        <v>4.3899999999999997</v>
      </c>
      <c r="U52" s="3">
        <v>-1.54</v>
      </c>
      <c r="V52" s="2">
        <v>2.84</v>
      </c>
      <c r="W52" s="2">
        <v>4.82</v>
      </c>
      <c r="X52" s="2">
        <v>2.97</v>
      </c>
      <c r="Y52" s="3">
        <v>-4.99</v>
      </c>
      <c r="Z52" s="2">
        <v>4.25</v>
      </c>
      <c r="AA52" s="2">
        <v>2.56</v>
      </c>
      <c r="AB52" s="3">
        <v>-0.2</v>
      </c>
      <c r="AC52" s="2">
        <v>0.65</v>
      </c>
      <c r="AD52" s="2"/>
    </row>
    <row r="53" spans="2:30" x14ac:dyDescent="0.25">
      <c r="I53" s="5">
        <v>11.3596331009355</v>
      </c>
      <c r="L53">
        <f>AH8*100/I53</f>
        <v>0.87285155363185685</v>
      </c>
      <c r="U53" s="9">
        <v>0.14940958619117739</v>
      </c>
      <c r="X53" s="5">
        <v>19.300132057340502</v>
      </c>
      <c r="AA53" s="8">
        <f>U53*100/X53</f>
        <v>0.77413763671296643</v>
      </c>
    </row>
  </sheetData>
  <mergeCells count="10">
    <mergeCell ref="Q2:AD2"/>
    <mergeCell ref="Q13:AD13"/>
    <mergeCell ref="Q23:AD23"/>
    <mergeCell ref="Q34:AD34"/>
    <mergeCell ref="Q45:AD45"/>
    <mergeCell ref="B45:O45"/>
    <mergeCell ref="B34:O34"/>
    <mergeCell ref="B23:O23"/>
    <mergeCell ref="B13:O13"/>
    <mergeCell ref="B2:O2"/>
  </mergeCells>
  <conditionalFormatting sqref="S4:AD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5:AD3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6:AD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7:AD5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7:O5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6:O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O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O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O3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5:A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2022-09-27T09:48:06Z</dcterms:created>
  <dcterms:modified xsi:type="dcterms:W3CDTF">2022-09-30T10:18:23Z</dcterms:modified>
</cp:coreProperties>
</file>