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ANY DOC\2020\Libroid 2020\"/>
    </mc:Choice>
  </mc:AlternateContent>
  <xr:revisionPtr revIDLastSave="0" documentId="13_ncr:1_{E95A90F2-DEF5-4269-8B2E-88102753BBE5}" xr6:coauthVersionLast="45" xr6:coauthVersionMax="45" xr10:uidLastSave="{00000000-0000-0000-0000-000000000000}"/>
  <bookViews>
    <workbookView xWindow="-108" yWindow="-108" windowWidth="16608" windowHeight="8856" xr2:uid="{9278A9AC-3202-43E8-B3E0-6CEE76676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D27" i="1"/>
  <c r="F28" i="1"/>
  <c r="F27" i="1"/>
  <c r="F25" i="1"/>
  <c r="G31" i="1" l="1"/>
  <c r="F31" i="1"/>
  <c r="E31" i="1"/>
  <c r="D31" i="1"/>
  <c r="I30" i="1"/>
  <c r="I28" i="1"/>
  <c r="G28" i="1"/>
  <c r="H28" i="1" s="1"/>
  <c r="J28" i="1" s="1"/>
  <c r="E28" i="1"/>
  <c r="D28" i="1"/>
  <c r="I27" i="1"/>
  <c r="G27" i="1"/>
  <c r="H27" i="1" s="1"/>
  <c r="J27" i="1" s="1"/>
  <c r="I25" i="1"/>
  <c r="E25" i="1"/>
  <c r="D25" i="1"/>
  <c r="G25" i="1" s="1"/>
  <c r="H25" i="1" s="1"/>
  <c r="J25" i="1" s="1"/>
  <c r="H30" i="1" l="1"/>
  <c r="G20" i="1"/>
  <c r="H20" i="1" s="1"/>
  <c r="J20" i="1" s="1"/>
  <c r="E21" i="1"/>
  <c r="J19" i="1"/>
  <c r="J18" i="1"/>
  <c r="I21" i="1"/>
  <c r="I20" i="1"/>
  <c r="I19" i="1"/>
  <c r="I18" i="1"/>
  <c r="H19" i="1"/>
  <c r="H18" i="1"/>
  <c r="F18" i="1" l="1"/>
  <c r="G18" i="1" s="1"/>
  <c r="F21" i="1"/>
  <c r="F20" i="1"/>
  <c r="F19" i="1"/>
  <c r="G19" i="1" s="1"/>
  <c r="D21" i="1"/>
  <c r="D20" i="1"/>
  <c r="E18" i="1"/>
  <c r="D18" i="1"/>
  <c r="D19" i="1"/>
  <c r="G21" i="1" l="1"/>
  <c r="H21" i="1" s="1"/>
  <c r="J21" i="1" s="1"/>
  <c r="G15" i="1"/>
  <c r="E15" i="1"/>
  <c r="D16" i="1"/>
  <c r="F15" i="1"/>
  <c r="D15" i="1"/>
  <c r="G13" i="1" l="1"/>
  <c r="F13" i="1"/>
  <c r="D13" i="1"/>
  <c r="F12" i="1"/>
  <c r="G12" i="1" s="1"/>
  <c r="D12" i="1"/>
  <c r="F10" i="1"/>
  <c r="G10" i="1" s="1"/>
  <c r="D10" i="1"/>
  <c r="F7" i="1" l="1"/>
  <c r="G7" i="1" s="1"/>
  <c r="D7" i="1"/>
  <c r="F4" i="1" l="1"/>
  <c r="E4" i="1"/>
  <c r="G4" i="1" s="1"/>
  <c r="D4" i="1"/>
  <c r="D2" i="1"/>
  <c r="G2" i="1" s="1"/>
  <c r="F2" i="1"/>
  <c r="E2" i="1"/>
</calcChain>
</file>

<file path=xl/sharedStrings.xml><?xml version="1.0" encoding="utf-8"?>
<sst xmlns="http://schemas.openxmlformats.org/spreadsheetml/2006/main" count="41" uniqueCount="27">
  <si>
    <t>s/n</t>
  </si>
  <si>
    <t xml:space="preserve">Description </t>
  </si>
  <si>
    <t>7.5% WHT</t>
  </si>
  <si>
    <t>7.5% VAT</t>
  </si>
  <si>
    <t>total cost Price</t>
  </si>
  <si>
    <t>30% PF</t>
  </si>
  <si>
    <t>14 inches Core i5 500GB 8GB Ram</t>
  </si>
  <si>
    <t>Total SP</t>
  </si>
  <si>
    <t>HP 290 microtower system 1.6Ghz to 3.4ghz</t>
  </si>
  <si>
    <t>4GB Ram , super DvD writer</t>
  </si>
  <si>
    <t>hp 586dn enterprise multi color printer</t>
  </si>
  <si>
    <t>black 981 Toner Cartridges</t>
  </si>
  <si>
    <t>color 981 Toner Cartridges</t>
  </si>
  <si>
    <t>1.5kva   UPS   8-7-2020</t>
  </si>
  <si>
    <t xml:space="preserve">proBook 440G6 </t>
  </si>
  <si>
    <t xml:space="preserve">windows 10 pro </t>
  </si>
  <si>
    <t>HP power pack charger yellow pin</t>
  </si>
  <si>
    <t>HP power pack charger Blue pin</t>
  </si>
  <si>
    <t>16GB flash drive</t>
  </si>
  <si>
    <t>total</t>
  </si>
  <si>
    <t>difference</t>
  </si>
  <si>
    <t xml:space="preserve"> unit cost</t>
  </si>
  <si>
    <t>HP 450 Probook G7</t>
  </si>
  <si>
    <t>8GB 1TeraByte</t>
  </si>
  <si>
    <t>windows 10 Profesional</t>
  </si>
  <si>
    <t>15% PF</t>
  </si>
  <si>
    <t>5% WHT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</si>
</sst>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CC66-DEF5-4BDB-AD5C-C66BD4A4B317}">
  <dimension ref="A1:J35"/>
  <sheetViews>
    <sheetView tabSelected="1" topLeftCell="A22" workbookViewId="0">
      <selection activeCell="G35" sqref="G35"/>
    </sheetView>
  </sheetViews>
  <sheetFormatPr defaultRowHeight="14.4" x14ac:dyDescent="0.3"/>
  <cols>
    <col min="2" max="2" width="31.21875" customWidth="1"/>
    <col min="3" max="3" width="9" customWidth="1"/>
    <col min="4" max="4" width="10.33203125" customWidth="1"/>
    <col min="5" max="5" width="12.33203125" customWidth="1"/>
    <col min="6" max="6" width="15.5546875" customWidth="1"/>
    <col min="7" max="7" width="18.77734375" customWidth="1"/>
    <col min="8" max="8" width="17.33203125" customWidth="1"/>
    <col min="9" max="9" width="17.88671875" customWidth="1"/>
    <col min="10" max="10" width="20.441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7</v>
      </c>
    </row>
    <row r="2" spans="1:7" x14ac:dyDescent="0.3">
      <c r="A2">
        <v>1</v>
      </c>
      <c r="B2" t="s">
        <v>6</v>
      </c>
      <c r="C2" s="1">
        <v>280000</v>
      </c>
      <c r="D2">
        <f>C2*5/100</f>
        <v>14000</v>
      </c>
      <c r="E2">
        <f>C2*7.5/100</f>
        <v>21000</v>
      </c>
      <c r="F2">
        <f>C2*0.3</f>
        <v>84000</v>
      </c>
      <c r="G2" s="1">
        <f>F2+E2+D2+C2</f>
        <v>399000</v>
      </c>
    </row>
    <row r="4" spans="1:7" x14ac:dyDescent="0.3">
      <c r="A4">
        <v>2</v>
      </c>
      <c r="B4" t="s">
        <v>13</v>
      </c>
      <c r="C4" s="1">
        <v>38000</v>
      </c>
      <c r="D4">
        <f>C4*7.5/100</f>
        <v>2850</v>
      </c>
      <c r="E4">
        <f>C4*7.5/100</f>
        <v>2850</v>
      </c>
      <c r="F4">
        <f>C4*0.3</f>
        <v>11400</v>
      </c>
      <c r="G4" s="1">
        <f>F4+E4+D4+C4</f>
        <v>55100</v>
      </c>
    </row>
    <row r="7" spans="1:7" x14ac:dyDescent="0.3">
      <c r="B7" t="s">
        <v>8</v>
      </c>
      <c r="C7" s="1">
        <v>155000</v>
      </c>
      <c r="D7" s="2">
        <f>7.5*155000/100</f>
        <v>11625</v>
      </c>
      <c r="E7" s="1">
        <v>11625</v>
      </c>
      <c r="F7" s="2">
        <f>30*155000/100</f>
        <v>46500</v>
      </c>
      <c r="G7" s="3">
        <f>F7+E7+D7+C7</f>
        <v>224750</v>
      </c>
    </row>
    <row r="8" spans="1:7" x14ac:dyDescent="0.3">
      <c r="B8" t="s">
        <v>9</v>
      </c>
    </row>
    <row r="10" spans="1:7" x14ac:dyDescent="0.3">
      <c r="B10" t="s">
        <v>10</v>
      </c>
      <c r="C10" s="1">
        <v>1000000</v>
      </c>
      <c r="D10" s="2">
        <f>7.5*1000000/100</f>
        <v>75000</v>
      </c>
      <c r="E10" s="1">
        <v>75000</v>
      </c>
      <c r="F10">
        <f>1000000*30/100</f>
        <v>300000</v>
      </c>
      <c r="G10" s="3">
        <f>F10+E10+D10+C10</f>
        <v>1450000</v>
      </c>
    </row>
    <row r="12" spans="1:7" x14ac:dyDescent="0.3">
      <c r="B12" t="s">
        <v>11</v>
      </c>
      <c r="C12" s="1">
        <v>50000</v>
      </c>
      <c r="D12" s="2">
        <f xml:space="preserve"> 7.5*50000/100</f>
        <v>3750</v>
      </c>
      <c r="E12" s="1">
        <v>3750</v>
      </c>
      <c r="F12">
        <f>50000*0.3</f>
        <v>15000</v>
      </c>
      <c r="G12" s="3">
        <f>F12+E12+D12+C12</f>
        <v>72500</v>
      </c>
    </row>
    <row r="13" spans="1:7" x14ac:dyDescent="0.3">
      <c r="B13" t="s">
        <v>12</v>
      </c>
      <c r="C13" s="1">
        <v>45000</v>
      </c>
      <c r="D13" s="2">
        <f>7.5*50000/100</f>
        <v>3750</v>
      </c>
      <c r="E13" s="1">
        <v>3750</v>
      </c>
      <c r="F13" s="2">
        <f>0.3*45000</f>
        <v>13500</v>
      </c>
      <c r="G13" s="3">
        <f>F13+E13+D13+C13</f>
        <v>66000</v>
      </c>
    </row>
    <row r="15" spans="1:7" x14ac:dyDescent="0.3">
      <c r="A15">
        <v>3</v>
      </c>
      <c r="B15" t="s">
        <v>14</v>
      </c>
      <c r="C15" s="1">
        <v>280000</v>
      </c>
      <c r="D15">
        <f>C15*0.075</f>
        <v>21000</v>
      </c>
      <c r="E15">
        <f>0.075*C15</f>
        <v>21000</v>
      </c>
      <c r="F15">
        <f>0.2*C15</f>
        <v>56000</v>
      </c>
      <c r="G15" s="1">
        <f>F15+E15+D16+C15</f>
        <v>371000</v>
      </c>
    </row>
    <row r="16" spans="1:7" x14ac:dyDescent="0.3">
      <c r="D16">
        <f>0.05*C15</f>
        <v>14000</v>
      </c>
      <c r="G16" s="1"/>
    </row>
    <row r="17" spans="1:10" x14ac:dyDescent="0.3">
      <c r="C17" t="s">
        <v>4</v>
      </c>
      <c r="D17" t="s">
        <v>2</v>
      </c>
      <c r="E17" t="s">
        <v>3</v>
      </c>
      <c r="F17" t="s">
        <v>5</v>
      </c>
      <c r="G17" t="s">
        <v>7</v>
      </c>
      <c r="H17" t="s">
        <v>19</v>
      </c>
      <c r="I17" t="s">
        <v>21</v>
      </c>
      <c r="J17" s="2" t="s">
        <v>20</v>
      </c>
    </row>
    <row r="18" spans="1:10" x14ac:dyDescent="0.3">
      <c r="A18">
        <v>4</v>
      </c>
      <c r="B18" t="s">
        <v>15</v>
      </c>
      <c r="C18" s="1">
        <v>15500</v>
      </c>
      <c r="D18">
        <f>C18*0.075</f>
        <v>1162.5</v>
      </c>
      <c r="E18">
        <f>C18*7.5/100</f>
        <v>1162.5</v>
      </c>
      <c r="F18" s="1">
        <f>C18*30/100</f>
        <v>4650</v>
      </c>
      <c r="G18" s="1">
        <f>F18+E18+D18+C18</f>
        <v>22475</v>
      </c>
      <c r="H18" s="2">
        <f>1*G18</f>
        <v>22475</v>
      </c>
      <c r="I18" s="2">
        <f>14500*1</f>
        <v>14500</v>
      </c>
      <c r="J18" s="2">
        <f>H18-I18</f>
        <v>7975</v>
      </c>
    </row>
    <row r="19" spans="1:10" x14ac:dyDescent="0.3">
      <c r="A19">
        <v>5</v>
      </c>
      <c r="B19" t="s">
        <v>16</v>
      </c>
      <c r="C19" s="1">
        <v>5000</v>
      </c>
      <c r="D19">
        <f>C19*0.075</f>
        <v>375</v>
      </c>
      <c r="E19">
        <v>450</v>
      </c>
      <c r="F19">
        <f>C19*30/100</f>
        <v>1500</v>
      </c>
      <c r="G19" s="1">
        <f>F19+E19+D19+C19</f>
        <v>7325</v>
      </c>
      <c r="H19" s="2">
        <f>G19*5</f>
        <v>36625</v>
      </c>
      <c r="I19" s="2">
        <f>4500*5</f>
        <v>22500</v>
      </c>
      <c r="J19" s="2">
        <f>H19-I19</f>
        <v>14125</v>
      </c>
    </row>
    <row r="20" spans="1:10" x14ac:dyDescent="0.3">
      <c r="A20">
        <v>6</v>
      </c>
      <c r="B20" t="s">
        <v>17</v>
      </c>
      <c r="C20" s="1">
        <v>6500</v>
      </c>
      <c r="D20">
        <f>C20*7.5/100</f>
        <v>487.5</v>
      </c>
      <c r="E20">
        <v>600</v>
      </c>
      <c r="F20">
        <f>C20*30/100</f>
        <v>1950</v>
      </c>
      <c r="G20" s="1">
        <f>F20+E20+D20+C20</f>
        <v>9537.5</v>
      </c>
      <c r="H20" s="2">
        <f>G20*5</f>
        <v>47687.5</v>
      </c>
      <c r="I20" s="2">
        <f>6500*5</f>
        <v>32500</v>
      </c>
      <c r="J20" s="2">
        <f>H20-I20</f>
        <v>15187.5</v>
      </c>
    </row>
    <row r="21" spans="1:10" x14ac:dyDescent="0.3">
      <c r="A21">
        <v>7</v>
      </c>
      <c r="B21" t="s">
        <v>18</v>
      </c>
      <c r="C21" s="1">
        <v>5000</v>
      </c>
      <c r="D21">
        <f>C21*7.5/100</f>
        <v>375</v>
      </c>
      <c r="E21">
        <f>C21*7.5/100</f>
        <v>375</v>
      </c>
      <c r="F21">
        <f>C21*30/100</f>
        <v>1500</v>
      </c>
      <c r="G21" s="1">
        <f>F21+E21+D21+C21</f>
        <v>7250</v>
      </c>
      <c r="H21" s="2">
        <f>G21*10</f>
        <v>72500</v>
      </c>
      <c r="I21" s="2">
        <f>4500*10</f>
        <v>45000</v>
      </c>
      <c r="J21" s="2">
        <f>H21-I21</f>
        <v>27500</v>
      </c>
    </row>
    <row r="22" spans="1:10" x14ac:dyDescent="0.3">
      <c r="H22" s="2"/>
      <c r="I22" s="2"/>
      <c r="J22" s="2"/>
    </row>
    <row r="23" spans="1:10" x14ac:dyDescent="0.3">
      <c r="C23" t="s">
        <v>4</v>
      </c>
      <c r="D23" t="s">
        <v>26</v>
      </c>
      <c r="E23" t="s">
        <v>3</v>
      </c>
      <c r="F23" t="s">
        <v>25</v>
      </c>
      <c r="G23" t="s">
        <v>7</v>
      </c>
      <c r="H23" t="s">
        <v>19</v>
      </c>
      <c r="I23" t="s">
        <v>21</v>
      </c>
      <c r="J23" s="2" t="s">
        <v>20</v>
      </c>
    </row>
    <row r="25" spans="1:10" x14ac:dyDescent="0.3">
      <c r="A25">
        <v>4</v>
      </c>
      <c r="B25" t="s">
        <v>15</v>
      </c>
      <c r="C25" s="1">
        <v>15500</v>
      </c>
      <c r="D25">
        <f>C25*0.075</f>
        <v>1162.5</v>
      </c>
      <c r="E25">
        <f>C25*7.5/100</f>
        <v>1162.5</v>
      </c>
      <c r="F25" s="1">
        <f>C25*15/100</f>
        <v>2325</v>
      </c>
      <c r="G25" s="1">
        <f>F25+E25+D25+C25</f>
        <v>20150</v>
      </c>
      <c r="H25" s="2">
        <f>1*G25</f>
        <v>20150</v>
      </c>
      <c r="I25" s="2">
        <f>14500*1</f>
        <v>14500</v>
      </c>
      <c r="J25" s="2">
        <f>H25-I25</f>
        <v>5650</v>
      </c>
    </row>
    <row r="26" spans="1:10" x14ac:dyDescent="0.3">
      <c r="C26" s="1"/>
      <c r="G26" s="1"/>
      <c r="H26" s="2"/>
      <c r="I26" s="2"/>
      <c r="J26" s="2"/>
    </row>
    <row r="27" spans="1:10" x14ac:dyDescent="0.3">
      <c r="A27">
        <v>6</v>
      </c>
      <c r="B27" t="s">
        <v>17</v>
      </c>
      <c r="C27" s="1">
        <v>6500</v>
      </c>
      <c r="D27">
        <f>C27*5/100</f>
        <v>325</v>
      </c>
      <c r="E27">
        <v>600</v>
      </c>
      <c r="F27">
        <f>C27*15/100</f>
        <v>975</v>
      </c>
      <c r="G27" s="1">
        <f>F27+E27+D27+C27</f>
        <v>8400</v>
      </c>
      <c r="H27" s="2">
        <f>G27*5</f>
        <v>42000</v>
      </c>
      <c r="I27" s="2">
        <f>6500*5</f>
        <v>32500</v>
      </c>
      <c r="J27" s="2">
        <f>H27-I27</f>
        <v>9500</v>
      </c>
    </row>
    <row r="28" spans="1:10" x14ac:dyDescent="0.3">
      <c r="A28">
        <v>7</v>
      </c>
      <c r="B28" t="s">
        <v>18</v>
      </c>
      <c r="C28" s="1">
        <v>5000</v>
      </c>
      <c r="D28">
        <f>C28*7.5/100</f>
        <v>375</v>
      </c>
      <c r="E28">
        <f>C28*7.5/100</f>
        <v>375</v>
      </c>
      <c r="F28">
        <f>C28*15/100</f>
        <v>750</v>
      </c>
      <c r="G28" s="1">
        <f>F28+E28+D28+C28</f>
        <v>6500</v>
      </c>
      <c r="H28" s="2">
        <f>G28*10</f>
        <v>65000</v>
      </c>
      <c r="I28" s="2">
        <f>4500*10</f>
        <v>45000</v>
      </c>
      <c r="J28" s="2">
        <f>H28-I28</f>
        <v>20000</v>
      </c>
    </row>
    <row r="30" spans="1:10" x14ac:dyDescent="0.3">
      <c r="H30" s="3">
        <f>SUM(H25:H29)</f>
        <v>127150</v>
      </c>
      <c r="I30" s="3">
        <f>SUM(I25:I29)</f>
        <v>92000</v>
      </c>
    </row>
    <row r="31" spans="1:10" x14ac:dyDescent="0.3">
      <c r="A31">
        <v>8</v>
      </c>
      <c r="B31" t="s">
        <v>22</v>
      </c>
      <c r="C31" s="1">
        <v>350000</v>
      </c>
      <c r="D31" s="2">
        <f xml:space="preserve"> C31*7.5/100</f>
        <v>26250</v>
      </c>
      <c r="E31" s="2">
        <f>C31*7.5/100</f>
        <v>26250</v>
      </c>
      <c r="F31" s="2">
        <f>C31*20/100</f>
        <v>70000</v>
      </c>
      <c r="G31" s="3">
        <f>F31+E31+D31+C31</f>
        <v>472500</v>
      </c>
    </row>
    <row r="32" spans="1:10" x14ac:dyDescent="0.3">
      <c r="B32" t="s">
        <v>23</v>
      </c>
    </row>
    <row r="33" spans="1:7" x14ac:dyDescent="0.3">
      <c r="B33" t="s">
        <v>24</v>
      </c>
    </row>
    <row r="35" spans="1:7" x14ac:dyDescent="0.3">
      <c r="A35">
        <v>9</v>
      </c>
      <c r="C35" s="1">
        <v>398000</v>
      </c>
      <c r="D35" s="2">
        <f>C35*5/100</f>
        <v>19900</v>
      </c>
      <c r="E35" s="2">
        <f>C35*7.5/100</f>
        <v>29850</v>
      </c>
      <c r="F35" s="2">
        <f>C35*15/100</f>
        <v>59700</v>
      </c>
      <c r="G35" s="3">
        <f>F35+E35+D35+C35</f>
        <v>507450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2020-05-28T08:42:41Z</dcterms:created>
  <dcterms:modified xsi:type="dcterms:W3CDTF">2020-08-20T11:42:01Z</dcterms:modified>
</cp:coreProperties>
</file>